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6\Utbet\Løpende inntutj\"/>
    </mc:Choice>
  </mc:AlternateContent>
  <bookViews>
    <workbookView xWindow="480" yWindow="276" windowWidth="18552" windowHeight="11256"/>
  </bookViews>
  <sheets>
    <sheet name="jan-des" sheetId="10" r:id="rId1"/>
    <sheet name="jan-nov" sheetId="9" r:id="rId2"/>
    <sheet name="jan-sep" sheetId="8" r:id="rId3"/>
    <sheet name="jan-aug" sheetId="7" r:id="rId4"/>
    <sheet name="jan-juli" sheetId="6" r:id="rId5"/>
    <sheet name="jan-mai" sheetId="5" r:id="rId6"/>
    <sheet name="jan-apr" sheetId="4" r:id="rId7"/>
    <sheet name="jan-mar" sheetId="3" r:id="rId8"/>
    <sheet name="jan-feb" sheetId="2" r:id="rId9"/>
    <sheet name="jan" sheetId="1" r:id="rId10"/>
  </sheets>
  <definedNames>
    <definedName name="_xlnm.Print_Titles" localSheetId="9">jan!$2:$7</definedName>
    <definedName name="_xlnm.Print_Titles" localSheetId="6">'jan-apr'!$2:$6</definedName>
    <definedName name="_xlnm.Print_Titles" localSheetId="8">'jan-feb'!$1:$6</definedName>
    <definedName name="_xlnm.Print_Titles" localSheetId="5">'jan-mai'!$2:$7</definedName>
    <definedName name="_xlnm.Print_Titles" localSheetId="7">'jan-mar'!$2:$6</definedName>
    <definedName name="_xlnm.Print_Titles" localSheetId="2">'jan-sep'!$2:$6</definedName>
  </definedNames>
  <calcPr calcId="152511"/>
</workbook>
</file>

<file path=xl/calcChain.xml><?xml version="1.0" encoding="utf-8"?>
<calcChain xmlns="http://schemas.openxmlformats.org/spreadsheetml/2006/main">
  <c r="I305" i="10" l="1"/>
  <c r="I439" i="10" l="1"/>
  <c r="L13" i="5"/>
  <c r="L8" i="10"/>
  <c r="L8" i="9"/>
  <c r="O8" i="8" l="1"/>
  <c r="M8" i="8"/>
  <c r="L8" i="8"/>
  <c r="M437" i="8"/>
  <c r="M8" i="9"/>
  <c r="K8" i="9"/>
  <c r="I8" i="9"/>
  <c r="H6" i="10" l="1"/>
  <c r="I6" i="10" s="1"/>
  <c r="J6" i="10" s="1"/>
  <c r="K6" i="10" s="1"/>
  <c r="L6" i="10" s="1"/>
  <c r="M6" i="10" s="1"/>
  <c r="H6" i="9"/>
  <c r="I6" i="9" s="1"/>
  <c r="J6" i="9" s="1"/>
  <c r="K6" i="9" s="1"/>
  <c r="L6" i="9" s="1"/>
  <c r="M6" i="9" s="1"/>
  <c r="H6" i="8"/>
  <c r="I6" i="8" s="1"/>
  <c r="J6" i="8" s="1"/>
  <c r="K6" i="8" s="1"/>
  <c r="L6" i="8" s="1"/>
  <c r="M6" i="8" s="1"/>
  <c r="H6" i="7"/>
  <c r="I6" i="7" s="1"/>
  <c r="J6" i="7" s="1"/>
  <c r="K6" i="7" s="1"/>
  <c r="L6" i="7" s="1"/>
  <c r="M6" i="7" s="1"/>
  <c r="H6" i="6"/>
  <c r="I6" i="6" s="1"/>
  <c r="J6" i="6" s="1"/>
  <c r="K6" i="6" s="1"/>
  <c r="L6" i="6" s="1"/>
  <c r="M6" i="6" s="1"/>
  <c r="H6" i="5"/>
  <c r="I6" i="5" s="1"/>
  <c r="J6" i="5" s="1"/>
  <c r="K6" i="5" s="1"/>
  <c r="L6" i="5" s="1"/>
  <c r="M6" i="5" s="1"/>
  <c r="H6" i="4"/>
  <c r="I6" i="4" s="1"/>
  <c r="J6" i="4" s="1"/>
  <c r="K6" i="4" s="1"/>
  <c r="L6" i="4" s="1"/>
  <c r="M6" i="4" s="1"/>
  <c r="H6" i="3"/>
  <c r="I6" i="3" s="1"/>
  <c r="J6" i="3" s="1"/>
  <c r="K6" i="3" s="1"/>
  <c r="L6" i="3" s="1"/>
  <c r="M6" i="3" s="1"/>
  <c r="H6" i="2"/>
  <c r="I6" i="2" s="1"/>
  <c r="J6" i="2" s="1"/>
  <c r="K6" i="2" s="1"/>
  <c r="L6" i="2" s="1"/>
  <c r="M6" i="2" s="1"/>
  <c r="C437" i="8"/>
  <c r="E168" i="7"/>
  <c r="C437" i="1"/>
  <c r="C437" i="6"/>
  <c r="C437" i="5"/>
  <c r="D437" i="5"/>
  <c r="F439" i="5" s="1"/>
  <c r="D437" i="3"/>
  <c r="F439" i="3" s="1"/>
  <c r="D437" i="2"/>
  <c r="F439" i="2" s="1"/>
  <c r="D437" i="10"/>
  <c r="C437" i="10"/>
  <c r="E435" i="10"/>
  <c r="E434" i="10"/>
  <c r="E433" i="10"/>
  <c r="E432" i="10"/>
  <c r="E431" i="10"/>
  <c r="E430" i="10"/>
  <c r="E429" i="10"/>
  <c r="E428" i="10"/>
  <c r="E427" i="10"/>
  <c r="E426" i="10"/>
  <c r="E425" i="10"/>
  <c r="E424" i="10"/>
  <c r="E423" i="10"/>
  <c r="E422" i="10"/>
  <c r="E421" i="10"/>
  <c r="E420" i="10"/>
  <c r="E419" i="10"/>
  <c r="E418" i="10"/>
  <c r="E417" i="10"/>
  <c r="E416" i="10"/>
  <c r="E415" i="10"/>
  <c r="E414" i="10"/>
  <c r="E413" i="10"/>
  <c r="E412" i="10"/>
  <c r="E411" i="10"/>
  <c r="E410" i="10"/>
  <c r="E409" i="10"/>
  <c r="E408" i="10"/>
  <c r="E407" i="10"/>
  <c r="E406" i="10"/>
  <c r="E405" i="10"/>
  <c r="E404" i="10"/>
  <c r="E403" i="10"/>
  <c r="E402" i="10"/>
  <c r="E401" i="10"/>
  <c r="E400" i="10"/>
  <c r="E399" i="10"/>
  <c r="E398" i="10"/>
  <c r="E397" i="10"/>
  <c r="E396" i="10"/>
  <c r="E395" i="10"/>
  <c r="E394" i="10"/>
  <c r="E393" i="10"/>
  <c r="E392" i="10"/>
  <c r="E391" i="10"/>
  <c r="E390" i="10"/>
  <c r="E389" i="10"/>
  <c r="E388" i="10"/>
  <c r="E387" i="10"/>
  <c r="E386" i="10"/>
  <c r="E385" i="10"/>
  <c r="E384" i="10"/>
  <c r="E383" i="10"/>
  <c r="E382" i="10"/>
  <c r="E381" i="10"/>
  <c r="E380" i="10"/>
  <c r="E379" i="10"/>
  <c r="E378" i="10"/>
  <c r="E377" i="10"/>
  <c r="E376" i="10"/>
  <c r="E375" i="10"/>
  <c r="E374" i="10"/>
  <c r="E373" i="10"/>
  <c r="E372" i="10"/>
  <c r="E371" i="10"/>
  <c r="E370" i="10"/>
  <c r="E369" i="10"/>
  <c r="E368" i="10"/>
  <c r="E367" i="10"/>
  <c r="E366" i="10"/>
  <c r="E365" i="10"/>
  <c r="E364" i="10"/>
  <c r="E363" i="10"/>
  <c r="E362" i="10"/>
  <c r="E361" i="10"/>
  <c r="E360" i="10"/>
  <c r="E359" i="10"/>
  <c r="E358" i="10"/>
  <c r="E357" i="10"/>
  <c r="E356" i="10"/>
  <c r="E355" i="10"/>
  <c r="E354" i="10"/>
  <c r="E353" i="10"/>
  <c r="E352" i="10"/>
  <c r="E351" i="10"/>
  <c r="E350" i="10"/>
  <c r="E349" i="10"/>
  <c r="E348" i="10"/>
  <c r="E347" i="10"/>
  <c r="E346" i="10"/>
  <c r="E345" i="10"/>
  <c r="E344" i="10"/>
  <c r="E343" i="10"/>
  <c r="E342" i="10"/>
  <c r="E341" i="10"/>
  <c r="E340" i="10"/>
  <c r="E339" i="10"/>
  <c r="E338" i="10"/>
  <c r="E337" i="10"/>
  <c r="E336" i="10"/>
  <c r="E335" i="10"/>
  <c r="E334" i="10"/>
  <c r="E333" i="10"/>
  <c r="E332" i="10"/>
  <c r="E331" i="10"/>
  <c r="E330" i="10"/>
  <c r="E329" i="10"/>
  <c r="E328" i="10"/>
  <c r="E327" i="10"/>
  <c r="E326" i="10"/>
  <c r="E325" i="10"/>
  <c r="E324" i="10"/>
  <c r="E323" i="10"/>
  <c r="E322" i="10"/>
  <c r="E321" i="10"/>
  <c r="E320" i="10"/>
  <c r="E319" i="10"/>
  <c r="E318" i="10"/>
  <c r="E317" i="10"/>
  <c r="E316" i="10"/>
  <c r="E315" i="10"/>
  <c r="E314" i="10"/>
  <c r="E313" i="10"/>
  <c r="E312" i="10"/>
  <c r="E311" i="10"/>
  <c r="E310" i="10"/>
  <c r="E309" i="10"/>
  <c r="E308" i="10"/>
  <c r="E307" i="10"/>
  <c r="E306" i="10"/>
  <c r="E305" i="10"/>
  <c r="E304" i="10"/>
  <c r="E303" i="10"/>
  <c r="E302" i="10"/>
  <c r="E301" i="10"/>
  <c r="E300" i="10"/>
  <c r="E299" i="10"/>
  <c r="E298" i="10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D437" i="9"/>
  <c r="C437" i="9"/>
  <c r="E435" i="9"/>
  <c r="E434" i="9"/>
  <c r="E433" i="9"/>
  <c r="E432" i="9"/>
  <c r="E431" i="9"/>
  <c r="E430" i="9"/>
  <c r="E429" i="9"/>
  <c r="E428" i="9"/>
  <c r="E427" i="9"/>
  <c r="E426" i="9"/>
  <c r="E425" i="9"/>
  <c r="E424" i="9"/>
  <c r="E423" i="9"/>
  <c r="E422" i="9"/>
  <c r="E421" i="9"/>
  <c r="E420" i="9"/>
  <c r="E419" i="9"/>
  <c r="E418" i="9"/>
  <c r="E417" i="9"/>
  <c r="E416" i="9"/>
  <c r="E415" i="9"/>
  <c r="E414" i="9"/>
  <c r="E413" i="9"/>
  <c r="E412" i="9"/>
  <c r="E411" i="9"/>
  <c r="E410" i="9"/>
  <c r="E409" i="9"/>
  <c r="E408" i="9"/>
  <c r="E407" i="9"/>
  <c r="E406" i="9"/>
  <c r="E405" i="9"/>
  <c r="E404" i="9"/>
  <c r="E403" i="9"/>
  <c r="E402" i="9"/>
  <c r="E401" i="9"/>
  <c r="E400" i="9"/>
  <c r="E399" i="9"/>
  <c r="E398" i="9"/>
  <c r="E397" i="9"/>
  <c r="E396" i="9"/>
  <c r="E395" i="9"/>
  <c r="E394" i="9"/>
  <c r="E393" i="9"/>
  <c r="E392" i="9"/>
  <c r="E391" i="9"/>
  <c r="E390" i="9"/>
  <c r="E389" i="9"/>
  <c r="E388" i="9"/>
  <c r="E387" i="9"/>
  <c r="E386" i="9"/>
  <c r="E385" i="9"/>
  <c r="E384" i="9"/>
  <c r="E383" i="9"/>
  <c r="E382" i="9"/>
  <c r="E381" i="9"/>
  <c r="E380" i="9"/>
  <c r="E379" i="9"/>
  <c r="E378" i="9"/>
  <c r="E377" i="9"/>
  <c r="E376" i="9"/>
  <c r="E375" i="9"/>
  <c r="E374" i="9"/>
  <c r="E373" i="9"/>
  <c r="E372" i="9"/>
  <c r="E371" i="9"/>
  <c r="E370" i="9"/>
  <c r="E369" i="9"/>
  <c r="E368" i="9"/>
  <c r="E367" i="9"/>
  <c r="E366" i="9"/>
  <c r="E365" i="9"/>
  <c r="E364" i="9"/>
  <c r="E363" i="9"/>
  <c r="E362" i="9"/>
  <c r="E361" i="9"/>
  <c r="E360" i="9"/>
  <c r="E359" i="9"/>
  <c r="E358" i="9"/>
  <c r="E357" i="9"/>
  <c r="E356" i="9"/>
  <c r="E355" i="9"/>
  <c r="E354" i="9"/>
  <c r="E353" i="9"/>
  <c r="E352" i="9"/>
  <c r="E351" i="9"/>
  <c r="E350" i="9"/>
  <c r="E349" i="9"/>
  <c r="E348" i="9"/>
  <c r="E347" i="9"/>
  <c r="E346" i="9"/>
  <c r="E345" i="9"/>
  <c r="E344" i="9"/>
  <c r="E343" i="9"/>
  <c r="E342" i="9"/>
  <c r="E341" i="9"/>
  <c r="E340" i="9"/>
  <c r="E339" i="9"/>
  <c r="E338" i="9"/>
  <c r="E337" i="9"/>
  <c r="E336" i="9"/>
  <c r="E335" i="9"/>
  <c r="E334" i="9"/>
  <c r="E333" i="9"/>
  <c r="E332" i="9"/>
  <c r="E331" i="9"/>
  <c r="E330" i="9"/>
  <c r="E329" i="9"/>
  <c r="E328" i="9"/>
  <c r="E327" i="9"/>
  <c r="E326" i="9"/>
  <c r="E325" i="9"/>
  <c r="E324" i="9"/>
  <c r="E323" i="9"/>
  <c r="E322" i="9"/>
  <c r="E321" i="9"/>
  <c r="E320" i="9"/>
  <c r="E319" i="9"/>
  <c r="E318" i="9"/>
  <c r="E317" i="9"/>
  <c r="E316" i="9"/>
  <c r="E315" i="9"/>
  <c r="E314" i="9"/>
  <c r="E313" i="9"/>
  <c r="E312" i="9"/>
  <c r="E311" i="9"/>
  <c r="E310" i="9"/>
  <c r="E309" i="9"/>
  <c r="E308" i="9"/>
  <c r="E307" i="9"/>
  <c r="E306" i="9"/>
  <c r="E305" i="9"/>
  <c r="E304" i="9"/>
  <c r="E303" i="9"/>
  <c r="E302" i="9"/>
  <c r="E301" i="9"/>
  <c r="E300" i="9"/>
  <c r="E299" i="9"/>
  <c r="E298" i="9"/>
  <c r="E297" i="9"/>
  <c r="E296" i="9"/>
  <c r="E295" i="9"/>
  <c r="E294" i="9"/>
  <c r="E293" i="9"/>
  <c r="E292" i="9"/>
  <c r="E291" i="9"/>
  <c r="E290" i="9"/>
  <c r="E289" i="9"/>
  <c r="E288" i="9"/>
  <c r="E287" i="9"/>
  <c r="E286" i="9"/>
  <c r="E285" i="9"/>
  <c r="E284" i="9"/>
  <c r="E283" i="9"/>
  <c r="E282" i="9"/>
  <c r="E281" i="9"/>
  <c r="E280" i="9"/>
  <c r="E279" i="9"/>
  <c r="E278" i="9"/>
  <c r="E277" i="9"/>
  <c r="E276" i="9"/>
  <c r="E275" i="9"/>
  <c r="E274" i="9"/>
  <c r="E273" i="9"/>
  <c r="E272" i="9"/>
  <c r="E271" i="9"/>
  <c r="E270" i="9"/>
  <c r="E269" i="9"/>
  <c r="E268" i="9"/>
  <c r="E267" i="9"/>
  <c r="E266" i="9"/>
  <c r="E265" i="9"/>
  <c r="E264" i="9"/>
  <c r="E263" i="9"/>
  <c r="E262" i="9"/>
  <c r="E261" i="9"/>
  <c r="E260" i="9"/>
  <c r="E259" i="9"/>
  <c r="E258" i="9"/>
  <c r="E257" i="9"/>
  <c r="E256" i="9"/>
  <c r="E255" i="9"/>
  <c r="E254" i="9"/>
  <c r="E253" i="9"/>
  <c r="E252" i="9"/>
  <c r="E251" i="9"/>
  <c r="E250" i="9"/>
  <c r="E249" i="9"/>
  <c r="E248" i="9"/>
  <c r="E247" i="9"/>
  <c r="E246" i="9"/>
  <c r="E245" i="9"/>
  <c r="E244" i="9"/>
  <c r="E243" i="9"/>
  <c r="E242" i="9"/>
  <c r="E241" i="9"/>
  <c r="E240" i="9"/>
  <c r="E239" i="9"/>
  <c r="E238" i="9"/>
  <c r="E237" i="9"/>
  <c r="E236" i="9"/>
  <c r="E235" i="9"/>
  <c r="E234" i="9"/>
  <c r="E233" i="9"/>
  <c r="E232" i="9"/>
  <c r="E231" i="9"/>
  <c r="E230" i="9"/>
  <c r="E229" i="9"/>
  <c r="E228" i="9"/>
  <c r="E227" i="9"/>
  <c r="E226" i="9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D437" i="8"/>
  <c r="E435" i="8"/>
  <c r="E434" i="8"/>
  <c r="E433" i="8"/>
  <c r="E432" i="8"/>
  <c r="E431" i="8"/>
  <c r="E430" i="8"/>
  <c r="E429" i="8"/>
  <c r="E428" i="8"/>
  <c r="E427" i="8"/>
  <c r="E426" i="8"/>
  <c r="E425" i="8"/>
  <c r="E424" i="8"/>
  <c r="E423" i="8"/>
  <c r="E422" i="8"/>
  <c r="E421" i="8"/>
  <c r="E420" i="8"/>
  <c r="E419" i="8"/>
  <c r="E418" i="8"/>
  <c r="E417" i="8"/>
  <c r="E416" i="8"/>
  <c r="E415" i="8"/>
  <c r="E414" i="8"/>
  <c r="E413" i="8"/>
  <c r="E412" i="8"/>
  <c r="E411" i="8"/>
  <c r="E410" i="8"/>
  <c r="E409" i="8"/>
  <c r="E408" i="8"/>
  <c r="E407" i="8"/>
  <c r="E406" i="8"/>
  <c r="E405" i="8"/>
  <c r="E404" i="8"/>
  <c r="E403" i="8"/>
  <c r="E402" i="8"/>
  <c r="E401" i="8"/>
  <c r="E400" i="8"/>
  <c r="E399" i="8"/>
  <c r="E398" i="8"/>
  <c r="E397" i="8"/>
  <c r="E396" i="8"/>
  <c r="E395" i="8"/>
  <c r="E394" i="8"/>
  <c r="E393" i="8"/>
  <c r="E392" i="8"/>
  <c r="E391" i="8"/>
  <c r="E390" i="8"/>
  <c r="E389" i="8"/>
  <c r="E388" i="8"/>
  <c r="E387" i="8"/>
  <c r="E386" i="8"/>
  <c r="E385" i="8"/>
  <c r="E384" i="8"/>
  <c r="E383" i="8"/>
  <c r="E382" i="8"/>
  <c r="E381" i="8"/>
  <c r="E380" i="8"/>
  <c r="E379" i="8"/>
  <c r="E378" i="8"/>
  <c r="E377" i="8"/>
  <c r="E376" i="8"/>
  <c r="E375" i="8"/>
  <c r="E374" i="8"/>
  <c r="E373" i="8"/>
  <c r="E372" i="8"/>
  <c r="E371" i="8"/>
  <c r="E370" i="8"/>
  <c r="E369" i="8"/>
  <c r="E368" i="8"/>
  <c r="E367" i="8"/>
  <c r="E366" i="8"/>
  <c r="E365" i="8"/>
  <c r="E364" i="8"/>
  <c r="E363" i="8"/>
  <c r="E362" i="8"/>
  <c r="E361" i="8"/>
  <c r="E360" i="8"/>
  <c r="E359" i="8"/>
  <c r="E358" i="8"/>
  <c r="E357" i="8"/>
  <c r="E356" i="8"/>
  <c r="E355" i="8"/>
  <c r="E354" i="8"/>
  <c r="E353" i="8"/>
  <c r="E352" i="8"/>
  <c r="E351" i="8"/>
  <c r="E350" i="8"/>
  <c r="E349" i="8"/>
  <c r="E348" i="8"/>
  <c r="E347" i="8"/>
  <c r="E346" i="8"/>
  <c r="E345" i="8"/>
  <c r="E344" i="8"/>
  <c r="E343" i="8"/>
  <c r="E342" i="8"/>
  <c r="E341" i="8"/>
  <c r="E340" i="8"/>
  <c r="E339" i="8"/>
  <c r="E338" i="8"/>
  <c r="E337" i="8"/>
  <c r="E336" i="8"/>
  <c r="E335" i="8"/>
  <c r="E334" i="8"/>
  <c r="E333" i="8"/>
  <c r="E332" i="8"/>
  <c r="E331" i="8"/>
  <c r="E330" i="8"/>
  <c r="E329" i="8"/>
  <c r="E328" i="8"/>
  <c r="E327" i="8"/>
  <c r="E326" i="8"/>
  <c r="E325" i="8"/>
  <c r="E324" i="8"/>
  <c r="E323" i="8"/>
  <c r="E322" i="8"/>
  <c r="E321" i="8"/>
  <c r="E320" i="8"/>
  <c r="E319" i="8"/>
  <c r="E318" i="8"/>
  <c r="E317" i="8"/>
  <c r="E316" i="8"/>
  <c r="E315" i="8"/>
  <c r="E314" i="8"/>
  <c r="E313" i="8"/>
  <c r="E312" i="8"/>
  <c r="E311" i="8"/>
  <c r="E310" i="8"/>
  <c r="E309" i="8"/>
  <c r="E308" i="8"/>
  <c r="E307" i="8"/>
  <c r="E306" i="8"/>
  <c r="E305" i="8"/>
  <c r="E304" i="8"/>
  <c r="E303" i="8"/>
  <c r="E302" i="8"/>
  <c r="E301" i="8"/>
  <c r="E300" i="8"/>
  <c r="E299" i="8"/>
  <c r="E298" i="8"/>
  <c r="E297" i="8"/>
  <c r="E296" i="8"/>
  <c r="E295" i="8"/>
  <c r="E294" i="8"/>
  <c r="E293" i="8"/>
  <c r="E292" i="8"/>
  <c r="E291" i="8"/>
  <c r="E290" i="8"/>
  <c r="E289" i="8"/>
  <c r="E288" i="8"/>
  <c r="E287" i="8"/>
  <c r="E286" i="8"/>
  <c r="E285" i="8"/>
  <c r="E284" i="8"/>
  <c r="E283" i="8"/>
  <c r="E282" i="8"/>
  <c r="E281" i="8"/>
  <c r="E280" i="8"/>
  <c r="E279" i="8"/>
  <c r="E278" i="8"/>
  <c r="E277" i="8"/>
  <c r="E276" i="8"/>
  <c r="E275" i="8"/>
  <c r="E274" i="8"/>
  <c r="E273" i="8"/>
  <c r="E272" i="8"/>
  <c r="E271" i="8"/>
  <c r="E270" i="8"/>
  <c r="E269" i="8"/>
  <c r="E268" i="8"/>
  <c r="E267" i="8"/>
  <c r="E266" i="8"/>
  <c r="E265" i="8"/>
  <c r="E264" i="8"/>
  <c r="E263" i="8"/>
  <c r="E262" i="8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D437" i="7"/>
  <c r="F439" i="7"/>
  <c r="C437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20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6" i="7"/>
  <c r="E395" i="7"/>
  <c r="E394" i="7"/>
  <c r="E393" i="7"/>
  <c r="E392" i="7"/>
  <c r="E391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D437" i="6"/>
  <c r="F439" i="6" s="1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D437" i="4"/>
  <c r="F439" i="4" s="1"/>
  <c r="C437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C437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C437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48" i="1"/>
  <c r="D437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H6" i="1"/>
  <c r="I6" i="1" s="1"/>
  <c r="J6" i="1" s="1"/>
  <c r="K6" i="1" s="1"/>
  <c r="L6" i="1" s="1"/>
  <c r="M6" i="1" s="1"/>
  <c r="F51" i="10" l="1"/>
  <c r="F87" i="10"/>
  <c r="F95" i="10"/>
  <c r="F139" i="10"/>
  <c r="F171" i="10"/>
  <c r="F175" i="10"/>
  <c r="F207" i="10"/>
  <c r="F255" i="10"/>
  <c r="F259" i="10"/>
  <c r="F311" i="10"/>
  <c r="F339" i="10"/>
  <c r="F343" i="10"/>
  <c r="F41" i="10"/>
  <c r="F185" i="10"/>
  <c r="F189" i="10"/>
  <c r="F405" i="10"/>
  <c r="F16" i="5"/>
  <c r="F32" i="5"/>
  <c r="F48" i="5"/>
  <c r="F64" i="5"/>
  <c r="F80" i="5"/>
  <c r="F96" i="5"/>
  <c r="F112" i="5"/>
  <c r="F128" i="5"/>
  <c r="F144" i="5"/>
  <c r="F160" i="5"/>
  <c r="F176" i="5"/>
  <c r="F192" i="5"/>
  <c r="F208" i="5"/>
  <c r="F224" i="5"/>
  <c r="F240" i="5"/>
  <c r="F256" i="5"/>
  <c r="F272" i="5"/>
  <c r="F288" i="5"/>
  <c r="F304" i="5"/>
  <c r="F320" i="5"/>
  <c r="F336" i="5"/>
  <c r="F352" i="5"/>
  <c r="F368" i="5"/>
  <c r="F384" i="5"/>
  <c r="F400" i="5"/>
  <c r="F416" i="5"/>
  <c r="F432" i="5"/>
  <c r="F21" i="5"/>
  <c r="F37" i="5"/>
  <c r="F53" i="5"/>
  <c r="F69" i="5"/>
  <c r="F85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338" i="5"/>
  <c r="F354" i="5"/>
  <c r="F370" i="5"/>
  <c r="F386" i="5"/>
  <c r="F402" i="5"/>
  <c r="F418" i="5"/>
  <c r="F434" i="5"/>
  <c r="F23" i="5"/>
  <c r="F39" i="5"/>
  <c r="F55" i="5"/>
  <c r="F71" i="5"/>
  <c r="F87" i="5"/>
  <c r="F103" i="5"/>
  <c r="F119" i="5"/>
  <c r="F135" i="5"/>
  <c r="F151" i="5"/>
  <c r="F167" i="5"/>
  <c r="F183" i="5"/>
  <c r="F199" i="5"/>
  <c r="F215" i="5"/>
  <c r="F231" i="5"/>
  <c r="F247" i="5"/>
  <c r="F263" i="5"/>
  <c r="F279" i="5"/>
  <c r="F295" i="5"/>
  <c r="F311" i="5"/>
  <c r="F327" i="5"/>
  <c r="F343" i="5"/>
  <c r="F359" i="5"/>
  <c r="F375" i="5"/>
  <c r="F391" i="5"/>
  <c r="F407" i="5"/>
  <c r="F423" i="5"/>
  <c r="F435" i="5"/>
  <c r="F97" i="5"/>
  <c r="F109" i="5"/>
  <c r="F121" i="5"/>
  <c r="F129" i="5"/>
  <c r="F141" i="5"/>
  <c r="F153" i="5"/>
  <c r="F161" i="5"/>
  <c r="F173" i="5"/>
  <c r="F185" i="5"/>
  <c r="F193" i="5"/>
  <c r="F205" i="5"/>
  <c r="F217" i="5"/>
  <c r="F225" i="5"/>
  <c r="F237" i="5"/>
  <c r="F249" i="5"/>
  <c r="F257" i="5"/>
  <c r="F269" i="5"/>
  <c r="F281" i="5"/>
  <c r="F289" i="5"/>
  <c r="F301" i="5"/>
  <c r="F313" i="5"/>
  <c r="F321" i="5"/>
  <c r="F333" i="5"/>
  <c r="F345" i="5"/>
  <c r="F353" i="5"/>
  <c r="F365" i="5"/>
  <c r="F377" i="5"/>
  <c r="F385" i="5"/>
  <c r="F397" i="5"/>
  <c r="F409" i="5"/>
  <c r="F417" i="5"/>
  <c r="F429" i="5"/>
  <c r="F15" i="4"/>
  <c r="F27" i="4"/>
  <c r="F59" i="4"/>
  <c r="F83" i="4"/>
  <c r="F127" i="4"/>
  <c r="F151" i="4"/>
  <c r="F195" i="4"/>
  <c r="F219" i="4"/>
  <c r="F255" i="4"/>
  <c r="F279" i="4"/>
  <c r="F319" i="4"/>
  <c r="F347" i="4"/>
  <c r="F391" i="4"/>
  <c r="F415" i="4"/>
  <c r="F24" i="4"/>
  <c r="F44" i="4"/>
  <c r="F88" i="4"/>
  <c r="F108" i="4"/>
  <c r="F148" i="4"/>
  <c r="F172" i="4"/>
  <c r="F212" i="4"/>
  <c r="F236" i="4"/>
  <c r="F280" i="4"/>
  <c r="F185" i="4"/>
  <c r="F87" i="4"/>
  <c r="F107" i="4"/>
  <c r="F147" i="4"/>
  <c r="F171" i="4"/>
  <c r="F207" i="4"/>
  <c r="F235" i="4"/>
  <c r="F275" i="4"/>
  <c r="F299" i="4"/>
  <c r="F331" i="4"/>
  <c r="F339" i="4"/>
  <c r="F359" i="4"/>
  <c r="F387" i="4"/>
  <c r="F395" i="4"/>
  <c r="F419" i="4"/>
  <c r="F20" i="4"/>
  <c r="F28" i="4"/>
  <c r="F56" i="4"/>
  <c r="F84" i="4"/>
  <c r="F92" i="4"/>
  <c r="F120" i="4"/>
  <c r="F152" i="4"/>
  <c r="F160" i="4"/>
  <c r="F184" i="4"/>
  <c r="F216" i="4"/>
  <c r="F224" i="4"/>
  <c r="F248" i="4"/>
  <c r="F276" i="4"/>
  <c r="F284" i="4"/>
  <c r="F296" i="4"/>
  <c r="F316" i="4"/>
  <c r="F320" i="4"/>
  <c r="F332" i="4"/>
  <c r="F348" i="4"/>
  <c r="F352" i="4"/>
  <c r="F364" i="4"/>
  <c r="F384" i="4"/>
  <c r="F388" i="4"/>
  <c r="F400" i="4"/>
  <c r="F416" i="4"/>
  <c r="F420" i="4"/>
  <c r="F432" i="4"/>
  <c r="F21" i="4"/>
  <c r="F25" i="4"/>
  <c r="F37" i="4"/>
  <c r="F53" i="4"/>
  <c r="F57" i="4"/>
  <c r="F69" i="4"/>
  <c r="F85" i="4"/>
  <c r="F89" i="4"/>
  <c r="F101" i="4"/>
  <c r="F117" i="4"/>
  <c r="F121" i="4"/>
  <c r="F133" i="4"/>
  <c r="F149" i="4"/>
  <c r="F153" i="4"/>
  <c r="F165" i="4"/>
  <c r="F181" i="4"/>
  <c r="F189" i="4"/>
  <c r="F201" i="4"/>
  <c r="F217" i="4"/>
  <c r="F221" i="4"/>
  <c r="F233" i="4"/>
  <c r="F249" i="4"/>
  <c r="F253" i="4"/>
  <c r="F265" i="4"/>
  <c r="F281" i="4"/>
  <c r="F285" i="4"/>
  <c r="F297" i="4"/>
  <c r="F313" i="4"/>
  <c r="F317" i="4"/>
  <c r="F329" i="4"/>
  <c r="F345" i="4"/>
  <c r="F349" i="4"/>
  <c r="F361" i="4"/>
  <c r="F377" i="4"/>
  <c r="F381" i="4"/>
  <c r="F393" i="4"/>
  <c r="F409" i="4"/>
  <c r="F413" i="4"/>
  <c r="F425" i="4"/>
  <c r="F14" i="4"/>
  <c r="F18" i="4"/>
  <c r="F30" i="4"/>
  <c r="F46" i="4"/>
  <c r="F50" i="4"/>
  <c r="F62" i="4"/>
  <c r="F78" i="4"/>
  <c r="F82" i="4"/>
  <c r="F94" i="4"/>
  <c r="F110" i="4"/>
  <c r="F114" i="4"/>
  <c r="F126" i="4"/>
  <c r="F142" i="4"/>
  <c r="F146" i="4"/>
  <c r="F158" i="4"/>
  <c r="F174" i="4"/>
  <c r="F178" i="4"/>
  <c r="F190" i="4"/>
  <c r="F206" i="4"/>
  <c r="F210" i="4"/>
  <c r="F222" i="4"/>
  <c r="F238" i="4"/>
  <c r="F242" i="4"/>
  <c r="F254" i="4"/>
  <c r="F270" i="4"/>
  <c r="F274" i="4"/>
  <c r="F286" i="4"/>
  <c r="F302" i="4"/>
  <c r="F306" i="4"/>
  <c r="F318" i="4"/>
  <c r="F334" i="4"/>
  <c r="F338" i="4"/>
  <c r="F350" i="4"/>
  <c r="F366" i="4"/>
  <c r="F370" i="4"/>
  <c r="F382" i="4"/>
  <c r="F398" i="4"/>
  <c r="F402" i="4"/>
  <c r="F414" i="4"/>
  <c r="F430" i="4"/>
  <c r="F434" i="4"/>
  <c r="F37" i="3"/>
  <c r="F53" i="3"/>
  <c r="F101" i="3"/>
  <c r="F117" i="3"/>
  <c r="F165" i="3"/>
  <c r="F181" i="3"/>
  <c r="F229" i="3"/>
  <c r="F245" i="3"/>
  <c r="F293" i="3"/>
  <c r="F309" i="3"/>
  <c r="F357" i="3"/>
  <c r="F373" i="3"/>
  <c r="F401" i="3"/>
  <c r="F405" i="3"/>
  <c r="F433" i="3"/>
  <c r="F10" i="3"/>
  <c r="F38" i="3"/>
  <c r="F42" i="3"/>
  <c r="F70" i="3"/>
  <c r="F74" i="3"/>
  <c r="F102" i="3"/>
  <c r="F106" i="3"/>
  <c r="F134" i="3"/>
  <c r="F138" i="3"/>
  <c r="F166" i="3"/>
  <c r="F170" i="3"/>
  <c r="F28" i="3"/>
  <c r="F32" i="3"/>
  <c r="F60" i="3"/>
  <c r="F64" i="3"/>
  <c r="F92" i="3"/>
  <c r="F96" i="3"/>
  <c r="F124" i="3"/>
  <c r="F128" i="3"/>
  <c r="F156" i="3"/>
  <c r="F160" i="3"/>
  <c r="F188" i="3"/>
  <c r="F192" i="3"/>
  <c r="F220" i="3"/>
  <c r="F224" i="3"/>
  <c r="F252" i="3"/>
  <c r="F256" i="3"/>
  <c r="F284" i="3"/>
  <c r="F288" i="3"/>
  <c r="F316" i="3"/>
  <c r="F320" i="3"/>
  <c r="F348" i="3"/>
  <c r="F352" i="3"/>
  <c r="F380" i="3"/>
  <c r="F384" i="3"/>
  <c r="F412" i="3"/>
  <c r="F416" i="3"/>
  <c r="F182" i="3"/>
  <c r="F186" i="3"/>
  <c r="F214" i="3"/>
  <c r="F218" i="3"/>
  <c r="F246" i="3"/>
  <c r="F250" i="3"/>
  <c r="F278" i="3"/>
  <c r="F282" i="3"/>
  <c r="F310" i="3"/>
  <c r="F314" i="3"/>
  <c r="F342" i="3"/>
  <c r="F346" i="3"/>
  <c r="F374" i="3"/>
  <c r="F378" i="3"/>
  <c r="F406" i="3"/>
  <c r="F410" i="3"/>
  <c r="F11" i="3"/>
  <c r="F15" i="3"/>
  <c r="F43" i="3"/>
  <c r="F47" i="3"/>
  <c r="F75" i="3"/>
  <c r="F79" i="3"/>
  <c r="F107" i="3"/>
  <c r="F111" i="3"/>
  <c r="F139" i="3"/>
  <c r="F143" i="3"/>
  <c r="F171" i="3"/>
  <c r="F175" i="3"/>
  <c r="F203" i="3"/>
  <c r="F207" i="3"/>
  <c r="F235" i="3"/>
  <c r="F239" i="3"/>
  <c r="F267" i="3"/>
  <c r="F271" i="3"/>
  <c r="F299" i="3"/>
  <c r="F303" i="3"/>
  <c r="F331" i="3"/>
  <c r="F335" i="3"/>
  <c r="F363" i="3"/>
  <c r="F367" i="3"/>
  <c r="F395" i="3"/>
  <c r="F399" i="3"/>
  <c r="F427" i="3"/>
  <c r="F431" i="3"/>
  <c r="F49" i="2"/>
  <c r="F101" i="2"/>
  <c r="F149" i="2"/>
  <c r="F193" i="2"/>
  <c r="F229" i="2"/>
  <c r="F265" i="2"/>
  <c r="F297" i="2"/>
  <c r="F329" i="2"/>
  <c r="F33" i="2"/>
  <c r="F117" i="2"/>
  <c r="F357" i="2"/>
  <c r="F389" i="2"/>
  <c r="F421" i="2"/>
  <c r="F26" i="2"/>
  <c r="F58" i="2"/>
  <c r="F90" i="2"/>
  <c r="F122" i="2"/>
  <c r="F154" i="2"/>
  <c r="F186" i="2"/>
  <c r="F218" i="2"/>
  <c r="F250" i="2"/>
  <c r="F282" i="2"/>
  <c r="F314" i="2"/>
  <c r="F346" i="2"/>
  <c r="F374" i="2"/>
  <c r="F394" i="2"/>
  <c r="F414" i="2"/>
  <c r="F11" i="2"/>
  <c r="F31" i="2"/>
  <c r="F51" i="2"/>
  <c r="F75" i="2"/>
  <c r="F95" i="2"/>
  <c r="F115" i="2"/>
  <c r="F139" i="2"/>
  <c r="F159" i="2"/>
  <c r="F179" i="2"/>
  <c r="F203" i="2"/>
  <c r="F223" i="2"/>
  <c r="F243" i="2"/>
  <c r="F267" i="2"/>
  <c r="F287" i="2"/>
  <c r="F307" i="2"/>
  <c r="F331" i="2"/>
  <c r="F351" i="2"/>
  <c r="F371" i="2"/>
  <c r="F395" i="2"/>
  <c r="F415" i="2"/>
  <c r="F435" i="2"/>
  <c r="F28" i="2"/>
  <c r="F48" i="2"/>
  <c r="F68" i="2"/>
  <c r="F88" i="2"/>
  <c r="F104" i="2"/>
  <c r="F120" i="2"/>
  <c r="F136" i="2"/>
  <c r="F152" i="2"/>
  <c r="F168" i="2"/>
  <c r="F184" i="2"/>
  <c r="F200" i="2"/>
  <c r="F216" i="2"/>
  <c r="F232" i="2"/>
  <c r="F248" i="2"/>
  <c r="F264" i="2"/>
  <c r="F280" i="2"/>
  <c r="F296" i="2"/>
  <c r="F312" i="2"/>
  <c r="F328" i="2"/>
  <c r="F344" i="2"/>
  <c r="F360" i="2"/>
  <c r="F376" i="2"/>
  <c r="F392" i="2"/>
  <c r="F408" i="2"/>
  <c r="F424" i="2"/>
  <c r="F18" i="1"/>
  <c r="F22" i="1"/>
  <c r="F34" i="1"/>
  <c r="F38" i="1"/>
  <c r="F50" i="1"/>
  <c r="F54" i="1"/>
  <c r="F66" i="1"/>
  <c r="F70" i="1"/>
  <c r="F82" i="1"/>
  <c r="F86" i="1"/>
  <c r="F98" i="1"/>
  <c r="F102" i="1"/>
  <c r="F114" i="1"/>
  <c r="F118" i="1"/>
  <c r="F130" i="1"/>
  <c r="F134" i="1"/>
  <c r="F146" i="1"/>
  <c r="F150" i="1"/>
  <c r="F162" i="1"/>
  <c r="F166" i="1"/>
  <c r="F178" i="1"/>
  <c r="F182" i="1"/>
  <c r="F194" i="1"/>
  <c r="F198" i="1"/>
  <c r="F210" i="1"/>
  <c r="F214" i="1"/>
  <c r="F234" i="1"/>
  <c r="F242" i="1"/>
  <c r="F274" i="1"/>
  <c r="F282" i="1"/>
  <c r="F306" i="1"/>
  <c r="F314" i="1"/>
  <c r="F338" i="1"/>
  <c r="F346" i="1"/>
  <c r="F367" i="1"/>
  <c r="F371" i="1"/>
  <c r="F383" i="1"/>
  <c r="F391" i="1"/>
  <c r="F403" i="1"/>
  <c r="F407" i="1"/>
  <c r="F419" i="1"/>
  <c r="F423" i="1"/>
  <c r="F435" i="1"/>
  <c r="F437" i="1"/>
  <c r="F19" i="1"/>
  <c r="F23" i="1"/>
  <c r="F35" i="1"/>
  <c r="F39" i="1"/>
  <c r="F51" i="1"/>
  <c r="F55" i="1"/>
  <c r="F67" i="1"/>
  <c r="F71" i="1"/>
  <c r="F83" i="1"/>
  <c r="F87" i="1"/>
  <c r="F99" i="1"/>
  <c r="F103" i="1"/>
  <c r="F115" i="1"/>
  <c r="F119" i="1"/>
  <c r="F131" i="1"/>
  <c r="F135" i="1"/>
  <c r="F147" i="1"/>
  <c r="F151" i="1"/>
  <c r="F163" i="1"/>
  <c r="F167" i="1"/>
  <c r="F179" i="1"/>
  <c r="F183" i="1"/>
  <c r="F195" i="1"/>
  <c r="F199" i="1"/>
  <c r="F211" i="1"/>
  <c r="F215" i="1"/>
  <c r="F227" i="1"/>
  <c r="F231" i="1"/>
  <c r="F243" i="1"/>
  <c r="F247" i="1"/>
  <c r="F259" i="1"/>
  <c r="F263" i="1"/>
  <c r="F275" i="1"/>
  <c r="F279" i="1"/>
  <c r="F291" i="1"/>
  <c r="F295" i="1"/>
  <c r="F307" i="1"/>
  <c r="F311" i="1"/>
  <c r="F323" i="1"/>
  <c r="F327" i="1"/>
  <c r="F339" i="1"/>
  <c r="F343" i="1"/>
  <c r="F356" i="1"/>
  <c r="F360" i="1"/>
  <c r="F372" i="1"/>
  <c r="F376" i="1"/>
  <c r="F388" i="1"/>
  <c r="F392" i="1"/>
  <c r="F404" i="1"/>
  <c r="F408" i="1"/>
  <c r="F420" i="1"/>
  <c r="F424" i="1"/>
  <c r="F8" i="1"/>
  <c r="F12" i="1"/>
  <c r="F24" i="1"/>
  <c r="F28" i="1"/>
  <c r="F40" i="1"/>
  <c r="F44" i="1"/>
  <c r="F56" i="1"/>
  <c r="F60" i="1"/>
  <c r="F72" i="1"/>
  <c r="F76" i="1"/>
  <c r="F88" i="1"/>
  <c r="F92" i="1"/>
  <c r="F104" i="1"/>
  <c r="F108" i="1"/>
  <c r="F120" i="1"/>
  <c r="F124" i="1"/>
  <c r="F136" i="1"/>
  <c r="F140" i="1"/>
  <c r="F152" i="1"/>
  <c r="F156" i="1"/>
  <c r="F168" i="1"/>
  <c r="F172" i="1"/>
  <c r="F184" i="1"/>
  <c r="F188" i="1"/>
  <c r="F200" i="1"/>
  <c r="F204" i="1"/>
  <c r="F216" i="1"/>
  <c r="F220" i="1"/>
  <c r="F232" i="1"/>
  <c r="F236" i="1"/>
  <c r="F248" i="1"/>
  <c r="F252" i="1"/>
  <c r="F264" i="1"/>
  <c r="F268" i="1"/>
  <c r="F280" i="1"/>
  <c r="F284" i="1"/>
  <c r="F296" i="1"/>
  <c r="F300" i="1"/>
  <c r="F312" i="1"/>
  <c r="F316" i="1"/>
  <c r="F328" i="1"/>
  <c r="F332" i="1"/>
  <c r="F344" i="1"/>
  <c r="F349" i="1"/>
  <c r="F361" i="1"/>
  <c r="F365" i="1"/>
  <c r="F377" i="1"/>
  <c r="F381" i="1"/>
  <c r="F393" i="1"/>
  <c r="F397" i="1"/>
  <c r="F409" i="1"/>
  <c r="F413" i="1"/>
  <c r="F425" i="1"/>
  <c r="F429" i="1"/>
  <c r="F222" i="1"/>
  <c r="F230" i="1"/>
  <c r="F254" i="1"/>
  <c r="F258" i="1"/>
  <c r="F278" i="1"/>
  <c r="F286" i="1"/>
  <c r="F310" i="1"/>
  <c r="F318" i="1"/>
  <c r="F342" i="1"/>
  <c r="F351" i="1"/>
  <c r="F9" i="1"/>
  <c r="F13" i="1"/>
  <c r="F25" i="1"/>
  <c r="F29" i="1"/>
  <c r="F41" i="1"/>
  <c r="F45" i="1"/>
  <c r="F57" i="1"/>
  <c r="F61" i="1"/>
  <c r="F73" i="1"/>
  <c r="F77" i="1"/>
  <c r="F89" i="1"/>
  <c r="F93" i="1"/>
  <c r="F105" i="1"/>
  <c r="F109" i="1"/>
  <c r="F121" i="1"/>
  <c r="F125" i="1"/>
  <c r="F137" i="1"/>
  <c r="F141" i="1"/>
  <c r="F153" i="1"/>
  <c r="F157" i="1"/>
  <c r="F169" i="1"/>
  <c r="F173" i="1"/>
  <c r="F185" i="1"/>
  <c r="F189" i="1"/>
  <c r="F201" i="1"/>
  <c r="F205" i="1"/>
  <c r="F217" i="1"/>
  <c r="F221" i="1"/>
  <c r="F233" i="1"/>
  <c r="F237" i="1"/>
  <c r="F249" i="1"/>
  <c r="F253" i="1"/>
  <c r="F265" i="1"/>
  <c r="F269" i="1"/>
  <c r="F281" i="1"/>
  <c r="F285" i="1"/>
  <c r="F297" i="1"/>
  <c r="F301" i="1"/>
  <c r="F313" i="1"/>
  <c r="F317" i="1"/>
  <c r="F329" i="1"/>
  <c r="F333" i="1"/>
  <c r="F345" i="1"/>
  <c r="F350" i="1"/>
  <c r="F362" i="1"/>
  <c r="F366" i="1"/>
  <c r="F378" i="1"/>
  <c r="F382" i="1"/>
  <c r="F394" i="1"/>
  <c r="F398" i="1"/>
  <c r="F410" i="1"/>
  <c r="F414" i="1"/>
  <c r="F426" i="1"/>
  <c r="F430" i="1"/>
  <c r="G122" i="4"/>
  <c r="H395" i="4"/>
  <c r="E437" i="4"/>
  <c r="E437" i="7"/>
  <c r="F32" i="7" s="1"/>
  <c r="H168" i="7"/>
  <c r="F9" i="10"/>
  <c r="F25" i="10"/>
  <c r="H25" i="10"/>
  <c r="F37" i="10"/>
  <c r="F69" i="10"/>
  <c r="F77" i="10"/>
  <c r="H89" i="10"/>
  <c r="H105" i="10"/>
  <c r="F109" i="10"/>
  <c r="F129" i="10"/>
  <c r="F145" i="10"/>
  <c r="H145" i="10"/>
  <c r="F165" i="10"/>
  <c r="F197" i="10"/>
  <c r="F205" i="10"/>
  <c r="H221" i="10"/>
  <c r="H233" i="10"/>
  <c r="F241" i="10"/>
  <c r="F257" i="10"/>
  <c r="F269" i="10"/>
  <c r="H269" i="10"/>
  <c r="F293" i="10"/>
  <c r="F301" i="10"/>
  <c r="F305" i="10"/>
  <c r="H313" i="10"/>
  <c r="H329" i="10"/>
  <c r="F345" i="10"/>
  <c r="F369" i="10"/>
  <c r="F377" i="10"/>
  <c r="H377" i="10"/>
  <c r="F397" i="10"/>
  <c r="F413" i="10"/>
  <c r="F421" i="10"/>
  <c r="E437" i="10"/>
  <c r="F439" i="10"/>
  <c r="H353" i="10"/>
  <c r="H181" i="10"/>
  <c r="H185" i="10"/>
  <c r="H405" i="10"/>
  <c r="H201" i="10"/>
  <c r="H337" i="10"/>
  <c r="H13" i="10"/>
  <c r="F17" i="10"/>
  <c r="F49" i="10"/>
  <c r="F57" i="10"/>
  <c r="F101" i="10"/>
  <c r="H101" i="10"/>
  <c r="H121" i="10"/>
  <c r="F141" i="10"/>
  <c r="F161" i="10"/>
  <c r="F173" i="10"/>
  <c r="F193" i="10"/>
  <c r="H193" i="10"/>
  <c r="H229" i="10"/>
  <c r="F237" i="10"/>
  <c r="F265" i="10"/>
  <c r="F273" i="10"/>
  <c r="F317" i="10"/>
  <c r="H317" i="10"/>
  <c r="H341" i="10"/>
  <c r="F349" i="10"/>
  <c r="F385" i="10"/>
  <c r="F409" i="10"/>
  <c r="G103" i="10"/>
  <c r="H424" i="10"/>
  <c r="G208" i="10"/>
  <c r="G269" i="10"/>
  <c r="H412" i="10"/>
  <c r="G300" i="10"/>
  <c r="H124" i="10"/>
  <c r="G305" i="10"/>
  <c r="G224" i="10"/>
  <c r="H368" i="10"/>
  <c r="H288" i="10"/>
  <c r="H72" i="10"/>
  <c r="G288" i="10"/>
  <c r="I288" i="10" s="1"/>
  <c r="L288" i="10" s="1"/>
  <c r="G404" i="10"/>
  <c r="H68" i="10"/>
  <c r="G95" i="10"/>
  <c r="G245" i="10"/>
  <c r="G239" i="10"/>
  <c r="H340" i="10"/>
  <c r="G273" i="10"/>
  <c r="H20" i="10"/>
  <c r="H360" i="10"/>
  <c r="H112" i="10"/>
  <c r="G68" i="10"/>
  <c r="H132" i="10"/>
  <c r="H224" i="10"/>
  <c r="G108" i="10"/>
  <c r="G192" i="10"/>
  <c r="G264" i="10"/>
  <c r="G203" i="10"/>
  <c r="H200" i="10"/>
  <c r="H148" i="10"/>
  <c r="G19" i="10"/>
  <c r="F19" i="10"/>
  <c r="F71" i="10"/>
  <c r="F75" i="10"/>
  <c r="F111" i="10"/>
  <c r="G127" i="10"/>
  <c r="I127" i="10" s="1"/>
  <c r="G147" i="10"/>
  <c r="F147" i="10"/>
  <c r="F219" i="10"/>
  <c r="F231" i="10"/>
  <c r="F251" i="10"/>
  <c r="G275" i="10"/>
  <c r="G295" i="10"/>
  <c r="F295" i="10"/>
  <c r="F303" i="10"/>
  <c r="G115" i="10"/>
  <c r="G35" i="10"/>
  <c r="G247" i="10"/>
  <c r="G75" i="10"/>
  <c r="H259" i="10"/>
  <c r="F387" i="10"/>
  <c r="G395" i="10"/>
  <c r="G407" i="10"/>
  <c r="F407" i="10"/>
  <c r="F419" i="10"/>
  <c r="F423" i="10"/>
  <c r="F435" i="10"/>
  <c r="F12" i="10"/>
  <c r="F28" i="10"/>
  <c r="F32" i="10"/>
  <c r="F48" i="10"/>
  <c r="F52" i="10"/>
  <c r="F68" i="10"/>
  <c r="F76" i="10"/>
  <c r="F92" i="10"/>
  <c r="F96" i="10"/>
  <c r="F22" i="10"/>
  <c r="F26" i="10"/>
  <c r="F42" i="10"/>
  <c r="F50" i="10"/>
  <c r="F66" i="10"/>
  <c r="F70" i="10"/>
  <c r="G86" i="10"/>
  <c r="F86" i="10"/>
  <c r="H102" i="10"/>
  <c r="F106" i="10"/>
  <c r="F122" i="10"/>
  <c r="F126" i="10"/>
  <c r="F138" i="10"/>
  <c r="F142" i="10"/>
  <c r="F154" i="10"/>
  <c r="F158" i="10"/>
  <c r="F174" i="10"/>
  <c r="F178" i="10"/>
  <c r="F194" i="10"/>
  <c r="F198" i="10"/>
  <c r="F104" i="10"/>
  <c r="F112" i="10"/>
  <c r="F128" i="10"/>
  <c r="F132" i="10"/>
  <c r="F148" i="10"/>
  <c r="F152" i="10"/>
  <c r="F168" i="10"/>
  <c r="F176" i="10"/>
  <c r="F192" i="10"/>
  <c r="F196" i="10"/>
  <c r="F212" i="10"/>
  <c r="F216" i="10"/>
  <c r="F232" i="10"/>
  <c r="F240" i="10"/>
  <c r="F256" i="10"/>
  <c r="F260" i="10"/>
  <c r="F276" i="10"/>
  <c r="F280" i="10"/>
  <c r="F296" i="10"/>
  <c r="F304" i="10"/>
  <c r="F320" i="10"/>
  <c r="F324" i="10"/>
  <c r="F340" i="10"/>
  <c r="F344" i="10"/>
  <c r="F360" i="10"/>
  <c r="F368" i="10"/>
  <c r="F384" i="10"/>
  <c r="F388" i="10"/>
  <c r="F404" i="10"/>
  <c r="F408" i="10"/>
  <c r="F424" i="10"/>
  <c r="F432" i="10"/>
  <c r="F214" i="10"/>
  <c r="F218" i="10"/>
  <c r="F234" i="10"/>
  <c r="F238" i="10"/>
  <c r="F254" i="10"/>
  <c r="F262" i="10"/>
  <c r="F278" i="10"/>
  <c r="F282" i="10"/>
  <c r="F298" i="10"/>
  <c r="F302" i="10"/>
  <c r="F318" i="10"/>
  <c r="F326" i="10"/>
  <c r="F342" i="10"/>
  <c r="F346" i="10"/>
  <c r="F358" i="10"/>
  <c r="G362" i="10"/>
  <c r="F374" i="10"/>
  <c r="F382" i="10"/>
  <c r="H398" i="10"/>
  <c r="F398" i="10"/>
  <c r="F414" i="10"/>
  <c r="F418" i="10"/>
  <c r="F434" i="10"/>
  <c r="F91" i="9"/>
  <c r="F175" i="9"/>
  <c r="F347" i="9"/>
  <c r="F407" i="9"/>
  <c r="F145" i="9"/>
  <c r="F205" i="9"/>
  <c r="F377" i="9"/>
  <c r="F429" i="9"/>
  <c r="F174" i="9"/>
  <c r="F230" i="9"/>
  <c r="F402" i="9"/>
  <c r="F32" i="9"/>
  <c r="F200" i="9"/>
  <c r="F256" i="9"/>
  <c r="F424" i="9"/>
  <c r="H42" i="7"/>
  <c r="G191" i="7"/>
  <c r="G383" i="7"/>
  <c r="H335" i="7"/>
  <c r="H247" i="7"/>
  <c r="H311" i="7"/>
  <c r="H263" i="7"/>
  <c r="H130" i="7"/>
  <c r="H82" i="7"/>
  <c r="H295" i="7"/>
  <c r="G435" i="7"/>
  <c r="H387" i="7"/>
  <c r="H255" i="7"/>
  <c r="G319" i="7"/>
  <c r="G82" i="7"/>
  <c r="G207" i="7"/>
  <c r="G246" i="7"/>
  <c r="G243" i="7"/>
  <c r="G85" i="7"/>
  <c r="G108" i="7"/>
  <c r="G76" i="7"/>
  <c r="G177" i="7"/>
  <c r="H285" i="7"/>
  <c r="H349" i="7"/>
  <c r="H90" i="4"/>
  <c r="H426" i="4"/>
  <c r="G87" i="4"/>
  <c r="G31" i="4"/>
  <c r="G354" i="4"/>
  <c r="G162" i="4"/>
  <c r="H206" i="4"/>
  <c r="H34" i="4"/>
  <c r="H39" i="4"/>
  <c r="H382" i="4"/>
  <c r="G271" i="4"/>
  <c r="G419" i="4"/>
  <c r="G222" i="4"/>
  <c r="H387" i="4"/>
  <c r="H211" i="4"/>
  <c r="G234" i="4"/>
  <c r="G242" i="4"/>
  <c r="H171" i="4"/>
  <c r="H230" i="4"/>
  <c r="H202" i="4"/>
  <c r="G55" i="4"/>
  <c r="G194" i="4"/>
  <c r="H215" i="4"/>
  <c r="G367" i="4"/>
  <c r="H125" i="4"/>
  <c r="H126" i="4"/>
  <c r="H379" i="4"/>
  <c r="G254" i="4"/>
  <c r="H87" i="4"/>
  <c r="G294" i="4"/>
  <c r="G155" i="4"/>
  <c r="G39" i="4"/>
  <c r="G83" i="4"/>
  <c r="G37" i="4"/>
  <c r="G351" i="4"/>
  <c r="G30" i="4"/>
  <c r="G219" i="4"/>
  <c r="G51" i="4"/>
  <c r="H338" i="4"/>
  <c r="H222" i="4"/>
  <c r="H48" i="7"/>
  <c r="G104" i="7"/>
  <c r="H253" i="7"/>
  <c r="G357" i="7"/>
  <c r="H27" i="10"/>
  <c r="G39" i="10"/>
  <c r="H107" i="10"/>
  <c r="G131" i="10"/>
  <c r="G179" i="10"/>
  <c r="H199" i="10"/>
  <c r="H227" i="10"/>
  <c r="G227" i="10"/>
  <c r="H271" i="10"/>
  <c r="G271" i="10"/>
  <c r="H311" i="10"/>
  <c r="G315" i="10"/>
  <c r="G347" i="10"/>
  <c r="H347" i="10"/>
  <c r="G359" i="10"/>
  <c r="G363" i="10"/>
  <c r="G391" i="10"/>
  <c r="H391" i="10"/>
  <c r="H423" i="10"/>
  <c r="E437" i="3"/>
  <c r="H354" i="4"/>
  <c r="H422" i="4"/>
  <c r="H74" i="4"/>
  <c r="H406" i="4"/>
  <c r="H81" i="4"/>
  <c r="H66" i="4"/>
  <c r="H370" i="4"/>
  <c r="H226" i="4"/>
  <c r="H374" i="4"/>
  <c r="H86" i="4"/>
  <c r="H358" i="4"/>
  <c r="G35" i="4"/>
  <c r="G239" i="4"/>
  <c r="G70" i="4"/>
  <c r="G107" i="4"/>
  <c r="G250" i="4"/>
  <c r="H247" i="4"/>
  <c r="G302" i="4"/>
  <c r="G374" i="4"/>
  <c r="G258" i="4"/>
  <c r="G379" i="4"/>
  <c r="G246" i="4"/>
  <c r="G218" i="4"/>
  <c r="G339" i="4"/>
  <c r="H83" i="4"/>
  <c r="G314" i="4"/>
  <c r="G202" i="4"/>
  <c r="G371" i="4"/>
  <c r="H375" i="4"/>
  <c r="H398" i="4"/>
  <c r="G431" i="4"/>
  <c r="H415" i="4"/>
  <c r="G435" i="4"/>
  <c r="H122" i="4"/>
  <c r="G151" i="4"/>
  <c r="H95" i="4"/>
  <c r="H198" i="4"/>
  <c r="H371" i="4"/>
  <c r="G179" i="4"/>
  <c r="G95" i="4"/>
  <c r="G391" i="4"/>
  <c r="H403" i="4"/>
  <c r="H343" i="4"/>
  <c r="H323" i="4"/>
  <c r="H10" i="4"/>
  <c r="H246" i="4"/>
  <c r="H314" i="4"/>
  <c r="H410" i="4"/>
  <c r="G186" i="4"/>
  <c r="H243" i="4"/>
  <c r="G311" i="4"/>
  <c r="G26" i="4"/>
  <c r="H99" i="4"/>
  <c r="H38" i="4"/>
  <c r="H307" i="4"/>
  <c r="H274" i="4"/>
  <c r="G147" i="4"/>
  <c r="G266" i="4"/>
  <c r="G158" i="4"/>
  <c r="G399" i="4"/>
  <c r="H234" i="4"/>
  <c r="G359" i="4"/>
  <c r="G106" i="4"/>
  <c r="G139" i="4"/>
  <c r="G203" i="4"/>
  <c r="G11" i="4"/>
  <c r="H239" i="4"/>
  <c r="G10" i="4"/>
  <c r="G231" i="4"/>
  <c r="H42" i="4"/>
  <c r="H366" i="4"/>
  <c r="G235" i="4"/>
  <c r="G423" i="4"/>
  <c r="G171" i="4"/>
  <c r="G142" i="4"/>
  <c r="H191" i="4"/>
  <c r="G62" i="4"/>
  <c r="G43" i="4"/>
  <c r="G118" i="4"/>
  <c r="G426" i="4"/>
  <c r="G15" i="4"/>
  <c r="G206" i="4"/>
  <c r="H31" i="4"/>
  <c r="G150" i="4"/>
  <c r="H391" i="4"/>
  <c r="G347" i="4"/>
  <c r="H107" i="4"/>
  <c r="G163" i="4"/>
  <c r="G415" i="4"/>
  <c r="G138" i="4"/>
  <c r="G307" i="4"/>
  <c r="G362" i="4"/>
  <c r="H327" i="4"/>
  <c r="H58" i="4"/>
  <c r="H435" i="4"/>
  <c r="H386" i="4"/>
  <c r="H287" i="4"/>
  <c r="H286" i="4"/>
  <c r="H434" i="4"/>
  <c r="H103" i="4"/>
  <c r="H150" i="4"/>
  <c r="H186" i="4"/>
  <c r="H298" i="4"/>
  <c r="H194" i="4"/>
  <c r="G214" i="4"/>
  <c r="H350" i="4"/>
  <c r="G275" i="4"/>
  <c r="G50" i="4"/>
  <c r="G334" i="4"/>
  <c r="H275" i="4"/>
  <c r="H179" i="4"/>
  <c r="G23" i="4"/>
  <c r="H219" i="4"/>
  <c r="H238" i="4"/>
  <c r="H306" i="4"/>
  <c r="H342" i="4"/>
  <c r="G226" i="4"/>
  <c r="G349" i="4"/>
  <c r="G154" i="4"/>
  <c r="I154" i="4" s="1"/>
  <c r="G223" i="4"/>
  <c r="H75" i="4"/>
  <c r="G221" i="4"/>
  <c r="H114" i="4"/>
  <c r="G66" i="4"/>
  <c r="G54" i="4"/>
  <c r="H35" i="4"/>
  <c r="H119" i="4"/>
  <c r="H399" i="4"/>
  <c r="H347" i="4"/>
  <c r="G127" i="4"/>
  <c r="H351" i="4"/>
  <c r="H67" i="4"/>
  <c r="H174" i="4"/>
  <c r="H270" i="4"/>
  <c r="H263" i="4"/>
  <c r="G198" i="4"/>
  <c r="H199" i="4"/>
  <c r="G243" i="4"/>
  <c r="G322" i="4"/>
  <c r="G74" i="4"/>
  <c r="H359" i="4"/>
  <c r="H223" i="4"/>
  <c r="H118" i="4"/>
  <c r="G251" i="4"/>
  <c r="G146" i="4"/>
  <c r="H299" i="4"/>
  <c r="G86" i="4"/>
  <c r="I86" i="4" s="1"/>
  <c r="L86" i="4" s="1"/>
  <c r="H167" i="4"/>
  <c r="G342" i="4"/>
  <c r="G175" i="4"/>
  <c r="H326" i="4"/>
  <c r="H318" i="4"/>
  <c r="H281" i="4"/>
  <c r="H425" i="4"/>
  <c r="G126" i="4"/>
  <c r="G363" i="4"/>
  <c r="G335" i="4"/>
  <c r="H423" i="4"/>
  <c r="H334" i="4"/>
  <c r="H55" i="4"/>
  <c r="G370" i="4"/>
  <c r="H138" i="4"/>
  <c r="H27" i="4"/>
  <c r="G170" i="4"/>
  <c r="G129" i="4"/>
  <c r="I129" i="4" s="1"/>
  <c r="H162" i="4"/>
  <c r="H355" i="4"/>
  <c r="H135" i="4"/>
  <c r="G287" i="4"/>
  <c r="G38" i="4"/>
  <c r="H322" i="4"/>
  <c r="H163" i="4"/>
  <c r="H363" i="4"/>
  <c r="H11" i="4"/>
  <c r="G323" i="4"/>
  <c r="H271" i="4"/>
  <c r="H250" i="4"/>
  <c r="H170" i="4"/>
  <c r="H71" i="4"/>
  <c r="H82" i="4"/>
  <c r="H143" i="4"/>
  <c r="G405" i="4"/>
  <c r="G306" i="4"/>
  <c r="G255" i="4"/>
  <c r="G343" i="4"/>
  <c r="G318" i="4"/>
  <c r="G183" i="4"/>
  <c r="H147" i="4"/>
  <c r="G136" i="4"/>
  <c r="G135" i="4"/>
  <c r="G315" i="4"/>
  <c r="G53" i="4"/>
  <c r="G402" i="4"/>
  <c r="G327" i="4"/>
  <c r="G386" i="4"/>
  <c r="H319" i="4"/>
  <c r="G430" i="4"/>
  <c r="G326" i="4"/>
  <c r="G114" i="4"/>
  <c r="G346" i="4"/>
  <c r="H63" i="4"/>
  <c r="H106" i="4"/>
  <c r="H405" i="4"/>
  <c r="H115" i="4"/>
  <c r="G82" i="4"/>
  <c r="H290" i="4"/>
  <c r="G319" i="4"/>
  <c r="H18" i="4"/>
  <c r="G195" i="4"/>
  <c r="H158" i="4"/>
  <c r="G67" i="4"/>
  <c r="H127" i="4"/>
  <c r="H218" i="4"/>
  <c r="H154" i="4"/>
  <c r="G238" i="4"/>
  <c r="G375" i="4"/>
  <c r="H279" i="4"/>
  <c r="G115" i="4"/>
  <c r="H294" i="4"/>
  <c r="H315" i="4"/>
  <c r="G34" i="4"/>
  <c r="G90" i="4"/>
  <c r="H331" i="4"/>
  <c r="H130" i="4"/>
  <c r="H146" i="4"/>
  <c r="H155" i="4"/>
  <c r="H295" i="4"/>
  <c r="H131" i="4"/>
  <c r="G93" i="4"/>
  <c r="G78" i="4"/>
  <c r="G422" i="4"/>
  <c r="H70" i="4"/>
  <c r="H302" i="4"/>
  <c r="H278" i="4"/>
  <c r="H178" i="4"/>
  <c r="H231" i="4"/>
  <c r="H123" i="4"/>
  <c r="G47" i="4"/>
  <c r="H227" i="4"/>
  <c r="G410" i="4"/>
  <c r="H303" i="4"/>
  <c r="G130" i="4"/>
  <c r="G101" i="4"/>
  <c r="G59" i="4"/>
  <c r="H14" i="4"/>
  <c r="G227" i="4"/>
  <c r="G382" i="4"/>
  <c r="H411" i="4"/>
  <c r="G191" i="4"/>
  <c r="G99" i="4"/>
  <c r="G267" i="4"/>
  <c r="H183" i="4"/>
  <c r="G299" i="4"/>
  <c r="G414" i="4"/>
  <c r="G407" i="4"/>
  <c r="G167" i="4"/>
  <c r="G159" i="4"/>
  <c r="H362" i="4"/>
  <c r="H414" i="4"/>
  <c r="H217" i="4"/>
  <c r="H360" i="4"/>
  <c r="E437" i="1"/>
  <c r="G35" i="1" s="1"/>
  <c r="F439" i="1"/>
  <c r="E437" i="8"/>
  <c r="F439" i="8"/>
  <c r="H63" i="10"/>
  <c r="H103" i="10"/>
  <c r="H239" i="10"/>
  <c r="H343" i="10"/>
  <c r="H15" i="10"/>
  <c r="H127" i="10"/>
  <c r="H335" i="10"/>
  <c r="H420" i="1"/>
  <c r="E437" i="5"/>
  <c r="F28" i="5" s="1"/>
  <c r="H119" i="8"/>
  <c r="E437" i="2"/>
  <c r="F41" i="2" s="1"/>
  <c r="H221" i="4"/>
  <c r="H418" i="5"/>
  <c r="H327" i="8"/>
  <c r="H351" i="1"/>
  <c r="H109" i="8"/>
  <c r="H432" i="8"/>
  <c r="G27" i="10"/>
  <c r="G59" i="10"/>
  <c r="G71" i="10"/>
  <c r="H95" i="10"/>
  <c r="G99" i="10"/>
  <c r="H119" i="10"/>
  <c r="G171" i="10"/>
  <c r="H179" i="10"/>
  <c r="I179" i="10" s="1"/>
  <c r="L179" i="10" s="1"/>
  <c r="H187" i="10"/>
  <c r="H211" i="10"/>
  <c r="H231" i="10"/>
  <c r="H275" i="10"/>
  <c r="H299" i="10"/>
  <c r="G311" i="10"/>
  <c r="H315" i="10"/>
  <c r="H359" i="10"/>
  <c r="H363" i="10"/>
  <c r="G379" i="10"/>
  <c r="G415" i="10"/>
  <c r="H435" i="10"/>
  <c r="G22" i="10"/>
  <c r="G26" i="10"/>
  <c r="H26" i="10"/>
  <c r="G34" i="10"/>
  <c r="H42" i="10"/>
  <c r="G42" i="10"/>
  <c r="H50" i="10"/>
  <c r="G62" i="10"/>
  <c r="H62" i="10"/>
  <c r="H70" i="10"/>
  <c r="H78" i="10"/>
  <c r="G78" i="10"/>
  <c r="H86" i="10"/>
  <c r="H94" i="10"/>
  <c r="H98" i="10"/>
  <c r="G106" i="10"/>
  <c r="G114" i="10"/>
  <c r="H114" i="10"/>
  <c r="H122" i="10"/>
  <c r="H134" i="10"/>
  <c r="G134" i="10"/>
  <c r="G142" i="10"/>
  <c r="G150" i="10"/>
  <c r="H150" i="10"/>
  <c r="H158" i="10"/>
  <c r="G174" i="10"/>
  <c r="H174" i="10"/>
  <c r="G182" i="10"/>
  <c r="G186" i="10"/>
  <c r="H186" i="10"/>
  <c r="H194" i="10"/>
  <c r="G206" i="10"/>
  <c r="H206" i="10"/>
  <c r="H214" i="10"/>
  <c r="H222" i="10"/>
  <c r="G222" i="10"/>
  <c r="H226" i="10"/>
  <c r="H234" i="10"/>
  <c r="G234" i="10"/>
  <c r="H242" i="10"/>
  <c r="G250" i="10"/>
  <c r="H250" i="10"/>
  <c r="G258" i="10"/>
  <c r="G266" i="10"/>
  <c r="H266" i="10"/>
  <c r="H278" i="10"/>
  <c r="G286" i="10"/>
  <c r="H290" i="10"/>
  <c r="G290" i="10"/>
  <c r="H298" i="10"/>
  <c r="H306" i="10"/>
  <c r="G306" i="10"/>
  <c r="H318" i="10"/>
  <c r="G326" i="10"/>
  <c r="H326" i="10"/>
  <c r="H334" i="10"/>
  <c r="H342" i="10"/>
  <c r="G342" i="10"/>
  <c r="H350" i="10"/>
  <c r="H358" i="10"/>
  <c r="G358" i="10"/>
  <c r="G366" i="10"/>
  <c r="G370" i="10"/>
  <c r="H370" i="10"/>
  <c r="G378" i="10"/>
  <c r="H386" i="10"/>
  <c r="G386" i="10"/>
  <c r="H394" i="10"/>
  <c r="H402" i="10"/>
  <c r="G414" i="10"/>
  <c r="H426" i="10"/>
  <c r="G426" i="10"/>
  <c r="H286" i="10"/>
  <c r="G402" i="10"/>
  <c r="G10" i="10"/>
  <c r="H10" i="10"/>
  <c r="H30" i="10"/>
  <c r="G30" i="10"/>
  <c r="H38" i="10"/>
  <c r="G46" i="10"/>
  <c r="H46" i="10"/>
  <c r="H54" i="10"/>
  <c r="H66" i="10"/>
  <c r="G66" i="10"/>
  <c r="G74" i="10"/>
  <c r="H82" i="10"/>
  <c r="H90" i="10"/>
  <c r="G90" i="10"/>
  <c r="H110" i="10"/>
  <c r="H118" i="10"/>
  <c r="G118" i="10"/>
  <c r="H126" i="10"/>
  <c r="H130" i="10"/>
  <c r="H138" i="10"/>
  <c r="G146" i="10"/>
  <c r="H154" i="10"/>
  <c r="G154" i="10"/>
  <c r="G162" i="10"/>
  <c r="H170" i="10"/>
  <c r="G170" i="10"/>
  <c r="G178" i="10"/>
  <c r="H190" i="10"/>
  <c r="G198" i="10"/>
  <c r="G202" i="10"/>
  <c r="H210" i="10"/>
  <c r="G210" i="10"/>
  <c r="G218" i="10"/>
  <c r="H230" i="10"/>
  <c r="G230" i="10"/>
  <c r="G238" i="10"/>
  <c r="G246" i="10"/>
  <c r="H254" i="10"/>
  <c r="G262" i="10"/>
  <c r="H262" i="10"/>
  <c r="G270" i="10"/>
  <c r="H274" i="10"/>
  <c r="G274" i="10"/>
  <c r="H282" i="10"/>
  <c r="G294" i="10"/>
  <c r="H294" i="10"/>
  <c r="G302" i="10"/>
  <c r="G310" i="10"/>
  <c r="G314" i="10"/>
  <c r="H314" i="10"/>
  <c r="G322" i="10"/>
  <c r="G330" i="10"/>
  <c r="H330" i="10"/>
  <c r="G346" i="10"/>
  <c r="H346" i="10"/>
  <c r="G354" i="10"/>
  <c r="G374" i="10"/>
  <c r="H374" i="10"/>
  <c r="G382" i="10"/>
  <c r="G390" i="10"/>
  <c r="H390" i="10"/>
  <c r="G406" i="10"/>
  <c r="H418" i="10"/>
  <c r="G418" i="10"/>
  <c r="G422" i="10"/>
  <c r="G430" i="10"/>
  <c r="H430" i="10"/>
  <c r="H434" i="10"/>
  <c r="H406" i="10"/>
  <c r="G398" i="10"/>
  <c r="I398" i="10" s="1"/>
  <c r="G98" i="10"/>
  <c r="H58" i="10"/>
  <c r="G338" i="10"/>
  <c r="H310" i="10"/>
  <c r="H11" i="10"/>
  <c r="G23" i="10"/>
  <c r="G31" i="10"/>
  <c r="G43" i="10"/>
  <c r="G47" i="10"/>
  <c r="H47" i="10"/>
  <c r="H51" i="10"/>
  <c r="G55" i="10"/>
  <c r="H55" i="10"/>
  <c r="G79" i="10"/>
  <c r="H79" i="10"/>
  <c r="H83" i="10"/>
  <c r="H87" i="10"/>
  <c r="G111" i="10"/>
  <c r="H115" i="10"/>
  <c r="H123" i="10"/>
  <c r="H135" i="10"/>
  <c r="G135" i="10"/>
  <c r="H143" i="10"/>
  <c r="H147" i="10"/>
  <c r="I147" i="10" s="1"/>
  <c r="H151" i="10"/>
  <c r="G155" i="10"/>
  <c r="H155" i="10"/>
  <c r="G159" i="10"/>
  <c r="G167" i="10"/>
  <c r="G183" i="10"/>
  <c r="H183" i="10"/>
  <c r="H191" i="10"/>
  <c r="G195" i="10"/>
  <c r="H215" i="10"/>
  <c r="G223" i="10"/>
  <c r="H223" i="10"/>
  <c r="H247" i="10"/>
  <c r="H255" i="10"/>
  <c r="G255" i="10"/>
  <c r="G259" i="10"/>
  <c r="I259" i="10" s="1"/>
  <c r="H263" i="10"/>
  <c r="G267" i="10"/>
  <c r="G287" i="10"/>
  <c r="H295" i="10"/>
  <c r="H307" i="10"/>
  <c r="G307" i="10"/>
  <c r="H319" i="10"/>
  <c r="H323" i="10"/>
  <c r="G323" i="10"/>
  <c r="H331" i="10"/>
  <c r="G335" i="10"/>
  <c r="G343" i="10"/>
  <c r="G355" i="10"/>
  <c r="G367" i="10"/>
  <c r="H367" i="10"/>
  <c r="H371" i="10"/>
  <c r="G375" i="10"/>
  <c r="H375" i="10"/>
  <c r="G383" i="10"/>
  <c r="H395" i="10"/>
  <c r="I395" i="10" s="1"/>
  <c r="H399" i="10"/>
  <c r="G403" i="10"/>
  <c r="H403" i="10"/>
  <c r="G411" i="10"/>
  <c r="H431" i="10"/>
  <c r="G431" i="10"/>
  <c r="E437" i="9"/>
  <c r="F111" i="9" s="1"/>
  <c r="F439" i="9"/>
  <c r="H62" i="8"/>
  <c r="H182" i="8"/>
  <c r="H77" i="8"/>
  <c r="G233" i="8"/>
  <c r="H293" i="8"/>
  <c r="H325" i="8"/>
  <c r="H377" i="8"/>
  <c r="H305" i="8"/>
  <c r="H150" i="8"/>
  <c r="G27" i="8"/>
  <c r="H323" i="8"/>
  <c r="G347" i="8"/>
  <c r="G336" i="8"/>
  <c r="H152" i="8"/>
  <c r="G154" i="8"/>
  <c r="G215" i="8"/>
  <c r="G221" i="8"/>
  <c r="G344" i="8"/>
  <c r="G104" i="8"/>
  <c r="H192" i="8"/>
  <c r="G76" i="8"/>
  <c r="G217" i="8"/>
  <c r="G131" i="8"/>
  <c r="G206" i="8"/>
  <c r="G172" i="8"/>
  <c r="G367" i="8"/>
  <c r="G425" i="8"/>
  <c r="G152" i="8"/>
  <c r="G65" i="8"/>
  <c r="G179" i="8"/>
  <c r="G380" i="8"/>
  <c r="H226" i="8"/>
  <c r="H231" i="8"/>
  <c r="G357" i="8"/>
  <c r="G229" i="8"/>
  <c r="G145" i="8"/>
  <c r="G401" i="8"/>
  <c r="G11" i="7"/>
  <c r="G19" i="7"/>
  <c r="G27" i="7"/>
  <c r="G39" i="7"/>
  <c r="G51" i="7"/>
  <c r="G59" i="7"/>
  <c r="H67" i="7"/>
  <c r="H75" i="7"/>
  <c r="G83" i="7"/>
  <c r="G91" i="7"/>
  <c r="H99" i="7"/>
  <c r="H107" i="7"/>
  <c r="G115" i="7"/>
  <c r="H123" i="7"/>
  <c r="H131" i="7"/>
  <c r="G139" i="7"/>
  <c r="H147" i="7"/>
  <c r="H155" i="7"/>
  <c r="G163" i="7"/>
  <c r="H172" i="7"/>
  <c r="G180" i="7"/>
  <c r="G188" i="7"/>
  <c r="H196" i="7"/>
  <c r="G204" i="7"/>
  <c r="H212" i="7"/>
  <c r="H224" i="7"/>
  <c r="G236" i="7"/>
  <c r="G244" i="7"/>
  <c r="G252" i="7"/>
  <c r="H260" i="7"/>
  <c r="G268" i="7"/>
  <c r="H280" i="7"/>
  <c r="G288" i="7"/>
  <c r="H296" i="7"/>
  <c r="G304" i="7"/>
  <c r="G312" i="7"/>
  <c r="G320" i="7"/>
  <c r="G328" i="7"/>
  <c r="H336" i="7"/>
  <c r="H344" i="7"/>
  <c r="H352" i="7"/>
  <c r="H360" i="7"/>
  <c r="G368" i="7"/>
  <c r="H380" i="7"/>
  <c r="H388" i="7"/>
  <c r="H396" i="7"/>
  <c r="H404" i="7"/>
  <c r="H412" i="7"/>
  <c r="H420" i="7"/>
  <c r="G428" i="7"/>
  <c r="H15" i="7"/>
  <c r="H228" i="7"/>
  <c r="H272" i="7"/>
  <c r="G16" i="7"/>
  <c r="G44" i="7"/>
  <c r="H76" i="7"/>
  <c r="I76" i="7" s="1"/>
  <c r="G84" i="7"/>
  <c r="H116" i="7"/>
  <c r="G136" i="7"/>
  <c r="H148" i="7"/>
  <c r="G169" i="7"/>
  <c r="H185" i="7"/>
  <c r="G197" i="7"/>
  <c r="H217" i="7"/>
  <c r="H245" i="7"/>
  <c r="H293" i="7"/>
  <c r="H321" i="7"/>
  <c r="H333" i="7"/>
  <c r="G361" i="7"/>
  <c r="G385" i="7"/>
  <c r="G401" i="7"/>
  <c r="H421" i="7"/>
  <c r="E437" i="6"/>
  <c r="H172" i="6" s="1"/>
  <c r="H430" i="5"/>
  <c r="H256" i="5"/>
  <c r="H204" i="5"/>
  <c r="H405" i="5"/>
  <c r="G56" i="5"/>
  <c r="G211" i="5"/>
  <c r="H181" i="5"/>
  <c r="G366" i="5"/>
  <c r="G220" i="5"/>
  <c r="G224" i="5"/>
  <c r="G191" i="5"/>
  <c r="H95" i="5"/>
  <c r="G373" i="5"/>
  <c r="G160" i="5"/>
  <c r="G233" i="5"/>
  <c r="G33" i="5"/>
  <c r="H266" i="5"/>
  <c r="G375" i="5"/>
  <c r="H43" i="5"/>
  <c r="H427" i="5"/>
  <c r="H426" i="5"/>
  <c r="H433" i="5"/>
  <c r="G41" i="5"/>
  <c r="G307" i="5"/>
  <c r="H105" i="5"/>
  <c r="H414" i="5"/>
  <c r="G208" i="5"/>
  <c r="G393" i="5"/>
  <c r="G313" i="5"/>
  <c r="G199" i="5"/>
  <c r="G236" i="5"/>
  <c r="G95" i="5"/>
  <c r="I95" i="5" s="1"/>
  <c r="G35" i="5"/>
  <c r="G316" i="5"/>
  <c r="G91" i="5"/>
  <c r="G80" i="5"/>
  <c r="G276" i="5"/>
  <c r="G238" i="5"/>
  <c r="G403" i="5"/>
  <c r="G248" i="5"/>
  <c r="G344" i="5"/>
  <c r="G107" i="5"/>
  <c r="G416" i="5"/>
  <c r="H265" i="5"/>
  <c r="H393" i="5"/>
  <c r="G176" i="5"/>
  <c r="H325" i="5"/>
  <c r="G82" i="5"/>
  <c r="G79" i="5"/>
  <c r="G425" i="5"/>
  <c r="G352" i="5"/>
  <c r="G295" i="5"/>
  <c r="G404" i="5"/>
  <c r="H280" i="5"/>
  <c r="H144" i="5"/>
  <c r="H76" i="5"/>
  <c r="G388" i="5"/>
  <c r="G223" i="5"/>
  <c r="G385" i="5"/>
  <c r="G58" i="5"/>
  <c r="G331" i="5"/>
  <c r="G353" i="5"/>
  <c r="G334" i="5"/>
  <c r="G345" i="5"/>
  <c r="G72" i="5"/>
  <c r="G123" i="5"/>
  <c r="G100" i="5"/>
  <c r="G216" i="5"/>
  <c r="G343" i="5"/>
  <c r="G304" i="5"/>
  <c r="G31" i="5"/>
  <c r="G371" i="5"/>
  <c r="G51" i="5"/>
  <c r="G10" i="5"/>
  <c r="G408" i="5"/>
  <c r="G179" i="5"/>
  <c r="H264" i="5"/>
  <c r="G394" i="5"/>
  <c r="H236" i="5"/>
  <c r="H93" i="5"/>
  <c r="G106" i="5"/>
  <c r="G420" i="5"/>
  <c r="G273" i="5"/>
  <c r="G164" i="5"/>
  <c r="H353" i="5"/>
  <c r="G265" i="5"/>
  <c r="G155" i="5"/>
  <c r="H244" i="5"/>
  <c r="G87" i="5"/>
  <c r="G252" i="5"/>
  <c r="G148" i="5"/>
  <c r="G386" i="5"/>
  <c r="G364" i="5"/>
  <c r="G178" i="5"/>
  <c r="G298" i="5"/>
  <c r="G272" i="5"/>
  <c r="G200" i="5"/>
  <c r="G47" i="5"/>
  <c r="G384" i="5"/>
  <c r="H261" i="5"/>
  <c r="G426" i="5"/>
  <c r="G12" i="5"/>
  <c r="G280" i="5"/>
  <c r="G44" i="5"/>
  <c r="G40" i="5"/>
  <c r="G168" i="5"/>
  <c r="G367" i="5"/>
  <c r="G21" i="5"/>
  <c r="H381" i="5"/>
  <c r="H133" i="5"/>
  <c r="G256" i="5"/>
  <c r="G169" i="5"/>
  <c r="G99" i="5"/>
  <c r="G212" i="5"/>
  <c r="G115" i="5"/>
  <c r="G203" i="5"/>
  <c r="G315" i="5"/>
  <c r="G63" i="5"/>
  <c r="G237" i="5"/>
  <c r="G310" i="5"/>
  <c r="G402" i="5"/>
  <c r="G53" i="5"/>
  <c r="G369" i="5"/>
  <c r="G34" i="5"/>
  <c r="H249" i="5"/>
  <c r="H149" i="5"/>
  <c r="G128" i="5"/>
  <c r="G321" i="5"/>
  <c r="H176" i="5"/>
  <c r="G319" i="5"/>
  <c r="G395" i="5"/>
  <c r="G26" i="5"/>
  <c r="H124" i="5"/>
  <c r="G429" i="5"/>
  <c r="G217" i="5"/>
  <c r="H69" i="5"/>
  <c r="H424" i="5"/>
  <c r="G267" i="5"/>
  <c r="G119" i="5"/>
  <c r="H33" i="5"/>
  <c r="G117" i="5"/>
  <c r="G333" i="5"/>
  <c r="G292" i="5"/>
  <c r="H61" i="5"/>
  <c r="H41" i="5"/>
  <c r="H213" i="5"/>
  <c r="G205" i="5"/>
  <c r="H12" i="5"/>
  <c r="G243" i="5"/>
  <c r="H40" i="5"/>
  <c r="H16" i="5"/>
  <c r="G186" i="5"/>
  <c r="G162" i="5"/>
  <c r="H410" i="5"/>
  <c r="H55" i="5"/>
  <c r="H358" i="5"/>
  <c r="G46" i="5"/>
  <c r="G171" i="5"/>
  <c r="G332" i="5"/>
  <c r="G226" i="5"/>
  <c r="G8" i="5"/>
  <c r="G324" i="5"/>
  <c r="G121" i="5"/>
  <c r="H241" i="5"/>
  <c r="H364" i="5"/>
  <c r="G405" i="5"/>
  <c r="G240" i="5"/>
  <c r="H194" i="5"/>
  <c r="G204" i="5"/>
  <c r="H340" i="5"/>
  <c r="H269" i="5"/>
  <c r="H306" i="5"/>
  <c r="G159" i="5"/>
  <c r="G163" i="5"/>
  <c r="G84" i="5"/>
  <c r="G146" i="5"/>
  <c r="G341" i="5"/>
  <c r="G152" i="5"/>
  <c r="H85" i="5"/>
  <c r="H368" i="5"/>
  <c r="H42" i="5"/>
  <c r="H377" i="5"/>
  <c r="H177" i="5"/>
  <c r="G418" i="5"/>
  <c r="H233" i="5"/>
  <c r="H166" i="5"/>
  <c r="H175" i="5"/>
  <c r="G264" i="5"/>
  <c r="G49" i="5"/>
  <c r="G142" i="5"/>
  <c r="H315" i="5"/>
  <c r="G412" i="5"/>
  <c r="G23" i="5"/>
  <c r="H237" i="5"/>
  <c r="G432" i="5"/>
  <c r="H60" i="5"/>
  <c r="H407" i="5"/>
  <c r="G61" i="5"/>
  <c r="G294" i="5"/>
  <c r="G289" i="5"/>
  <c r="G218" i="5"/>
  <c r="H428" i="5"/>
  <c r="H396" i="5"/>
  <c r="H314" i="5"/>
  <c r="H21" i="5"/>
  <c r="G409" i="5"/>
  <c r="G133" i="5"/>
  <c r="I133" i="5" s="1"/>
  <c r="G346" i="5"/>
  <c r="H142" i="5"/>
  <c r="H224" i="5"/>
  <c r="H357" i="5"/>
  <c r="H225" i="5"/>
  <c r="H148" i="5"/>
  <c r="H228" i="5"/>
  <c r="H71" i="5"/>
  <c r="G358" i="5"/>
  <c r="G81" i="5"/>
  <c r="G189" i="5"/>
  <c r="G193" i="5"/>
  <c r="G214" i="5"/>
  <c r="H56" i="5"/>
  <c r="G69" i="5"/>
  <c r="H172" i="5"/>
  <c r="G376" i="5"/>
  <c r="G32" i="5"/>
  <c r="H102" i="5"/>
  <c r="H14" i="5"/>
  <c r="G421" i="5"/>
  <c r="G250" i="5"/>
  <c r="G90" i="5"/>
  <c r="H333" i="5"/>
  <c r="H38" i="5"/>
  <c r="H110" i="5"/>
  <c r="H35" i="5"/>
  <c r="G92" i="5"/>
  <c r="G101" i="5"/>
  <c r="H96" i="5"/>
  <c r="H302" i="5"/>
  <c r="H216" i="5"/>
  <c r="G357" i="5"/>
  <c r="H387" i="5"/>
  <c r="H111" i="5"/>
  <c r="H247" i="5"/>
  <c r="H275" i="5"/>
  <c r="H351" i="5"/>
  <c r="H64" i="5"/>
  <c r="H104" i="5"/>
  <c r="H140" i="5"/>
  <c r="H239" i="5"/>
  <c r="H323" i="5"/>
  <c r="H359" i="5"/>
  <c r="H300" i="5"/>
  <c r="H161" i="5"/>
  <c r="H248" i="5"/>
  <c r="H268" i="5"/>
  <c r="G282" i="5"/>
  <c r="H329" i="5"/>
  <c r="H346" i="5"/>
  <c r="H362" i="5"/>
  <c r="H378" i="5"/>
  <c r="G38" i="5"/>
  <c r="G424" i="5"/>
  <c r="G57" i="5"/>
  <c r="G111" i="5"/>
  <c r="G320" i="5"/>
  <c r="G275" i="5"/>
  <c r="H401" i="5"/>
  <c r="H369" i="5"/>
  <c r="H143" i="5"/>
  <c r="G127" i="5"/>
  <c r="G20" i="5"/>
  <c r="G380" i="5"/>
  <c r="G378" i="5"/>
  <c r="G406" i="5"/>
  <c r="G347" i="5"/>
  <c r="H361" i="5"/>
  <c r="G387" i="5"/>
  <c r="H46" i="5"/>
  <c r="G327" i="5"/>
  <c r="H150" i="5"/>
  <c r="G42" i="5"/>
  <c r="G419" i="5"/>
  <c r="H223" i="5"/>
  <c r="H10" i="5"/>
  <c r="G145" i="5"/>
  <c r="H137" i="5"/>
  <c r="G83" i="5"/>
  <c r="G194" i="5"/>
  <c r="H52" i="5"/>
  <c r="H31" i="5"/>
  <c r="H162" i="5"/>
  <c r="H82" i="5"/>
  <c r="H242" i="5"/>
  <c r="G54" i="5"/>
  <c r="H197" i="5"/>
  <c r="G278" i="5"/>
  <c r="G389" i="5"/>
  <c r="G377" i="5"/>
  <c r="H274" i="5"/>
  <c r="G118" i="5"/>
  <c r="H53" i="5"/>
  <c r="H257" i="5"/>
  <c r="H395" i="5"/>
  <c r="G381" i="5"/>
  <c r="H347" i="5"/>
  <c r="G228" i="5"/>
  <c r="I228" i="5" s="1"/>
  <c r="G150" i="5"/>
  <c r="G328" i="5"/>
  <c r="H117" i="5"/>
  <c r="G124" i="5"/>
  <c r="H8" i="5"/>
  <c r="H304" i="5"/>
  <c r="H210" i="5"/>
  <c r="H90" i="5"/>
  <c r="G335" i="5"/>
  <c r="G172" i="5"/>
  <c r="G149" i="5"/>
  <c r="H360" i="5"/>
  <c r="H192" i="5"/>
  <c r="G137" i="5"/>
  <c r="G286" i="5"/>
  <c r="G180" i="5"/>
  <c r="H146" i="5"/>
  <c r="H209" i="5"/>
  <c r="H337" i="5"/>
  <c r="G55" i="5"/>
  <c r="H195" i="5"/>
  <c r="G166" i="5"/>
  <c r="G372" i="5"/>
  <c r="G244" i="5"/>
  <c r="H189" i="5"/>
  <c r="H331" i="5"/>
  <c r="H200" i="5"/>
  <c r="H72" i="5"/>
  <c r="G93" i="5"/>
  <c r="H66" i="5"/>
  <c r="H121" i="5"/>
  <c r="H13" i="5"/>
  <c r="H44" i="5"/>
  <c r="G411" i="5"/>
  <c r="H190" i="5"/>
  <c r="H183" i="5"/>
  <c r="H352" i="5"/>
  <c r="G28" i="5"/>
  <c r="H322" i="5"/>
  <c r="G221" i="5"/>
  <c r="G309" i="5"/>
  <c r="G134" i="5"/>
  <c r="G431" i="5"/>
  <c r="G397" i="5"/>
  <c r="H276" i="5"/>
  <c r="G263" i="5"/>
  <c r="H380" i="5"/>
  <c r="H409" i="5"/>
  <c r="G422" i="5"/>
  <c r="G241" i="5"/>
  <c r="H278" i="5"/>
  <c r="H169" i="5"/>
  <c r="H289" i="5"/>
  <c r="G326" i="5"/>
  <c r="G122" i="5"/>
  <c r="H139" i="5"/>
  <c r="H221" i="5"/>
  <c r="H349" i="5"/>
  <c r="H136" i="5"/>
  <c r="G260" i="5"/>
  <c r="H365" i="5"/>
  <c r="G73" i="5"/>
  <c r="G370" i="5"/>
  <c r="G317" i="5"/>
  <c r="H18" i="5"/>
  <c r="G96" i="5"/>
  <c r="H319" i="5"/>
  <c r="G206" i="5"/>
  <c r="H120" i="5"/>
  <c r="H184" i="5"/>
  <c r="H231" i="5"/>
  <c r="H271" i="5"/>
  <c r="H299" i="5"/>
  <c r="H20" i="5"/>
  <c r="H108" i="5"/>
  <c r="H168" i="5"/>
  <c r="H196" i="5"/>
  <c r="H335" i="5"/>
  <c r="H411" i="5"/>
  <c r="H25" i="5"/>
  <c r="H288" i="5"/>
  <c r="H308" i="5"/>
  <c r="H45" i="5"/>
  <c r="H73" i="5"/>
  <c r="H141" i="5"/>
  <c r="H272" i="5"/>
  <c r="H324" i="5"/>
  <c r="G19" i="5"/>
  <c r="G361" i="5"/>
  <c r="H99" i="5"/>
  <c r="G225" i="5"/>
  <c r="G227" i="5"/>
  <c r="G360" i="5"/>
  <c r="G188" i="5"/>
  <c r="G190" i="5"/>
  <c r="G30" i="5"/>
  <c r="G13" i="5"/>
  <c r="G339" i="5"/>
  <c r="G401" i="5"/>
  <c r="G140" i="5"/>
  <c r="G281" i="5"/>
  <c r="G196" i="5"/>
  <c r="H270" i="5"/>
  <c r="G183" i="5"/>
  <c r="I183" i="5" s="1"/>
  <c r="G283" i="5"/>
  <c r="G187" i="5"/>
  <c r="H320" i="5"/>
  <c r="H112" i="5"/>
  <c r="H167" i="5"/>
  <c r="G15" i="5"/>
  <c r="H106" i="5"/>
  <c r="G129" i="5"/>
  <c r="G299" i="5"/>
  <c r="G336" i="5"/>
  <c r="H243" i="5"/>
  <c r="G215" i="5"/>
  <c r="G329" i="5"/>
  <c r="H214" i="5"/>
  <c r="G342" i="5"/>
  <c r="G165" i="5"/>
  <c r="G182" i="5"/>
  <c r="H37" i="5"/>
  <c r="H178" i="5"/>
  <c r="G157" i="5"/>
  <c r="G268" i="5"/>
  <c r="H17" i="5"/>
  <c r="G131" i="5"/>
  <c r="G306" i="5"/>
  <c r="G433" i="5"/>
  <c r="I433" i="5" s="1"/>
  <c r="H363" i="5"/>
  <c r="G202" i="5"/>
  <c r="H145" i="5"/>
  <c r="H336" i="5"/>
  <c r="G322" i="5"/>
  <c r="G144" i="5"/>
  <c r="G348" i="5"/>
  <c r="G230" i="5"/>
  <c r="G400" i="5"/>
  <c r="G269" i="5"/>
  <c r="G435" i="5"/>
  <c r="H388" i="5"/>
  <c r="H125" i="5"/>
  <c r="G410" i="5"/>
  <c r="I410" i="5" s="1"/>
  <c r="G222" i="5"/>
  <c r="H245" i="5"/>
  <c r="G258" i="5"/>
  <c r="G64" i="5"/>
  <c r="I64" i="5" s="1"/>
  <c r="H208" i="5"/>
  <c r="G323" i="5"/>
  <c r="H24" i="5"/>
  <c r="H116" i="5"/>
  <c r="H188" i="5"/>
  <c r="H391" i="5"/>
  <c r="H217" i="5"/>
  <c r="H29" i="5"/>
  <c r="H129" i="5"/>
  <c r="H260" i="5"/>
  <c r="G308" i="5"/>
  <c r="I308" i="5" s="1"/>
  <c r="G368" i="5"/>
  <c r="H350" i="5"/>
  <c r="H382" i="5"/>
  <c r="G255" i="5"/>
  <c r="G354" i="5"/>
  <c r="H330" i="5"/>
  <c r="H155" i="5"/>
  <c r="G279" i="5"/>
  <c r="H218" i="5"/>
  <c r="G300" i="5"/>
  <c r="H127" i="5"/>
  <c r="H344" i="5"/>
  <c r="G338" i="5"/>
  <c r="G415" i="5"/>
  <c r="G242" i="5"/>
  <c r="G239" i="5"/>
  <c r="H23" i="5"/>
  <c r="H420" i="5"/>
  <c r="H180" i="5"/>
  <c r="G108" i="5"/>
  <c r="G151" i="5"/>
  <c r="G103" i="5"/>
  <c r="H240" i="5"/>
  <c r="G253" i="5"/>
  <c r="G113" i="5"/>
  <c r="G430" i="5"/>
  <c r="H75" i="5"/>
  <c r="H113" i="5"/>
  <c r="H154" i="5"/>
  <c r="H65" i="5"/>
  <c r="G36" i="5"/>
  <c r="H222" i="5"/>
  <c r="G219" i="5"/>
  <c r="G266" i="5"/>
  <c r="G158" i="5"/>
  <c r="G305" i="5"/>
  <c r="G374" i="5"/>
  <c r="G428" i="5"/>
  <c r="G181" i="5"/>
  <c r="I181" i="5" s="1"/>
  <c r="H318" i="5"/>
  <c r="H345" i="5"/>
  <c r="G17" i="5"/>
  <c r="G97" i="5"/>
  <c r="G27" i="5"/>
  <c r="H34" i="5"/>
  <c r="H252" i="5"/>
  <c r="H234" i="5"/>
  <c r="H128" i="5"/>
  <c r="G174" i="5"/>
  <c r="H32" i="5"/>
  <c r="H403" i="5"/>
  <c r="H287" i="5"/>
  <c r="H339" i="5"/>
  <c r="H415" i="5"/>
  <c r="H57" i="5"/>
  <c r="H232" i="5"/>
  <c r="H419" i="5"/>
  <c r="H295" i="5"/>
  <c r="H152" i="5"/>
  <c r="H36" i="5"/>
  <c r="H373" i="5"/>
  <c r="G89" i="5"/>
  <c r="H372" i="5"/>
  <c r="H400" i="5"/>
  <c r="G285" i="5"/>
  <c r="G37" i="5"/>
  <c r="H281" i="5"/>
  <c r="H341" i="5"/>
  <c r="H201" i="5"/>
  <c r="G261" i="5"/>
  <c r="G284" i="5"/>
  <c r="G359" i="5"/>
  <c r="G104" i="5"/>
  <c r="G173" i="5"/>
  <c r="G114" i="5"/>
  <c r="H284" i="5"/>
  <c r="H301" i="5"/>
  <c r="G303" i="5"/>
  <c r="H28" i="5"/>
  <c r="H423" i="5"/>
  <c r="H389" i="5"/>
  <c r="H91" i="5"/>
  <c r="G43" i="5"/>
  <c r="I43" i="5" s="1"/>
  <c r="G120" i="5"/>
  <c r="H47" i="5"/>
  <c r="G102" i="5"/>
  <c r="G153" i="5"/>
  <c r="H50" i="5"/>
  <c r="H123" i="5"/>
  <c r="H122" i="5"/>
  <c r="H130" i="5"/>
  <c r="H138" i="5"/>
  <c r="H158" i="5"/>
  <c r="H170" i="5"/>
  <c r="H182" i="5"/>
  <c r="H186" i="5"/>
  <c r="H198" i="5"/>
  <c r="H246" i="5"/>
  <c r="H294" i="5"/>
  <c r="H416" i="5"/>
  <c r="H22" i="5"/>
  <c r="H26" i="5"/>
  <c r="H30" i="5"/>
  <c r="H54" i="5"/>
  <c r="H58" i="5"/>
  <c r="H70" i="5"/>
  <c r="H74" i="5"/>
  <c r="H78" i="5"/>
  <c r="H94" i="5"/>
  <c r="H98" i="5"/>
  <c r="H118" i="5"/>
  <c r="H126" i="5"/>
  <c r="H134" i="5"/>
  <c r="H202" i="5"/>
  <c r="H206" i="5"/>
  <c r="H238" i="5"/>
  <c r="H250" i="5"/>
  <c r="H254" i="5"/>
  <c r="H258" i="5"/>
  <c r="H282" i="5"/>
  <c r="H286" i="5"/>
  <c r="H310" i="5"/>
  <c r="H326" i="5"/>
  <c r="H334" i="5"/>
  <c r="H338" i="5"/>
  <c r="H354" i="5"/>
  <c r="H370" i="5"/>
  <c r="H374" i="5"/>
  <c r="H390" i="5"/>
  <c r="H394" i="5"/>
  <c r="H412" i="5"/>
  <c r="H27" i="5"/>
  <c r="H59" i="5"/>
  <c r="H67" i="5"/>
  <c r="H107" i="5"/>
  <c r="H115" i="5"/>
  <c r="H135" i="5"/>
  <c r="H147" i="5"/>
  <c r="H163" i="5"/>
  <c r="H187" i="5"/>
  <c r="H191" i="5"/>
  <c r="H207" i="5"/>
  <c r="H211" i="5"/>
  <c r="H279" i="5"/>
  <c r="H291" i="5"/>
  <c r="H383" i="5"/>
  <c r="H11" i="5"/>
  <c r="H15" i="5"/>
  <c r="H51" i="5"/>
  <c r="H83" i="5"/>
  <c r="H87" i="5"/>
  <c r="H103" i="5"/>
  <c r="H119" i="5"/>
  <c r="H131" i="5"/>
  <c r="H151" i="5"/>
  <c r="H171" i="5"/>
  <c r="H179" i="5"/>
  <c r="H199" i="5"/>
  <c r="H203" i="5"/>
  <c r="H215" i="5"/>
  <c r="H219" i="5"/>
  <c r="H227" i="5"/>
  <c r="H235" i="5"/>
  <c r="H255" i="5"/>
  <c r="H263" i="5"/>
  <c r="H283" i="5"/>
  <c r="H303" i="5"/>
  <c r="H311" i="5"/>
  <c r="H327" i="5"/>
  <c r="H343" i="5"/>
  <c r="H371" i="5"/>
  <c r="H402" i="5"/>
  <c r="H406" i="5"/>
  <c r="H417" i="5"/>
  <c r="H12" i="4"/>
  <c r="G12" i="4"/>
  <c r="H20" i="4"/>
  <c r="G20" i="4"/>
  <c r="G28" i="4"/>
  <c r="G36" i="4"/>
  <c r="H36" i="4"/>
  <c r="G44" i="4"/>
  <c r="H44" i="4"/>
  <c r="G52" i="4"/>
  <c r="H52" i="4"/>
  <c r="H60" i="4"/>
  <c r="G60" i="4"/>
  <c r="H68" i="4"/>
  <c r="G68" i="4"/>
  <c r="G76" i="4"/>
  <c r="H76" i="4"/>
  <c r="H88" i="4"/>
  <c r="G88" i="4"/>
  <c r="H96" i="4"/>
  <c r="G96" i="4"/>
  <c r="G104" i="4"/>
  <c r="H104" i="4"/>
  <c r="H112" i="4"/>
  <c r="G112" i="4"/>
  <c r="H120" i="4"/>
  <c r="G120" i="4"/>
  <c r="H128" i="4"/>
  <c r="G128" i="4"/>
  <c r="H136" i="4"/>
  <c r="H144" i="4"/>
  <c r="G144" i="4"/>
  <c r="H152" i="4"/>
  <c r="G152" i="4"/>
  <c r="H160" i="4"/>
  <c r="G160" i="4"/>
  <c r="H168" i="4"/>
  <c r="G168" i="4"/>
  <c r="G176" i="4"/>
  <c r="H176" i="4"/>
  <c r="H184" i="4"/>
  <c r="G184" i="4"/>
  <c r="H188" i="4"/>
  <c r="G188" i="4"/>
  <c r="H196" i="4"/>
  <c r="G196" i="4"/>
  <c r="H204" i="4"/>
  <c r="G204" i="4"/>
  <c r="G212" i="4"/>
  <c r="H212" i="4"/>
  <c r="H220" i="4"/>
  <c r="G220" i="4"/>
  <c r="G228" i="4"/>
  <c r="H228" i="4"/>
  <c r="G236" i="4"/>
  <c r="H236" i="4"/>
  <c r="G244" i="4"/>
  <c r="H244" i="4"/>
  <c r="G252" i="4"/>
  <c r="H252" i="4"/>
  <c r="G260" i="4"/>
  <c r="H260" i="4"/>
  <c r="H268" i="4"/>
  <c r="G268" i="4"/>
  <c r="H276" i="4"/>
  <c r="G276" i="4"/>
  <c r="G284" i="4"/>
  <c r="H284" i="4"/>
  <c r="G292" i="4"/>
  <c r="H292" i="4"/>
  <c r="G300" i="4"/>
  <c r="H300" i="4"/>
  <c r="G308" i="4"/>
  <c r="H308" i="4"/>
  <c r="G316" i="4"/>
  <c r="H316" i="4"/>
  <c r="G324" i="4"/>
  <c r="H324" i="4"/>
  <c r="G332" i="4"/>
  <c r="H332" i="4"/>
  <c r="H340" i="4"/>
  <c r="G340" i="4"/>
  <c r="G348" i="4"/>
  <c r="H348" i="4"/>
  <c r="G356" i="4"/>
  <c r="H356" i="4"/>
  <c r="G364" i="4"/>
  <c r="H364" i="4"/>
  <c r="H372" i="4"/>
  <c r="G372" i="4"/>
  <c r="H384" i="4"/>
  <c r="G384" i="4"/>
  <c r="H392" i="4"/>
  <c r="H400" i="4"/>
  <c r="G400" i="4"/>
  <c r="G412" i="4"/>
  <c r="H412" i="4"/>
  <c r="H428" i="4"/>
  <c r="G428" i="4"/>
  <c r="H192" i="4"/>
  <c r="H8" i="4"/>
  <c r="G8" i="4"/>
  <c r="H16" i="4"/>
  <c r="G16" i="4"/>
  <c r="H24" i="4"/>
  <c r="G24" i="4"/>
  <c r="H32" i="4"/>
  <c r="G32" i="4"/>
  <c r="G40" i="4"/>
  <c r="H40" i="4"/>
  <c r="G48" i="4"/>
  <c r="G56" i="4"/>
  <c r="H56" i="4"/>
  <c r="H64" i="4"/>
  <c r="G64" i="4"/>
  <c r="G72" i="4"/>
  <c r="H72" i="4"/>
  <c r="H80" i="4"/>
  <c r="G80" i="4"/>
  <c r="H84" i="4"/>
  <c r="G84" i="4"/>
  <c r="H92" i="4"/>
  <c r="G100" i="4"/>
  <c r="H100" i="4"/>
  <c r="H108" i="4"/>
  <c r="G108" i="4"/>
  <c r="H116" i="4"/>
  <c r="G116" i="4"/>
  <c r="G124" i="4"/>
  <c r="H124" i="4"/>
  <c r="H132" i="4"/>
  <c r="G132" i="4"/>
  <c r="H140" i="4"/>
  <c r="G148" i="4"/>
  <c r="H148" i="4"/>
  <c r="G156" i="4"/>
  <c r="H156" i="4"/>
  <c r="G164" i="4"/>
  <c r="H164" i="4"/>
  <c r="G172" i="4"/>
  <c r="G180" i="4"/>
  <c r="H180" i="4"/>
  <c r="G200" i="4"/>
  <c r="H200" i="4"/>
  <c r="H208" i="4"/>
  <c r="G208" i="4"/>
  <c r="G216" i="4"/>
  <c r="H216" i="4"/>
  <c r="H224" i="4"/>
  <c r="G224" i="4"/>
  <c r="G232" i="4"/>
  <c r="H232" i="4"/>
  <c r="H240" i="4"/>
  <c r="G240" i="4"/>
  <c r="G248" i="4"/>
  <c r="H248" i="4"/>
  <c r="H256" i="4"/>
  <c r="G256" i="4"/>
  <c r="G264" i="4"/>
  <c r="H264" i="4"/>
  <c r="H272" i="4"/>
  <c r="G272" i="4"/>
  <c r="H280" i="4"/>
  <c r="G280" i="4"/>
  <c r="H288" i="4"/>
  <c r="G288" i="4"/>
  <c r="G296" i="4"/>
  <c r="H296" i="4"/>
  <c r="H304" i="4"/>
  <c r="G304" i="4"/>
  <c r="G312" i="4"/>
  <c r="H312" i="4"/>
  <c r="H320" i="4"/>
  <c r="G320" i="4"/>
  <c r="G328" i="4"/>
  <c r="H328" i="4"/>
  <c r="H336" i="4"/>
  <c r="G336" i="4"/>
  <c r="G344" i="4"/>
  <c r="H344" i="4"/>
  <c r="G352" i="4"/>
  <c r="H352" i="4"/>
  <c r="G360" i="4"/>
  <c r="H368" i="4"/>
  <c r="G368" i="4"/>
  <c r="H376" i="4"/>
  <c r="G376" i="4"/>
  <c r="G380" i="4"/>
  <c r="H380" i="4"/>
  <c r="H388" i="4"/>
  <c r="G388" i="4"/>
  <c r="G396" i="4"/>
  <c r="H396" i="4"/>
  <c r="G404" i="4"/>
  <c r="H404" i="4"/>
  <c r="G408" i="4"/>
  <c r="H408" i="4"/>
  <c r="H416" i="4"/>
  <c r="G416" i="4"/>
  <c r="G420" i="4"/>
  <c r="H420" i="4"/>
  <c r="H424" i="4"/>
  <c r="G424" i="4"/>
  <c r="H432" i="4"/>
  <c r="G432" i="4"/>
  <c r="H48" i="4"/>
  <c r="H172" i="4"/>
  <c r="G92" i="4"/>
  <c r="G192" i="4"/>
  <c r="G140" i="4"/>
  <c r="G392" i="4"/>
  <c r="H28" i="4"/>
  <c r="G9" i="4"/>
  <c r="H9" i="4"/>
  <c r="H13" i="4"/>
  <c r="G13" i="4"/>
  <c r="G17" i="4"/>
  <c r="H17" i="4"/>
  <c r="H21" i="4"/>
  <c r="H25" i="4"/>
  <c r="G25" i="4"/>
  <c r="H29" i="4"/>
  <c r="G29" i="4"/>
  <c r="H33" i="4"/>
  <c r="G33" i="4"/>
  <c r="H37" i="4"/>
  <c r="H41" i="4"/>
  <c r="G41" i="4"/>
  <c r="G45" i="4"/>
  <c r="H45" i="4"/>
  <c r="H49" i="4"/>
  <c r="G49" i="4"/>
  <c r="H57" i="4"/>
  <c r="G61" i="4"/>
  <c r="H61" i="4"/>
  <c r="G65" i="4"/>
  <c r="H65" i="4"/>
  <c r="H69" i="4"/>
  <c r="G69" i="4"/>
  <c r="G73" i="4"/>
  <c r="H73" i="4"/>
  <c r="G77" i="4"/>
  <c r="G81" i="4"/>
  <c r="G85" i="4"/>
  <c r="H85" i="4"/>
  <c r="G89" i="4"/>
  <c r="H89" i="4"/>
  <c r="H93" i="4"/>
  <c r="H97" i="4"/>
  <c r="G97" i="4"/>
  <c r="H101" i="4"/>
  <c r="I101" i="4" s="1"/>
  <c r="H105" i="4"/>
  <c r="G105" i="4"/>
  <c r="G109" i="4"/>
  <c r="H109" i="4"/>
  <c r="G113" i="4"/>
  <c r="H113" i="4"/>
  <c r="G117" i="4"/>
  <c r="H117" i="4"/>
  <c r="G121" i="4"/>
  <c r="H121" i="4"/>
  <c r="G125" i="4"/>
  <c r="H129" i="4"/>
  <c r="G133" i="4"/>
  <c r="H133" i="4"/>
  <c r="H137" i="4"/>
  <c r="G137" i="4"/>
  <c r="G141" i="4"/>
  <c r="H145" i="4"/>
  <c r="G145" i="4"/>
  <c r="H149" i="4"/>
  <c r="G149" i="4"/>
  <c r="H153" i="4"/>
  <c r="G153" i="4"/>
  <c r="H157" i="4"/>
  <c r="G157" i="4"/>
  <c r="G161" i="4"/>
  <c r="H161" i="4"/>
  <c r="G165" i="4"/>
  <c r="H165" i="4"/>
  <c r="G169" i="4"/>
  <c r="H169" i="4"/>
  <c r="H173" i="4"/>
  <c r="G173" i="4"/>
  <c r="G177" i="4"/>
  <c r="H177" i="4"/>
  <c r="G181" i="4"/>
  <c r="H181" i="4"/>
  <c r="H185" i="4"/>
  <c r="G185" i="4"/>
  <c r="G189" i="4"/>
  <c r="H189" i="4"/>
  <c r="H193" i="4"/>
  <c r="G193" i="4"/>
  <c r="G197" i="4"/>
  <c r="H201" i="4"/>
  <c r="G201" i="4"/>
  <c r="H205" i="4"/>
  <c r="G205" i="4"/>
  <c r="G209" i="4"/>
  <c r="H209" i="4"/>
  <c r="G213" i="4"/>
  <c r="H213" i="4"/>
  <c r="G217" i="4"/>
  <c r="G225" i="4"/>
  <c r="G229" i="4"/>
  <c r="H229" i="4"/>
  <c r="H233" i="4"/>
  <c r="G237" i="4"/>
  <c r="H237" i="4"/>
  <c r="H241" i="4"/>
  <c r="G245" i="4"/>
  <c r="H245" i="4"/>
  <c r="H249" i="4"/>
  <c r="G249" i="4"/>
  <c r="G253" i="4"/>
  <c r="H253" i="4"/>
  <c r="G257" i="4"/>
  <c r="H257" i="4"/>
  <c r="H261" i="4"/>
  <c r="G261" i="4"/>
  <c r="G265" i="4"/>
  <c r="H265" i="4"/>
  <c r="G269" i="4"/>
  <c r="H269" i="4"/>
  <c r="G273" i="4"/>
  <c r="H273" i="4"/>
  <c r="G277" i="4"/>
  <c r="H277" i="4"/>
  <c r="G281" i="4"/>
  <c r="H285" i="4"/>
  <c r="G285" i="4"/>
  <c r="H289" i="4"/>
  <c r="G289" i="4"/>
  <c r="H293" i="4"/>
  <c r="G293" i="4"/>
  <c r="H297" i="4"/>
  <c r="G297" i="4"/>
  <c r="G301" i="4"/>
  <c r="H301" i="4"/>
  <c r="H305" i="4"/>
  <c r="G305" i="4"/>
  <c r="G309" i="4"/>
  <c r="H309" i="4"/>
  <c r="H313" i="4"/>
  <c r="G313" i="4"/>
  <c r="G317" i="4"/>
  <c r="H317" i="4"/>
  <c r="G321" i="4"/>
  <c r="H321" i="4"/>
  <c r="G325" i="4"/>
  <c r="H325" i="4"/>
  <c r="H329" i="4"/>
  <c r="G329" i="4"/>
  <c r="G333" i="4"/>
  <c r="H333" i="4"/>
  <c r="G337" i="4"/>
  <c r="H337" i="4"/>
  <c r="G341" i="4"/>
  <c r="H341" i="4"/>
  <c r="G345" i="4"/>
  <c r="H345" i="4"/>
  <c r="H349" i="4"/>
  <c r="H353" i="4"/>
  <c r="G353" i="4"/>
  <c r="H357" i="4"/>
  <c r="G357" i="4"/>
  <c r="G361" i="4"/>
  <c r="H361" i="4"/>
  <c r="G365" i="4"/>
  <c r="G369" i="4"/>
  <c r="H369" i="4"/>
  <c r="H373" i="4"/>
  <c r="G373" i="4"/>
  <c r="H377" i="4"/>
  <c r="G377" i="4"/>
  <c r="G381" i="4"/>
  <c r="H381" i="4"/>
  <c r="G385" i="4"/>
  <c r="H385" i="4"/>
  <c r="H389" i="4"/>
  <c r="G389" i="4"/>
  <c r="H393" i="4"/>
  <c r="H397" i="4"/>
  <c r="G397" i="4"/>
  <c r="G401" i="4"/>
  <c r="H401" i="4"/>
  <c r="H409" i="4"/>
  <c r="G409" i="4"/>
  <c r="H413" i="4"/>
  <c r="G413" i="4"/>
  <c r="G417" i="4"/>
  <c r="H417" i="4"/>
  <c r="G421" i="4"/>
  <c r="H421" i="4"/>
  <c r="G425" i="4"/>
  <c r="G429" i="4"/>
  <c r="H433" i="4"/>
  <c r="I219" i="4"/>
  <c r="H148" i="3"/>
  <c r="H286" i="3"/>
  <c r="G115" i="3"/>
  <c r="G281" i="3"/>
  <c r="G211" i="3"/>
  <c r="G240" i="3"/>
  <c r="G209" i="3"/>
  <c r="G34" i="3"/>
  <c r="G236" i="3"/>
  <c r="H254" i="3"/>
  <c r="G139" i="3"/>
  <c r="G54" i="3"/>
  <c r="G87" i="3"/>
  <c r="H354" i="3"/>
  <c r="G116" i="3"/>
  <c r="G298" i="3"/>
  <c r="G435" i="3"/>
  <c r="H163" i="3"/>
  <c r="G213" i="3"/>
  <c r="G170" i="3"/>
  <c r="H175" i="3"/>
  <c r="G55" i="3"/>
  <c r="G18" i="3"/>
  <c r="H34" i="3"/>
  <c r="G107" i="3"/>
  <c r="G208" i="3"/>
  <c r="H291" i="3"/>
  <c r="H138" i="3"/>
  <c r="G285" i="3"/>
  <c r="G210" i="3"/>
  <c r="G294" i="3"/>
  <c r="G140" i="3"/>
  <c r="G354" i="3"/>
  <c r="H167" i="3"/>
  <c r="G93" i="3"/>
  <c r="G62" i="3"/>
  <c r="H245" i="3"/>
  <c r="G272" i="3"/>
  <c r="H114" i="3"/>
  <c r="H351" i="3"/>
  <c r="G400" i="3"/>
  <c r="G169" i="3"/>
  <c r="G85" i="3"/>
  <c r="G249" i="3"/>
  <c r="H107" i="3"/>
  <c r="G406" i="3"/>
  <c r="H342" i="3"/>
  <c r="G266" i="3"/>
  <c r="H307" i="3"/>
  <c r="H214" i="3"/>
  <c r="H352" i="3"/>
  <c r="G311" i="3"/>
  <c r="H357" i="3"/>
  <c r="H376" i="3"/>
  <c r="H333" i="3"/>
  <c r="H8" i="3"/>
  <c r="G244" i="3"/>
  <c r="H52" i="3"/>
  <c r="H42" i="3"/>
  <c r="H108" i="3"/>
  <c r="H275" i="3"/>
  <c r="H310" i="3"/>
  <c r="H293" i="3"/>
  <c r="H170" i="3"/>
  <c r="H110" i="3"/>
  <c r="G426" i="3"/>
  <c r="G265" i="3"/>
  <c r="H435" i="3"/>
  <c r="G177" i="3"/>
  <c r="G59" i="3"/>
  <c r="H50" i="3"/>
  <c r="H55" i="3"/>
  <c r="H391" i="3"/>
  <c r="H31" i="3"/>
  <c r="H85" i="3"/>
  <c r="H153" i="3"/>
  <c r="H208" i="3"/>
  <c r="H384" i="3"/>
  <c r="H160" i="2"/>
  <c r="H354" i="2"/>
  <c r="H311" i="2"/>
  <c r="G351" i="2"/>
  <c r="G212" i="2"/>
  <c r="H315" i="2"/>
  <c r="H28" i="2"/>
  <c r="G406" i="2"/>
  <c r="H267" i="2"/>
  <c r="G225" i="2"/>
  <c r="H211" i="2"/>
  <c r="H52" i="2"/>
  <c r="G48" i="2"/>
  <c r="G155" i="2"/>
  <c r="H336" i="2"/>
  <c r="H137" i="2"/>
  <c r="H173" i="2"/>
  <c r="H357" i="2"/>
  <c r="H189" i="2"/>
  <c r="H321" i="2"/>
  <c r="H222" i="2"/>
  <c r="H23" i="1"/>
  <c r="H35" i="1"/>
  <c r="G71" i="1"/>
  <c r="H79" i="1"/>
  <c r="H115" i="1"/>
  <c r="H123" i="1"/>
  <c r="G143" i="1"/>
  <c r="G151" i="1"/>
  <c r="G171" i="1"/>
  <c r="H187" i="1"/>
  <c r="H211" i="1"/>
  <c r="G219" i="1"/>
  <c r="G243" i="1"/>
  <c r="H251" i="1"/>
  <c r="G275" i="1"/>
  <c r="H283" i="1"/>
  <c r="H315" i="1"/>
  <c r="H323" i="1"/>
  <c r="G339" i="1"/>
  <c r="H347" i="1"/>
  <c r="H376" i="1"/>
  <c r="G376" i="1"/>
  <c r="G424" i="1"/>
  <c r="H432" i="1"/>
  <c r="H26" i="1"/>
  <c r="G26" i="1"/>
  <c r="G62" i="1"/>
  <c r="H70" i="1"/>
  <c r="H110" i="1"/>
  <c r="G110" i="1"/>
  <c r="G138" i="1"/>
  <c r="G146" i="1"/>
  <c r="H162" i="1"/>
  <c r="G162" i="1"/>
  <c r="H198" i="1"/>
  <c r="H206" i="1"/>
  <c r="H222" i="1"/>
  <c r="H242" i="1"/>
  <c r="G258" i="1"/>
  <c r="H266" i="1"/>
  <c r="H286" i="1"/>
  <c r="G310" i="1"/>
  <c r="G334" i="1"/>
  <c r="H342" i="1"/>
  <c r="H387" i="1"/>
  <c r="G395" i="1"/>
  <c r="H415" i="1"/>
  <c r="G415" i="1"/>
  <c r="G283" i="1"/>
  <c r="G432" i="1"/>
  <c r="H190" i="1"/>
  <c r="G408" i="1"/>
  <c r="H11" i="1"/>
  <c r="H51" i="1"/>
  <c r="H75" i="1"/>
  <c r="G75" i="1"/>
  <c r="H95" i="1"/>
  <c r="H103" i="1"/>
  <c r="H119" i="1"/>
  <c r="G131" i="1"/>
  <c r="H163" i="1"/>
  <c r="G175" i="1"/>
  <c r="H191" i="1"/>
  <c r="G199" i="1"/>
  <c r="G215" i="1"/>
  <c r="H231" i="1"/>
  <c r="H263" i="1"/>
  <c r="H271" i="1"/>
  <c r="G287" i="1"/>
  <c r="H287" i="1"/>
  <c r="H352" i="1"/>
  <c r="H368" i="1"/>
  <c r="G380" i="1"/>
  <c r="H388" i="1"/>
  <c r="H412" i="1"/>
  <c r="G420" i="1"/>
  <c r="H38" i="1"/>
  <c r="H46" i="1"/>
  <c r="G74" i="1"/>
  <c r="G90" i="1"/>
  <c r="G106" i="1"/>
  <c r="H114" i="1"/>
  <c r="G150" i="1"/>
  <c r="G158" i="1"/>
  <c r="G178" i="1"/>
  <c r="G186" i="1"/>
  <c r="H202" i="1"/>
  <c r="G210" i="1"/>
  <c r="G230" i="1"/>
  <c r="H230" i="1"/>
  <c r="H262" i="1"/>
  <c r="H270" i="1"/>
  <c r="H306" i="1"/>
  <c r="G326" i="1"/>
  <c r="G346" i="1"/>
  <c r="G351" i="1"/>
  <c r="G367" i="1"/>
  <c r="H375" i="1"/>
  <c r="G399" i="1"/>
  <c r="H411" i="1"/>
  <c r="H335" i="1"/>
  <c r="G343" i="1"/>
  <c r="G102" i="1"/>
  <c r="H384" i="1"/>
  <c r="H373" i="1"/>
  <c r="H340" i="1"/>
  <c r="H369" i="1"/>
  <c r="H24" i="1"/>
  <c r="H164" i="1"/>
  <c r="H136" i="1"/>
  <c r="H312" i="1"/>
  <c r="H188" i="1"/>
  <c r="I15" i="10" l="1"/>
  <c r="I245" i="10"/>
  <c r="L245" i="10" s="1"/>
  <c r="I224" i="10"/>
  <c r="L224" i="10" s="1"/>
  <c r="I269" i="10"/>
  <c r="I247" i="10"/>
  <c r="L247" i="10" s="1"/>
  <c r="F27" i="10"/>
  <c r="F39" i="10"/>
  <c r="F55" i="10"/>
  <c r="F79" i="10"/>
  <c r="F99" i="10"/>
  <c r="F119" i="10"/>
  <c r="F143" i="10"/>
  <c r="F163" i="10"/>
  <c r="F179" i="10"/>
  <c r="F195" i="10"/>
  <c r="F211" i="10"/>
  <c r="F243" i="10"/>
  <c r="F263" i="10"/>
  <c r="F283" i="10"/>
  <c r="F315" i="10"/>
  <c r="F331" i="10"/>
  <c r="F347" i="10"/>
  <c r="F363" i="10"/>
  <c r="F61" i="10"/>
  <c r="F133" i="10"/>
  <c r="F201" i="10"/>
  <c r="F337" i="10"/>
  <c r="F417" i="10"/>
  <c r="H21" i="10"/>
  <c r="H29" i="10"/>
  <c r="H37" i="10"/>
  <c r="H69" i="10"/>
  <c r="H81" i="10"/>
  <c r="H97" i="10"/>
  <c r="H109" i="10"/>
  <c r="H125" i="10"/>
  <c r="H137" i="10"/>
  <c r="H149" i="10"/>
  <c r="H165" i="10"/>
  <c r="H197" i="10"/>
  <c r="H209" i="10"/>
  <c r="H225" i="10"/>
  <c r="H241" i="10"/>
  <c r="H249" i="10"/>
  <c r="H261" i="10"/>
  <c r="H281" i="10"/>
  <c r="H293" i="10"/>
  <c r="H301" i="10"/>
  <c r="H309" i="10"/>
  <c r="H325" i="10"/>
  <c r="H345" i="10"/>
  <c r="H365" i="10"/>
  <c r="H373" i="10"/>
  <c r="H381" i="10"/>
  <c r="H397" i="10"/>
  <c r="H413" i="10"/>
  <c r="H433" i="10"/>
  <c r="H41" i="10"/>
  <c r="H85" i="10"/>
  <c r="H321" i="10"/>
  <c r="H289" i="10"/>
  <c r="I289" i="10" s="1"/>
  <c r="L289" i="10" s="1"/>
  <c r="H59" i="10"/>
  <c r="H17" i="10"/>
  <c r="H49" i="10"/>
  <c r="H65" i="10"/>
  <c r="H117" i="10"/>
  <c r="H141" i="10"/>
  <c r="H161" i="10"/>
  <c r="H177" i="10"/>
  <c r="H213" i="10"/>
  <c r="H237" i="10"/>
  <c r="H265" i="10"/>
  <c r="H277" i="10"/>
  <c r="H333" i="10"/>
  <c r="H349" i="10"/>
  <c r="H385" i="10"/>
  <c r="H429" i="10"/>
  <c r="H44" i="10"/>
  <c r="H100" i="10"/>
  <c r="G16" i="10"/>
  <c r="G329" i="10"/>
  <c r="I329" i="10" s="1"/>
  <c r="L329" i="10" s="1"/>
  <c r="G320" i="10"/>
  <c r="G260" i="10"/>
  <c r="G32" i="10"/>
  <c r="H392" i="10"/>
  <c r="G20" i="10"/>
  <c r="G352" i="10"/>
  <c r="G324" i="10"/>
  <c r="G201" i="10"/>
  <c r="I201" i="10" s="1"/>
  <c r="L201" i="10" s="1"/>
  <c r="G289" i="10"/>
  <c r="G52" i="10"/>
  <c r="G348" i="10"/>
  <c r="G304" i="10"/>
  <c r="G133" i="10"/>
  <c r="G161" i="10"/>
  <c r="G376" i="10"/>
  <c r="H296" i="10"/>
  <c r="G15" i="10"/>
  <c r="H31" i="10"/>
  <c r="H75" i="10"/>
  <c r="I75" i="10" s="1"/>
  <c r="L75" i="10" s="1"/>
  <c r="H111" i="10"/>
  <c r="I111" i="10" s="1"/>
  <c r="L111" i="10" s="1"/>
  <c r="F131" i="10"/>
  <c r="G215" i="10"/>
  <c r="G231" i="10"/>
  <c r="I231" i="10" s="1"/>
  <c r="L231" i="10" s="1"/>
  <c r="H251" i="10"/>
  <c r="H291" i="10"/>
  <c r="G299" i="10"/>
  <c r="H163" i="10"/>
  <c r="G291" i="10"/>
  <c r="I291" i="10" s="1"/>
  <c r="L291" i="10" s="1"/>
  <c r="H303" i="10"/>
  <c r="F375" i="10"/>
  <c r="F391" i="10"/>
  <c r="F403" i="10"/>
  <c r="F411" i="10"/>
  <c r="H427" i="10"/>
  <c r="F8" i="10"/>
  <c r="F24" i="10"/>
  <c r="F40" i="10"/>
  <c r="F56" i="10"/>
  <c r="F72" i="10"/>
  <c r="F88" i="10"/>
  <c r="F14" i="10"/>
  <c r="F30" i="10"/>
  <c r="F46" i="10"/>
  <c r="F62" i="10"/>
  <c r="F78" i="10"/>
  <c r="F90" i="10"/>
  <c r="F102" i="10"/>
  <c r="F118" i="10"/>
  <c r="F130" i="10"/>
  <c r="H146" i="10"/>
  <c r="G158" i="10"/>
  <c r="I158" i="10" s="1"/>
  <c r="L158" i="10" s="1"/>
  <c r="F170" i="10"/>
  <c r="F186" i="10"/>
  <c r="H202" i="10"/>
  <c r="F108" i="10"/>
  <c r="F124" i="10"/>
  <c r="F140" i="10"/>
  <c r="F156" i="10"/>
  <c r="F172" i="10"/>
  <c r="F188" i="10"/>
  <c r="F204" i="10"/>
  <c r="F220" i="10"/>
  <c r="F236" i="10"/>
  <c r="F252" i="10"/>
  <c r="F268" i="10"/>
  <c r="F284" i="10"/>
  <c r="F300" i="10"/>
  <c r="F316" i="10"/>
  <c r="F332" i="10"/>
  <c r="F348" i="10"/>
  <c r="F364" i="10"/>
  <c r="F380" i="10"/>
  <c r="F396" i="10"/>
  <c r="F412" i="10"/>
  <c r="F428" i="10"/>
  <c r="F210" i="10"/>
  <c r="F226" i="10"/>
  <c r="F242" i="10"/>
  <c r="F258" i="10"/>
  <c r="F274" i="10"/>
  <c r="F290" i="10"/>
  <c r="F306" i="10"/>
  <c r="F322" i="10"/>
  <c r="F338" i="10"/>
  <c r="H354" i="10"/>
  <c r="F362" i="10"/>
  <c r="F378" i="10"/>
  <c r="F394" i="10"/>
  <c r="F406" i="10"/>
  <c r="F422" i="10"/>
  <c r="H39" i="10"/>
  <c r="G107" i="10"/>
  <c r="I107" i="10" s="1"/>
  <c r="L107" i="10" s="1"/>
  <c r="G175" i="10"/>
  <c r="G207" i="10"/>
  <c r="F35" i="10"/>
  <c r="F43" i="10"/>
  <c r="F59" i="10"/>
  <c r="F83" i="10"/>
  <c r="F103" i="10"/>
  <c r="F123" i="10"/>
  <c r="F151" i="10"/>
  <c r="F167" i="10"/>
  <c r="F183" i="10"/>
  <c r="F199" i="10"/>
  <c r="F223" i="10"/>
  <c r="F247" i="10"/>
  <c r="F267" i="10"/>
  <c r="F287" i="10"/>
  <c r="F319" i="10"/>
  <c r="F335" i="10"/>
  <c r="F351" i="10"/>
  <c r="F367" i="10"/>
  <c r="F73" i="10"/>
  <c r="F181" i="10"/>
  <c r="F217" i="10"/>
  <c r="F353" i="10"/>
  <c r="F425" i="10"/>
  <c r="F11" i="10"/>
  <c r="F63" i="10"/>
  <c r="F107" i="10"/>
  <c r="F155" i="10"/>
  <c r="F187" i="10"/>
  <c r="F227" i="10"/>
  <c r="F271" i="10"/>
  <c r="F323" i="10"/>
  <c r="F355" i="10"/>
  <c r="F85" i="10"/>
  <c r="F289" i="10"/>
  <c r="H9" i="10"/>
  <c r="F29" i="10"/>
  <c r="F53" i="10"/>
  <c r="H77" i="10"/>
  <c r="F97" i="10"/>
  <c r="F113" i="10"/>
  <c r="H129" i="10"/>
  <c r="F149" i="10"/>
  <c r="F169" i="10"/>
  <c r="H205" i="10"/>
  <c r="F225" i="10"/>
  <c r="F245" i="10"/>
  <c r="H257" i="10"/>
  <c r="F281" i="10"/>
  <c r="F297" i="10"/>
  <c r="H305" i="10"/>
  <c r="F325" i="10"/>
  <c r="F357" i="10"/>
  <c r="H369" i="10"/>
  <c r="F381" i="10"/>
  <c r="F401" i="10"/>
  <c r="H421" i="10"/>
  <c r="H61" i="10"/>
  <c r="H93" i="10"/>
  <c r="H425" i="10"/>
  <c r="H393" i="10"/>
  <c r="F45" i="10"/>
  <c r="H57" i="10"/>
  <c r="F117" i="10"/>
  <c r="F153" i="10"/>
  <c r="H173" i="10"/>
  <c r="I173" i="10" s="1"/>
  <c r="L173" i="10" s="1"/>
  <c r="F213" i="10"/>
  <c r="F253" i="10"/>
  <c r="H273" i="10"/>
  <c r="I273" i="10" s="1"/>
  <c r="L273" i="10" s="1"/>
  <c r="F333" i="10"/>
  <c r="F361" i="10"/>
  <c r="H409" i="10"/>
  <c r="H284" i="10"/>
  <c r="G165" i="10"/>
  <c r="I165" i="10" s="1"/>
  <c r="L165" i="10" s="1"/>
  <c r="G93" i="10"/>
  <c r="I93" i="10" s="1"/>
  <c r="L93" i="10" s="1"/>
  <c r="G217" i="10"/>
  <c r="G213" i="10"/>
  <c r="H308" i="10"/>
  <c r="G97" i="10"/>
  <c r="I97" i="10" s="1"/>
  <c r="L97" i="10" s="1"/>
  <c r="G96" i="10"/>
  <c r="G381" i="10"/>
  <c r="G292" i="10"/>
  <c r="G18" i="10"/>
  <c r="H104" i="10"/>
  <c r="G372" i="10"/>
  <c r="G48" i="10"/>
  <c r="H312" i="10"/>
  <c r="H166" i="10"/>
  <c r="F31" i="10"/>
  <c r="G91" i="10"/>
  <c r="F127" i="10"/>
  <c r="F215" i="10"/>
  <c r="G235" i="10"/>
  <c r="I235" i="10" s="1"/>
  <c r="L235" i="10" s="1"/>
  <c r="F275" i="10"/>
  <c r="F299" i="10"/>
  <c r="H235" i="10"/>
  <c r="H19" i="10"/>
  <c r="I19" i="10" s="1"/>
  <c r="L19" i="10" s="1"/>
  <c r="F379" i="10"/>
  <c r="F395" i="10"/>
  <c r="H411" i="10"/>
  <c r="I411" i="10" s="1"/>
  <c r="L411" i="10" s="1"/>
  <c r="F427" i="10"/>
  <c r="F16" i="10"/>
  <c r="F36" i="10"/>
  <c r="F60" i="10"/>
  <c r="F80" i="10"/>
  <c r="F10" i="10"/>
  <c r="F34" i="10"/>
  <c r="F54" i="10"/>
  <c r="F74" i="10"/>
  <c r="F94" i="10"/>
  <c r="F110" i="10"/>
  <c r="G130" i="10"/>
  <c r="F146" i="10"/>
  <c r="F162" i="10"/>
  <c r="F182" i="10"/>
  <c r="F202" i="10"/>
  <c r="F116" i="10"/>
  <c r="F136" i="10"/>
  <c r="F160" i="10"/>
  <c r="F180" i="10"/>
  <c r="F200" i="10"/>
  <c r="F224" i="10"/>
  <c r="F244" i="10"/>
  <c r="F264" i="10"/>
  <c r="F288" i="10"/>
  <c r="F308" i="10"/>
  <c r="F328" i="10"/>
  <c r="F352" i="10"/>
  <c r="F372" i="10"/>
  <c r="F392" i="10"/>
  <c r="F416" i="10"/>
  <c r="F437" i="10"/>
  <c r="F222" i="10"/>
  <c r="F246" i="10"/>
  <c r="F266" i="10"/>
  <c r="F286" i="10"/>
  <c r="F310" i="10"/>
  <c r="F330" i="10"/>
  <c r="F350" i="10"/>
  <c r="F366" i="10"/>
  <c r="F386" i="10"/>
  <c r="F402" i="10"/>
  <c r="F426" i="10"/>
  <c r="G67" i="10"/>
  <c r="H139" i="10"/>
  <c r="H207" i="10"/>
  <c r="I207" i="10" s="1"/>
  <c r="L207" i="10" s="1"/>
  <c r="G243" i="10"/>
  <c r="I243" i="10" s="1"/>
  <c r="L243" i="10" s="1"/>
  <c r="G279" i="10"/>
  <c r="G339" i="10"/>
  <c r="G351" i="10"/>
  <c r="I351" i="10" s="1"/>
  <c r="L351" i="10" s="1"/>
  <c r="G387" i="10"/>
  <c r="I387" i="10" s="1"/>
  <c r="L387" i="10" s="1"/>
  <c r="H415" i="10"/>
  <c r="H167" i="10"/>
  <c r="H419" i="10"/>
  <c r="H195" i="10"/>
  <c r="I195" i="10" s="1"/>
  <c r="L195" i="10" s="1"/>
  <c r="H91" i="10"/>
  <c r="G163" i="10"/>
  <c r="G199" i="10"/>
  <c r="H283" i="10"/>
  <c r="G327" i="10"/>
  <c r="H407" i="10"/>
  <c r="I407" i="10" s="1"/>
  <c r="L407" i="10" s="1"/>
  <c r="H22" i="10"/>
  <c r="I22" i="10" s="1"/>
  <c r="L22" i="10" s="1"/>
  <c r="H34" i="10"/>
  <c r="I34" i="10" s="1"/>
  <c r="G50" i="10"/>
  <c r="G70" i="10"/>
  <c r="G94" i="10"/>
  <c r="H106" i="10"/>
  <c r="I106" i="10" s="1"/>
  <c r="G122" i="10"/>
  <c r="H142" i="10"/>
  <c r="G166" i="10"/>
  <c r="I166" i="10" s="1"/>
  <c r="L166" i="10" s="1"/>
  <c r="H182" i="10"/>
  <c r="G194" i="10"/>
  <c r="G214" i="10"/>
  <c r="I214" i="10" s="1"/>
  <c r="G226" i="10"/>
  <c r="I226" i="10" s="1"/>
  <c r="L226" i="10" s="1"/>
  <c r="G242" i="10"/>
  <c r="I242" i="10" s="1"/>
  <c r="L242" i="10" s="1"/>
  <c r="H258" i="10"/>
  <c r="G278" i="10"/>
  <c r="G298" i="10"/>
  <c r="G318" i="10"/>
  <c r="I318" i="10" s="1"/>
  <c r="G334" i="10"/>
  <c r="G350" i="10"/>
  <c r="I350" i="10" s="1"/>
  <c r="L350" i="10" s="1"/>
  <c r="H366" i="10"/>
  <c r="I366" i="10" s="1"/>
  <c r="L366" i="10" s="1"/>
  <c r="H378" i="10"/>
  <c r="I378" i="10" s="1"/>
  <c r="G394" i="10"/>
  <c r="H414" i="10"/>
  <c r="G102" i="10"/>
  <c r="I102" i="10" s="1"/>
  <c r="H18" i="10"/>
  <c r="G38" i="10"/>
  <c r="G58" i="10"/>
  <c r="H74" i="10"/>
  <c r="I74" i="10" s="1"/>
  <c r="G110" i="10"/>
  <c r="I110" i="10" s="1"/>
  <c r="L110" i="10" s="1"/>
  <c r="G126" i="10"/>
  <c r="G138" i="10"/>
  <c r="H162" i="10"/>
  <c r="H178" i="10"/>
  <c r="H198" i="10"/>
  <c r="H218" i="10"/>
  <c r="I218" i="10" s="1"/>
  <c r="H238" i="10"/>
  <c r="G254" i="10"/>
  <c r="I254" i="10" s="1"/>
  <c r="L254" i="10" s="1"/>
  <c r="H270" i="10"/>
  <c r="G282" i="10"/>
  <c r="H302" i="10"/>
  <c r="I302" i="10" s="1"/>
  <c r="L302" i="10" s="1"/>
  <c r="H322" i="10"/>
  <c r="I322" i="10" s="1"/>
  <c r="L322" i="10" s="1"/>
  <c r="H338" i="10"/>
  <c r="H362" i="10"/>
  <c r="I362" i="10" s="1"/>
  <c r="L362" i="10" s="1"/>
  <c r="H382" i="10"/>
  <c r="I382" i="10" s="1"/>
  <c r="L382" i="10" s="1"/>
  <c r="G410" i="10"/>
  <c r="I410" i="10" s="1"/>
  <c r="H422" i="10"/>
  <c r="G434" i="10"/>
  <c r="I434" i="10" s="1"/>
  <c r="H246" i="10"/>
  <c r="I246" i="10" s="1"/>
  <c r="L246" i="10" s="1"/>
  <c r="G11" i="10"/>
  <c r="I11" i="10" s="1"/>
  <c r="H35" i="10"/>
  <c r="I35" i="10" s="1"/>
  <c r="G51" i="10"/>
  <c r="G63" i="10"/>
  <c r="G83" i="10"/>
  <c r="I83" i="10" s="1"/>
  <c r="G123" i="10"/>
  <c r="G143" i="10"/>
  <c r="I143" i="10" s="1"/>
  <c r="G151" i="10"/>
  <c r="H159" i="10"/>
  <c r="I159" i="10" s="1"/>
  <c r="G191" i="10"/>
  <c r="G219" i="10"/>
  <c r="G251" i="10"/>
  <c r="I251" i="10" s="1"/>
  <c r="L251" i="10" s="1"/>
  <c r="G263" i="10"/>
  <c r="I263" i="10" s="1"/>
  <c r="H287" i="10"/>
  <c r="G319" i="10"/>
  <c r="I319" i="10" s="1"/>
  <c r="G331" i="10"/>
  <c r="H355" i="10"/>
  <c r="I355" i="10" s="1"/>
  <c r="G371" i="10"/>
  <c r="H383" i="10"/>
  <c r="I383" i="10" s="1"/>
  <c r="G399" i="10"/>
  <c r="G419" i="10"/>
  <c r="I419" i="10" s="1"/>
  <c r="L419" i="10" s="1"/>
  <c r="F23" i="10"/>
  <c r="F67" i="10"/>
  <c r="F115" i="10"/>
  <c r="F159" i="10"/>
  <c r="F191" i="10"/>
  <c r="F239" i="10"/>
  <c r="F279" i="10"/>
  <c r="F327" i="10"/>
  <c r="F359" i="10"/>
  <c r="F93" i="10"/>
  <c r="F321" i="10"/>
  <c r="F21" i="10"/>
  <c r="F33" i="10"/>
  <c r="H53" i="10"/>
  <c r="F81" i="10"/>
  <c r="F105" i="10"/>
  <c r="H113" i="10"/>
  <c r="F137" i="10"/>
  <c r="F157" i="10"/>
  <c r="H169" i="10"/>
  <c r="F209" i="10"/>
  <c r="F233" i="10"/>
  <c r="H245" i="10"/>
  <c r="F261" i="10"/>
  <c r="F285" i="10"/>
  <c r="H297" i="10"/>
  <c r="F309" i="10"/>
  <c r="F329" i="10"/>
  <c r="H357" i="10"/>
  <c r="F373" i="10"/>
  <c r="F389" i="10"/>
  <c r="H401" i="10"/>
  <c r="F433" i="10"/>
  <c r="H189" i="10"/>
  <c r="H417" i="10"/>
  <c r="H217" i="10"/>
  <c r="F13" i="10"/>
  <c r="H45" i="10"/>
  <c r="F65" i="10"/>
  <c r="F121" i="10"/>
  <c r="H153" i="10"/>
  <c r="F177" i="10"/>
  <c r="F229" i="10"/>
  <c r="H253" i="10"/>
  <c r="F277" i="10"/>
  <c r="F341" i="10"/>
  <c r="H361" i="10"/>
  <c r="F429" i="10"/>
  <c r="G173" i="10"/>
  <c r="H260" i="10"/>
  <c r="G435" i="10"/>
  <c r="H80" i="10"/>
  <c r="G185" i="10"/>
  <c r="G205" i="10"/>
  <c r="I205" i="10" s="1"/>
  <c r="L205" i="10" s="1"/>
  <c r="H244" i="10"/>
  <c r="G73" i="10"/>
  <c r="H300" i="10"/>
  <c r="I300" i="10" s="1"/>
  <c r="L300" i="10" s="1"/>
  <c r="G365" i="10"/>
  <c r="G172" i="10"/>
  <c r="G283" i="10"/>
  <c r="G28" i="10"/>
  <c r="G184" i="10"/>
  <c r="H160" i="10"/>
  <c r="F15" i="10"/>
  <c r="H71" i="10"/>
  <c r="F91" i="10"/>
  <c r="H131" i="10"/>
  <c r="H219" i="10"/>
  <c r="I219" i="10" s="1"/>
  <c r="L219" i="10" s="1"/>
  <c r="F235" i="10"/>
  <c r="F291" i="10"/>
  <c r="G303" i="10"/>
  <c r="I303" i="10" s="1"/>
  <c r="L303" i="10" s="1"/>
  <c r="H171" i="10"/>
  <c r="I171" i="10" s="1"/>
  <c r="L171" i="10" s="1"/>
  <c r="G187" i="10"/>
  <c r="F383" i="10"/>
  <c r="F399" i="10"/>
  <c r="F415" i="10"/>
  <c r="F431" i="10"/>
  <c r="F20" i="10"/>
  <c r="F44" i="10"/>
  <c r="F64" i="10"/>
  <c r="F84" i="10"/>
  <c r="F18" i="10"/>
  <c r="F38" i="10"/>
  <c r="F58" i="10"/>
  <c r="F82" i="10"/>
  <c r="F98" i="10"/>
  <c r="F114" i="10"/>
  <c r="F134" i="10"/>
  <c r="F150" i="10"/>
  <c r="F166" i="10"/>
  <c r="F190" i="10"/>
  <c r="F100" i="10"/>
  <c r="F120" i="10"/>
  <c r="F144" i="10"/>
  <c r="F164" i="10"/>
  <c r="F184" i="10"/>
  <c r="F208" i="10"/>
  <c r="F228" i="10"/>
  <c r="F248" i="10"/>
  <c r="F272" i="10"/>
  <c r="F292" i="10"/>
  <c r="F312" i="10"/>
  <c r="F336" i="10"/>
  <c r="F356" i="10"/>
  <c r="F376" i="10"/>
  <c r="F400" i="10"/>
  <c r="F420" i="10"/>
  <c r="F206" i="10"/>
  <c r="F230" i="10"/>
  <c r="F250" i="10"/>
  <c r="F270" i="10"/>
  <c r="F294" i="10"/>
  <c r="F314" i="10"/>
  <c r="F334" i="10"/>
  <c r="F354" i="10"/>
  <c r="F370" i="10"/>
  <c r="F390" i="10"/>
  <c r="F410" i="10"/>
  <c r="F430" i="10"/>
  <c r="H67" i="10"/>
  <c r="I67" i="10" s="1"/>
  <c r="L67" i="10" s="1"/>
  <c r="H175" i="10"/>
  <c r="I175" i="10" s="1"/>
  <c r="G211" i="10"/>
  <c r="H243" i="10"/>
  <c r="H279" i="10"/>
  <c r="H339" i="10"/>
  <c r="H351" i="10"/>
  <c r="H387" i="10"/>
  <c r="G423" i="10"/>
  <c r="I423" i="10" s="1"/>
  <c r="L423" i="10" s="1"/>
  <c r="H410" i="10"/>
  <c r="H14" i="10"/>
  <c r="H23" i="10"/>
  <c r="I23" i="10" s="1"/>
  <c r="L23" i="10" s="1"/>
  <c r="H203" i="10"/>
  <c r="I203" i="10" s="1"/>
  <c r="L203" i="10" s="1"/>
  <c r="H327" i="10"/>
  <c r="H267" i="10"/>
  <c r="H389" i="10"/>
  <c r="F365" i="10"/>
  <c r="F313" i="10"/>
  <c r="H285" i="10"/>
  <c r="F249" i="10"/>
  <c r="F221" i="10"/>
  <c r="H157" i="10"/>
  <c r="F125" i="10"/>
  <c r="F89" i="10"/>
  <c r="H33" i="10"/>
  <c r="F393" i="10"/>
  <c r="F371" i="10"/>
  <c r="F307" i="10"/>
  <c r="F203" i="10"/>
  <c r="F135" i="10"/>
  <c r="F47" i="10"/>
  <c r="F372" i="9"/>
  <c r="F144" i="9"/>
  <c r="F342" i="9"/>
  <c r="F118" i="9"/>
  <c r="F317" i="9"/>
  <c r="F89" i="9"/>
  <c r="F295" i="9"/>
  <c r="F312" i="9"/>
  <c r="F84" i="9"/>
  <c r="F290" i="9"/>
  <c r="F62" i="9"/>
  <c r="F257" i="9"/>
  <c r="F33" i="9"/>
  <c r="F235" i="9"/>
  <c r="F356" i="9"/>
  <c r="F72" i="9"/>
  <c r="F129" i="9"/>
  <c r="F400" i="9"/>
  <c r="F340" i="9"/>
  <c r="F288" i="9"/>
  <c r="F228" i="9"/>
  <c r="F168" i="9"/>
  <c r="F116" i="9"/>
  <c r="F56" i="9"/>
  <c r="F430" i="9"/>
  <c r="F374" i="9"/>
  <c r="F318" i="9"/>
  <c r="F258" i="9"/>
  <c r="F206" i="9"/>
  <c r="F146" i="9"/>
  <c r="F86" i="9"/>
  <c r="F34" i="9"/>
  <c r="F401" i="9"/>
  <c r="F345" i="9"/>
  <c r="F289" i="9"/>
  <c r="F233" i="9"/>
  <c r="F173" i="9"/>
  <c r="F121" i="9"/>
  <c r="F61" i="9"/>
  <c r="F431" i="9"/>
  <c r="F379" i="9"/>
  <c r="F319" i="9"/>
  <c r="F263" i="9"/>
  <c r="F207" i="9"/>
  <c r="F135" i="9"/>
  <c r="F416" i="9"/>
  <c r="F296" i="9"/>
  <c r="F244" i="9"/>
  <c r="F184" i="9"/>
  <c r="F128" i="9"/>
  <c r="F16" i="9"/>
  <c r="F386" i="9"/>
  <c r="F334" i="9"/>
  <c r="F274" i="9"/>
  <c r="F214" i="9"/>
  <c r="F162" i="9"/>
  <c r="F102" i="9"/>
  <c r="F46" i="9"/>
  <c r="F417" i="9"/>
  <c r="F361" i="9"/>
  <c r="F301" i="9"/>
  <c r="F249" i="9"/>
  <c r="F189" i="9"/>
  <c r="F77" i="9"/>
  <c r="F17" i="9"/>
  <c r="F391" i="9"/>
  <c r="F335" i="9"/>
  <c r="F279" i="9"/>
  <c r="F219" i="9"/>
  <c r="F155" i="9"/>
  <c r="F47" i="9"/>
  <c r="F384" i="9"/>
  <c r="F328" i="9"/>
  <c r="F272" i="9"/>
  <c r="F212" i="9"/>
  <c r="F160" i="9"/>
  <c r="F100" i="9"/>
  <c r="F40" i="9"/>
  <c r="F418" i="9"/>
  <c r="F358" i="9"/>
  <c r="F302" i="9"/>
  <c r="F246" i="9"/>
  <c r="F190" i="9"/>
  <c r="F130" i="9"/>
  <c r="F78" i="9"/>
  <c r="F18" i="9"/>
  <c r="F385" i="9"/>
  <c r="F333" i="9"/>
  <c r="F273" i="9"/>
  <c r="F217" i="9"/>
  <c r="F161" i="9"/>
  <c r="F105" i="9"/>
  <c r="F45" i="9"/>
  <c r="F423" i="9"/>
  <c r="F363" i="9"/>
  <c r="F303" i="9"/>
  <c r="F251" i="9"/>
  <c r="F191" i="9"/>
  <c r="H230" i="8"/>
  <c r="F62" i="8"/>
  <c r="F198" i="8"/>
  <c r="F322" i="8"/>
  <c r="F11" i="8"/>
  <c r="F139" i="8"/>
  <c r="F271" i="8"/>
  <c r="F66" i="8"/>
  <c r="F186" i="8"/>
  <c r="F318" i="8"/>
  <c r="F31" i="8"/>
  <c r="F155" i="8"/>
  <c r="F283" i="8"/>
  <c r="F371" i="8"/>
  <c r="F9" i="8"/>
  <c r="F73" i="8"/>
  <c r="F48" i="8"/>
  <c r="F112" i="8"/>
  <c r="F176" i="8"/>
  <c r="F240" i="8"/>
  <c r="F304" i="8"/>
  <c r="F368" i="8"/>
  <c r="F432" i="8"/>
  <c r="F153" i="8"/>
  <c r="F217" i="8"/>
  <c r="F281" i="8"/>
  <c r="F345" i="8"/>
  <c r="F409" i="8"/>
  <c r="H311" i="8"/>
  <c r="G381" i="8"/>
  <c r="G158" i="8"/>
  <c r="G77" i="8"/>
  <c r="H209" i="8"/>
  <c r="G265" i="8"/>
  <c r="I265" i="8" s="1"/>
  <c r="L265" i="8" s="1"/>
  <c r="G325" i="8"/>
  <c r="G361" i="8"/>
  <c r="G421" i="8"/>
  <c r="G150" i="8"/>
  <c r="H56" i="8"/>
  <c r="H424" i="8"/>
  <c r="H378" i="8"/>
  <c r="G124" i="8"/>
  <c r="I124" i="8" s="1"/>
  <c r="L124" i="8" s="1"/>
  <c r="G113" i="8"/>
  <c r="G216" i="8"/>
  <c r="G326" i="8"/>
  <c r="G114" i="8"/>
  <c r="G393" i="8"/>
  <c r="G207" i="8"/>
  <c r="G204" i="8"/>
  <c r="H219" i="8"/>
  <c r="G267" i="8"/>
  <c r="G328" i="8"/>
  <c r="G149" i="8"/>
  <c r="G156" i="8"/>
  <c r="G213" i="8"/>
  <c r="H259" i="8"/>
  <c r="G191" i="8"/>
  <c r="G312" i="8"/>
  <c r="G337" i="8"/>
  <c r="H144" i="8"/>
  <c r="H398" i="8"/>
  <c r="H173" i="8"/>
  <c r="G262" i="8"/>
  <c r="G155" i="8"/>
  <c r="H250" i="8"/>
  <c r="H37" i="8"/>
  <c r="G397" i="8"/>
  <c r="F70" i="8"/>
  <c r="F202" i="8"/>
  <c r="F330" i="8"/>
  <c r="F19" i="8"/>
  <c r="F147" i="8"/>
  <c r="F279" i="8"/>
  <c r="F74" i="8"/>
  <c r="F194" i="8"/>
  <c r="F326" i="8"/>
  <c r="F39" i="8"/>
  <c r="F163" i="8"/>
  <c r="F291" i="8"/>
  <c r="F375" i="8"/>
  <c r="F13" i="8"/>
  <c r="F77" i="8"/>
  <c r="F52" i="8"/>
  <c r="F116" i="8"/>
  <c r="F180" i="8"/>
  <c r="F244" i="8"/>
  <c r="F130" i="8"/>
  <c r="F262" i="8"/>
  <c r="F390" i="8"/>
  <c r="F79" i="8"/>
  <c r="F203" i="8"/>
  <c r="F407" i="8"/>
  <c r="F126" i="8"/>
  <c r="F250" i="8"/>
  <c r="F378" i="8"/>
  <c r="F95" i="8"/>
  <c r="F223" i="8"/>
  <c r="F335" i="8"/>
  <c r="F403" i="8"/>
  <c r="F41" i="8"/>
  <c r="F16" i="8"/>
  <c r="F80" i="8"/>
  <c r="F144" i="8"/>
  <c r="F208" i="8"/>
  <c r="F272" i="8"/>
  <c r="F336" i="8"/>
  <c r="F400" i="8"/>
  <c r="F121" i="8"/>
  <c r="F185" i="8"/>
  <c r="F249" i="8"/>
  <c r="F313" i="8"/>
  <c r="F377" i="8"/>
  <c r="H155" i="8"/>
  <c r="H392" i="8"/>
  <c r="H126" i="8"/>
  <c r="H186" i="8"/>
  <c r="G93" i="8"/>
  <c r="H257" i="8"/>
  <c r="G293" i="8"/>
  <c r="H337" i="8"/>
  <c r="I337" i="8" s="1"/>
  <c r="L337" i="8" s="1"/>
  <c r="G405" i="8"/>
  <c r="H85" i="8"/>
  <c r="G178" i="8"/>
  <c r="H88" i="8"/>
  <c r="G39" i="8"/>
  <c r="G349" i="8"/>
  <c r="G320" i="8"/>
  <c r="G136" i="8"/>
  <c r="G31" i="8"/>
  <c r="G108" i="8"/>
  <c r="G277" i="8"/>
  <c r="G280" i="8"/>
  <c r="G153" i="8"/>
  <c r="G343" i="8"/>
  <c r="G105" i="8"/>
  <c r="G26" i="8"/>
  <c r="G269" i="8"/>
  <c r="H343" i="8"/>
  <c r="G71" i="8"/>
  <c r="G304" i="8"/>
  <c r="G334" i="8"/>
  <c r="G355" i="8"/>
  <c r="G420" i="8"/>
  <c r="G324" i="8"/>
  <c r="G90" i="8"/>
  <c r="G47" i="8"/>
  <c r="G146" i="8"/>
  <c r="H98" i="8"/>
  <c r="H342" i="8"/>
  <c r="G212" i="8"/>
  <c r="G341" i="8"/>
  <c r="F138" i="8"/>
  <c r="F270" i="8"/>
  <c r="F398" i="8"/>
  <c r="F83" i="8"/>
  <c r="F211" i="8"/>
  <c r="F10" i="8"/>
  <c r="F134" i="8"/>
  <c r="F258" i="8"/>
  <c r="F386" i="8"/>
  <c r="F103" i="8"/>
  <c r="F231" i="8"/>
  <c r="F343" i="8"/>
  <c r="F411" i="8"/>
  <c r="F45" i="8"/>
  <c r="F20" i="8"/>
  <c r="F84" i="8"/>
  <c r="F148" i="8"/>
  <c r="F212" i="8"/>
  <c r="F276" i="8"/>
  <c r="F340" i="8"/>
  <c r="F349" i="8"/>
  <c r="F221" i="8"/>
  <c r="F437" i="8"/>
  <c r="G289" i="8"/>
  <c r="G407" i="8"/>
  <c r="G252" i="8"/>
  <c r="G255" i="8"/>
  <c r="G412" i="8"/>
  <c r="G238" i="8"/>
  <c r="G353" i="8"/>
  <c r="G373" i="8"/>
  <c r="G294" i="8"/>
  <c r="G321" i="8"/>
  <c r="G283" i="8"/>
  <c r="G68" i="8"/>
  <c r="G195" i="8"/>
  <c r="H206" i="8"/>
  <c r="H425" i="8"/>
  <c r="H409" i="8"/>
  <c r="H301" i="8"/>
  <c r="G205" i="8"/>
  <c r="H134" i="8"/>
  <c r="H252" i="8"/>
  <c r="I252" i="8" s="1"/>
  <c r="L252" i="8" s="1"/>
  <c r="H139" i="8"/>
  <c r="H279" i="8"/>
  <c r="F317" i="8"/>
  <c r="F189" i="8"/>
  <c r="F404" i="8"/>
  <c r="F413" i="8"/>
  <c r="F285" i="8"/>
  <c r="F157" i="8"/>
  <c r="F372" i="8"/>
  <c r="H132" i="8"/>
  <c r="G147" i="8"/>
  <c r="H87" i="8"/>
  <c r="G308" i="8"/>
  <c r="G137" i="8"/>
  <c r="H326" i="8"/>
  <c r="G409" i="8"/>
  <c r="I409" i="8" s="1"/>
  <c r="G203" i="8"/>
  <c r="G20" i="8"/>
  <c r="G251" i="8"/>
  <c r="G286" i="8"/>
  <c r="G53" i="8"/>
  <c r="G164" i="8"/>
  <c r="H216" i="8"/>
  <c r="H50" i="8"/>
  <c r="H361" i="8"/>
  <c r="G257" i="8"/>
  <c r="I257" i="8" s="1"/>
  <c r="H65" i="8"/>
  <c r="F381" i="8"/>
  <c r="F253" i="8"/>
  <c r="F125" i="8"/>
  <c r="F308" i="8"/>
  <c r="I401" i="7"/>
  <c r="L401" i="7" s="1"/>
  <c r="H282" i="7"/>
  <c r="H125" i="7"/>
  <c r="G419" i="7"/>
  <c r="H405" i="7"/>
  <c r="G199" i="7"/>
  <c r="H271" i="7"/>
  <c r="F384" i="7"/>
  <c r="F320" i="7"/>
  <c r="F256" i="7"/>
  <c r="F192" i="7"/>
  <c r="F95" i="7"/>
  <c r="F31" i="7"/>
  <c r="F354" i="7"/>
  <c r="F250" i="7"/>
  <c r="F145" i="7"/>
  <c r="F81" i="7"/>
  <c r="F391" i="7"/>
  <c r="F327" i="7"/>
  <c r="F263" i="7"/>
  <c r="F199" i="7"/>
  <c r="F134" i="7"/>
  <c r="F70" i="7"/>
  <c r="F168" i="7"/>
  <c r="F310" i="7"/>
  <c r="F49" i="7"/>
  <c r="F369" i="7"/>
  <c r="F261" i="7"/>
  <c r="F128" i="7"/>
  <c r="F57" i="7"/>
  <c r="F329" i="7"/>
  <c r="F193" i="7"/>
  <c r="F132" i="7"/>
  <c r="G421" i="7"/>
  <c r="G377" i="7"/>
  <c r="G353" i="7"/>
  <c r="G309" i="7"/>
  <c r="G241" i="7"/>
  <c r="G185" i="7"/>
  <c r="H60" i="7"/>
  <c r="H16" i="7"/>
  <c r="I16" i="7" s="1"/>
  <c r="G228" i="7"/>
  <c r="G376" i="7"/>
  <c r="I376" i="7" s="1"/>
  <c r="G420" i="7"/>
  <c r="G404" i="7"/>
  <c r="H384" i="7"/>
  <c r="H368" i="7"/>
  <c r="I368" i="7" s="1"/>
  <c r="L368" i="7" s="1"/>
  <c r="G352" i="7"/>
  <c r="H332" i="7"/>
  <c r="G316" i="7"/>
  <c r="G300" i="7"/>
  <c r="I300" i="7" s="1"/>
  <c r="L300" i="7" s="1"/>
  <c r="G284" i="7"/>
  <c r="H268" i="7"/>
  <c r="H248" i="7"/>
  <c r="H232" i="7"/>
  <c r="G212" i="7"/>
  <c r="G196" i="7"/>
  <c r="I196" i="7" s="1"/>
  <c r="L196" i="7" s="1"/>
  <c r="H180" i="7"/>
  <c r="H163" i="7"/>
  <c r="H139" i="7"/>
  <c r="H115" i="7"/>
  <c r="G99" i="7"/>
  <c r="H83" i="7"/>
  <c r="I83" i="7" s="1"/>
  <c r="H63" i="7"/>
  <c r="H35" i="7"/>
  <c r="H19" i="7"/>
  <c r="G168" i="7"/>
  <c r="I168" i="7" s="1"/>
  <c r="L168" i="7" s="1"/>
  <c r="H357" i="7"/>
  <c r="G253" i="7"/>
  <c r="G48" i="7"/>
  <c r="G249" i="7"/>
  <c r="G166" i="7"/>
  <c r="G120" i="7"/>
  <c r="I120" i="7" s="1"/>
  <c r="L120" i="7" s="1"/>
  <c r="G37" i="7"/>
  <c r="G171" i="7"/>
  <c r="I171" i="7" s="1"/>
  <c r="L171" i="7" s="1"/>
  <c r="H102" i="7"/>
  <c r="H239" i="7"/>
  <c r="I239" i="7" s="1"/>
  <c r="L239" i="7" s="1"/>
  <c r="H106" i="7"/>
  <c r="H162" i="7"/>
  <c r="G30" i="7"/>
  <c r="H207" i="7"/>
  <c r="I207" i="7" s="1"/>
  <c r="L207" i="7" s="1"/>
  <c r="G134" i="7"/>
  <c r="G174" i="7"/>
  <c r="G73" i="7"/>
  <c r="H317" i="7"/>
  <c r="I317" i="7" s="1"/>
  <c r="L317" i="7" s="1"/>
  <c r="H313" i="7"/>
  <c r="F412" i="7"/>
  <c r="F348" i="7"/>
  <c r="F284" i="7"/>
  <c r="F220" i="7"/>
  <c r="F155" i="7"/>
  <c r="F91" i="7"/>
  <c r="F27" i="7"/>
  <c r="F346" i="7"/>
  <c r="F242" i="7"/>
  <c r="F141" i="7"/>
  <c r="F77" i="7"/>
  <c r="F387" i="7"/>
  <c r="F323" i="7"/>
  <c r="F259" i="7"/>
  <c r="F195" i="7"/>
  <c r="F130" i="7"/>
  <c r="F34" i="7"/>
  <c r="F366" i="7"/>
  <c r="F226" i="7"/>
  <c r="F421" i="7"/>
  <c r="F309" i="7"/>
  <c r="F189" i="7"/>
  <c r="F60" i="7"/>
  <c r="F401" i="7"/>
  <c r="F249" i="7"/>
  <c r="F185" i="7"/>
  <c r="F56" i="7"/>
  <c r="G413" i="7"/>
  <c r="H397" i="7"/>
  <c r="H365" i="7"/>
  <c r="G349" i="7"/>
  <c r="I349" i="7" s="1"/>
  <c r="H325" i="7"/>
  <c r="G305" i="7"/>
  <c r="H269" i="7"/>
  <c r="H241" i="7"/>
  <c r="H201" i="7"/>
  <c r="G193" i="7"/>
  <c r="H177" i="7"/>
  <c r="I177" i="7" s="1"/>
  <c r="H156" i="7"/>
  <c r="I156" i="7" s="1"/>
  <c r="L156" i="7" s="1"/>
  <c r="H144" i="7"/>
  <c r="H124" i="7"/>
  <c r="H108" i="7"/>
  <c r="I108" i="7" s="1"/>
  <c r="H80" i="7"/>
  <c r="G52" i="7"/>
  <c r="H24" i="7"/>
  <c r="H264" i="7"/>
  <c r="G35" i="7"/>
  <c r="G43" i="7"/>
  <c r="G432" i="7"/>
  <c r="I432" i="7" s="1"/>
  <c r="L432" i="7" s="1"/>
  <c r="G424" i="7"/>
  <c r="H416" i="7"/>
  <c r="I416" i="7" s="1"/>
  <c r="L416" i="7" s="1"/>
  <c r="H408" i="7"/>
  <c r="H400" i="7"/>
  <c r="H392" i="7"/>
  <c r="G384" i="7"/>
  <c r="I384" i="7" s="1"/>
  <c r="G372" i="7"/>
  <c r="G364" i="7"/>
  <c r="H356" i="7"/>
  <c r="G348" i="7"/>
  <c r="G340" i="7"/>
  <c r="G332" i="7"/>
  <c r="H324" i="7"/>
  <c r="H316" i="7"/>
  <c r="I316" i="7" s="1"/>
  <c r="H308" i="7"/>
  <c r="H300" i="7"/>
  <c r="G292" i="7"/>
  <c r="H284" i="7"/>
  <c r="I284" i="7" s="1"/>
  <c r="G276" i="7"/>
  <c r="G264" i="7"/>
  <c r="I264" i="7" s="1"/>
  <c r="L264" i="7" s="1"/>
  <c r="G256" i="7"/>
  <c r="G248" i="7"/>
  <c r="G240" i="7"/>
  <c r="G232" i="7"/>
  <c r="I232" i="7" s="1"/>
  <c r="H216" i="7"/>
  <c r="H208" i="7"/>
  <c r="I208" i="7" s="1"/>
  <c r="G200" i="7"/>
  <c r="H192" i="7"/>
  <c r="H184" i="7"/>
  <c r="G176" i="7"/>
  <c r="I176" i="7" s="1"/>
  <c r="G167" i="7"/>
  <c r="H159" i="7"/>
  <c r="I159" i="7" s="1"/>
  <c r="H151" i="7"/>
  <c r="H143" i="7"/>
  <c r="G135" i="7"/>
  <c r="G127" i="7"/>
  <c r="H119" i="7"/>
  <c r="H111" i="7"/>
  <c r="H103" i="7"/>
  <c r="H95" i="7"/>
  <c r="H87" i="7"/>
  <c r="G79" i="7"/>
  <c r="G71" i="7"/>
  <c r="G63" i="7"/>
  <c r="H55" i="7"/>
  <c r="H47" i="7"/>
  <c r="G31" i="7"/>
  <c r="G23" i="7"/>
  <c r="G15" i="7"/>
  <c r="H417" i="7"/>
  <c r="G265" i="7"/>
  <c r="G229" i="7"/>
  <c r="G72" i="7"/>
  <c r="G429" i="7"/>
  <c r="G317" i="7"/>
  <c r="G233" i="7"/>
  <c r="H100" i="7"/>
  <c r="G221" i="7"/>
  <c r="G18" i="7"/>
  <c r="G298" i="7"/>
  <c r="G125" i="7"/>
  <c r="G258" i="7"/>
  <c r="G78" i="7"/>
  <c r="G42" i="7"/>
  <c r="I42" i="7" s="1"/>
  <c r="L42" i="7" s="1"/>
  <c r="H199" i="7"/>
  <c r="H191" i="7"/>
  <c r="I191" i="7" s="1"/>
  <c r="L191" i="7" s="1"/>
  <c r="G431" i="7"/>
  <c r="H395" i="7"/>
  <c r="G231" i="7"/>
  <c r="G158" i="7"/>
  <c r="H126" i="7"/>
  <c r="H114" i="7"/>
  <c r="G407" i="7"/>
  <c r="H243" i="7"/>
  <c r="I243" i="7" s="1"/>
  <c r="L243" i="7" s="1"/>
  <c r="H351" i="7"/>
  <c r="H275" i="7"/>
  <c r="H134" i="7"/>
  <c r="H330" i="7"/>
  <c r="H170" i="7"/>
  <c r="G53" i="7"/>
  <c r="I53" i="7" s="1"/>
  <c r="L53" i="7" s="1"/>
  <c r="G367" i="7"/>
  <c r="H281" i="7"/>
  <c r="G311" i="7"/>
  <c r="H213" i="7"/>
  <c r="H66" i="7"/>
  <c r="F432" i="7"/>
  <c r="F400" i="7"/>
  <c r="F368" i="7"/>
  <c r="F336" i="7"/>
  <c r="F304" i="7"/>
  <c r="F272" i="7"/>
  <c r="F240" i="7"/>
  <c r="F208" i="7"/>
  <c r="F176" i="7"/>
  <c r="F143" i="7"/>
  <c r="F111" i="7"/>
  <c r="F79" i="7"/>
  <c r="F47" i="7"/>
  <c r="F15" i="7"/>
  <c r="F386" i="7"/>
  <c r="F322" i="7"/>
  <c r="F270" i="7"/>
  <c r="F194" i="7"/>
  <c r="F161" i="7"/>
  <c r="F129" i="7"/>
  <c r="F97" i="7"/>
  <c r="F65" i="7"/>
  <c r="F407" i="7"/>
  <c r="F375" i="7"/>
  <c r="F343" i="7"/>
  <c r="F311" i="7"/>
  <c r="F279" i="7"/>
  <c r="F247" i="7"/>
  <c r="F215" i="7"/>
  <c r="F183" i="7"/>
  <c r="F150" i="7"/>
  <c r="F118" i="7"/>
  <c r="F86" i="7"/>
  <c r="F54" i="7"/>
  <c r="F22" i="7"/>
  <c r="F410" i="7"/>
  <c r="F342" i="7"/>
  <c r="F258" i="7"/>
  <c r="F214" i="7"/>
  <c r="F33" i="7"/>
  <c r="F397" i="7"/>
  <c r="F345" i="7"/>
  <c r="F289" i="7"/>
  <c r="F229" i="7"/>
  <c r="F160" i="7"/>
  <c r="F100" i="7"/>
  <c r="F36" i="7"/>
  <c r="F9" i="7"/>
  <c r="F373" i="7"/>
  <c r="F293" i="7"/>
  <c r="F225" i="7"/>
  <c r="F164" i="7"/>
  <c r="F96" i="7"/>
  <c r="H30" i="7"/>
  <c r="F8" i="7"/>
  <c r="F40" i="7"/>
  <c r="F72" i="7"/>
  <c r="F108" i="7"/>
  <c r="F140" i="7"/>
  <c r="F173" i="7"/>
  <c r="F201" i="7"/>
  <c r="F233" i="7"/>
  <c r="F265" i="7"/>
  <c r="F301" i="7"/>
  <c r="F337" i="7"/>
  <c r="F385" i="7"/>
  <c r="F417" i="7"/>
  <c r="F17" i="7"/>
  <c r="F12" i="7"/>
  <c r="F44" i="7"/>
  <c r="F76" i="7"/>
  <c r="F104" i="7"/>
  <c r="F136" i="7"/>
  <c r="F169" i="7"/>
  <c r="F205" i="7"/>
  <c r="F237" i="7"/>
  <c r="F269" i="7"/>
  <c r="F297" i="7"/>
  <c r="F325" i="7"/>
  <c r="F353" i="7"/>
  <c r="F377" i="7"/>
  <c r="F405" i="7"/>
  <c r="F13" i="7"/>
  <c r="F37" i="7"/>
  <c r="F61" i="7"/>
  <c r="F218" i="7"/>
  <c r="F234" i="7"/>
  <c r="F286" i="7"/>
  <c r="F318" i="7"/>
  <c r="F350" i="7"/>
  <c r="F382" i="7"/>
  <c r="F418" i="7"/>
  <c r="F10" i="7"/>
  <c r="F26" i="7"/>
  <c r="F42" i="7"/>
  <c r="F58" i="7"/>
  <c r="F74" i="7"/>
  <c r="F90" i="7"/>
  <c r="F106" i="7"/>
  <c r="F122" i="7"/>
  <c r="F138" i="7"/>
  <c r="F154" i="7"/>
  <c r="F171" i="7"/>
  <c r="F187" i="7"/>
  <c r="F203" i="7"/>
  <c r="F219" i="7"/>
  <c r="F235" i="7"/>
  <c r="F251" i="7"/>
  <c r="F267" i="7"/>
  <c r="F283" i="7"/>
  <c r="F299" i="7"/>
  <c r="F315" i="7"/>
  <c r="F331" i="7"/>
  <c r="F347" i="7"/>
  <c r="F363" i="7"/>
  <c r="F379" i="7"/>
  <c r="F395" i="7"/>
  <c r="F411" i="7"/>
  <c r="F427" i="7"/>
  <c r="F69" i="7"/>
  <c r="F85" i="7"/>
  <c r="F101" i="7"/>
  <c r="F117" i="7"/>
  <c r="F133" i="7"/>
  <c r="F149" i="7"/>
  <c r="F165" i="7"/>
  <c r="F182" i="7"/>
  <c r="F198" i="7"/>
  <c r="F254" i="7"/>
  <c r="F274" i="7"/>
  <c r="F298" i="7"/>
  <c r="F330" i="7"/>
  <c r="F362" i="7"/>
  <c r="F394" i="7"/>
  <c r="F422" i="7"/>
  <c r="F19" i="7"/>
  <c r="F35" i="7"/>
  <c r="F51" i="7"/>
  <c r="F67" i="7"/>
  <c r="F83" i="7"/>
  <c r="F99" i="7"/>
  <c r="F115" i="7"/>
  <c r="F131" i="7"/>
  <c r="F147" i="7"/>
  <c r="F163" i="7"/>
  <c r="F180" i="7"/>
  <c r="F196" i="7"/>
  <c r="F212" i="7"/>
  <c r="F228" i="7"/>
  <c r="F244" i="7"/>
  <c r="F260" i="7"/>
  <c r="F276" i="7"/>
  <c r="F292" i="7"/>
  <c r="F308" i="7"/>
  <c r="F324" i="7"/>
  <c r="F340" i="7"/>
  <c r="F356" i="7"/>
  <c r="F372" i="7"/>
  <c r="F388" i="7"/>
  <c r="F404" i="7"/>
  <c r="F420" i="7"/>
  <c r="F437" i="7"/>
  <c r="H18" i="7"/>
  <c r="G90" i="7"/>
  <c r="H138" i="7"/>
  <c r="H401" i="7"/>
  <c r="G287" i="7"/>
  <c r="I287" i="7" s="1"/>
  <c r="L287" i="7" s="1"/>
  <c r="G387" i="7"/>
  <c r="H136" i="7"/>
  <c r="H337" i="7"/>
  <c r="H319" i="7"/>
  <c r="I319" i="7" s="1"/>
  <c r="L319" i="7" s="1"/>
  <c r="G391" i="7"/>
  <c r="H13" i="7"/>
  <c r="I13" i="7" s="1"/>
  <c r="L13" i="7" s="1"/>
  <c r="H89" i="7"/>
  <c r="H157" i="7"/>
  <c r="H186" i="7"/>
  <c r="G306" i="7"/>
  <c r="G386" i="7"/>
  <c r="H50" i="7"/>
  <c r="H142" i="7"/>
  <c r="G267" i="7"/>
  <c r="H299" i="7"/>
  <c r="H203" i="7"/>
  <c r="I203" i="7" s="1"/>
  <c r="L203" i="7" s="1"/>
  <c r="G427" i="7"/>
  <c r="H98" i="7"/>
  <c r="H287" i="7"/>
  <c r="G351" i="7"/>
  <c r="I351" i="7" s="1"/>
  <c r="L351" i="7" s="1"/>
  <c r="H403" i="7"/>
  <c r="G215" i="7"/>
  <c r="H195" i="7"/>
  <c r="G403" i="7"/>
  <c r="I403" i="7" s="1"/>
  <c r="L403" i="7" s="1"/>
  <c r="G114" i="7"/>
  <c r="G66" i="7"/>
  <c r="I66" i="7" s="1"/>
  <c r="L66" i="7" s="1"/>
  <c r="H38" i="7"/>
  <c r="G211" i="7"/>
  <c r="I211" i="7" s="1"/>
  <c r="L211" i="7" s="1"/>
  <c r="G239" i="7"/>
  <c r="H339" i="7"/>
  <c r="G411" i="7"/>
  <c r="H331" i="7"/>
  <c r="H379" i="7"/>
  <c r="H235" i="7"/>
  <c r="H303" i="7"/>
  <c r="G227" i="7"/>
  <c r="G315" i="7"/>
  <c r="G339" i="7"/>
  <c r="G375" i="7"/>
  <c r="H121" i="7"/>
  <c r="G26" i="7"/>
  <c r="G222" i="7"/>
  <c r="I222" i="7" s="1"/>
  <c r="L222" i="7" s="1"/>
  <c r="G14" i="7"/>
  <c r="G335" i="7"/>
  <c r="I335" i="7" s="1"/>
  <c r="L335" i="7" s="1"/>
  <c r="G257" i="7"/>
  <c r="G289" i="7"/>
  <c r="G359" i="7"/>
  <c r="G179" i="7"/>
  <c r="G299" i="7"/>
  <c r="G146" i="7"/>
  <c r="G202" i="7"/>
  <c r="H32" i="7"/>
  <c r="G156" i="7"/>
  <c r="G209" i="7"/>
  <c r="H261" i="7"/>
  <c r="H309" i="7"/>
  <c r="G337" i="7"/>
  <c r="I337" i="7" s="1"/>
  <c r="L337" i="7" s="1"/>
  <c r="H389" i="7"/>
  <c r="F16" i="7"/>
  <c r="F48" i="7"/>
  <c r="F80" i="7"/>
  <c r="F116" i="7"/>
  <c r="F148" i="7"/>
  <c r="F177" i="7"/>
  <c r="F209" i="7"/>
  <c r="F241" i="7"/>
  <c r="F273" i="7"/>
  <c r="F313" i="7"/>
  <c r="F349" i="7"/>
  <c r="F393" i="7"/>
  <c r="F425" i="7"/>
  <c r="F29" i="7"/>
  <c r="F20" i="7"/>
  <c r="F52" i="7"/>
  <c r="F84" i="7"/>
  <c r="F112" i="7"/>
  <c r="F144" i="7"/>
  <c r="F181" i="7"/>
  <c r="F213" i="7"/>
  <c r="F245" i="7"/>
  <c r="F277" i="7"/>
  <c r="F305" i="7"/>
  <c r="F333" i="7"/>
  <c r="F357" i="7"/>
  <c r="F381" i="7"/>
  <c r="F413" i="7"/>
  <c r="F21" i="7"/>
  <c r="F41" i="7"/>
  <c r="F206" i="7"/>
  <c r="F222" i="7"/>
  <c r="F238" i="7"/>
  <c r="F294" i="7"/>
  <c r="F326" i="7"/>
  <c r="F358" i="7"/>
  <c r="F390" i="7"/>
  <c r="F426" i="7"/>
  <c r="F14" i="7"/>
  <c r="F30" i="7"/>
  <c r="F46" i="7"/>
  <c r="F62" i="7"/>
  <c r="F78" i="7"/>
  <c r="F94" i="7"/>
  <c r="F110" i="7"/>
  <c r="F126" i="7"/>
  <c r="F142" i="7"/>
  <c r="F158" i="7"/>
  <c r="F175" i="7"/>
  <c r="F191" i="7"/>
  <c r="F207" i="7"/>
  <c r="F223" i="7"/>
  <c r="F239" i="7"/>
  <c r="F255" i="7"/>
  <c r="F271" i="7"/>
  <c r="F287" i="7"/>
  <c r="F303" i="7"/>
  <c r="F319" i="7"/>
  <c r="F335" i="7"/>
  <c r="F351" i="7"/>
  <c r="F367" i="7"/>
  <c r="F383" i="7"/>
  <c r="F399" i="7"/>
  <c r="F415" i="7"/>
  <c r="F431" i="7"/>
  <c r="F73" i="7"/>
  <c r="F89" i="7"/>
  <c r="F105" i="7"/>
  <c r="F121" i="7"/>
  <c r="F137" i="7"/>
  <c r="F153" i="7"/>
  <c r="F170" i="7"/>
  <c r="F186" i="7"/>
  <c r="F202" i="7"/>
  <c r="F262" i="7"/>
  <c r="F278" i="7"/>
  <c r="F306" i="7"/>
  <c r="F338" i="7"/>
  <c r="F370" i="7"/>
  <c r="F398" i="7"/>
  <c r="F430" i="7"/>
  <c r="F23" i="7"/>
  <c r="F39" i="7"/>
  <c r="F55" i="7"/>
  <c r="F71" i="7"/>
  <c r="F87" i="7"/>
  <c r="F103" i="7"/>
  <c r="F119" i="7"/>
  <c r="F135" i="7"/>
  <c r="F151" i="7"/>
  <c r="F167" i="7"/>
  <c r="F184" i="7"/>
  <c r="F200" i="7"/>
  <c r="F216" i="7"/>
  <c r="F232" i="7"/>
  <c r="F248" i="7"/>
  <c r="F264" i="7"/>
  <c r="F280" i="7"/>
  <c r="F296" i="7"/>
  <c r="F312" i="7"/>
  <c r="F328" i="7"/>
  <c r="F344" i="7"/>
  <c r="F360" i="7"/>
  <c r="F376" i="7"/>
  <c r="F392" i="7"/>
  <c r="F408" i="7"/>
  <c r="F424" i="7"/>
  <c r="H54" i="7"/>
  <c r="G102" i="7"/>
  <c r="I102" i="7" s="1"/>
  <c r="L102" i="7" s="1"/>
  <c r="G154" i="7"/>
  <c r="G187" i="7"/>
  <c r="G303" i="7"/>
  <c r="H423" i="7"/>
  <c r="H257" i="7"/>
  <c r="H353" i="7"/>
  <c r="H359" i="7"/>
  <c r="G415" i="7"/>
  <c r="H33" i="7"/>
  <c r="G101" i="7"/>
  <c r="H165" i="7"/>
  <c r="H222" i="7"/>
  <c r="H322" i="7"/>
  <c r="G410" i="7"/>
  <c r="H58" i="7"/>
  <c r="H183" i="7"/>
  <c r="H267" i="7"/>
  <c r="H375" i="7"/>
  <c r="G323" i="7"/>
  <c r="H327" i="7"/>
  <c r="H407" i="7"/>
  <c r="G162" i="7"/>
  <c r="G255" i="7"/>
  <c r="I255" i="7" s="1"/>
  <c r="L255" i="7" s="1"/>
  <c r="H363" i="7"/>
  <c r="H427" i="7"/>
  <c r="I427" i="7" s="1"/>
  <c r="L427" i="7" s="1"/>
  <c r="H431" i="7"/>
  <c r="H179" i="7"/>
  <c r="G142" i="7"/>
  <c r="H154" i="7"/>
  <c r="G38" i="7"/>
  <c r="H219" i="7"/>
  <c r="H251" i="7"/>
  <c r="H347" i="7"/>
  <c r="H411" i="7"/>
  <c r="H415" i="7"/>
  <c r="I415" i="7" s="1"/>
  <c r="L415" i="7" s="1"/>
  <c r="G175" i="7"/>
  <c r="H231" i="7"/>
  <c r="I231" i="7" s="1"/>
  <c r="L231" i="7" s="1"/>
  <c r="G22" i="7"/>
  <c r="H171" i="7"/>
  <c r="G34" i="7"/>
  <c r="H70" i="7"/>
  <c r="H283" i="7"/>
  <c r="G121" i="7"/>
  <c r="G29" i="7"/>
  <c r="G423" i="7"/>
  <c r="I423" i="7" s="1"/>
  <c r="L423" i="7" s="1"/>
  <c r="G203" i="7"/>
  <c r="G286" i="7"/>
  <c r="G157" i="7"/>
  <c r="G263" i="7"/>
  <c r="I263" i="7" s="1"/>
  <c r="L263" i="7" s="1"/>
  <c r="G354" i="7"/>
  <c r="G74" i="7"/>
  <c r="I74" i="7" s="1"/>
  <c r="L74" i="7" s="1"/>
  <c r="G113" i="7"/>
  <c r="G89" i="7"/>
  <c r="I89" i="7" s="1"/>
  <c r="L89" i="7" s="1"/>
  <c r="G307" i="7"/>
  <c r="H36" i="7"/>
  <c r="H173" i="7"/>
  <c r="G213" i="7"/>
  <c r="G273" i="7"/>
  <c r="G313" i="7"/>
  <c r="I313" i="7" s="1"/>
  <c r="L313" i="7" s="1"/>
  <c r="H345" i="7"/>
  <c r="G405" i="7"/>
  <c r="I405" i="7" s="1"/>
  <c r="L405" i="7" s="1"/>
  <c r="H110" i="7"/>
  <c r="F416" i="7"/>
  <c r="F352" i="7"/>
  <c r="F288" i="7"/>
  <c r="F224" i="7"/>
  <c r="F159" i="7"/>
  <c r="F127" i="7"/>
  <c r="F63" i="7"/>
  <c r="F414" i="7"/>
  <c r="F290" i="7"/>
  <c r="F178" i="7"/>
  <c r="F113" i="7"/>
  <c r="F423" i="7"/>
  <c r="F359" i="7"/>
  <c r="F295" i="7"/>
  <c r="F231" i="7"/>
  <c r="F166" i="7"/>
  <c r="F102" i="7"/>
  <c r="F38" i="7"/>
  <c r="F374" i="7"/>
  <c r="F230" i="7"/>
  <c r="F429" i="7"/>
  <c r="F317" i="7"/>
  <c r="F197" i="7"/>
  <c r="F68" i="7"/>
  <c r="F409" i="7"/>
  <c r="F257" i="7"/>
  <c r="F64" i="7"/>
  <c r="G397" i="7"/>
  <c r="G333" i="7"/>
  <c r="I333" i="7" s="1"/>
  <c r="H277" i="7"/>
  <c r="G217" i="7"/>
  <c r="H193" i="7"/>
  <c r="H164" i="7"/>
  <c r="G148" i="7"/>
  <c r="G132" i="7"/>
  <c r="H112" i="7"/>
  <c r="H84" i="7"/>
  <c r="I84" i="7" s="1"/>
  <c r="H44" i="7"/>
  <c r="G67" i="7"/>
  <c r="I67" i="7" s="1"/>
  <c r="L67" i="7" s="1"/>
  <c r="H428" i="7"/>
  <c r="G412" i="7"/>
  <c r="I412" i="7" s="1"/>
  <c r="L412" i="7" s="1"/>
  <c r="G392" i="7"/>
  <c r="I392" i="7" s="1"/>
  <c r="H376" i="7"/>
  <c r="G360" i="7"/>
  <c r="H340" i="7"/>
  <c r="G324" i="7"/>
  <c r="I324" i="7" s="1"/>
  <c r="G308" i="7"/>
  <c r="I308" i="7" s="1"/>
  <c r="L308" i="7" s="1"/>
  <c r="H292" i="7"/>
  <c r="H276" i="7"/>
  <c r="I276" i="7" s="1"/>
  <c r="L276" i="7" s="1"/>
  <c r="H256" i="7"/>
  <c r="H240" i="7"/>
  <c r="I240" i="7" s="1"/>
  <c r="H220" i="7"/>
  <c r="H204" i="7"/>
  <c r="H188" i="7"/>
  <c r="G172" i="7"/>
  <c r="I172" i="7" s="1"/>
  <c r="L172" i="7" s="1"/>
  <c r="G155" i="7"/>
  <c r="G147" i="7"/>
  <c r="G131" i="7"/>
  <c r="G123" i="7"/>
  <c r="I123" i="7" s="1"/>
  <c r="G107" i="7"/>
  <c r="H91" i="7"/>
  <c r="I91" i="7" s="1"/>
  <c r="L91" i="7" s="1"/>
  <c r="G75" i="7"/>
  <c r="G55" i="7"/>
  <c r="G47" i="7"/>
  <c r="H27" i="7"/>
  <c r="H72" i="7"/>
  <c r="H329" i="7"/>
  <c r="H120" i="7"/>
  <c r="G271" i="7"/>
  <c r="I271" i="7" s="1"/>
  <c r="L271" i="7" s="1"/>
  <c r="G326" i="7"/>
  <c r="G118" i="7"/>
  <c r="G58" i="7"/>
  <c r="H187" i="7"/>
  <c r="I187" i="7" s="1"/>
  <c r="L187" i="7" s="1"/>
  <c r="G395" i="7"/>
  <c r="G235" i="7"/>
  <c r="I235" i="7" s="1"/>
  <c r="L235" i="7" s="1"/>
  <c r="G371" i="7"/>
  <c r="G275" i="7"/>
  <c r="I275" i="7" s="1"/>
  <c r="L275" i="7" s="1"/>
  <c r="H342" i="7"/>
  <c r="H367" i="7"/>
  <c r="H355" i="7"/>
  <c r="H74" i="7"/>
  <c r="F380" i="7"/>
  <c r="F316" i="7"/>
  <c r="F252" i="7"/>
  <c r="F188" i="7"/>
  <c r="F123" i="7"/>
  <c r="F59" i="7"/>
  <c r="F406" i="7"/>
  <c r="F282" i="7"/>
  <c r="F174" i="7"/>
  <c r="F109" i="7"/>
  <c r="F419" i="7"/>
  <c r="F355" i="7"/>
  <c r="F291" i="7"/>
  <c r="F227" i="7"/>
  <c r="F162" i="7"/>
  <c r="F98" i="7"/>
  <c r="F66" i="7"/>
  <c r="F434" i="7"/>
  <c r="F302" i="7"/>
  <c r="F45" i="7"/>
  <c r="F361" i="7"/>
  <c r="F253" i="7"/>
  <c r="F120" i="7"/>
  <c r="F53" i="7"/>
  <c r="F321" i="7"/>
  <c r="F124" i="7"/>
  <c r="G409" i="7"/>
  <c r="H385" i="7"/>
  <c r="I385" i="7" s="1"/>
  <c r="G365" i="7"/>
  <c r="H341" i="7"/>
  <c r="G325" i="7"/>
  <c r="H297" i="7"/>
  <c r="G269" i="7"/>
  <c r="G237" i="7"/>
  <c r="G201" i="7"/>
  <c r="G189" i="7"/>
  <c r="I189" i="7" s="1"/>
  <c r="L189" i="7" s="1"/>
  <c r="H169" i="7"/>
  <c r="G152" i="7"/>
  <c r="H140" i="7"/>
  <c r="G124" i="7"/>
  <c r="I124" i="7" s="1"/>
  <c r="H88" i="7"/>
  <c r="G80" i="7"/>
  <c r="I80" i="7" s="1"/>
  <c r="L80" i="7" s="1"/>
  <c r="H52" i="7"/>
  <c r="G24" i="7"/>
  <c r="G396" i="7"/>
  <c r="I396" i="7" s="1"/>
  <c r="H43" i="7"/>
  <c r="H432" i="7"/>
  <c r="H424" i="7"/>
  <c r="G416" i="7"/>
  <c r="G408" i="7"/>
  <c r="G400" i="7"/>
  <c r="G388" i="7"/>
  <c r="I388" i="7" s="1"/>
  <c r="L388" i="7" s="1"/>
  <c r="G380" i="7"/>
  <c r="H372" i="7"/>
  <c r="I372" i="7" s="1"/>
  <c r="L372" i="7" s="1"/>
  <c r="H364" i="7"/>
  <c r="G356" i="7"/>
  <c r="I356" i="7" s="1"/>
  <c r="L356" i="7" s="1"/>
  <c r="H348" i="7"/>
  <c r="G336" i="7"/>
  <c r="I336" i="7" s="1"/>
  <c r="H328" i="7"/>
  <c r="H320" i="7"/>
  <c r="I320" i="7" s="1"/>
  <c r="L320" i="7" s="1"/>
  <c r="H312" i="7"/>
  <c r="H304" i="7"/>
  <c r="I304" i="7" s="1"/>
  <c r="G296" i="7"/>
  <c r="H288" i="7"/>
  <c r="G280" i="7"/>
  <c r="G272" i="7"/>
  <c r="G260" i="7"/>
  <c r="H252" i="7"/>
  <c r="H244" i="7"/>
  <c r="H236" i="7"/>
  <c r="I236" i="7" s="1"/>
  <c r="G224" i="7"/>
  <c r="G216" i="7"/>
  <c r="I216" i="7" s="1"/>
  <c r="L216" i="7" s="1"/>
  <c r="G208" i="7"/>
  <c r="H200" i="7"/>
  <c r="I200" i="7" s="1"/>
  <c r="L200" i="7" s="1"/>
  <c r="G192" i="7"/>
  <c r="G184" i="7"/>
  <c r="I184" i="7" s="1"/>
  <c r="H176" i="7"/>
  <c r="H167" i="7"/>
  <c r="I167" i="7" s="1"/>
  <c r="L167" i="7" s="1"/>
  <c r="G159" i="7"/>
  <c r="G151" i="7"/>
  <c r="I151" i="7" s="1"/>
  <c r="L151" i="7" s="1"/>
  <c r="G143" i="7"/>
  <c r="H135" i="7"/>
  <c r="I135" i="7" s="1"/>
  <c r="L135" i="7" s="1"/>
  <c r="H127" i="7"/>
  <c r="G119" i="7"/>
  <c r="I119" i="7" s="1"/>
  <c r="G111" i="7"/>
  <c r="G103" i="7"/>
  <c r="G95" i="7"/>
  <c r="G87" i="7"/>
  <c r="I87" i="7" s="1"/>
  <c r="L87" i="7" s="1"/>
  <c r="H79" i="7"/>
  <c r="H71" i="7"/>
  <c r="I71" i="7" s="1"/>
  <c r="H59" i="7"/>
  <c r="H51" i="7"/>
  <c r="I51" i="7" s="1"/>
  <c r="L51" i="7" s="1"/>
  <c r="H39" i="7"/>
  <c r="H31" i="7"/>
  <c r="I31" i="7" s="1"/>
  <c r="H23" i="7"/>
  <c r="H11" i="7"/>
  <c r="I11" i="7" s="1"/>
  <c r="L11" i="7" s="1"/>
  <c r="G68" i="7"/>
  <c r="H302" i="7"/>
  <c r="I302" i="7" s="1"/>
  <c r="L302" i="7" s="1"/>
  <c r="H373" i="7"/>
  <c r="H265" i="7"/>
  <c r="H221" i="7"/>
  <c r="G56" i="7"/>
  <c r="H377" i="7"/>
  <c r="G301" i="7"/>
  <c r="G205" i="7"/>
  <c r="H8" i="7"/>
  <c r="G13" i="7"/>
  <c r="G250" i="7"/>
  <c r="G20" i="7"/>
  <c r="I20" i="7" s="1"/>
  <c r="L20" i="7" s="1"/>
  <c r="G262" i="7"/>
  <c r="G110" i="7"/>
  <c r="I110" i="7" s="1"/>
  <c r="L110" i="7" s="1"/>
  <c r="H259" i="7"/>
  <c r="I259" i="7" s="1"/>
  <c r="L259" i="7" s="1"/>
  <c r="H211" i="7"/>
  <c r="H399" i="7"/>
  <c r="G150" i="7"/>
  <c r="H435" i="7"/>
  <c r="I435" i="7" s="1"/>
  <c r="L435" i="7" s="1"/>
  <c r="G331" i="7"/>
  <c r="H90" i="7"/>
  <c r="I90" i="7" s="1"/>
  <c r="L90" i="7" s="1"/>
  <c r="G223" i="7"/>
  <c r="H34" i="7"/>
  <c r="I34" i="7" s="1"/>
  <c r="L34" i="7" s="1"/>
  <c r="H343" i="7"/>
  <c r="H227" i="7"/>
  <c r="H323" i="7"/>
  <c r="H383" i="7"/>
  <c r="I383" i="7" s="1"/>
  <c r="L383" i="7" s="1"/>
  <c r="G259" i="7"/>
  <c r="G50" i="7"/>
  <c r="I50" i="7" s="1"/>
  <c r="L50" i="7" s="1"/>
  <c r="G302" i="7"/>
  <c r="G149" i="7"/>
  <c r="H419" i="7"/>
  <c r="H429" i="7"/>
  <c r="I429" i="7" s="1"/>
  <c r="L429" i="7" s="1"/>
  <c r="H20" i="7"/>
  <c r="G219" i="7"/>
  <c r="G126" i="7"/>
  <c r="I126" i="7" s="1"/>
  <c r="L126" i="7" s="1"/>
  <c r="H10" i="7"/>
  <c r="F428" i="7"/>
  <c r="F396" i="7"/>
  <c r="F364" i="7"/>
  <c r="F332" i="7"/>
  <c r="F300" i="7"/>
  <c r="F268" i="7"/>
  <c r="F236" i="7"/>
  <c r="F204" i="7"/>
  <c r="F172" i="7"/>
  <c r="F139" i="7"/>
  <c r="F107" i="7"/>
  <c r="F75" i="7"/>
  <c r="F43" i="7"/>
  <c r="F11" i="7"/>
  <c r="F378" i="7"/>
  <c r="F314" i="7"/>
  <c r="F266" i="7"/>
  <c r="F190" i="7"/>
  <c r="F157" i="7"/>
  <c r="F125" i="7"/>
  <c r="F93" i="7"/>
  <c r="F435" i="7"/>
  <c r="F403" i="7"/>
  <c r="F371" i="7"/>
  <c r="F339" i="7"/>
  <c r="F307" i="7"/>
  <c r="F275" i="7"/>
  <c r="F243" i="7"/>
  <c r="F211" i="7"/>
  <c r="F179" i="7"/>
  <c r="F146" i="7"/>
  <c r="F114" i="7"/>
  <c r="F82" i="7"/>
  <c r="F50" i="7"/>
  <c r="F18" i="7"/>
  <c r="F402" i="7"/>
  <c r="F334" i="7"/>
  <c r="F246" i="7"/>
  <c r="F210" i="7"/>
  <c r="F25" i="7"/>
  <c r="F389" i="7"/>
  <c r="F341" i="7"/>
  <c r="F285" i="7"/>
  <c r="F221" i="7"/>
  <c r="F152" i="7"/>
  <c r="F92" i="7"/>
  <c r="F28" i="7"/>
  <c r="F433" i="7"/>
  <c r="F365" i="7"/>
  <c r="F281" i="7"/>
  <c r="F217" i="7"/>
  <c r="F156" i="7"/>
  <c r="F88" i="7"/>
  <c r="F24" i="7"/>
  <c r="F432" i="6"/>
  <c r="F384" i="6"/>
  <c r="F336" i="6"/>
  <c r="F304" i="6"/>
  <c r="F288" i="6"/>
  <c r="F272" i="6"/>
  <c r="F192" i="6"/>
  <c r="F16" i="6"/>
  <c r="F85" i="6"/>
  <c r="F412" i="6"/>
  <c r="F380" i="6"/>
  <c r="F332" i="6"/>
  <c r="F284" i="6"/>
  <c r="F236" i="6"/>
  <c r="F188" i="6"/>
  <c r="F140" i="6"/>
  <c r="F92" i="6"/>
  <c r="F28" i="6"/>
  <c r="F214" i="6"/>
  <c r="F25" i="6"/>
  <c r="H238" i="6"/>
  <c r="F424" i="6"/>
  <c r="F408" i="6"/>
  <c r="F392" i="6"/>
  <c r="F376" i="6"/>
  <c r="F360" i="6"/>
  <c r="F344" i="6"/>
  <c r="F328" i="6"/>
  <c r="F312" i="6"/>
  <c r="F296" i="6"/>
  <c r="F280" i="6"/>
  <c r="F264" i="6"/>
  <c r="F248" i="6"/>
  <c r="F232" i="6"/>
  <c r="F216" i="6"/>
  <c r="F200" i="6"/>
  <c r="F184" i="6"/>
  <c r="F168" i="6"/>
  <c r="F152" i="6"/>
  <c r="F136" i="6"/>
  <c r="F120" i="6"/>
  <c r="F104" i="6"/>
  <c r="F88" i="6"/>
  <c r="F72" i="6"/>
  <c r="F56" i="6"/>
  <c r="F40" i="6"/>
  <c r="F24" i="6"/>
  <c r="F8" i="6"/>
  <c r="F418" i="6"/>
  <c r="F398" i="6"/>
  <c r="F374" i="6"/>
  <c r="F350" i="6"/>
  <c r="F322" i="6"/>
  <c r="F298" i="6"/>
  <c r="F274" i="6"/>
  <c r="F250" i="6"/>
  <c r="F234" i="6"/>
  <c r="F210" i="6"/>
  <c r="F186" i="6"/>
  <c r="F162" i="6"/>
  <c r="F138" i="6"/>
  <c r="F114" i="6"/>
  <c r="F90" i="6"/>
  <c r="F431" i="6"/>
  <c r="F415" i="6"/>
  <c r="F399" i="6"/>
  <c r="F383" i="6"/>
  <c r="F367" i="6"/>
  <c r="F351" i="6"/>
  <c r="F335" i="6"/>
  <c r="F319" i="6"/>
  <c r="F303" i="6"/>
  <c r="F287" i="6"/>
  <c r="F271" i="6"/>
  <c r="F255" i="6"/>
  <c r="F239" i="6"/>
  <c r="F223" i="6"/>
  <c r="F207" i="6"/>
  <c r="F191" i="6"/>
  <c r="F175" i="6"/>
  <c r="F159" i="6"/>
  <c r="F143" i="6"/>
  <c r="F127" i="6"/>
  <c r="F111" i="6"/>
  <c r="F95" i="6"/>
  <c r="F79" i="6"/>
  <c r="F63" i="6"/>
  <c r="F47" i="6"/>
  <c r="F31" i="6"/>
  <c r="F15" i="6"/>
  <c r="F394" i="6"/>
  <c r="F346" i="6"/>
  <c r="F302" i="6"/>
  <c r="F254" i="6"/>
  <c r="F190" i="6"/>
  <c r="F146" i="6"/>
  <c r="F94" i="6"/>
  <c r="F425" i="6"/>
  <c r="F401" i="6"/>
  <c r="F373" i="6"/>
  <c r="F349" i="6"/>
  <c r="F325" i="6"/>
  <c r="F301" i="6"/>
  <c r="F277" i="6"/>
  <c r="F253" i="6"/>
  <c r="F229" i="6"/>
  <c r="F205" i="6"/>
  <c r="F181" i="6"/>
  <c r="F157" i="6"/>
  <c r="F133" i="6"/>
  <c r="F109" i="6"/>
  <c r="F81" i="6"/>
  <c r="F57" i="6"/>
  <c r="F33" i="6"/>
  <c r="F9" i="6"/>
  <c r="F54" i="6"/>
  <c r="F38" i="6"/>
  <c r="F22" i="6"/>
  <c r="F429" i="6"/>
  <c r="F389" i="6"/>
  <c r="F341" i="6"/>
  <c r="F297" i="6"/>
  <c r="F249" i="6"/>
  <c r="F201" i="6"/>
  <c r="F149" i="6"/>
  <c r="F101" i="6"/>
  <c r="F61" i="6"/>
  <c r="F13" i="6"/>
  <c r="F416" i="6"/>
  <c r="F400" i="6"/>
  <c r="F368" i="6"/>
  <c r="F352" i="6"/>
  <c r="F320" i="6"/>
  <c r="F256" i="6"/>
  <c r="F240" i="6"/>
  <c r="F224" i="6"/>
  <c r="F208" i="6"/>
  <c r="F176" i="6"/>
  <c r="F160" i="6"/>
  <c r="F144" i="6"/>
  <c r="F128" i="6"/>
  <c r="F112" i="6"/>
  <c r="F96" i="6"/>
  <c r="F80" i="6"/>
  <c r="F64" i="6"/>
  <c r="F48" i="6"/>
  <c r="F32" i="6"/>
  <c r="F426" i="6"/>
  <c r="F406" i="6"/>
  <c r="F386" i="6"/>
  <c r="F362" i="6"/>
  <c r="F338" i="6"/>
  <c r="F310" i="6"/>
  <c r="F286" i="6"/>
  <c r="F262" i="6"/>
  <c r="F242" i="6"/>
  <c r="F222" i="6"/>
  <c r="F198" i="6"/>
  <c r="F174" i="6"/>
  <c r="F150" i="6"/>
  <c r="F126" i="6"/>
  <c r="F102" i="6"/>
  <c r="F78" i="6"/>
  <c r="F423" i="6"/>
  <c r="F407" i="6"/>
  <c r="F391" i="6"/>
  <c r="F375" i="6"/>
  <c r="F359" i="6"/>
  <c r="F343" i="6"/>
  <c r="F327" i="6"/>
  <c r="F311" i="6"/>
  <c r="F295" i="6"/>
  <c r="F279" i="6"/>
  <c r="F263" i="6"/>
  <c r="F247" i="6"/>
  <c r="F231" i="6"/>
  <c r="F215" i="6"/>
  <c r="F199" i="6"/>
  <c r="F183" i="6"/>
  <c r="F167" i="6"/>
  <c r="F151" i="6"/>
  <c r="F135" i="6"/>
  <c r="F119" i="6"/>
  <c r="F103" i="6"/>
  <c r="F87" i="6"/>
  <c r="F71" i="6"/>
  <c r="F55" i="6"/>
  <c r="F39" i="6"/>
  <c r="F23" i="6"/>
  <c r="F430" i="6"/>
  <c r="F370" i="6"/>
  <c r="F326" i="6"/>
  <c r="F278" i="6"/>
  <c r="F218" i="6"/>
  <c r="F170" i="6"/>
  <c r="F122" i="6"/>
  <c r="F70" i="6"/>
  <c r="F413" i="6"/>
  <c r="F385" i="6"/>
  <c r="F361" i="6"/>
  <c r="F337" i="6"/>
  <c r="F313" i="6"/>
  <c r="F289" i="6"/>
  <c r="F265" i="6"/>
  <c r="F241" i="6"/>
  <c r="F217" i="6"/>
  <c r="F193" i="6"/>
  <c r="F169" i="6"/>
  <c r="F145" i="6"/>
  <c r="F121" i="6"/>
  <c r="F97" i="6"/>
  <c r="F69" i="6"/>
  <c r="F45" i="6"/>
  <c r="F21" i="6"/>
  <c r="F62" i="6"/>
  <c r="F46" i="6"/>
  <c r="F30" i="6"/>
  <c r="F14" i="6"/>
  <c r="F409" i="6"/>
  <c r="F365" i="6"/>
  <c r="F321" i="6"/>
  <c r="F273" i="6"/>
  <c r="F225" i="6"/>
  <c r="F177" i="6"/>
  <c r="F125" i="6"/>
  <c r="F37" i="6"/>
  <c r="F428" i="6"/>
  <c r="F396" i="6"/>
  <c r="F364" i="6"/>
  <c r="F348" i="6"/>
  <c r="F316" i="6"/>
  <c r="F300" i="6"/>
  <c r="F268" i="6"/>
  <c r="F252" i="6"/>
  <c r="F220" i="6"/>
  <c r="F204" i="6"/>
  <c r="F172" i="6"/>
  <c r="F156" i="6"/>
  <c r="F124" i="6"/>
  <c r="F108" i="6"/>
  <c r="F76" i="6"/>
  <c r="F60" i="6"/>
  <c r="F44" i="6"/>
  <c r="F12" i="6"/>
  <c r="F422" i="6"/>
  <c r="F402" i="6"/>
  <c r="F378" i="6"/>
  <c r="F354" i="6"/>
  <c r="F330" i="6"/>
  <c r="F306" i="6"/>
  <c r="F282" i="6"/>
  <c r="F258" i="6"/>
  <c r="F238" i="6"/>
  <c r="F194" i="6"/>
  <c r="F166" i="6"/>
  <c r="F142" i="6"/>
  <c r="F118" i="6"/>
  <c r="F98" i="6"/>
  <c r="F435" i="6"/>
  <c r="F419" i="6"/>
  <c r="F403" i="6"/>
  <c r="F387" i="6"/>
  <c r="F371" i="6"/>
  <c r="F355" i="6"/>
  <c r="F339" i="6"/>
  <c r="F323" i="6"/>
  <c r="F307" i="6"/>
  <c r="F291" i="6"/>
  <c r="F275" i="6"/>
  <c r="F259" i="6"/>
  <c r="F243" i="6"/>
  <c r="F227" i="6"/>
  <c r="F211" i="6"/>
  <c r="F195" i="6"/>
  <c r="F179" i="6"/>
  <c r="F163" i="6"/>
  <c r="F147" i="6"/>
  <c r="F131" i="6"/>
  <c r="F115" i="6"/>
  <c r="F99" i="6"/>
  <c r="F83" i="6"/>
  <c r="F67" i="6"/>
  <c r="F51" i="6"/>
  <c r="F35" i="6"/>
  <c r="F19" i="6"/>
  <c r="F410" i="6"/>
  <c r="F358" i="6"/>
  <c r="F314" i="6"/>
  <c r="F266" i="6"/>
  <c r="F206" i="6"/>
  <c r="F158" i="6"/>
  <c r="F110" i="6"/>
  <c r="F433" i="6"/>
  <c r="F405" i="6"/>
  <c r="F381" i="6"/>
  <c r="F357" i="6"/>
  <c r="F329" i="6"/>
  <c r="F305" i="6"/>
  <c r="F281" i="6"/>
  <c r="F257" i="6"/>
  <c r="F233" i="6"/>
  <c r="F209" i="6"/>
  <c r="F185" i="6"/>
  <c r="F161" i="6"/>
  <c r="F141" i="6"/>
  <c r="F117" i="6"/>
  <c r="F89" i="6"/>
  <c r="F65" i="6"/>
  <c r="F41" i="6"/>
  <c r="F17" i="6"/>
  <c r="F58" i="6"/>
  <c r="F42" i="6"/>
  <c r="F26" i="6"/>
  <c r="F10" i="6"/>
  <c r="F397" i="6"/>
  <c r="F353" i="6"/>
  <c r="F309" i="6"/>
  <c r="F261" i="6"/>
  <c r="F213" i="6"/>
  <c r="F165" i="6"/>
  <c r="F113" i="6"/>
  <c r="F73" i="6"/>
  <c r="H255" i="6"/>
  <c r="F437" i="6"/>
  <c r="F420" i="6"/>
  <c r="F404" i="6"/>
  <c r="F388" i="6"/>
  <c r="F372" i="6"/>
  <c r="F356" i="6"/>
  <c r="F340" i="6"/>
  <c r="F324" i="6"/>
  <c r="F308" i="6"/>
  <c r="F292" i="6"/>
  <c r="F276" i="6"/>
  <c r="F260" i="6"/>
  <c r="F244" i="6"/>
  <c r="F228" i="6"/>
  <c r="F212" i="6"/>
  <c r="F196" i="6"/>
  <c r="F180" i="6"/>
  <c r="F164" i="6"/>
  <c r="F148" i="6"/>
  <c r="F132" i="6"/>
  <c r="F116" i="6"/>
  <c r="F100" i="6"/>
  <c r="F84" i="6"/>
  <c r="F68" i="6"/>
  <c r="F52" i="6"/>
  <c r="F36" i="6"/>
  <c r="F20" i="6"/>
  <c r="F434" i="6"/>
  <c r="F414" i="6"/>
  <c r="F390" i="6"/>
  <c r="F366" i="6"/>
  <c r="F342" i="6"/>
  <c r="F318" i="6"/>
  <c r="F294" i="6"/>
  <c r="F270" i="6"/>
  <c r="F246" i="6"/>
  <c r="F226" i="6"/>
  <c r="F202" i="6"/>
  <c r="F182" i="6"/>
  <c r="F154" i="6"/>
  <c r="F134" i="6"/>
  <c r="F106" i="6"/>
  <c r="F86" i="6"/>
  <c r="F427" i="6"/>
  <c r="F411" i="6"/>
  <c r="F395" i="6"/>
  <c r="F379" i="6"/>
  <c r="F363" i="6"/>
  <c r="F347" i="6"/>
  <c r="F331" i="6"/>
  <c r="F315" i="6"/>
  <c r="F299" i="6"/>
  <c r="F283" i="6"/>
  <c r="F267" i="6"/>
  <c r="F251" i="6"/>
  <c r="F235" i="6"/>
  <c r="F219" i="6"/>
  <c r="F203" i="6"/>
  <c r="F187" i="6"/>
  <c r="F171" i="6"/>
  <c r="F155" i="6"/>
  <c r="F139" i="6"/>
  <c r="F123" i="6"/>
  <c r="F107" i="6"/>
  <c r="F91" i="6"/>
  <c r="F75" i="6"/>
  <c r="F59" i="6"/>
  <c r="F43" i="6"/>
  <c r="F27" i="6"/>
  <c r="F11" i="6"/>
  <c r="F382" i="6"/>
  <c r="F334" i="6"/>
  <c r="F290" i="6"/>
  <c r="F230" i="6"/>
  <c r="F178" i="6"/>
  <c r="F130" i="6"/>
  <c r="F82" i="6"/>
  <c r="F417" i="6"/>
  <c r="F393" i="6"/>
  <c r="F369" i="6"/>
  <c r="F345" i="6"/>
  <c r="F317" i="6"/>
  <c r="F293" i="6"/>
  <c r="F269" i="6"/>
  <c r="F245" i="6"/>
  <c r="F221" i="6"/>
  <c r="F197" i="6"/>
  <c r="F173" i="6"/>
  <c r="F153" i="6"/>
  <c r="F129" i="6"/>
  <c r="F105" i="6"/>
  <c r="F77" i="6"/>
  <c r="F53" i="6"/>
  <c r="F29" i="6"/>
  <c r="F74" i="6"/>
  <c r="F50" i="6"/>
  <c r="F34" i="6"/>
  <c r="F18" i="6"/>
  <c r="F421" i="6"/>
  <c r="F377" i="6"/>
  <c r="F333" i="6"/>
  <c r="F285" i="6"/>
  <c r="F237" i="6"/>
  <c r="F189" i="6"/>
  <c r="F137" i="6"/>
  <c r="F93" i="6"/>
  <c r="F49" i="6"/>
  <c r="F66" i="6"/>
  <c r="I100" i="5"/>
  <c r="H100" i="5"/>
  <c r="F425" i="5"/>
  <c r="F401" i="5"/>
  <c r="F381" i="5"/>
  <c r="F361" i="5"/>
  <c r="F337" i="5"/>
  <c r="F317" i="5"/>
  <c r="F297" i="5"/>
  <c r="F273" i="5"/>
  <c r="F253" i="5"/>
  <c r="F233" i="5"/>
  <c r="F209" i="5"/>
  <c r="F189" i="5"/>
  <c r="F169" i="5"/>
  <c r="F145" i="5"/>
  <c r="F125" i="5"/>
  <c r="F105" i="5"/>
  <c r="F427" i="5"/>
  <c r="F403" i="5"/>
  <c r="F371" i="5"/>
  <c r="F339" i="5"/>
  <c r="F307" i="5"/>
  <c r="F275" i="5"/>
  <c r="F243" i="5"/>
  <c r="F211" i="5"/>
  <c r="F179" i="5"/>
  <c r="F147" i="5"/>
  <c r="F115" i="5"/>
  <c r="F83" i="5"/>
  <c r="F51" i="5"/>
  <c r="F19" i="5"/>
  <c r="F414" i="5"/>
  <c r="F382" i="5"/>
  <c r="F350" i="5"/>
  <c r="F318" i="5"/>
  <c r="F286" i="5"/>
  <c r="F254" i="5"/>
  <c r="F222" i="5"/>
  <c r="F190" i="5"/>
  <c r="F158" i="5"/>
  <c r="F126" i="5"/>
  <c r="F94" i="5"/>
  <c r="F62" i="5"/>
  <c r="F30" i="5"/>
  <c r="F81" i="5"/>
  <c r="F49" i="5"/>
  <c r="F17" i="5"/>
  <c r="F412" i="5"/>
  <c r="F380" i="5"/>
  <c r="F348" i="5"/>
  <c r="F316" i="5"/>
  <c r="F284" i="5"/>
  <c r="F252" i="5"/>
  <c r="F220" i="5"/>
  <c r="F188" i="5"/>
  <c r="F156" i="5"/>
  <c r="F124" i="5"/>
  <c r="F92" i="5"/>
  <c r="F60" i="5"/>
  <c r="I418" i="5"/>
  <c r="F93" i="5"/>
  <c r="F20" i="5"/>
  <c r="F36" i="5"/>
  <c r="F52" i="5"/>
  <c r="F68" i="5"/>
  <c r="F84" i="5"/>
  <c r="F100" i="5"/>
  <c r="F116" i="5"/>
  <c r="F132" i="5"/>
  <c r="F148" i="5"/>
  <c r="F164" i="5"/>
  <c r="F180" i="5"/>
  <c r="F196" i="5"/>
  <c r="F212" i="5"/>
  <c r="F228" i="5"/>
  <c r="F244" i="5"/>
  <c r="F260" i="5"/>
  <c r="F276" i="5"/>
  <c r="F292" i="5"/>
  <c r="F308" i="5"/>
  <c r="F324" i="5"/>
  <c r="F340" i="5"/>
  <c r="F356" i="5"/>
  <c r="F372" i="5"/>
  <c r="F388" i="5"/>
  <c r="F404" i="5"/>
  <c r="F420" i="5"/>
  <c r="F9" i="5"/>
  <c r="F25" i="5"/>
  <c r="F41" i="5"/>
  <c r="F57" i="5"/>
  <c r="F73" i="5"/>
  <c r="F89" i="5"/>
  <c r="F22" i="5"/>
  <c r="F38" i="5"/>
  <c r="F54" i="5"/>
  <c r="F70" i="5"/>
  <c r="F86" i="5"/>
  <c r="F102" i="5"/>
  <c r="F118" i="5"/>
  <c r="F134" i="5"/>
  <c r="F150" i="5"/>
  <c r="F166" i="5"/>
  <c r="F182" i="5"/>
  <c r="F198" i="5"/>
  <c r="F214" i="5"/>
  <c r="F230" i="5"/>
  <c r="F246" i="5"/>
  <c r="F262" i="5"/>
  <c r="F278" i="5"/>
  <c r="F294" i="5"/>
  <c r="F310" i="5"/>
  <c r="F326" i="5"/>
  <c r="F342" i="5"/>
  <c r="F358" i="5"/>
  <c r="F374" i="5"/>
  <c r="F390" i="5"/>
  <c r="F406" i="5"/>
  <c r="F422" i="5"/>
  <c r="F11" i="5"/>
  <c r="F27" i="5"/>
  <c r="F43" i="5"/>
  <c r="F59" i="5"/>
  <c r="F75" i="5"/>
  <c r="F91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F347" i="5"/>
  <c r="F363" i="5"/>
  <c r="F379" i="5"/>
  <c r="F395" i="5"/>
  <c r="F411" i="5"/>
  <c r="F12" i="5"/>
  <c r="F24" i="5"/>
  <c r="F40" i="5"/>
  <c r="F56" i="5"/>
  <c r="F72" i="5"/>
  <c r="F88" i="5"/>
  <c r="F104" i="5"/>
  <c r="F120" i="5"/>
  <c r="F136" i="5"/>
  <c r="F152" i="5"/>
  <c r="F168" i="5"/>
  <c r="F184" i="5"/>
  <c r="F200" i="5"/>
  <c r="F216" i="5"/>
  <c r="F232" i="5"/>
  <c r="F248" i="5"/>
  <c r="F264" i="5"/>
  <c r="F280" i="5"/>
  <c r="F296" i="5"/>
  <c r="F312" i="5"/>
  <c r="F328" i="5"/>
  <c r="F344" i="5"/>
  <c r="F360" i="5"/>
  <c r="F376" i="5"/>
  <c r="F392" i="5"/>
  <c r="F408" i="5"/>
  <c r="F424" i="5"/>
  <c r="F13" i="5"/>
  <c r="F29" i="5"/>
  <c r="F45" i="5"/>
  <c r="F61" i="5"/>
  <c r="F77" i="5"/>
  <c r="F10" i="5"/>
  <c r="F26" i="5"/>
  <c r="F42" i="5"/>
  <c r="F58" i="5"/>
  <c r="F74" i="5"/>
  <c r="F90" i="5"/>
  <c r="F106" i="5"/>
  <c r="F122" i="5"/>
  <c r="F138" i="5"/>
  <c r="F154" i="5"/>
  <c r="F170" i="5"/>
  <c r="F186" i="5"/>
  <c r="F202" i="5"/>
  <c r="F218" i="5"/>
  <c r="F234" i="5"/>
  <c r="F250" i="5"/>
  <c r="F266" i="5"/>
  <c r="F282" i="5"/>
  <c r="F298" i="5"/>
  <c r="F314" i="5"/>
  <c r="F330" i="5"/>
  <c r="F346" i="5"/>
  <c r="F362" i="5"/>
  <c r="F378" i="5"/>
  <c r="F394" i="5"/>
  <c r="F410" i="5"/>
  <c r="F426" i="5"/>
  <c r="F15" i="5"/>
  <c r="F31" i="5"/>
  <c r="F47" i="5"/>
  <c r="F63" i="5"/>
  <c r="F79" i="5"/>
  <c r="F95" i="5"/>
  <c r="F111" i="5"/>
  <c r="F127" i="5"/>
  <c r="F143" i="5"/>
  <c r="F159" i="5"/>
  <c r="F175" i="5"/>
  <c r="F191" i="5"/>
  <c r="F207" i="5"/>
  <c r="F223" i="5"/>
  <c r="F239" i="5"/>
  <c r="F255" i="5"/>
  <c r="F271" i="5"/>
  <c r="F287" i="5"/>
  <c r="F303" i="5"/>
  <c r="F319" i="5"/>
  <c r="F335" i="5"/>
  <c r="F351" i="5"/>
  <c r="F367" i="5"/>
  <c r="F383" i="5"/>
  <c r="F399" i="5"/>
  <c r="F415" i="5"/>
  <c r="F431" i="5"/>
  <c r="F101" i="5"/>
  <c r="F117" i="5"/>
  <c r="F133" i="5"/>
  <c r="F149" i="5"/>
  <c r="F165" i="5"/>
  <c r="F181" i="5"/>
  <c r="F197" i="5"/>
  <c r="F213" i="5"/>
  <c r="F229" i="5"/>
  <c r="F245" i="5"/>
  <c r="F261" i="5"/>
  <c r="F277" i="5"/>
  <c r="F293" i="5"/>
  <c r="F309" i="5"/>
  <c r="F325" i="5"/>
  <c r="F341" i="5"/>
  <c r="F357" i="5"/>
  <c r="F373" i="5"/>
  <c r="F389" i="5"/>
  <c r="F405" i="5"/>
  <c r="F421" i="5"/>
  <c r="F433" i="5"/>
  <c r="F413" i="5"/>
  <c r="F393" i="5"/>
  <c r="F369" i="5"/>
  <c r="F349" i="5"/>
  <c r="F329" i="5"/>
  <c r="F305" i="5"/>
  <c r="F285" i="5"/>
  <c r="F265" i="5"/>
  <c r="F241" i="5"/>
  <c r="F221" i="5"/>
  <c r="F201" i="5"/>
  <c r="F177" i="5"/>
  <c r="F157" i="5"/>
  <c r="F137" i="5"/>
  <c r="F113" i="5"/>
  <c r="F437" i="5"/>
  <c r="F419" i="5"/>
  <c r="F387" i="5"/>
  <c r="F355" i="5"/>
  <c r="F323" i="5"/>
  <c r="F291" i="5"/>
  <c r="F259" i="5"/>
  <c r="F227" i="5"/>
  <c r="F195" i="5"/>
  <c r="F163" i="5"/>
  <c r="F131" i="5"/>
  <c r="F99" i="5"/>
  <c r="F67" i="5"/>
  <c r="F35" i="5"/>
  <c r="F430" i="5"/>
  <c r="F398" i="5"/>
  <c r="F366" i="5"/>
  <c r="F334" i="5"/>
  <c r="F302" i="5"/>
  <c r="F270" i="5"/>
  <c r="F238" i="5"/>
  <c r="F206" i="5"/>
  <c r="F174" i="5"/>
  <c r="F142" i="5"/>
  <c r="F110" i="5"/>
  <c r="F78" i="5"/>
  <c r="F46" i="5"/>
  <c r="F14" i="5"/>
  <c r="F65" i="5"/>
  <c r="F33" i="5"/>
  <c r="F428" i="5"/>
  <c r="F396" i="5"/>
  <c r="F364" i="5"/>
  <c r="F332" i="5"/>
  <c r="F300" i="5"/>
  <c r="F268" i="5"/>
  <c r="F236" i="5"/>
  <c r="F204" i="5"/>
  <c r="F172" i="5"/>
  <c r="F140" i="5"/>
  <c r="F108" i="5"/>
  <c r="F76" i="5"/>
  <c r="F44" i="5"/>
  <c r="F8" i="5"/>
  <c r="I141" i="4"/>
  <c r="I426" i="4"/>
  <c r="I10" i="4"/>
  <c r="L10" i="4" s="1"/>
  <c r="I223" i="4"/>
  <c r="L223" i="4" s="1"/>
  <c r="I349" i="4"/>
  <c r="H197" i="4"/>
  <c r="F39" i="4"/>
  <c r="F19" i="4"/>
  <c r="F43" i="4"/>
  <c r="F67" i="4"/>
  <c r="F99" i="4"/>
  <c r="F135" i="4"/>
  <c r="F167" i="4"/>
  <c r="F203" i="4"/>
  <c r="F231" i="4"/>
  <c r="F263" i="4"/>
  <c r="F295" i="4"/>
  <c r="F327" i="4"/>
  <c r="F363" i="4"/>
  <c r="F399" i="4"/>
  <c r="F435" i="4"/>
  <c r="F32" i="4"/>
  <c r="F60" i="4"/>
  <c r="F96" i="4"/>
  <c r="F124" i="4"/>
  <c r="F156" i="4"/>
  <c r="F188" i="4"/>
  <c r="F220" i="4"/>
  <c r="F252" i="4"/>
  <c r="F300" i="4"/>
  <c r="F63" i="4"/>
  <c r="F95" i="4"/>
  <c r="F123" i="4"/>
  <c r="F155" i="4"/>
  <c r="F187" i="4"/>
  <c r="F215" i="4"/>
  <c r="F251" i="4"/>
  <c r="F283" i="4"/>
  <c r="F315" i="4"/>
  <c r="F343" i="4"/>
  <c r="F375" i="4"/>
  <c r="F403" i="4"/>
  <c r="F431" i="4"/>
  <c r="F36" i="4"/>
  <c r="F72" i="4"/>
  <c r="F104" i="4"/>
  <c r="F136" i="4"/>
  <c r="F168" i="4"/>
  <c r="F200" i="4"/>
  <c r="F232" i="4"/>
  <c r="F264" i="4"/>
  <c r="F288" i="4"/>
  <c r="F308" i="4"/>
  <c r="F324" i="4"/>
  <c r="F340" i="4"/>
  <c r="F356" i="4"/>
  <c r="F372" i="4"/>
  <c r="F392" i="4"/>
  <c r="F408" i="4"/>
  <c r="F424" i="4"/>
  <c r="F13" i="4"/>
  <c r="F29" i="4"/>
  <c r="F45" i="4"/>
  <c r="F61" i="4"/>
  <c r="F77" i="4"/>
  <c r="F93" i="4"/>
  <c r="F109" i="4"/>
  <c r="F125" i="4"/>
  <c r="F141" i="4"/>
  <c r="F157" i="4"/>
  <c r="F173" i="4"/>
  <c r="F193" i="4"/>
  <c r="F209" i="4"/>
  <c r="F225" i="4"/>
  <c r="F241" i="4"/>
  <c r="F257" i="4"/>
  <c r="F273" i="4"/>
  <c r="F289" i="4"/>
  <c r="F305" i="4"/>
  <c r="F321" i="4"/>
  <c r="F337" i="4"/>
  <c r="F353" i="4"/>
  <c r="F369" i="4"/>
  <c r="F385" i="4"/>
  <c r="F401" i="4"/>
  <c r="F417" i="4"/>
  <c r="F433" i="4"/>
  <c r="F22" i="4"/>
  <c r="F38" i="4"/>
  <c r="F54" i="4"/>
  <c r="F70" i="4"/>
  <c r="F86" i="4"/>
  <c r="F102" i="4"/>
  <c r="F118" i="4"/>
  <c r="F134" i="4"/>
  <c r="F150" i="4"/>
  <c r="F166" i="4"/>
  <c r="F182" i="4"/>
  <c r="F198" i="4"/>
  <c r="F214" i="4"/>
  <c r="F230" i="4"/>
  <c r="F246" i="4"/>
  <c r="F262" i="4"/>
  <c r="F278" i="4"/>
  <c r="F294" i="4"/>
  <c r="F310" i="4"/>
  <c r="F326" i="4"/>
  <c r="F342" i="4"/>
  <c r="F358" i="4"/>
  <c r="F374" i="4"/>
  <c r="F390" i="4"/>
  <c r="F406" i="4"/>
  <c r="F422" i="4"/>
  <c r="G190" i="4"/>
  <c r="F437" i="4"/>
  <c r="G199" i="4"/>
  <c r="I199" i="4" s="1"/>
  <c r="L199" i="4" s="1"/>
  <c r="H79" i="4"/>
  <c r="G350" i="4"/>
  <c r="H110" i="4"/>
  <c r="H134" i="4"/>
  <c r="I134" i="4" s="1"/>
  <c r="L134" i="4" s="1"/>
  <c r="H266" i="4"/>
  <c r="I266" i="4" s="1"/>
  <c r="H141" i="4"/>
  <c r="G338" i="4"/>
  <c r="H330" i="4"/>
  <c r="G262" i="4"/>
  <c r="G378" i="4"/>
  <c r="G279" i="4"/>
  <c r="H111" i="4"/>
  <c r="I111" i="4" s="1"/>
  <c r="L111" i="4" s="1"/>
  <c r="H91" i="4"/>
  <c r="H53" i="4"/>
  <c r="H151" i="4"/>
  <c r="I151" i="4" s="1"/>
  <c r="L151" i="4" s="1"/>
  <c r="G79" i="4"/>
  <c r="I79" i="4" s="1"/>
  <c r="L79" i="4" s="1"/>
  <c r="H431" i="4"/>
  <c r="I431" i="4" s="1"/>
  <c r="L431" i="4" s="1"/>
  <c r="G63" i="4"/>
  <c r="G418" i="4"/>
  <c r="I418" i="4" s="1"/>
  <c r="L418" i="4" s="1"/>
  <c r="H429" i="4"/>
  <c r="I429" i="4" s="1"/>
  <c r="L429" i="4" s="1"/>
  <c r="H102" i="4"/>
  <c r="H225" i="4"/>
  <c r="H62" i="4"/>
  <c r="I62" i="4" s="1"/>
  <c r="L62" i="4" s="1"/>
  <c r="H430" i="4"/>
  <c r="I430" i="4" s="1"/>
  <c r="L430" i="4" s="1"/>
  <c r="H418" i="4"/>
  <c r="G394" i="4"/>
  <c r="G403" i="4"/>
  <c r="G286" i="4"/>
  <c r="I286" i="4" s="1"/>
  <c r="L286" i="4" s="1"/>
  <c r="H259" i="4"/>
  <c r="G182" i="4"/>
  <c r="G110" i="4"/>
  <c r="I110" i="4" s="1"/>
  <c r="L110" i="4" s="1"/>
  <c r="H26" i="4"/>
  <c r="I26" i="4" s="1"/>
  <c r="L26" i="4" s="1"/>
  <c r="H255" i="4"/>
  <c r="G398" i="4"/>
  <c r="H30" i="4"/>
  <c r="H251" i="4"/>
  <c r="I251" i="4" s="1"/>
  <c r="L251" i="4" s="1"/>
  <c r="H283" i="4"/>
  <c r="H310" i="4"/>
  <c r="G207" i="4"/>
  <c r="G210" i="4"/>
  <c r="H291" i="4"/>
  <c r="G383" i="4"/>
  <c r="H258" i="4"/>
  <c r="G230" i="4"/>
  <c r="I230" i="4" s="1"/>
  <c r="L230" i="4" s="1"/>
  <c r="H15" i="4"/>
  <c r="G119" i="4"/>
  <c r="G411" i="4"/>
  <c r="I411" i="4" s="1"/>
  <c r="L411" i="4" s="1"/>
  <c r="G46" i="4"/>
  <c r="I46" i="4" s="1"/>
  <c r="L46" i="4" s="1"/>
  <c r="H235" i="4"/>
  <c r="H50" i="4"/>
  <c r="H282" i="4"/>
  <c r="G310" i="4"/>
  <c r="G298" i="4"/>
  <c r="H23" i="4"/>
  <c r="G58" i="4"/>
  <c r="I58" i="4" s="1"/>
  <c r="L58" i="4" s="1"/>
  <c r="G178" i="4"/>
  <c r="G98" i="4"/>
  <c r="G42" i="4"/>
  <c r="G75" i="4"/>
  <c r="I75" i="4" s="1"/>
  <c r="L75" i="4" s="1"/>
  <c r="G21" i="4"/>
  <c r="H335" i="4"/>
  <c r="H311" i="4"/>
  <c r="F35" i="4"/>
  <c r="F23" i="4"/>
  <c r="F47" i="4"/>
  <c r="F75" i="4"/>
  <c r="F111" i="4"/>
  <c r="F143" i="4"/>
  <c r="F175" i="4"/>
  <c r="F211" i="4"/>
  <c r="F239" i="4"/>
  <c r="F271" i="4"/>
  <c r="F303" i="4"/>
  <c r="F335" i="4"/>
  <c r="F371" i="4"/>
  <c r="F407" i="4"/>
  <c r="F8" i="4"/>
  <c r="F40" i="4"/>
  <c r="F68" i="4"/>
  <c r="F100" i="4"/>
  <c r="F132" i="4"/>
  <c r="F164" i="4"/>
  <c r="F196" i="4"/>
  <c r="F228" i="4"/>
  <c r="F260" i="4"/>
  <c r="F380" i="4"/>
  <c r="F71" i="4"/>
  <c r="F103" i="4"/>
  <c r="F131" i="4"/>
  <c r="F163" i="4"/>
  <c r="F191" i="4"/>
  <c r="F223" i="4"/>
  <c r="F259" i="4"/>
  <c r="F291" i="4"/>
  <c r="F323" i="4"/>
  <c r="F351" i="4"/>
  <c r="F379" i="4"/>
  <c r="F411" i="4"/>
  <c r="F12" i="4"/>
  <c r="F48" i="4"/>
  <c r="F76" i="4"/>
  <c r="F112" i="4"/>
  <c r="F144" i="4"/>
  <c r="F176" i="4"/>
  <c r="F208" i="4"/>
  <c r="F240" i="4"/>
  <c r="F272" i="4"/>
  <c r="F292" i="4"/>
  <c r="F312" i="4"/>
  <c r="F328" i="4"/>
  <c r="F344" i="4"/>
  <c r="F360" i="4"/>
  <c r="F376" i="4"/>
  <c r="F396" i="4"/>
  <c r="F412" i="4"/>
  <c r="F428" i="4"/>
  <c r="F17" i="4"/>
  <c r="F33" i="4"/>
  <c r="F49" i="4"/>
  <c r="F65" i="4"/>
  <c r="F81" i="4"/>
  <c r="F97" i="4"/>
  <c r="F113" i="4"/>
  <c r="F129" i="4"/>
  <c r="F145" i="4"/>
  <c r="F161" i="4"/>
  <c r="F177" i="4"/>
  <c r="F197" i="4"/>
  <c r="F213" i="4"/>
  <c r="F229" i="4"/>
  <c r="F245" i="4"/>
  <c r="F261" i="4"/>
  <c r="F277" i="4"/>
  <c r="F293" i="4"/>
  <c r="F309" i="4"/>
  <c r="F325" i="4"/>
  <c r="F341" i="4"/>
  <c r="F357" i="4"/>
  <c r="F373" i="4"/>
  <c r="F389" i="4"/>
  <c r="F405" i="4"/>
  <c r="F421" i="4"/>
  <c r="F10" i="4"/>
  <c r="F26" i="4"/>
  <c r="F42" i="4"/>
  <c r="F58" i="4"/>
  <c r="F74" i="4"/>
  <c r="F90" i="4"/>
  <c r="F106" i="4"/>
  <c r="F122" i="4"/>
  <c r="F138" i="4"/>
  <c r="F154" i="4"/>
  <c r="F170" i="4"/>
  <c r="F186" i="4"/>
  <c r="F202" i="4"/>
  <c r="F218" i="4"/>
  <c r="F234" i="4"/>
  <c r="F250" i="4"/>
  <c r="F266" i="4"/>
  <c r="F282" i="4"/>
  <c r="F298" i="4"/>
  <c r="F314" i="4"/>
  <c r="F330" i="4"/>
  <c r="F346" i="4"/>
  <c r="F362" i="4"/>
  <c r="F378" i="4"/>
  <c r="F394" i="4"/>
  <c r="F410" i="4"/>
  <c r="F426" i="4"/>
  <c r="H367" i="4"/>
  <c r="G331" i="4"/>
  <c r="I331" i="4" s="1"/>
  <c r="L331" i="4" s="1"/>
  <c r="G123" i="4"/>
  <c r="I123" i="4" s="1"/>
  <c r="L123" i="4" s="1"/>
  <c r="G295" i="4"/>
  <c r="H187" i="4"/>
  <c r="G18" i="4"/>
  <c r="I18" i="4" s="1"/>
  <c r="L18" i="4" s="1"/>
  <c r="H419" i="4"/>
  <c r="I419" i="4" s="1"/>
  <c r="L419" i="4" s="1"/>
  <c r="G406" i="4"/>
  <c r="H346" i="4"/>
  <c r="G233" i="4"/>
  <c r="I233" i="4" s="1"/>
  <c r="L233" i="4" s="1"/>
  <c r="G91" i="4"/>
  <c r="H214" i="4"/>
  <c r="G174" i="4"/>
  <c r="G187" i="4"/>
  <c r="G241" i="4"/>
  <c r="I241" i="4" s="1"/>
  <c r="L241" i="4" s="1"/>
  <c r="H142" i="4"/>
  <c r="G134" i="4"/>
  <c r="G393" i="4"/>
  <c r="I393" i="4" s="1"/>
  <c r="L393" i="4" s="1"/>
  <c r="G131" i="4"/>
  <c r="H139" i="4"/>
  <c r="I139" i="4" s="1"/>
  <c r="L139" i="4" s="1"/>
  <c r="G387" i="4"/>
  <c r="H402" i="4"/>
  <c r="H378" i="4"/>
  <c r="H365" i="4"/>
  <c r="H98" i="4"/>
  <c r="H77" i="4"/>
  <c r="H19" i="4"/>
  <c r="I19" i="4" s="1"/>
  <c r="L19" i="4" s="1"/>
  <c r="G27" i="4"/>
  <c r="G259" i="4"/>
  <c r="G390" i="4"/>
  <c r="I390" i="4" s="1"/>
  <c r="L390" i="4" s="1"/>
  <c r="G215" i="4"/>
  <c r="I215" i="4" s="1"/>
  <c r="L215" i="4" s="1"/>
  <c r="G94" i="4"/>
  <c r="G263" i="4"/>
  <c r="H267" i="4"/>
  <c r="I267" i="4" s="1"/>
  <c r="L267" i="4" s="1"/>
  <c r="H47" i="4"/>
  <c r="I47" i="4" s="1"/>
  <c r="L47" i="4" s="1"/>
  <c r="G247" i="4"/>
  <c r="H43" i="4"/>
  <c r="G395" i="4"/>
  <c r="H427" i="4"/>
  <c r="H254" i="4"/>
  <c r="I254" i="4" s="1"/>
  <c r="L254" i="4" s="1"/>
  <c r="G143" i="4"/>
  <c r="G290" i="4"/>
  <c r="I290" i="4" s="1"/>
  <c r="L290" i="4" s="1"/>
  <c r="G14" i="4"/>
  <c r="H203" i="4"/>
  <c r="H46" i="4"/>
  <c r="H394" i="4"/>
  <c r="I394" i="4" s="1"/>
  <c r="L394" i="4" s="1"/>
  <c r="G270" i="4"/>
  <c r="I270" i="4" s="1"/>
  <c r="L270" i="4" s="1"/>
  <c r="G19" i="4"/>
  <c r="H159" i="4"/>
  <c r="H190" i="4"/>
  <c r="I190" i="4" s="1"/>
  <c r="L190" i="4" s="1"/>
  <c r="G282" i="4"/>
  <c r="I282" i="4" s="1"/>
  <c r="L282" i="4" s="1"/>
  <c r="H390" i="4"/>
  <c r="H166" i="4"/>
  <c r="H54" i="4"/>
  <c r="G434" i="4"/>
  <c r="I434" i="4" s="1"/>
  <c r="L434" i="4" s="1"/>
  <c r="H59" i="4"/>
  <c r="G22" i="4"/>
  <c r="G433" i="4"/>
  <c r="I433" i="4" s="1"/>
  <c r="L433" i="4" s="1"/>
  <c r="G102" i="4"/>
  <c r="I102" i="4" s="1"/>
  <c r="L102" i="4" s="1"/>
  <c r="H407" i="4"/>
  <c r="G278" i="4"/>
  <c r="G166" i="4"/>
  <c r="I166" i="4" s="1"/>
  <c r="L166" i="4" s="1"/>
  <c r="G366" i="4"/>
  <c r="I366" i="4" s="1"/>
  <c r="L366" i="4" s="1"/>
  <c r="F418" i="4"/>
  <c r="F386" i="4"/>
  <c r="F354" i="4"/>
  <c r="F322" i="4"/>
  <c r="F290" i="4"/>
  <c r="F258" i="4"/>
  <c r="F226" i="4"/>
  <c r="F194" i="4"/>
  <c r="F162" i="4"/>
  <c r="F130" i="4"/>
  <c r="F98" i="4"/>
  <c r="F66" i="4"/>
  <c r="F34" i="4"/>
  <c r="F429" i="4"/>
  <c r="F397" i="4"/>
  <c r="F365" i="4"/>
  <c r="F333" i="4"/>
  <c r="F301" i="4"/>
  <c r="F269" i="4"/>
  <c r="F237" i="4"/>
  <c r="F205" i="4"/>
  <c r="F169" i="4"/>
  <c r="F137" i="4"/>
  <c r="F105" i="4"/>
  <c r="F73" i="4"/>
  <c r="F41" i="4"/>
  <c r="F9" i="4"/>
  <c r="F404" i="4"/>
  <c r="F368" i="4"/>
  <c r="F336" i="4"/>
  <c r="F304" i="4"/>
  <c r="F256" i="4"/>
  <c r="F192" i="4"/>
  <c r="F128" i="4"/>
  <c r="F64" i="4"/>
  <c r="F427" i="4"/>
  <c r="F367" i="4"/>
  <c r="F307" i="4"/>
  <c r="F243" i="4"/>
  <c r="F179" i="4"/>
  <c r="F115" i="4"/>
  <c r="F55" i="4"/>
  <c r="F244" i="4"/>
  <c r="F180" i="4"/>
  <c r="F116" i="4"/>
  <c r="F52" i="4"/>
  <c r="F423" i="4"/>
  <c r="F355" i="4"/>
  <c r="F287" i="4"/>
  <c r="F227" i="4"/>
  <c r="F159" i="4"/>
  <c r="F91" i="4"/>
  <c r="F31" i="4"/>
  <c r="I389" i="4"/>
  <c r="L389" i="4" s="1"/>
  <c r="I373" i="4"/>
  <c r="L373" i="4" s="1"/>
  <c r="I289" i="4"/>
  <c r="I125" i="4"/>
  <c r="I362" i="4"/>
  <c r="I67" i="4"/>
  <c r="L67" i="4" s="1"/>
  <c r="F267" i="4"/>
  <c r="F199" i="4"/>
  <c r="F139" i="4"/>
  <c r="F79" i="4"/>
  <c r="F268" i="4"/>
  <c r="F204" i="4"/>
  <c r="F140" i="4"/>
  <c r="F80" i="4"/>
  <c r="F16" i="4"/>
  <c r="F383" i="4"/>
  <c r="F311" i="4"/>
  <c r="F247" i="4"/>
  <c r="F183" i="4"/>
  <c r="F119" i="4"/>
  <c r="F51" i="4"/>
  <c r="F11" i="4"/>
  <c r="F9" i="3"/>
  <c r="F25" i="3"/>
  <c r="F41" i="3"/>
  <c r="F57" i="3"/>
  <c r="F73" i="3"/>
  <c r="F89" i="3"/>
  <c r="F105" i="3"/>
  <c r="F121" i="3"/>
  <c r="F137" i="3"/>
  <c r="F153" i="3"/>
  <c r="F169" i="3"/>
  <c r="F185" i="3"/>
  <c r="F201" i="3"/>
  <c r="F217" i="3"/>
  <c r="F233" i="3"/>
  <c r="F249" i="3"/>
  <c r="F265" i="3"/>
  <c r="F281" i="3"/>
  <c r="F297" i="3"/>
  <c r="F313" i="3"/>
  <c r="F329" i="3"/>
  <c r="F345" i="3"/>
  <c r="F361" i="3"/>
  <c r="F377" i="3"/>
  <c r="F393" i="3"/>
  <c r="F409" i="3"/>
  <c r="F425" i="3"/>
  <c r="F14" i="3"/>
  <c r="F30" i="3"/>
  <c r="F46" i="3"/>
  <c r="F62" i="3"/>
  <c r="F78" i="3"/>
  <c r="F94" i="3"/>
  <c r="F110" i="3"/>
  <c r="F126" i="3"/>
  <c r="F142" i="3"/>
  <c r="F158" i="3"/>
  <c r="F174" i="3"/>
  <c r="F20" i="3"/>
  <c r="F36" i="3"/>
  <c r="F52" i="3"/>
  <c r="F68" i="3"/>
  <c r="F84" i="3"/>
  <c r="F100" i="3"/>
  <c r="F116" i="3"/>
  <c r="F132" i="3"/>
  <c r="F148" i="3"/>
  <c r="F164" i="3"/>
  <c r="F180" i="3"/>
  <c r="F196" i="3"/>
  <c r="F212" i="3"/>
  <c r="F228" i="3"/>
  <c r="F244" i="3"/>
  <c r="F260" i="3"/>
  <c r="F276" i="3"/>
  <c r="F292" i="3"/>
  <c r="F308" i="3"/>
  <c r="F324" i="3"/>
  <c r="F340" i="3"/>
  <c r="F356" i="3"/>
  <c r="F372" i="3"/>
  <c r="F388" i="3"/>
  <c r="F404" i="3"/>
  <c r="F420" i="3"/>
  <c r="F437" i="3"/>
  <c r="F190" i="3"/>
  <c r="F206" i="3"/>
  <c r="F222" i="3"/>
  <c r="F238" i="3"/>
  <c r="F254" i="3"/>
  <c r="F270" i="3"/>
  <c r="F286" i="3"/>
  <c r="F302" i="3"/>
  <c r="F318" i="3"/>
  <c r="F334" i="3"/>
  <c r="F350" i="3"/>
  <c r="F366" i="3"/>
  <c r="F382" i="3"/>
  <c r="F398" i="3"/>
  <c r="F414" i="3"/>
  <c r="F430" i="3"/>
  <c r="F19" i="3"/>
  <c r="F35" i="3"/>
  <c r="F51" i="3"/>
  <c r="F67" i="3"/>
  <c r="F83" i="3"/>
  <c r="F99" i="3"/>
  <c r="F115" i="3"/>
  <c r="F131" i="3"/>
  <c r="F147" i="3"/>
  <c r="F163" i="3"/>
  <c r="F179" i="3"/>
  <c r="F195" i="3"/>
  <c r="F211" i="3"/>
  <c r="F227" i="3"/>
  <c r="F243" i="3"/>
  <c r="F259" i="3"/>
  <c r="F275" i="3"/>
  <c r="F291" i="3"/>
  <c r="F307" i="3"/>
  <c r="F323" i="3"/>
  <c r="F339" i="3"/>
  <c r="F355" i="3"/>
  <c r="F371" i="3"/>
  <c r="F387" i="3"/>
  <c r="F403" i="3"/>
  <c r="F419" i="3"/>
  <c r="F435" i="3"/>
  <c r="H314" i="3"/>
  <c r="H273" i="3"/>
  <c r="G262" i="3"/>
  <c r="H393" i="3"/>
  <c r="G409" i="3"/>
  <c r="G352" i="3"/>
  <c r="G419" i="3"/>
  <c r="H358" i="3"/>
  <c r="G343" i="3"/>
  <c r="G375" i="3"/>
  <c r="G159" i="3"/>
  <c r="I159" i="3" s="1"/>
  <c r="G417" i="3"/>
  <c r="G15" i="3"/>
  <c r="G25" i="3"/>
  <c r="G327" i="3"/>
  <c r="G346" i="3"/>
  <c r="G97" i="3"/>
  <c r="G109" i="3"/>
  <c r="H288" i="3"/>
  <c r="G229" i="3"/>
  <c r="G396" i="3"/>
  <c r="G410" i="3"/>
  <c r="H221" i="3"/>
  <c r="G257" i="3"/>
  <c r="G191" i="3"/>
  <c r="H166" i="3"/>
  <c r="H397" i="3"/>
  <c r="G152" i="3"/>
  <c r="H316" i="3"/>
  <c r="G207" i="3"/>
  <c r="H283" i="3"/>
  <c r="I283" i="3" s="1"/>
  <c r="L283" i="3" s="1"/>
  <c r="G256" i="3"/>
  <c r="H305" i="3"/>
  <c r="G121" i="3"/>
  <c r="I121" i="3" s="1"/>
  <c r="H56" i="3"/>
  <c r="H123" i="3"/>
  <c r="G225" i="3"/>
  <c r="H377" i="3"/>
  <c r="H102" i="3"/>
  <c r="H219" i="3"/>
  <c r="H262" i="3"/>
  <c r="H326" i="3"/>
  <c r="H98" i="3"/>
  <c r="G428" i="3"/>
  <c r="G196" i="3"/>
  <c r="H132" i="3"/>
  <c r="H54" i="3"/>
  <c r="I54" i="3" s="1"/>
  <c r="H200" i="3"/>
  <c r="H51" i="3"/>
  <c r="H117" i="3"/>
  <c r="H236" i="3"/>
  <c r="H24" i="3"/>
  <c r="F13" i="3"/>
  <c r="F29" i="3"/>
  <c r="F45" i="3"/>
  <c r="F61" i="3"/>
  <c r="F77" i="3"/>
  <c r="F93" i="3"/>
  <c r="F109" i="3"/>
  <c r="F125" i="3"/>
  <c r="F141" i="3"/>
  <c r="F157" i="3"/>
  <c r="F173" i="3"/>
  <c r="F189" i="3"/>
  <c r="F205" i="3"/>
  <c r="F221" i="3"/>
  <c r="F237" i="3"/>
  <c r="F253" i="3"/>
  <c r="F269" i="3"/>
  <c r="F285" i="3"/>
  <c r="F301" i="3"/>
  <c r="F317" i="3"/>
  <c r="F333" i="3"/>
  <c r="F349" i="3"/>
  <c r="F365" i="3"/>
  <c r="F381" i="3"/>
  <c r="F397" i="3"/>
  <c r="F413" i="3"/>
  <c r="F429" i="3"/>
  <c r="F18" i="3"/>
  <c r="F34" i="3"/>
  <c r="F50" i="3"/>
  <c r="F66" i="3"/>
  <c r="F82" i="3"/>
  <c r="F98" i="3"/>
  <c r="F114" i="3"/>
  <c r="F130" i="3"/>
  <c r="F146" i="3"/>
  <c r="F162" i="3"/>
  <c r="F8" i="3"/>
  <c r="F24" i="3"/>
  <c r="F40" i="3"/>
  <c r="F56" i="3"/>
  <c r="F72" i="3"/>
  <c r="F88" i="3"/>
  <c r="F104" i="3"/>
  <c r="F120" i="3"/>
  <c r="F136" i="3"/>
  <c r="F152" i="3"/>
  <c r="F168" i="3"/>
  <c r="F184" i="3"/>
  <c r="F200" i="3"/>
  <c r="F216" i="3"/>
  <c r="F232" i="3"/>
  <c r="F248" i="3"/>
  <c r="F264" i="3"/>
  <c r="F280" i="3"/>
  <c r="F296" i="3"/>
  <c r="F312" i="3"/>
  <c r="F328" i="3"/>
  <c r="F344" i="3"/>
  <c r="F360" i="3"/>
  <c r="F376" i="3"/>
  <c r="F392" i="3"/>
  <c r="F408" i="3"/>
  <c r="F424" i="3"/>
  <c r="F178" i="3"/>
  <c r="F194" i="3"/>
  <c r="F210" i="3"/>
  <c r="F226" i="3"/>
  <c r="F242" i="3"/>
  <c r="F258" i="3"/>
  <c r="F274" i="3"/>
  <c r="F290" i="3"/>
  <c r="F306" i="3"/>
  <c r="F322" i="3"/>
  <c r="F338" i="3"/>
  <c r="F354" i="3"/>
  <c r="F370" i="3"/>
  <c r="F386" i="3"/>
  <c r="F402" i="3"/>
  <c r="F418" i="3"/>
  <c r="F434" i="3"/>
  <c r="F23" i="3"/>
  <c r="F39" i="3"/>
  <c r="F55" i="3"/>
  <c r="F71" i="3"/>
  <c r="F87" i="3"/>
  <c r="F103" i="3"/>
  <c r="F119" i="3"/>
  <c r="F135" i="3"/>
  <c r="F151" i="3"/>
  <c r="F167" i="3"/>
  <c r="F183" i="3"/>
  <c r="F199" i="3"/>
  <c r="F215" i="3"/>
  <c r="F231" i="3"/>
  <c r="F247" i="3"/>
  <c r="F263" i="3"/>
  <c r="F279" i="3"/>
  <c r="F295" i="3"/>
  <c r="F311" i="3"/>
  <c r="F327" i="3"/>
  <c r="F343" i="3"/>
  <c r="F359" i="3"/>
  <c r="F375" i="3"/>
  <c r="F391" i="3"/>
  <c r="F407" i="3"/>
  <c r="F423" i="3"/>
  <c r="H337" i="3"/>
  <c r="G94" i="3"/>
  <c r="G71" i="3"/>
  <c r="G146" i="3"/>
  <c r="G102" i="3"/>
  <c r="H33" i="3"/>
  <c r="H158" i="3"/>
  <c r="G239" i="3"/>
  <c r="G192" i="3"/>
  <c r="H371" i="3"/>
  <c r="G270" i="3"/>
  <c r="I270" i="3" s="1"/>
  <c r="H258" i="3"/>
  <c r="H400" i="3"/>
  <c r="H404" i="3"/>
  <c r="H162" i="3"/>
  <c r="H402" i="3"/>
  <c r="H401" i="3"/>
  <c r="H411" i="3"/>
  <c r="H87" i="3"/>
  <c r="I87" i="3" s="1"/>
  <c r="H388" i="3"/>
  <c r="I388" i="3" s="1"/>
  <c r="L388" i="3" s="1"/>
  <c r="H194" i="3"/>
  <c r="G78" i="3"/>
  <c r="H209" i="3"/>
  <c r="I209" i="3" s="1"/>
  <c r="G371" i="3"/>
  <c r="I371" i="3" s="1"/>
  <c r="L371" i="3" s="1"/>
  <c r="H292" i="3"/>
  <c r="H421" i="3"/>
  <c r="H202" i="3"/>
  <c r="G308" i="3"/>
  <c r="H16" i="3"/>
  <c r="G388" i="3"/>
  <c r="G35" i="3"/>
  <c r="H94" i="3"/>
  <c r="I94" i="3" s="1"/>
  <c r="H329" i="3"/>
  <c r="G430" i="3"/>
  <c r="G349" i="3"/>
  <c r="H419" i="3"/>
  <c r="G368" i="3"/>
  <c r="G174" i="3"/>
  <c r="H96" i="3"/>
  <c r="H227" i="3"/>
  <c r="H344" i="3"/>
  <c r="H10" i="3"/>
  <c r="H296" i="3"/>
  <c r="G261" i="3"/>
  <c r="G411" i="3"/>
  <c r="H75" i="3"/>
  <c r="H47" i="3"/>
  <c r="H366" i="3"/>
  <c r="H71" i="3"/>
  <c r="H137" i="3"/>
  <c r="H244" i="3"/>
  <c r="F17" i="3"/>
  <c r="F33" i="3"/>
  <c r="F49" i="3"/>
  <c r="F65" i="3"/>
  <c r="F81" i="3"/>
  <c r="F97" i="3"/>
  <c r="F113" i="3"/>
  <c r="F129" i="3"/>
  <c r="F145" i="3"/>
  <c r="F161" i="3"/>
  <c r="F177" i="3"/>
  <c r="F193" i="3"/>
  <c r="F209" i="3"/>
  <c r="F225" i="3"/>
  <c r="F241" i="3"/>
  <c r="F257" i="3"/>
  <c r="F273" i="3"/>
  <c r="F289" i="3"/>
  <c r="F305" i="3"/>
  <c r="F321" i="3"/>
  <c r="F337" i="3"/>
  <c r="F353" i="3"/>
  <c r="F369" i="3"/>
  <c r="F415" i="3"/>
  <c r="F383" i="3"/>
  <c r="F351" i="3"/>
  <c r="F319" i="3"/>
  <c r="F287" i="3"/>
  <c r="F255" i="3"/>
  <c r="F223" i="3"/>
  <c r="F191" i="3"/>
  <c r="F159" i="3"/>
  <c r="F127" i="3"/>
  <c r="F95" i="3"/>
  <c r="F63" i="3"/>
  <c r="F31" i="3"/>
  <c r="F426" i="3"/>
  <c r="F394" i="3"/>
  <c r="F362" i="3"/>
  <c r="F330" i="3"/>
  <c r="F298" i="3"/>
  <c r="F266" i="3"/>
  <c r="F234" i="3"/>
  <c r="F202" i="3"/>
  <c r="F432" i="3"/>
  <c r="F400" i="3"/>
  <c r="F368" i="3"/>
  <c r="F336" i="3"/>
  <c r="F304" i="3"/>
  <c r="F272" i="3"/>
  <c r="F240" i="3"/>
  <c r="F208" i="3"/>
  <c r="F176" i="3"/>
  <c r="F144" i="3"/>
  <c r="F112" i="3"/>
  <c r="F80" i="3"/>
  <c r="F48" i="3"/>
  <c r="F16" i="3"/>
  <c r="F154" i="3"/>
  <c r="F122" i="3"/>
  <c r="F90" i="3"/>
  <c r="F58" i="3"/>
  <c r="F26" i="3"/>
  <c r="F421" i="3"/>
  <c r="F389" i="3"/>
  <c r="F341" i="3"/>
  <c r="F277" i="3"/>
  <c r="F213" i="3"/>
  <c r="F149" i="3"/>
  <c r="F85" i="3"/>
  <c r="F21" i="3"/>
  <c r="H20" i="3"/>
  <c r="H97" i="3"/>
  <c r="I97" i="3" s="1"/>
  <c r="H165" i="3"/>
  <c r="H263" i="3"/>
  <c r="H368" i="3"/>
  <c r="G142" i="3"/>
  <c r="H203" i="3"/>
  <c r="H379" i="3"/>
  <c r="G193" i="3"/>
  <c r="G181" i="3"/>
  <c r="I181" i="3" s="1"/>
  <c r="G197" i="3"/>
  <c r="G267" i="3"/>
  <c r="H369" i="3"/>
  <c r="H93" i="3"/>
  <c r="I93" i="3" s="1"/>
  <c r="L93" i="3" s="1"/>
  <c r="G269" i="3"/>
  <c r="H355" i="3"/>
  <c r="G86" i="3"/>
  <c r="H328" i="3"/>
  <c r="G333" i="3"/>
  <c r="G331" i="3"/>
  <c r="G398" i="3"/>
  <c r="H76" i="3"/>
  <c r="H338" i="3"/>
  <c r="G120" i="3"/>
  <c r="G291" i="3"/>
  <c r="G172" i="3"/>
  <c r="F411" i="3"/>
  <c r="F379" i="3"/>
  <c r="F347" i="3"/>
  <c r="F315" i="3"/>
  <c r="F283" i="3"/>
  <c r="F251" i="3"/>
  <c r="F219" i="3"/>
  <c r="F187" i="3"/>
  <c r="F155" i="3"/>
  <c r="F123" i="3"/>
  <c r="F91" i="3"/>
  <c r="F59" i="3"/>
  <c r="F27" i="3"/>
  <c r="F422" i="3"/>
  <c r="F390" i="3"/>
  <c r="F358" i="3"/>
  <c r="F326" i="3"/>
  <c r="F294" i="3"/>
  <c r="F262" i="3"/>
  <c r="F230" i="3"/>
  <c r="F198" i="3"/>
  <c r="F428" i="3"/>
  <c r="F396" i="3"/>
  <c r="F364" i="3"/>
  <c r="F332" i="3"/>
  <c r="F300" i="3"/>
  <c r="F268" i="3"/>
  <c r="F236" i="3"/>
  <c r="F204" i="3"/>
  <c r="F172" i="3"/>
  <c r="F140" i="3"/>
  <c r="F108" i="3"/>
  <c r="F76" i="3"/>
  <c r="F44" i="3"/>
  <c r="F12" i="3"/>
  <c r="F150" i="3"/>
  <c r="F118" i="3"/>
  <c r="F86" i="3"/>
  <c r="F54" i="3"/>
  <c r="F22" i="3"/>
  <c r="F417" i="3"/>
  <c r="F385" i="3"/>
  <c r="F325" i="3"/>
  <c r="F261" i="3"/>
  <c r="F197" i="3"/>
  <c r="F133" i="3"/>
  <c r="F69" i="3"/>
  <c r="F437" i="2"/>
  <c r="F420" i="2"/>
  <c r="F404" i="2"/>
  <c r="F388" i="2"/>
  <c r="F372" i="2"/>
  <c r="F356" i="2"/>
  <c r="F340" i="2"/>
  <c r="F324" i="2"/>
  <c r="F308" i="2"/>
  <c r="F292" i="2"/>
  <c r="F276" i="2"/>
  <c r="F260" i="2"/>
  <c r="F244" i="2"/>
  <c r="F228" i="2"/>
  <c r="F212" i="2"/>
  <c r="F196" i="2"/>
  <c r="F180" i="2"/>
  <c r="F164" i="2"/>
  <c r="F148" i="2"/>
  <c r="F132" i="2"/>
  <c r="F116" i="2"/>
  <c r="F100" i="2"/>
  <c r="F84" i="2"/>
  <c r="F64" i="2"/>
  <c r="F44" i="2"/>
  <c r="F20" i="2"/>
  <c r="F431" i="2"/>
  <c r="F411" i="2"/>
  <c r="F387" i="2"/>
  <c r="F367" i="2"/>
  <c r="F347" i="2"/>
  <c r="F323" i="2"/>
  <c r="F303" i="2"/>
  <c r="F283" i="2"/>
  <c r="F259" i="2"/>
  <c r="F239" i="2"/>
  <c r="F219" i="2"/>
  <c r="F195" i="2"/>
  <c r="F175" i="2"/>
  <c r="F155" i="2"/>
  <c r="F131" i="2"/>
  <c r="F111" i="2"/>
  <c r="F91" i="2"/>
  <c r="F67" i="2"/>
  <c r="F47" i="2"/>
  <c r="F27" i="2"/>
  <c r="F430" i="2"/>
  <c r="F410" i="2"/>
  <c r="F390" i="2"/>
  <c r="F366" i="2"/>
  <c r="F342" i="2"/>
  <c r="F310" i="2"/>
  <c r="F278" i="2"/>
  <c r="F246" i="2"/>
  <c r="F214" i="2"/>
  <c r="F182" i="2"/>
  <c r="F150" i="2"/>
  <c r="F118" i="2"/>
  <c r="F86" i="2"/>
  <c r="F54" i="2"/>
  <c r="F22" i="2"/>
  <c r="F417" i="2"/>
  <c r="F385" i="2"/>
  <c r="F249" i="2"/>
  <c r="F105" i="2"/>
  <c r="F21" i="2"/>
  <c r="F325" i="2"/>
  <c r="F293" i="2"/>
  <c r="F261" i="2"/>
  <c r="F225" i="2"/>
  <c r="F189" i="2"/>
  <c r="F145" i="2"/>
  <c r="F97" i="2"/>
  <c r="H348" i="2"/>
  <c r="F345" i="2"/>
  <c r="F29" i="2"/>
  <c r="F53" i="2"/>
  <c r="F81" i="2"/>
  <c r="F109" i="2"/>
  <c r="F133" i="2"/>
  <c r="F157" i="2"/>
  <c r="F181" i="2"/>
  <c r="F197" i="2"/>
  <c r="F217" i="2"/>
  <c r="F233" i="2"/>
  <c r="F253" i="2"/>
  <c r="F269" i="2"/>
  <c r="F285" i="2"/>
  <c r="F301" i="2"/>
  <c r="F317" i="2"/>
  <c r="F333" i="2"/>
  <c r="F353" i="2"/>
  <c r="F45" i="2"/>
  <c r="F85" i="2"/>
  <c r="F125" i="2"/>
  <c r="F177" i="2"/>
  <c r="F361" i="2"/>
  <c r="F377" i="2"/>
  <c r="F393" i="2"/>
  <c r="F409" i="2"/>
  <c r="F425" i="2"/>
  <c r="F14" i="2"/>
  <c r="F30" i="2"/>
  <c r="F46" i="2"/>
  <c r="F62" i="2"/>
  <c r="F78" i="2"/>
  <c r="F94" i="2"/>
  <c r="F110" i="2"/>
  <c r="F126" i="2"/>
  <c r="F142" i="2"/>
  <c r="F158" i="2"/>
  <c r="F174" i="2"/>
  <c r="F190" i="2"/>
  <c r="F206" i="2"/>
  <c r="F222" i="2"/>
  <c r="F238" i="2"/>
  <c r="F254" i="2"/>
  <c r="F270" i="2"/>
  <c r="F286" i="2"/>
  <c r="F302" i="2"/>
  <c r="F318" i="2"/>
  <c r="F334" i="2"/>
  <c r="F350" i="2"/>
  <c r="F9" i="2"/>
  <c r="F37" i="2"/>
  <c r="F61" i="2"/>
  <c r="F89" i="2"/>
  <c r="F113" i="2"/>
  <c r="F141" i="2"/>
  <c r="F161" i="2"/>
  <c r="F185" i="2"/>
  <c r="F205" i="2"/>
  <c r="F221" i="2"/>
  <c r="F237" i="2"/>
  <c r="F257" i="2"/>
  <c r="F273" i="2"/>
  <c r="F289" i="2"/>
  <c r="F305" i="2"/>
  <c r="F321" i="2"/>
  <c r="F337" i="2"/>
  <c r="F13" i="2"/>
  <c r="F57" i="2"/>
  <c r="F93" i="2"/>
  <c r="F137" i="2"/>
  <c r="F201" i="2"/>
  <c r="F365" i="2"/>
  <c r="F381" i="2"/>
  <c r="F397" i="2"/>
  <c r="F413" i="2"/>
  <c r="F429" i="2"/>
  <c r="F18" i="2"/>
  <c r="F34" i="2"/>
  <c r="F50" i="2"/>
  <c r="F66" i="2"/>
  <c r="F82" i="2"/>
  <c r="F98" i="2"/>
  <c r="F114" i="2"/>
  <c r="F130" i="2"/>
  <c r="F146" i="2"/>
  <c r="F162" i="2"/>
  <c r="F178" i="2"/>
  <c r="F194" i="2"/>
  <c r="F210" i="2"/>
  <c r="F226" i="2"/>
  <c r="F242" i="2"/>
  <c r="F258" i="2"/>
  <c r="F274" i="2"/>
  <c r="F290" i="2"/>
  <c r="F306" i="2"/>
  <c r="F322" i="2"/>
  <c r="F338" i="2"/>
  <c r="F354" i="2"/>
  <c r="F370" i="2"/>
  <c r="F386" i="2"/>
  <c r="F402" i="2"/>
  <c r="F418" i="2"/>
  <c r="F434" i="2"/>
  <c r="F23" i="2"/>
  <c r="F39" i="2"/>
  <c r="F55" i="2"/>
  <c r="F71" i="2"/>
  <c r="F87" i="2"/>
  <c r="F103" i="2"/>
  <c r="F119" i="2"/>
  <c r="F135" i="2"/>
  <c r="F151" i="2"/>
  <c r="F167" i="2"/>
  <c r="F183" i="2"/>
  <c r="F199" i="2"/>
  <c r="F215" i="2"/>
  <c r="F231" i="2"/>
  <c r="F247" i="2"/>
  <c r="F263" i="2"/>
  <c r="F279" i="2"/>
  <c r="F295" i="2"/>
  <c r="F311" i="2"/>
  <c r="F327" i="2"/>
  <c r="F343" i="2"/>
  <c r="F359" i="2"/>
  <c r="F375" i="2"/>
  <c r="F391" i="2"/>
  <c r="F407" i="2"/>
  <c r="F423" i="2"/>
  <c r="F8" i="2"/>
  <c r="F24" i="2"/>
  <c r="F40" i="2"/>
  <c r="F56" i="2"/>
  <c r="F72" i="2"/>
  <c r="F432" i="2"/>
  <c r="F416" i="2"/>
  <c r="F400" i="2"/>
  <c r="F384" i="2"/>
  <c r="F368" i="2"/>
  <c r="F352" i="2"/>
  <c r="F336" i="2"/>
  <c r="F320" i="2"/>
  <c r="F304" i="2"/>
  <c r="F288" i="2"/>
  <c r="F272" i="2"/>
  <c r="F256" i="2"/>
  <c r="F240" i="2"/>
  <c r="F224" i="2"/>
  <c r="F208" i="2"/>
  <c r="F192" i="2"/>
  <c r="F176" i="2"/>
  <c r="F160" i="2"/>
  <c r="F144" i="2"/>
  <c r="F128" i="2"/>
  <c r="F112" i="2"/>
  <c r="F96" i="2"/>
  <c r="F80" i="2"/>
  <c r="F60" i="2"/>
  <c r="F36" i="2"/>
  <c r="F16" i="2"/>
  <c r="F427" i="2"/>
  <c r="F403" i="2"/>
  <c r="F383" i="2"/>
  <c r="F363" i="2"/>
  <c r="F339" i="2"/>
  <c r="F319" i="2"/>
  <c r="F299" i="2"/>
  <c r="F275" i="2"/>
  <c r="F255" i="2"/>
  <c r="F235" i="2"/>
  <c r="F211" i="2"/>
  <c r="F191" i="2"/>
  <c r="F171" i="2"/>
  <c r="F147" i="2"/>
  <c r="F127" i="2"/>
  <c r="F107" i="2"/>
  <c r="F83" i="2"/>
  <c r="F63" i="2"/>
  <c r="F43" i="2"/>
  <c r="F19" i="2"/>
  <c r="F426" i="2"/>
  <c r="F406" i="2"/>
  <c r="F382" i="2"/>
  <c r="F362" i="2"/>
  <c r="F330" i="2"/>
  <c r="F298" i="2"/>
  <c r="F266" i="2"/>
  <c r="F234" i="2"/>
  <c r="F202" i="2"/>
  <c r="F170" i="2"/>
  <c r="F138" i="2"/>
  <c r="F106" i="2"/>
  <c r="F74" i="2"/>
  <c r="F42" i="2"/>
  <c r="F10" i="2"/>
  <c r="F405" i="2"/>
  <c r="F373" i="2"/>
  <c r="F165" i="2"/>
  <c r="F77" i="2"/>
  <c r="F349" i="2"/>
  <c r="F313" i="2"/>
  <c r="F281" i="2"/>
  <c r="F245" i="2"/>
  <c r="F213" i="2"/>
  <c r="F173" i="2"/>
  <c r="F129" i="2"/>
  <c r="F73" i="2"/>
  <c r="F25" i="2"/>
  <c r="H170" i="2"/>
  <c r="H265" i="2"/>
  <c r="I265" i="2" s="1"/>
  <c r="L265" i="2" s="1"/>
  <c r="H42" i="2"/>
  <c r="G219" i="2"/>
  <c r="H51" i="2"/>
  <c r="G435" i="2"/>
  <c r="G47" i="2"/>
  <c r="F428" i="2"/>
  <c r="F412" i="2"/>
  <c r="F396" i="2"/>
  <c r="F380" i="2"/>
  <c r="F364" i="2"/>
  <c r="F348" i="2"/>
  <c r="F332" i="2"/>
  <c r="F316" i="2"/>
  <c r="F300" i="2"/>
  <c r="F284" i="2"/>
  <c r="F268" i="2"/>
  <c r="F252" i="2"/>
  <c r="F236" i="2"/>
  <c r="F220" i="2"/>
  <c r="F204" i="2"/>
  <c r="F188" i="2"/>
  <c r="F172" i="2"/>
  <c r="F156" i="2"/>
  <c r="F140" i="2"/>
  <c r="F124" i="2"/>
  <c r="F108" i="2"/>
  <c r="F92" i="2"/>
  <c r="F76" i="2"/>
  <c r="F52" i="2"/>
  <c r="F32" i="2"/>
  <c r="F12" i="2"/>
  <c r="F419" i="2"/>
  <c r="F399" i="2"/>
  <c r="F379" i="2"/>
  <c r="F355" i="2"/>
  <c r="F335" i="2"/>
  <c r="F315" i="2"/>
  <c r="F291" i="2"/>
  <c r="F271" i="2"/>
  <c r="F251" i="2"/>
  <c r="F227" i="2"/>
  <c r="F207" i="2"/>
  <c r="F187" i="2"/>
  <c r="F163" i="2"/>
  <c r="F143" i="2"/>
  <c r="F123" i="2"/>
  <c r="F99" i="2"/>
  <c r="F79" i="2"/>
  <c r="F59" i="2"/>
  <c r="F35" i="2"/>
  <c r="F15" i="2"/>
  <c r="F422" i="2"/>
  <c r="F398" i="2"/>
  <c r="F378" i="2"/>
  <c r="F358" i="2"/>
  <c r="F326" i="2"/>
  <c r="F294" i="2"/>
  <c r="F262" i="2"/>
  <c r="F230" i="2"/>
  <c r="F198" i="2"/>
  <c r="F166" i="2"/>
  <c r="F134" i="2"/>
  <c r="F102" i="2"/>
  <c r="F70" i="2"/>
  <c r="F38" i="2"/>
  <c r="F433" i="2"/>
  <c r="F401" i="2"/>
  <c r="F369" i="2"/>
  <c r="F153" i="2"/>
  <c r="F65" i="2"/>
  <c r="F341" i="2"/>
  <c r="F309" i="2"/>
  <c r="F277" i="2"/>
  <c r="F241" i="2"/>
  <c r="F209" i="2"/>
  <c r="F169" i="2"/>
  <c r="F121" i="2"/>
  <c r="F69" i="2"/>
  <c r="F17" i="2"/>
  <c r="I420" i="1"/>
  <c r="F422" i="1"/>
  <c r="F406" i="1"/>
  <c r="F390" i="1"/>
  <c r="F374" i="1"/>
  <c r="F358" i="1"/>
  <c r="F341" i="1"/>
  <c r="F325" i="1"/>
  <c r="F309" i="1"/>
  <c r="F293" i="1"/>
  <c r="F277" i="1"/>
  <c r="F261" i="1"/>
  <c r="F245" i="1"/>
  <c r="F229" i="1"/>
  <c r="F213" i="1"/>
  <c r="F197" i="1"/>
  <c r="F181" i="1"/>
  <c r="F165" i="1"/>
  <c r="F149" i="1"/>
  <c r="F133" i="1"/>
  <c r="F117" i="1"/>
  <c r="F101" i="1"/>
  <c r="F85" i="1"/>
  <c r="F69" i="1"/>
  <c r="F53" i="1"/>
  <c r="F37" i="1"/>
  <c r="F21" i="1"/>
  <c r="F387" i="1"/>
  <c r="F334" i="1"/>
  <c r="F302" i="1"/>
  <c r="F270" i="1"/>
  <c r="F246" i="1"/>
  <c r="F348" i="1"/>
  <c r="F421" i="1"/>
  <c r="F405" i="1"/>
  <c r="F389" i="1"/>
  <c r="F373" i="1"/>
  <c r="F357" i="1"/>
  <c r="F340" i="1"/>
  <c r="F324" i="1"/>
  <c r="F308" i="1"/>
  <c r="F292" i="1"/>
  <c r="F276" i="1"/>
  <c r="F260" i="1"/>
  <c r="F244" i="1"/>
  <c r="F228" i="1"/>
  <c r="F212" i="1"/>
  <c r="F196" i="1"/>
  <c r="F180" i="1"/>
  <c r="F164" i="1"/>
  <c r="F148" i="1"/>
  <c r="F132" i="1"/>
  <c r="F116" i="1"/>
  <c r="F100" i="1"/>
  <c r="F84" i="1"/>
  <c r="F68" i="1"/>
  <c r="F52" i="1"/>
  <c r="F36" i="1"/>
  <c r="F20" i="1"/>
  <c r="F432" i="1"/>
  <c r="F416" i="1"/>
  <c r="F400" i="1"/>
  <c r="F384" i="1"/>
  <c r="F368" i="1"/>
  <c r="F352" i="1"/>
  <c r="F335" i="1"/>
  <c r="F319" i="1"/>
  <c r="F303" i="1"/>
  <c r="F287" i="1"/>
  <c r="F271" i="1"/>
  <c r="F255" i="1"/>
  <c r="F239" i="1"/>
  <c r="F223" i="1"/>
  <c r="F207" i="1"/>
  <c r="F191" i="1"/>
  <c r="F175" i="1"/>
  <c r="F159" i="1"/>
  <c r="F143" i="1"/>
  <c r="F127" i="1"/>
  <c r="F111" i="1"/>
  <c r="F95" i="1"/>
  <c r="F79" i="1"/>
  <c r="F63" i="1"/>
  <c r="F47" i="1"/>
  <c r="F31" i="1"/>
  <c r="F15" i="1"/>
  <c r="F431" i="1"/>
  <c r="F415" i="1"/>
  <c r="F399" i="1"/>
  <c r="F379" i="1"/>
  <c r="F363" i="1"/>
  <c r="F330" i="1"/>
  <c r="F298" i="1"/>
  <c r="F266" i="1"/>
  <c r="F226" i="1"/>
  <c r="F206" i="1"/>
  <c r="F190" i="1"/>
  <c r="F174" i="1"/>
  <c r="F158" i="1"/>
  <c r="F142" i="1"/>
  <c r="F126" i="1"/>
  <c r="F110" i="1"/>
  <c r="F94" i="1"/>
  <c r="F78" i="1"/>
  <c r="F62" i="1"/>
  <c r="F46" i="1"/>
  <c r="F30" i="1"/>
  <c r="F14" i="1"/>
  <c r="F434" i="1"/>
  <c r="F418" i="1"/>
  <c r="F402" i="1"/>
  <c r="F386" i="1"/>
  <c r="F370" i="1"/>
  <c r="F354" i="1"/>
  <c r="F337" i="1"/>
  <c r="F321" i="1"/>
  <c r="F305" i="1"/>
  <c r="F289" i="1"/>
  <c r="F273" i="1"/>
  <c r="F257" i="1"/>
  <c r="F241" i="1"/>
  <c r="F225" i="1"/>
  <c r="F209" i="1"/>
  <c r="F193" i="1"/>
  <c r="F177" i="1"/>
  <c r="F161" i="1"/>
  <c r="F145" i="1"/>
  <c r="F129" i="1"/>
  <c r="F113" i="1"/>
  <c r="F97" i="1"/>
  <c r="F81" i="1"/>
  <c r="F65" i="1"/>
  <c r="F49" i="1"/>
  <c r="F33" i="1"/>
  <c r="F17" i="1"/>
  <c r="F359" i="1"/>
  <c r="F326" i="1"/>
  <c r="F294" i="1"/>
  <c r="F262" i="1"/>
  <c r="F238" i="1"/>
  <c r="F433" i="1"/>
  <c r="F417" i="1"/>
  <c r="F401" i="1"/>
  <c r="F385" i="1"/>
  <c r="F369" i="1"/>
  <c r="F353" i="1"/>
  <c r="F336" i="1"/>
  <c r="F320" i="1"/>
  <c r="F304" i="1"/>
  <c r="F288" i="1"/>
  <c r="F272" i="1"/>
  <c r="F256" i="1"/>
  <c r="F240" i="1"/>
  <c r="F224" i="1"/>
  <c r="F208" i="1"/>
  <c r="F192" i="1"/>
  <c r="F176" i="1"/>
  <c r="F160" i="1"/>
  <c r="F144" i="1"/>
  <c r="F128" i="1"/>
  <c r="F112" i="1"/>
  <c r="F96" i="1"/>
  <c r="F80" i="1"/>
  <c r="F64" i="1"/>
  <c r="F48" i="1"/>
  <c r="F32" i="1"/>
  <c r="F16" i="1"/>
  <c r="F428" i="1"/>
  <c r="F412" i="1"/>
  <c r="F396" i="1"/>
  <c r="F380" i="1"/>
  <c r="F364" i="1"/>
  <c r="F347" i="1"/>
  <c r="F331" i="1"/>
  <c r="F315" i="1"/>
  <c r="F299" i="1"/>
  <c r="F283" i="1"/>
  <c r="F267" i="1"/>
  <c r="F251" i="1"/>
  <c r="F235" i="1"/>
  <c r="F219" i="1"/>
  <c r="F203" i="1"/>
  <c r="F187" i="1"/>
  <c r="F171" i="1"/>
  <c r="F155" i="1"/>
  <c r="F139" i="1"/>
  <c r="F123" i="1"/>
  <c r="F107" i="1"/>
  <c r="F91" i="1"/>
  <c r="F75" i="1"/>
  <c r="F59" i="1"/>
  <c r="F43" i="1"/>
  <c r="F27" i="1"/>
  <c r="F11" i="1"/>
  <c r="F427" i="1"/>
  <c r="F411" i="1"/>
  <c r="F395" i="1"/>
  <c r="F375" i="1"/>
  <c r="F355" i="1"/>
  <c r="F322" i="1"/>
  <c r="F290" i="1"/>
  <c r="F250" i="1"/>
  <c r="F218" i="1"/>
  <c r="F202" i="1"/>
  <c r="F186" i="1"/>
  <c r="F170" i="1"/>
  <c r="F154" i="1"/>
  <c r="F138" i="1"/>
  <c r="F122" i="1"/>
  <c r="F106" i="1"/>
  <c r="F90" i="1"/>
  <c r="F74" i="1"/>
  <c r="F58" i="1"/>
  <c r="F42" i="1"/>
  <c r="F26" i="1"/>
  <c r="F10" i="1"/>
  <c r="I354" i="10"/>
  <c r="L354" i="10" s="1"/>
  <c r="I435" i="10"/>
  <c r="L435" i="10" s="1"/>
  <c r="I363" i="10"/>
  <c r="L363" i="10" s="1"/>
  <c r="I59" i="10"/>
  <c r="L59" i="10" s="1"/>
  <c r="I365" i="10"/>
  <c r="L365" i="10" s="1"/>
  <c r="I103" i="10"/>
  <c r="I338" i="10"/>
  <c r="L338" i="10" s="1"/>
  <c r="I130" i="10"/>
  <c r="I391" i="10"/>
  <c r="L391" i="10" s="1"/>
  <c r="I347" i="10"/>
  <c r="L347" i="10" s="1"/>
  <c r="I227" i="10"/>
  <c r="L227" i="10" s="1"/>
  <c r="H370" i="8"/>
  <c r="I370" i="8" s="1"/>
  <c r="L370" i="8" s="1"/>
  <c r="H187" i="8"/>
  <c r="H319" i="8"/>
  <c r="G431" i="8"/>
  <c r="H8" i="8"/>
  <c r="H210" i="8"/>
  <c r="G398" i="8"/>
  <c r="H74" i="8"/>
  <c r="G231" i="8"/>
  <c r="G354" i="8"/>
  <c r="G74" i="8"/>
  <c r="I74" i="8" s="1"/>
  <c r="G285" i="8"/>
  <c r="G32" i="8"/>
  <c r="G126" i="8"/>
  <c r="I126" i="8" s="1"/>
  <c r="G42" i="8"/>
  <c r="G234" i="8"/>
  <c r="H215" i="8"/>
  <c r="I215" i="8" s="1"/>
  <c r="L215" i="8" s="1"/>
  <c r="G160" i="8"/>
  <c r="G19" i="8"/>
  <c r="H211" i="8"/>
  <c r="G83" i="8"/>
  <c r="G170" i="8"/>
  <c r="G89" i="8"/>
  <c r="G253" i="8"/>
  <c r="G23" i="8"/>
  <c r="G173" i="8"/>
  <c r="G394" i="8"/>
  <c r="G171" i="8"/>
  <c r="G81" i="8"/>
  <c r="H243" i="8"/>
  <c r="G91" i="8"/>
  <c r="G363" i="8"/>
  <c r="G99" i="8"/>
  <c r="H172" i="8"/>
  <c r="G272" i="8"/>
  <c r="I272" i="8" s="1"/>
  <c r="L272" i="8" s="1"/>
  <c r="H99" i="8"/>
  <c r="G287" i="8"/>
  <c r="H16" i="8"/>
  <c r="H35" i="8"/>
  <c r="H269" i="8"/>
  <c r="G122" i="8"/>
  <c r="H421" i="8"/>
  <c r="H385" i="8"/>
  <c r="H345" i="8"/>
  <c r="G309" i="8"/>
  <c r="H265" i="8"/>
  <c r="H237" i="8"/>
  <c r="G101" i="8"/>
  <c r="H69" i="8"/>
  <c r="H158" i="8"/>
  <c r="G62" i="8"/>
  <c r="H268" i="8"/>
  <c r="H135" i="8"/>
  <c r="H331" i="8"/>
  <c r="I136" i="7"/>
  <c r="L136" i="7" s="1"/>
  <c r="I199" i="7"/>
  <c r="L199" i="7" s="1"/>
  <c r="I125" i="7"/>
  <c r="L125" i="7" s="1"/>
  <c r="I419" i="7"/>
  <c r="L419" i="7" s="1"/>
  <c r="I367" i="7"/>
  <c r="L367" i="7" s="1"/>
  <c r="H315" i="7"/>
  <c r="I315" i="7" s="1"/>
  <c r="L315" i="7" s="1"/>
  <c r="H279" i="7"/>
  <c r="H166" i="7"/>
  <c r="I166" i="7" s="1"/>
  <c r="L166" i="7" s="1"/>
  <c r="H40" i="7"/>
  <c r="G122" i="7"/>
  <c r="G86" i="7"/>
  <c r="I72" i="7"/>
  <c r="L72" i="7" s="1"/>
  <c r="I48" i="7"/>
  <c r="L48" i="7" s="1"/>
  <c r="I157" i="7"/>
  <c r="L157" i="7" s="1"/>
  <c r="I411" i="7"/>
  <c r="L411" i="7" s="1"/>
  <c r="I154" i="7"/>
  <c r="L154" i="7" s="1"/>
  <c r="H191" i="6"/>
  <c r="H284" i="6"/>
  <c r="I361" i="5"/>
  <c r="I430" i="5"/>
  <c r="I140" i="5"/>
  <c r="L140" i="5" s="1"/>
  <c r="I275" i="5"/>
  <c r="I104" i="5"/>
  <c r="I368" i="5"/>
  <c r="L368" i="5" s="1"/>
  <c r="I144" i="5"/>
  <c r="L144" i="5" s="1"/>
  <c r="I225" i="5"/>
  <c r="I38" i="5"/>
  <c r="I46" i="5"/>
  <c r="I250" i="4"/>
  <c r="L250" i="4" s="1"/>
  <c r="I249" i="4"/>
  <c r="L249" i="4" s="1"/>
  <c r="I197" i="4"/>
  <c r="L197" i="4" s="1"/>
  <c r="I137" i="4"/>
  <c r="L137" i="4" s="1"/>
  <c r="I69" i="4"/>
  <c r="I392" i="4"/>
  <c r="L392" i="4" s="1"/>
  <c r="I422" i="4"/>
  <c r="L422" i="4" s="1"/>
  <c r="I142" i="4"/>
  <c r="L142" i="4" s="1"/>
  <c r="H242" i="4"/>
  <c r="I242" i="4" s="1"/>
  <c r="L242" i="4" s="1"/>
  <c r="I395" i="4"/>
  <c r="L395" i="4" s="1"/>
  <c r="I378" i="4"/>
  <c r="L378" i="4" s="1"/>
  <c r="I425" i="4"/>
  <c r="L425" i="4" s="1"/>
  <c r="I377" i="4"/>
  <c r="I245" i="4"/>
  <c r="L245" i="4" s="1"/>
  <c r="I157" i="4"/>
  <c r="I93" i="4"/>
  <c r="I167" i="4"/>
  <c r="L167" i="4" s="1"/>
  <c r="I59" i="4"/>
  <c r="L59" i="4" s="1"/>
  <c r="I131" i="4"/>
  <c r="L131" i="4" s="1"/>
  <c r="I375" i="4"/>
  <c r="I82" i="4"/>
  <c r="I342" i="4"/>
  <c r="L342" i="4" s="1"/>
  <c r="I174" i="4"/>
  <c r="L174" i="4" s="1"/>
  <c r="I415" i="4"/>
  <c r="L415" i="4" s="1"/>
  <c r="I42" i="4"/>
  <c r="L42" i="4" s="1"/>
  <c r="I210" i="4"/>
  <c r="L210" i="4" s="1"/>
  <c r="I182" i="4"/>
  <c r="L182" i="4" s="1"/>
  <c r="H94" i="4"/>
  <c r="H210" i="4"/>
  <c r="G303" i="4"/>
  <c r="I303" i="4" s="1"/>
  <c r="L303" i="4" s="1"/>
  <c r="G330" i="4"/>
  <c r="H262" i="4"/>
  <c r="H383" i="4"/>
  <c r="I383" i="4" s="1"/>
  <c r="L383" i="4" s="1"/>
  <c r="H195" i="4"/>
  <c r="I195" i="4" s="1"/>
  <c r="L195" i="4" s="1"/>
  <c r="H78" i="4"/>
  <c r="H182" i="4"/>
  <c r="G274" i="4"/>
  <c r="I274" i="4" s="1"/>
  <c r="L274" i="4" s="1"/>
  <c r="G358" i="4"/>
  <c r="I358" i="4" s="1"/>
  <c r="L358" i="4" s="1"/>
  <c r="H51" i="4"/>
  <c r="I51" i="4" s="1"/>
  <c r="L51" i="4" s="1"/>
  <c r="G111" i="4"/>
  <c r="G283" i="4"/>
  <c r="G291" i="4"/>
  <c r="I291" i="4" s="1"/>
  <c r="L291" i="4" s="1"/>
  <c r="H389" i="2"/>
  <c r="H413" i="2"/>
  <c r="H209" i="2"/>
  <c r="H383" i="2"/>
  <c r="G329" i="2"/>
  <c r="H64" i="2"/>
  <c r="H19" i="2"/>
  <c r="H16" i="2"/>
  <c r="H296" i="2"/>
  <c r="H270" i="2"/>
  <c r="G110" i="2"/>
  <c r="H120" i="2"/>
  <c r="G61" i="2"/>
  <c r="H399" i="2"/>
  <c r="H150" i="2"/>
  <c r="H113" i="2"/>
  <c r="H229" i="2"/>
  <c r="H85" i="2"/>
  <c r="H34" i="2"/>
  <c r="G9" i="2"/>
  <c r="G395" i="2"/>
  <c r="G222" i="2"/>
  <c r="I222" i="2" s="1"/>
  <c r="L222" i="2" s="1"/>
  <c r="G33" i="2"/>
  <c r="H111" i="2"/>
  <c r="G69" i="2"/>
  <c r="G420" i="2"/>
  <c r="G433" i="2"/>
  <c r="G100" i="2"/>
  <c r="H336" i="1"/>
  <c r="H288" i="1"/>
  <c r="H429" i="1"/>
  <c r="H15" i="1"/>
  <c r="H78" i="1"/>
  <c r="H431" i="1"/>
  <c r="H391" i="1"/>
  <c r="H367" i="1"/>
  <c r="I367" i="1" s="1"/>
  <c r="G338" i="1"/>
  <c r="G290" i="1"/>
  <c r="H254" i="1"/>
  <c r="G226" i="1"/>
  <c r="G202" i="1"/>
  <c r="I202" i="1" s="1"/>
  <c r="L202" i="1" s="1"/>
  <c r="H174" i="1"/>
  <c r="H130" i="1"/>
  <c r="H98" i="1"/>
  <c r="H66" i="1"/>
  <c r="H30" i="1"/>
  <c r="G400" i="1"/>
  <c r="H380" i="1"/>
  <c r="I380" i="1" s="1"/>
  <c r="L380" i="1" s="1"/>
  <c r="H311" i="1"/>
  <c r="H279" i="1"/>
  <c r="H255" i="1"/>
  <c r="G207" i="1"/>
  <c r="I207" i="1" s="1"/>
  <c r="L207" i="1" s="1"/>
  <c r="G183" i="1"/>
  <c r="H155" i="1"/>
  <c r="G111" i="1"/>
  <c r="H83" i="1"/>
  <c r="I83" i="1" s="1"/>
  <c r="H59" i="1"/>
  <c r="H227" i="1"/>
  <c r="H43" i="1"/>
  <c r="G47" i="1"/>
  <c r="H407" i="1"/>
  <c r="G379" i="1"/>
  <c r="H334" i="1"/>
  <c r="G278" i="1"/>
  <c r="I278" i="1" s="1"/>
  <c r="L278" i="1" s="1"/>
  <c r="G250" i="1"/>
  <c r="H214" i="1"/>
  <c r="G182" i="1"/>
  <c r="H154" i="1"/>
  <c r="H134" i="1"/>
  <c r="H86" i="1"/>
  <c r="H42" i="1"/>
  <c r="H10" i="1"/>
  <c r="I10" i="1" s="1"/>
  <c r="H416" i="1"/>
  <c r="G364" i="1"/>
  <c r="H331" i="1"/>
  <c r="H307" i="1"/>
  <c r="G267" i="1"/>
  <c r="H235" i="1"/>
  <c r="G211" i="1"/>
  <c r="H159" i="1"/>
  <c r="H135" i="1"/>
  <c r="G99" i="1"/>
  <c r="G55" i="1"/>
  <c r="G15" i="1"/>
  <c r="I15" i="1" s="1"/>
  <c r="L15" i="1" s="1"/>
  <c r="G294" i="1"/>
  <c r="H60" i="1"/>
  <c r="H300" i="1"/>
  <c r="H240" i="1"/>
  <c r="H200" i="1"/>
  <c r="H290" i="1"/>
  <c r="G302" i="1"/>
  <c r="G419" i="1"/>
  <c r="G383" i="1"/>
  <c r="H359" i="1"/>
  <c r="G330" i="1"/>
  <c r="G282" i="1"/>
  <c r="H246" i="1"/>
  <c r="H218" i="1"/>
  <c r="H186" i="1"/>
  <c r="G166" i="1"/>
  <c r="H122" i="1"/>
  <c r="H90" i="1"/>
  <c r="G58" i="1"/>
  <c r="H14" i="1"/>
  <c r="H400" i="1"/>
  <c r="G368" i="1"/>
  <c r="H303" i="1"/>
  <c r="G279" i="1"/>
  <c r="I279" i="1" s="1"/>
  <c r="H247" i="1"/>
  <c r="H207" i="1"/>
  <c r="H183" i="1"/>
  <c r="G139" i="1"/>
  <c r="I139" i="1" s="1"/>
  <c r="H111" i="1"/>
  <c r="G83" i="1"/>
  <c r="G51" i="1"/>
  <c r="I51" i="1" s="1"/>
  <c r="L51" i="1" s="1"/>
  <c r="G355" i="1"/>
  <c r="G134" i="1"/>
  <c r="I134" i="1" s="1"/>
  <c r="L134" i="1" s="1"/>
  <c r="H423" i="1"/>
  <c r="G403" i="1"/>
  <c r="G371" i="1"/>
  <c r="H314" i="1"/>
  <c r="H278" i="1"/>
  <c r="G242" i="1"/>
  <c r="I242" i="1" s="1"/>
  <c r="L242" i="1" s="1"/>
  <c r="G206" i="1"/>
  <c r="I206" i="1" s="1"/>
  <c r="L206" i="1" s="1"/>
  <c r="G170" i="1"/>
  <c r="G154" i="1"/>
  <c r="H126" i="1"/>
  <c r="G86" i="1"/>
  <c r="I86" i="1" s="1"/>
  <c r="H34" i="1"/>
  <c r="G10" i="1"/>
  <c r="H396" i="1"/>
  <c r="G347" i="1"/>
  <c r="I347" i="1" s="1"/>
  <c r="L347" i="1" s="1"/>
  <c r="H327" i="1"/>
  <c r="G299" i="1"/>
  <c r="H259" i="1"/>
  <c r="G223" i="1"/>
  <c r="G203" i="1"/>
  <c r="H151" i="1"/>
  <c r="G123" i="1"/>
  <c r="I123" i="1" s="1"/>
  <c r="L123" i="1" s="1"/>
  <c r="H87" i="1"/>
  <c r="I34" i="3"/>
  <c r="H398" i="3"/>
  <c r="I398" i="3" s="1"/>
  <c r="L398" i="3" s="1"/>
  <c r="H100" i="3"/>
  <c r="H298" i="3"/>
  <c r="G95" i="3"/>
  <c r="G8" i="3"/>
  <c r="I8" i="3" s="1"/>
  <c r="G313" i="3"/>
  <c r="G242" i="3"/>
  <c r="H118" i="3"/>
  <c r="G49" i="3"/>
  <c r="I49" i="3" s="1"/>
  <c r="L49" i="3" s="1"/>
  <c r="G340" i="3"/>
  <c r="G222" i="3"/>
  <c r="G158" i="3"/>
  <c r="I158" i="3" s="1"/>
  <c r="G434" i="3"/>
  <c r="G300" i="3"/>
  <c r="G248" i="3"/>
  <c r="G421" i="3"/>
  <c r="G237" i="3"/>
  <c r="G46" i="3"/>
  <c r="G405" i="3"/>
  <c r="H417" i="3"/>
  <c r="I417" i="3" s="1"/>
  <c r="G268" i="3"/>
  <c r="G56" i="3"/>
  <c r="H339" i="3"/>
  <c r="G351" i="3"/>
  <c r="I351" i="3" s="1"/>
  <c r="L351" i="3" s="1"/>
  <c r="G259" i="3"/>
  <c r="G40" i="3"/>
  <c r="G128" i="3"/>
  <c r="G37" i="3"/>
  <c r="G88" i="3"/>
  <c r="H67" i="3"/>
  <c r="H407" i="3"/>
  <c r="G66" i="3"/>
  <c r="G166" i="3"/>
  <c r="I166" i="3" s="1"/>
  <c r="H72" i="3"/>
  <c r="H9" i="3"/>
  <c r="H246" i="3"/>
  <c r="H43" i="3"/>
  <c r="H192" i="3"/>
  <c r="I192" i="3" s="1"/>
  <c r="G423" i="3"/>
  <c r="G332" i="3"/>
  <c r="G147" i="3"/>
  <c r="G39" i="3"/>
  <c r="H248" i="3"/>
  <c r="G129" i="3"/>
  <c r="G52" i="3"/>
  <c r="I52" i="3" s="1"/>
  <c r="L52" i="3" s="1"/>
  <c r="H73" i="3"/>
  <c r="H90" i="3"/>
  <c r="H143" i="3"/>
  <c r="G336" i="3"/>
  <c r="G70" i="3"/>
  <c r="H125" i="3"/>
  <c r="G330" i="3"/>
  <c r="G83" i="3"/>
  <c r="H374" i="3"/>
  <c r="G182" i="3"/>
  <c r="H260" i="3"/>
  <c r="H151" i="3"/>
  <c r="G22" i="3"/>
  <c r="H311" i="3"/>
  <c r="I311" i="3" s="1"/>
  <c r="H289" i="3"/>
  <c r="H412" i="3"/>
  <c r="H116" i="3"/>
  <c r="H353" i="3"/>
  <c r="G143" i="3"/>
  <c r="G235" i="3"/>
  <c r="I235" i="3" s="1"/>
  <c r="H395" i="3"/>
  <c r="G304" i="3"/>
  <c r="H238" i="3"/>
  <c r="G163" i="3"/>
  <c r="I163" i="3" s="1"/>
  <c r="L163" i="3" s="1"/>
  <c r="G387" i="3"/>
  <c r="G32" i="3"/>
  <c r="H180" i="3"/>
  <c r="H235" i="3"/>
  <c r="H409" i="3"/>
  <c r="H315" i="3"/>
  <c r="H309" i="3"/>
  <c r="H213" i="3"/>
  <c r="H432" i="3"/>
  <c r="H336" i="3"/>
  <c r="H297" i="3"/>
  <c r="G401" i="3"/>
  <c r="I401" i="3" s="1"/>
  <c r="L401" i="3" s="1"/>
  <c r="H396" i="3"/>
  <c r="I396" i="3" s="1"/>
  <c r="L396" i="3" s="1"/>
  <c r="H225" i="3"/>
  <c r="I225" i="3" s="1"/>
  <c r="G307" i="3"/>
  <c r="I307" i="3" s="1"/>
  <c r="L307" i="3" s="1"/>
  <c r="H70" i="3"/>
  <c r="H381" i="3"/>
  <c r="H216" i="3"/>
  <c r="H121" i="3"/>
  <c r="H82" i="3"/>
  <c r="H11" i="3"/>
  <c r="H185" i="3"/>
  <c r="H370" i="3"/>
  <c r="G20" i="3"/>
  <c r="I20" i="3" s="1"/>
  <c r="G402" i="3"/>
  <c r="H322" i="3"/>
  <c r="G155" i="3"/>
  <c r="G141" i="3"/>
  <c r="H327" i="3"/>
  <c r="H278" i="3"/>
  <c r="H285" i="3"/>
  <c r="I285" i="3" s="1"/>
  <c r="H251" i="3"/>
  <c r="I251" i="3" s="1"/>
  <c r="L251" i="3" s="1"/>
  <c r="H152" i="3"/>
  <c r="I152" i="3" s="1"/>
  <c r="G342" i="3"/>
  <c r="G393" i="3"/>
  <c r="I393" i="3" s="1"/>
  <c r="G118" i="3"/>
  <c r="H113" i="3"/>
  <c r="H277" i="3"/>
  <c r="H144" i="3"/>
  <c r="G53" i="3"/>
  <c r="I53" i="3" s="1"/>
  <c r="L53" i="3" s="1"/>
  <c r="H157" i="3"/>
  <c r="H418" i="3"/>
  <c r="H149" i="3"/>
  <c r="G280" i="3"/>
  <c r="G198" i="3"/>
  <c r="G251" i="3"/>
  <c r="H334" i="3"/>
  <c r="G386" i="3"/>
  <c r="G416" i="3"/>
  <c r="G75" i="3"/>
  <c r="I75" i="3" s="1"/>
  <c r="H373" i="3"/>
  <c r="H84" i="3"/>
  <c r="G14" i="3"/>
  <c r="H142" i="3"/>
  <c r="G31" i="3"/>
  <c r="H276" i="3"/>
  <c r="I276" i="3" s="1"/>
  <c r="G347" i="3"/>
  <c r="G360" i="3"/>
  <c r="G82" i="3"/>
  <c r="H37" i="3"/>
  <c r="G171" i="3"/>
  <c r="G149" i="3"/>
  <c r="G50" i="3"/>
  <c r="I50" i="3" s="1"/>
  <c r="L50" i="3" s="1"/>
  <c r="G263" i="3"/>
  <c r="I263" i="3" s="1"/>
  <c r="L263" i="3" s="1"/>
  <c r="G283" i="3"/>
  <c r="H279" i="3"/>
  <c r="G41" i="3"/>
  <c r="G310" i="3"/>
  <c r="I310" i="3" s="1"/>
  <c r="G252" i="3"/>
  <c r="H264" i="3"/>
  <c r="G241" i="3"/>
  <c r="H86" i="3"/>
  <c r="I86" i="3" s="1"/>
  <c r="L86" i="3" s="1"/>
  <c r="H190" i="3"/>
  <c r="G305" i="3"/>
  <c r="I305" i="3" s="1"/>
  <c r="G385" i="3"/>
  <c r="H61" i="3"/>
  <c r="G359" i="3"/>
  <c r="H29" i="3"/>
  <c r="G379" i="3"/>
  <c r="G320" i="3"/>
  <c r="G165" i="3"/>
  <c r="G287" i="3"/>
  <c r="H346" i="3"/>
  <c r="I346" i="3" s="1"/>
  <c r="H430" i="3"/>
  <c r="I430" i="3" s="1"/>
  <c r="H207" i="3"/>
  <c r="G9" i="3"/>
  <c r="I53" i="4"/>
  <c r="I315" i="4"/>
  <c r="L315" i="4" s="1"/>
  <c r="I367" i="4"/>
  <c r="L367" i="4" s="1"/>
  <c r="I77" i="4"/>
  <c r="L77" i="4" s="1"/>
  <c r="I227" i="4"/>
  <c r="L227" i="4" s="1"/>
  <c r="I115" i="4"/>
  <c r="L115" i="4" s="1"/>
  <c r="I162" i="4"/>
  <c r="L162" i="4" s="1"/>
  <c r="I50" i="4"/>
  <c r="L50" i="4" s="1"/>
  <c r="I15" i="4"/>
  <c r="L15" i="4" s="1"/>
  <c r="I203" i="4"/>
  <c r="L203" i="4" s="1"/>
  <c r="I351" i="4"/>
  <c r="L351" i="4" s="1"/>
  <c r="I262" i="4"/>
  <c r="L262" i="4" s="1"/>
  <c r="G427" i="4"/>
  <c r="G57" i="4"/>
  <c r="I57" i="4" s="1"/>
  <c r="L57" i="4" s="1"/>
  <c r="H339" i="4"/>
  <c r="I339" i="4" s="1"/>
  <c r="L339" i="4" s="1"/>
  <c r="G71" i="4"/>
  <c r="I71" i="4" s="1"/>
  <c r="L71" i="4" s="1"/>
  <c r="G103" i="4"/>
  <c r="I103" i="4" s="1"/>
  <c r="L103" i="4" s="1"/>
  <c r="H207" i="4"/>
  <c r="G211" i="4"/>
  <c r="I211" i="4" s="1"/>
  <c r="L211" i="4" s="1"/>
  <c r="G355" i="4"/>
  <c r="I355" i="4" s="1"/>
  <c r="L355" i="4" s="1"/>
  <c r="H175" i="4"/>
  <c r="I175" i="4" s="1"/>
  <c r="L175" i="4" s="1"/>
  <c r="H22" i="4"/>
  <c r="I22" i="4" s="1"/>
  <c r="L22" i="4" s="1"/>
  <c r="I325" i="4"/>
  <c r="L325" i="4" s="1"/>
  <c r="I98" i="4"/>
  <c r="L98" i="4" s="1"/>
  <c r="I353" i="4"/>
  <c r="I225" i="4"/>
  <c r="L225" i="4" s="1"/>
  <c r="I299" i="4"/>
  <c r="L299" i="4" s="1"/>
  <c r="I136" i="4"/>
  <c r="I275" i="4"/>
  <c r="L275" i="4" s="1"/>
  <c r="I11" i="4"/>
  <c r="L11" i="4" s="1"/>
  <c r="I122" i="4"/>
  <c r="L122" i="4" s="1"/>
  <c r="I371" i="4"/>
  <c r="L371" i="4" s="1"/>
  <c r="I258" i="4"/>
  <c r="L258" i="4" s="1"/>
  <c r="I406" i="4"/>
  <c r="L406" i="4" s="1"/>
  <c r="I187" i="4"/>
  <c r="L187" i="4" s="1"/>
  <c r="I55" i="4"/>
  <c r="L55" i="4" s="1"/>
  <c r="I401" i="5"/>
  <c r="I120" i="5"/>
  <c r="L120" i="5" s="1"/>
  <c r="I359" i="5"/>
  <c r="L359" i="5" s="1"/>
  <c r="I239" i="5"/>
  <c r="I279" i="5"/>
  <c r="L279" i="5" s="1"/>
  <c r="I322" i="5"/>
  <c r="L322" i="5" s="1"/>
  <c r="I196" i="5"/>
  <c r="I339" i="5"/>
  <c r="I188" i="5"/>
  <c r="I137" i="5"/>
  <c r="L137" i="5" s="1"/>
  <c r="I264" i="5"/>
  <c r="L264" i="5" s="1"/>
  <c r="H157" i="5"/>
  <c r="H212" i="5"/>
  <c r="I212" i="5" s="1"/>
  <c r="L212" i="5" s="1"/>
  <c r="H230" i="5"/>
  <c r="I230" i="5" s="1"/>
  <c r="L230" i="5" s="1"/>
  <c r="H305" i="5"/>
  <c r="I305" i="5" s="1"/>
  <c r="L305" i="5" s="1"/>
  <c r="G24" i="5"/>
  <c r="H253" i="5"/>
  <c r="H19" i="5"/>
  <c r="I19" i="5" s="1"/>
  <c r="L19" i="5" s="1"/>
  <c r="H422" i="5"/>
  <c r="I422" i="5" s="1"/>
  <c r="G356" i="5"/>
  <c r="G245" i="5"/>
  <c r="I245" i="5" s="1"/>
  <c r="G399" i="5"/>
  <c r="I399" i="5" s="1"/>
  <c r="L399" i="5" s="1"/>
  <c r="G39" i="5"/>
  <c r="I39" i="5" s="1"/>
  <c r="G16" i="5"/>
  <c r="G314" i="5"/>
  <c r="I314" i="5" s="1"/>
  <c r="H277" i="5"/>
  <c r="G62" i="5"/>
  <c r="H384" i="5"/>
  <c r="H88" i="5"/>
  <c r="G71" i="5"/>
  <c r="I71" i="5" s="1"/>
  <c r="G60" i="5"/>
  <c r="I60" i="5" s="1"/>
  <c r="G392" i="5"/>
  <c r="G22" i="5"/>
  <c r="I22" i="5" s="1"/>
  <c r="G340" i="5"/>
  <c r="I340" i="5" s="1"/>
  <c r="L340" i="5" s="1"/>
  <c r="H404" i="5"/>
  <c r="I404" i="5" s="1"/>
  <c r="L404" i="5" s="1"/>
  <c r="H153" i="5"/>
  <c r="G234" i="5"/>
  <c r="G167" i="5"/>
  <c r="I167" i="5" s="1"/>
  <c r="L167" i="5" s="1"/>
  <c r="G110" i="5"/>
  <c r="I110" i="5" s="1"/>
  <c r="G350" i="5"/>
  <c r="G18" i="5"/>
  <c r="H296" i="5"/>
  <c r="G175" i="5"/>
  <c r="I175" i="5" s="1"/>
  <c r="G271" i="5"/>
  <c r="G112" i="5"/>
  <c r="G109" i="5"/>
  <c r="G312" i="5"/>
  <c r="G198" i="5"/>
  <c r="G287" i="5"/>
  <c r="I287" i="5" s="1"/>
  <c r="G235" i="5"/>
  <c r="I235" i="5" s="1"/>
  <c r="H80" i="5"/>
  <c r="I80" i="5" s="1"/>
  <c r="G85" i="5"/>
  <c r="G65" i="5"/>
  <c r="H77" i="5"/>
  <c r="G396" i="5"/>
  <c r="I396" i="5" s="1"/>
  <c r="G277" i="5"/>
  <c r="G138" i="5"/>
  <c r="I138" i="5" s="1"/>
  <c r="G76" i="5"/>
  <c r="I76" i="5" s="1"/>
  <c r="L76" i="5" s="1"/>
  <c r="G414" i="5"/>
  <c r="I414" i="5" s="1"/>
  <c r="G213" i="5"/>
  <c r="H321" i="5"/>
  <c r="I321" i="5" s="1"/>
  <c r="L321" i="5" s="1"/>
  <c r="G291" i="5"/>
  <c r="I291" i="5" s="1"/>
  <c r="G185" i="5"/>
  <c r="H342" i="5"/>
  <c r="G52" i="5"/>
  <c r="G94" i="5"/>
  <c r="H262" i="5"/>
  <c r="G192" i="5"/>
  <c r="H86" i="5"/>
  <c r="G355" i="5"/>
  <c r="H307" i="5"/>
  <c r="I307" i="5" s="1"/>
  <c r="H109" i="5"/>
  <c r="G413" i="5"/>
  <c r="G210" i="5"/>
  <c r="I210" i="5" s="1"/>
  <c r="L210" i="5" s="1"/>
  <c r="G125" i="5"/>
  <c r="I125" i="5" s="1"/>
  <c r="L125" i="5" s="1"/>
  <c r="H421" i="5"/>
  <c r="H376" i="5"/>
  <c r="I376" i="5" s="1"/>
  <c r="L376" i="5" s="1"/>
  <c r="G274" i="5"/>
  <c r="I274" i="5" s="1"/>
  <c r="H313" i="5"/>
  <c r="H97" i="5"/>
  <c r="H81" i="5"/>
  <c r="I81" i="5" s="1"/>
  <c r="L81" i="5" s="1"/>
  <c r="H220" i="5"/>
  <c r="I220" i="5" s="1"/>
  <c r="G195" i="5"/>
  <c r="I195" i="5" s="1"/>
  <c r="G417" i="5"/>
  <c r="G246" i="5"/>
  <c r="I246" i="5" s="1"/>
  <c r="L246" i="5" s="1"/>
  <c r="H309" i="5"/>
  <c r="I309" i="5" s="1"/>
  <c r="L309" i="5" s="1"/>
  <c r="H367" i="5"/>
  <c r="I367" i="5" s="1"/>
  <c r="G398" i="5"/>
  <c r="H185" i="5"/>
  <c r="G135" i="5"/>
  <c r="I135" i="5" s="1"/>
  <c r="H89" i="5"/>
  <c r="I89" i="5" s="1"/>
  <c r="L89" i="5" s="1"/>
  <c r="G259" i="5"/>
  <c r="G207" i="5"/>
  <c r="H431" i="5"/>
  <c r="I431" i="5" s="1"/>
  <c r="L431" i="5" s="1"/>
  <c r="H156" i="5"/>
  <c r="H399" i="5"/>
  <c r="I57" i="5"/>
  <c r="L57" i="5" s="1"/>
  <c r="I55" i="5"/>
  <c r="I142" i="5"/>
  <c r="L142" i="5" s="1"/>
  <c r="H256" i="6"/>
  <c r="H251" i="6"/>
  <c r="H182" i="6"/>
  <c r="I386" i="7"/>
  <c r="L386" i="7" s="1"/>
  <c r="I213" i="7"/>
  <c r="L213" i="7" s="1"/>
  <c r="I219" i="7"/>
  <c r="L219" i="7" s="1"/>
  <c r="I377" i="7"/>
  <c r="L377" i="7" s="1"/>
  <c r="I353" i="7"/>
  <c r="I35" i="7"/>
  <c r="L35" i="7" s="1"/>
  <c r="I268" i="7"/>
  <c r="L268" i="7" s="1"/>
  <c r="I180" i="7"/>
  <c r="I299" i="7"/>
  <c r="L299" i="7" s="1"/>
  <c r="I375" i="7"/>
  <c r="L375" i="7" s="1"/>
  <c r="I331" i="7"/>
  <c r="L331" i="7" s="1"/>
  <c r="I311" i="7"/>
  <c r="L311" i="7" s="1"/>
  <c r="I30" i="7"/>
  <c r="L30" i="7" s="1"/>
  <c r="G140" i="7"/>
  <c r="I140" i="7" s="1"/>
  <c r="L140" i="7" s="1"/>
  <c r="G374" i="7"/>
  <c r="G57" i="7"/>
  <c r="G206" i="7"/>
  <c r="G61" i="7"/>
  <c r="I61" i="7" s="1"/>
  <c r="L61" i="7" s="1"/>
  <c r="G130" i="7"/>
  <c r="I130" i="7" s="1"/>
  <c r="L130" i="7" s="1"/>
  <c r="G433" i="7"/>
  <c r="G393" i="7"/>
  <c r="G165" i="7"/>
  <c r="I165" i="7" s="1"/>
  <c r="L165" i="7" s="1"/>
  <c r="H374" i="7"/>
  <c r="I374" i="7" s="1"/>
  <c r="L374" i="7" s="1"/>
  <c r="G17" i="7"/>
  <c r="G346" i="7"/>
  <c r="G390" i="7"/>
  <c r="I390" i="7" s="1"/>
  <c r="L390" i="7" s="1"/>
  <c r="G98" i="7"/>
  <c r="G329" i="7"/>
  <c r="G358" i="7"/>
  <c r="H198" i="7"/>
  <c r="H202" i="7"/>
  <c r="I202" i="7" s="1"/>
  <c r="L202" i="7" s="1"/>
  <c r="G370" i="7"/>
  <c r="G389" i="7"/>
  <c r="G137" i="7"/>
  <c r="H314" i="7"/>
  <c r="G45" i="7"/>
  <c r="H61" i="7"/>
  <c r="H133" i="7"/>
  <c r="H318" i="7"/>
  <c r="H101" i="7"/>
  <c r="I101" i="7" s="1"/>
  <c r="L101" i="7" s="1"/>
  <c r="G285" i="7"/>
  <c r="I285" i="7" s="1"/>
  <c r="L285" i="7" s="1"/>
  <c r="G347" i="7"/>
  <c r="I347" i="7" s="1"/>
  <c r="L347" i="7" s="1"/>
  <c r="H338" i="7"/>
  <c r="G12" i="7"/>
  <c r="G338" i="7"/>
  <c r="G190" i="7"/>
  <c r="I190" i="7" s="1"/>
  <c r="L190" i="7" s="1"/>
  <c r="G343" i="7"/>
  <c r="I343" i="7" s="1"/>
  <c r="L343" i="7" s="1"/>
  <c r="G291" i="7"/>
  <c r="H29" i="7"/>
  <c r="I29" i="7" s="1"/>
  <c r="L29" i="7" s="1"/>
  <c r="G178" i="7"/>
  <c r="H230" i="7"/>
  <c r="G379" i="7"/>
  <c r="I379" i="7" s="1"/>
  <c r="L379" i="7" s="1"/>
  <c r="H414" i="7"/>
  <c r="H306" i="7"/>
  <c r="I306" i="7" s="1"/>
  <c r="L306" i="7" s="1"/>
  <c r="G362" i="7"/>
  <c r="H310" i="7"/>
  <c r="G350" i="7"/>
  <c r="G46" i="7"/>
  <c r="H105" i="7"/>
  <c r="H65" i="7"/>
  <c r="G281" i="7"/>
  <c r="G181" i="7"/>
  <c r="G270" i="7"/>
  <c r="G49" i="7"/>
  <c r="H218" i="7"/>
  <c r="G133" i="7"/>
  <c r="I133" i="7" s="1"/>
  <c r="L133" i="7" s="1"/>
  <c r="G242" i="7"/>
  <c r="H81" i="7"/>
  <c r="G36" i="7"/>
  <c r="H346" i="7"/>
  <c r="H402" i="7"/>
  <c r="H278" i="7"/>
  <c r="G218" i="7"/>
  <c r="I218" i="7" s="1"/>
  <c r="L218" i="7" s="1"/>
  <c r="H56" i="7"/>
  <c r="I56" i="7" s="1"/>
  <c r="L56" i="7" s="1"/>
  <c r="G261" i="7"/>
  <c r="I261" i="7" s="1"/>
  <c r="L261" i="7" s="1"/>
  <c r="H286" i="7"/>
  <c r="I286" i="7" s="1"/>
  <c r="L286" i="7" s="1"/>
  <c r="H406" i="7"/>
  <c r="G145" i="7"/>
  <c r="H214" i="7"/>
  <c r="G297" i="7"/>
  <c r="H426" i="7"/>
  <c r="G382" i="7"/>
  <c r="I382" i="7" s="1"/>
  <c r="L382" i="7" s="1"/>
  <c r="G81" i="7"/>
  <c r="G369" i="7"/>
  <c r="H210" i="7"/>
  <c r="G194" i="7"/>
  <c r="I194" i="7" s="1"/>
  <c r="L194" i="7" s="1"/>
  <c r="H430" i="7"/>
  <c r="G128" i="7"/>
  <c r="H21" i="7"/>
  <c r="H68" i="7"/>
  <c r="I68" i="7" s="1"/>
  <c r="L68" i="7" s="1"/>
  <c r="H434" i="7"/>
  <c r="G117" i="7"/>
  <c r="G398" i="7"/>
  <c r="G282" i="7"/>
  <c r="I282" i="7" s="1"/>
  <c r="L282" i="7" s="1"/>
  <c r="G60" i="7"/>
  <c r="I60" i="7" s="1"/>
  <c r="G214" i="7"/>
  <c r="G69" i="7"/>
  <c r="G434" i="7"/>
  <c r="H262" i="7"/>
  <c r="H270" i="7"/>
  <c r="G234" i="7"/>
  <c r="G226" i="7"/>
  <c r="G345" i="7"/>
  <c r="I345" i="7" s="1"/>
  <c r="L345" i="7" s="1"/>
  <c r="G402" i="7"/>
  <c r="H41" i="7"/>
  <c r="G198" i="7"/>
  <c r="I198" i="7" s="1"/>
  <c r="L198" i="7" s="1"/>
  <c r="H394" i="7"/>
  <c r="G220" i="7"/>
  <c r="I220" i="7" s="1"/>
  <c r="L220" i="7" s="1"/>
  <c r="G28" i="7"/>
  <c r="G266" i="7"/>
  <c r="I266" i="7" s="1"/>
  <c r="L266" i="7" s="1"/>
  <c r="H298" i="7"/>
  <c r="H190" i="7"/>
  <c r="H85" i="7"/>
  <c r="I85" i="7" s="1"/>
  <c r="L85" i="7" s="1"/>
  <c r="H9" i="7"/>
  <c r="H49" i="7"/>
  <c r="G425" i="7"/>
  <c r="H326" i="7"/>
  <c r="I326" i="7" s="1"/>
  <c r="L326" i="7" s="1"/>
  <c r="G32" i="7"/>
  <c r="I32" i="7" s="1"/>
  <c r="L32" i="7" s="1"/>
  <c r="G77" i="7"/>
  <c r="H266" i="7"/>
  <c r="H97" i="7"/>
  <c r="G112" i="7"/>
  <c r="I112" i="7" s="1"/>
  <c r="L112" i="7" s="1"/>
  <c r="H109" i="7"/>
  <c r="H117" i="7"/>
  <c r="H141" i="7"/>
  <c r="H370" i="7"/>
  <c r="H354" i="7"/>
  <c r="I354" i="7" s="1"/>
  <c r="L354" i="7" s="1"/>
  <c r="G33" i="7"/>
  <c r="H93" i="7"/>
  <c r="H274" i="7"/>
  <c r="G378" i="7"/>
  <c r="H242" i="7"/>
  <c r="H294" i="7"/>
  <c r="H149" i="7"/>
  <c r="I149" i="7" s="1"/>
  <c r="L149" i="7" s="1"/>
  <c r="G100" i="7"/>
  <c r="H350" i="7"/>
  <c r="I350" i="7" s="1"/>
  <c r="L350" i="7" s="1"/>
  <c r="H398" i="7"/>
  <c r="I398" i="7" s="1"/>
  <c r="L398" i="7" s="1"/>
  <c r="H113" i="7"/>
  <c r="I113" i="7" s="1"/>
  <c r="L113" i="7" s="1"/>
  <c r="H178" i="7"/>
  <c r="G161" i="7"/>
  <c r="G41" i="7"/>
  <c r="I41" i="7" s="1"/>
  <c r="L41" i="7" s="1"/>
  <c r="G293" i="7"/>
  <c r="I293" i="7" s="1"/>
  <c r="L293" i="7" s="1"/>
  <c r="G238" i="7"/>
  <c r="G65" i="7"/>
  <c r="I65" i="7" s="1"/>
  <c r="L65" i="7" s="1"/>
  <c r="H182" i="7"/>
  <c r="H57" i="7"/>
  <c r="G182" i="7"/>
  <c r="G186" i="7"/>
  <c r="I186" i="7" s="1"/>
  <c r="L186" i="7" s="1"/>
  <c r="G64" i="7"/>
  <c r="G394" i="7"/>
  <c r="G418" i="7"/>
  <c r="G426" i="7"/>
  <c r="I426" i="7" s="1"/>
  <c r="L426" i="7" s="1"/>
  <c r="G21" i="7"/>
  <c r="I21" i="7" s="1"/>
  <c r="L21" i="7" s="1"/>
  <c r="H378" i="7"/>
  <c r="G355" i="7"/>
  <c r="I355" i="7" s="1"/>
  <c r="L355" i="7" s="1"/>
  <c r="H250" i="7"/>
  <c r="I250" i="7" s="1"/>
  <c r="L250" i="7" s="1"/>
  <c r="H96" i="7"/>
  <c r="G321" i="7"/>
  <c r="I321" i="7" s="1"/>
  <c r="L321" i="7" s="1"/>
  <c r="G109" i="7"/>
  <c r="I109" i="7" s="1"/>
  <c r="L109" i="7" s="1"/>
  <c r="H17" i="7"/>
  <c r="I17" i="7" s="1"/>
  <c r="L17" i="7" s="1"/>
  <c r="G141" i="7"/>
  <c r="I141" i="7" s="1"/>
  <c r="L141" i="7" s="1"/>
  <c r="G225" i="7"/>
  <c r="H301" i="7"/>
  <c r="H194" i="7"/>
  <c r="G310" i="7"/>
  <c r="H145" i="7"/>
  <c r="H249" i="7"/>
  <c r="H289" i="7"/>
  <c r="I289" i="7" s="1"/>
  <c r="L289" i="7" s="1"/>
  <c r="H53" i="7"/>
  <c r="G417" i="7"/>
  <c r="I417" i="7" s="1"/>
  <c r="L417" i="7" s="1"/>
  <c r="H225" i="7"/>
  <c r="G144" i="7"/>
  <c r="I144" i="7" s="1"/>
  <c r="L144" i="7" s="1"/>
  <c r="G40" i="7"/>
  <c r="H258" i="7"/>
  <c r="I258" i="7" s="1"/>
  <c r="L258" i="7" s="1"/>
  <c r="H410" i="7"/>
  <c r="I410" i="7" s="1"/>
  <c r="L410" i="7" s="1"/>
  <c r="G278" i="7"/>
  <c r="I278" i="7" s="1"/>
  <c r="L278" i="7" s="1"/>
  <c r="G277" i="7"/>
  <c r="I277" i="7" s="1"/>
  <c r="L277" i="7" s="1"/>
  <c r="H132" i="7"/>
  <c r="I132" i="7" s="1"/>
  <c r="L132" i="7" s="1"/>
  <c r="G274" i="7"/>
  <c r="H273" i="7"/>
  <c r="I273" i="7" s="1"/>
  <c r="L273" i="7" s="1"/>
  <c r="G8" i="7"/>
  <c r="H237" i="7"/>
  <c r="I237" i="7" s="1"/>
  <c r="L237" i="7" s="1"/>
  <c r="G330" i="7"/>
  <c r="G93" i="7"/>
  <c r="I93" i="7" s="1"/>
  <c r="L93" i="7" s="1"/>
  <c r="H152" i="7"/>
  <c r="G414" i="7"/>
  <c r="I414" i="7" s="1"/>
  <c r="L414" i="7" s="1"/>
  <c r="H393" i="7"/>
  <c r="H334" i="7"/>
  <c r="H92" i="7"/>
  <c r="H104" i="7"/>
  <c r="I104" i="7" s="1"/>
  <c r="L104" i="7" s="1"/>
  <c r="H206" i="7"/>
  <c r="G422" i="7"/>
  <c r="I422" i="7" s="1"/>
  <c r="L422" i="7" s="1"/>
  <c r="G160" i="7"/>
  <c r="G25" i="7"/>
  <c r="G230" i="7"/>
  <c r="I230" i="7" s="1"/>
  <c r="L230" i="7" s="1"/>
  <c r="G366" i="7"/>
  <c r="H161" i="7"/>
  <c r="G9" i="7"/>
  <c r="I9" i="7" s="1"/>
  <c r="L9" i="7" s="1"/>
  <c r="G373" i="7"/>
  <c r="I373" i="7" s="1"/>
  <c r="L373" i="7" s="1"/>
  <c r="H137" i="7"/>
  <c r="G279" i="7"/>
  <c r="G254" i="7"/>
  <c r="H409" i="7"/>
  <c r="I409" i="7" s="1"/>
  <c r="L409" i="7" s="1"/>
  <c r="H382" i="7"/>
  <c r="H390" i="7"/>
  <c r="H160" i="7"/>
  <c r="G164" i="7"/>
  <c r="G116" i="7"/>
  <c r="I116" i="7" s="1"/>
  <c r="L116" i="7" s="1"/>
  <c r="H422" i="7"/>
  <c r="H254" i="7"/>
  <c r="H37" i="7"/>
  <c r="I37" i="7" s="1"/>
  <c r="L37" i="7" s="1"/>
  <c r="H129" i="7"/>
  <c r="H290" i="7"/>
  <c r="G210" i="7"/>
  <c r="I210" i="7" s="1"/>
  <c r="L210" i="7" s="1"/>
  <c r="H418" i="7"/>
  <c r="I418" i="7" s="1"/>
  <c r="L418" i="7" s="1"/>
  <c r="H233" i="7"/>
  <c r="H433" i="7"/>
  <c r="H181" i="7"/>
  <c r="G251" i="7"/>
  <c r="I251" i="7" s="1"/>
  <c r="L251" i="7" s="1"/>
  <c r="G153" i="7"/>
  <c r="G54" i="7"/>
  <c r="H77" i="7"/>
  <c r="G170" i="7"/>
  <c r="I170" i="7" s="1"/>
  <c r="L170" i="7" s="1"/>
  <c r="H128" i="7"/>
  <c r="G96" i="7"/>
  <c r="I96" i="7" s="1"/>
  <c r="L96" i="7" s="1"/>
  <c r="H246" i="7"/>
  <c r="I246" i="7" s="1"/>
  <c r="L246" i="7" s="1"/>
  <c r="H69" i="7"/>
  <c r="H238" i="7"/>
  <c r="G105" i="7"/>
  <c r="G334" i="7"/>
  <c r="I334" i="7" s="1"/>
  <c r="L334" i="7" s="1"/>
  <c r="H413" i="7"/>
  <c r="I413" i="7" s="1"/>
  <c r="L413" i="7" s="1"/>
  <c r="G94" i="7"/>
  <c r="G342" i="7"/>
  <c r="I342" i="7" s="1"/>
  <c r="L342" i="7" s="1"/>
  <c r="H391" i="7"/>
  <c r="I391" i="7" s="1"/>
  <c r="L391" i="7" s="1"/>
  <c r="H73" i="7"/>
  <c r="I73" i="7" s="1"/>
  <c r="L73" i="7" s="1"/>
  <c r="G290" i="7"/>
  <c r="G406" i="7"/>
  <c r="I406" i="7" s="1"/>
  <c r="L406" i="7" s="1"/>
  <c r="H362" i="7"/>
  <c r="H64" i="7"/>
  <c r="G341" i="7"/>
  <c r="G314" i="7"/>
  <c r="H25" i="7"/>
  <c r="H369" i="7"/>
  <c r="H197" i="7"/>
  <c r="I197" i="7" s="1"/>
  <c r="L197" i="7" s="1"/>
  <c r="H205" i="7"/>
  <c r="I205" i="7" s="1"/>
  <c r="L205" i="7" s="1"/>
  <c r="G183" i="7"/>
  <c r="I183" i="7" s="1"/>
  <c r="L183" i="7" s="1"/>
  <c r="G97" i="7"/>
  <c r="I97" i="7" s="1"/>
  <c r="L97" i="7" s="1"/>
  <c r="G88" i="7"/>
  <c r="I88" i="7" s="1"/>
  <c r="L88" i="7" s="1"/>
  <c r="G363" i="7"/>
  <c r="I363" i="7" s="1"/>
  <c r="H45" i="7"/>
  <c r="H209" i="7"/>
  <c r="H234" i="7"/>
  <c r="H153" i="7"/>
  <c r="H358" i="7"/>
  <c r="I358" i="7" s="1"/>
  <c r="L358" i="7" s="1"/>
  <c r="H226" i="7"/>
  <c r="G129" i="7"/>
  <c r="H386" i="7"/>
  <c r="G318" i="7"/>
  <c r="G344" i="7"/>
  <c r="I344" i="7" s="1"/>
  <c r="L344" i="7" s="1"/>
  <c r="H291" i="7"/>
  <c r="G245" i="7"/>
  <c r="I245" i="7" s="1"/>
  <c r="L245" i="7" s="1"/>
  <c r="G322" i="7"/>
  <c r="I322" i="7" s="1"/>
  <c r="L322" i="7" s="1"/>
  <c r="H174" i="7"/>
  <c r="H146" i="7"/>
  <c r="I146" i="7" s="1"/>
  <c r="L146" i="7" s="1"/>
  <c r="G430" i="7"/>
  <c r="G92" i="7"/>
  <c r="I92" i="7" s="1"/>
  <c r="L92" i="7" s="1"/>
  <c r="G294" i="7"/>
  <c r="I294" i="7" s="1"/>
  <c r="L294" i="7" s="1"/>
  <c r="H366" i="7"/>
  <c r="G173" i="7"/>
  <c r="I173" i="7" s="1"/>
  <c r="L173" i="7" s="1"/>
  <c r="H22" i="7"/>
  <c r="I22" i="7" s="1"/>
  <c r="L22" i="7" s="1"/>
  <c r="G381" i="7"/>
  <c r="H12" i="7"/>
  <c r="H371" i="7"/>
  <c r="I371" i="7" s="1"/>
  <c r="L371" i="7" s="1"/>
  <c r="H62" i="7"/>
  <c r="G295" i="7"/>
  <c r="I295" i="7" s="1"/>
  <c r="L295" i="7" s="1"/>
  <c r="G247" i="7"/>
  <c r="I247" i="7" s="1"/>
  <c r="L247" i="7" s="1"/>
  <c r="G195" i="7"/>
  <c r="I195" i="7" s="1"/>
  <c r="L195" i="7" s="1"/>
  <c r="H425" i="7"/>
  <c r="H229" i="7"/>
  <c r="H158" i="7"/>
  <c r="I158" i="7" s="1"/>
  <c r="L158" i="7" s="1"/>
  <c r="G138" i="7"/>
  <c r="H118" i="7"/>
  <c r="I118" i="7" s="1"/>
  <c r="L118" i="7" s="1"/>
  <c r="H94" i="7"/>
  <c r="H78" i="7"/>
  <c r="I78" i="7" s="1"/>
  <c r="L78" i="7" s="1"/>
  <c r="G62" i="7"/>
  <c r="H26" i="7"/>
  <c r="I26" i="7" s="1"/>
  <c r="L26" i="7" s="1"/>
  <c r="G10" i="7"/>
  <c r="I297" i="7"/>
  <c r="L297" i="7" s="1"/>
  <c r="I152" i="7"/>
  <c r="L152" i="7" s="1"/>
  <c r="I233" i="7"/>
  <c r="L233" i="7" s="1"/>
  <c r="I100" i="7"/>
  <c r="L100" i="7" s="1"/>
  <c r="I387" i="7"/>
  <c r="L387" i="7" s="1"/>
  <c r="I142" i="7"/>
  <c r="L142" i="7" s="1"/>
  <c r="H361" i="7"/>
  <c r="I361" i="7" s="1"/>
  <c r="L361" i="7" s="1"/>
  <c r="H305" i="7"/>
  <c r="H28" i="7"/>
  <c r="G399" i="7"/>
  <c r="G327" i="7"/>
  <c r="I327" i="7" s="1"/>
  <c r="L327" i="7" s="1"/>
  <c r="H307" i="7"/>
  <c r="I307" i="7" s="1"/>
  <c r="L307" i="7" s="1"/>
  <c r="G283" i="7"/>
  <c r="I283" i="7" s="1"/>
  <c r="L283" i="7" s="1"/>
  <c r="H215" i="7"/>
  <c r="H175" i="7"/>
  <c r="I175" i="7" s="1"/>
  <c r="L175" i="7" s="1"/>
  <c r="H381" i="7"/>
  <c r="H189" i="7"/>
  <c r="H150" i="7"/>
  <c r="I150" i="7" s="1"/>
  <c r="L150" i="7" s="1"/>
  <c r="H122" i="7"/>
  <c r="I122" i="7" s="1"/>
  <c r="L122" i="7" s="1"/>
  <c r="G106" i="7"/>
  <c r="I106" i="7" s="1"/>
  <c r="L106" i="7" s="1"/>
  <c r="H86" i="7"/>
  <c r="G70" i="7"/>
  <c r="H46" i="7"/>
  <c r="H14" i="7"/>
  <c r="I14" i="7" s="1"/>
  <c r="L14" i="7" s="1"/>
  <c r="H223" i="7"/>
  <c r="I223" i="7" s="1"/>
  <c r="L223" i="7" s="1"/>
  <c r="I343" i="8"/>
  <c r="L343" i="8" s="1"/>
  <c r="I65" i="8"/>
  <c r="L65" i="8" s="1"/>
  <c r="I402" i="10"/>
  <c r="L402" i="10" s="1"/>
  <c r="I239" i="10"/>
  <c r="L239" i="10" s="1"/>
  <c r="I215" i="10"/>
  <c r="I115" i="10"/>
  <c r="L115" i="10" s="1"/>
  <c r="I31" i="10"/>
  <c r="L31" i="10" s="1"/>
  <c r="I86" i="10"/>
  <c r="L86" i="10" s="1"/>
  <c r="I275" i="10"/>
  <c r="L275" i="10" s="1"/>
  <c r="I187" i="10"/>
  <c r="L187" i="10" s="1"/>
  <c r="I71" i="10"/>
  <c r="L71" i="10" s="1"/>
  <c r="I213" i="10"/>
  <c r="L213" i="10" s="1"/>
  <c r="I295" i="10"/>
  <c r="I98" i="10"/>
  <c r="L98" i="10" s="1"/>
  <c r="I18" i="10"/>
  <c r="L18" i="10" s="1"/>
  <c r="I359" i="10"/>
  <c r="L359" i="10" s="1"/>
  <c r="I299" i="10"/>
  <c r="L299" i="10" s="1"/>
  <c r="I95" i="10"/>
  <c r="L95" i="10" s="1"/>
  <c r="I381" i="10"/>
  <c r="L381" i="10" s="1"/>
  <c r="I185" i="10"/>
  <c r="L185" i="10" s="1"/>
  <c r="L305" i="10"/>
  <c r="G190" i="10"/>
  <c r="I190" i="10" s="1"/>
  <c r="L190" i="10" s="1"/>
  <c r="G261" i="10"/>
  <c r="G85" i="10"/>
  <c r="I85" i="10" s="1"/>
  <c r="L85" i="10" s="1"/>
  <c r="G385" i="10"/>
  <c r="G229" i="10"/>
  <c r="I229" i="10" s="1"/>
  <c r="L229" i="10" s="1"/>
  <c r="G17" i="10"/>
  <c r="I17" i="10" s="1"/>
  <c r="L17" i="10" s="1"/>
  <c r="H172" i="10"/>
  <c r="I172" i="10" s="1"/>
  <c r="L172" i="10" s="1"/>
  <c r="G139" i="10"/>
  <c r="H180" i="10"/>
  <c r="G120" i="10"/>
  <c r="G12" i="10"/>
  <c r="G317" i="10"/>
  <c r="I317" i="10" s="1"/>
  <c r="L317" i="10" s="1"/>
  <c r="H400" i="10"/>
  <c r="H208" i="10"/>
  <c r="I208" i="10" s="1"/>
  <c r="L208" i="10" s="1"/>
  <c r="G204" i="10"/>
  <c r="H64" i="10"/>
  <c r="G180" i="10"/>
  <c r="I180" i="10" s="1"/>
  <c r="L180" i="10" s="1"/>
  <c r="G156" i="10"/>
  <c r="H128" i="10"/>
  <c r="G360" i="10"/>
  <c r="I360" i="10" s="1"/>
  <c r="L360" i="10" s="1"/>
  <c r="G421" i="10"/>
  <c r="I421" i="10" s="1"/>
  <c r="L421" i="10" s="1"/>
  <c r="G177" i="10"/>
  <c r="G337" i="10"/>
  <c r="I337" i="10" s="1"/>
  <c r="L337" i="10" s="1"/>
  <c r="G293" i="10"/>
  <c r="H328" i="10"/>
  <c r="G124" i="10"/>
  <c r="I124" i="10" s="1"/>
  <c r="L124" i="10" s="1"/>
  <c r="G416" i="10"/>
  <c r="G341" i="10"/>
  <c r="I341" i="10" s="1"/>
  <c r="L341" i="10" s="1"/>
  <c r="G193" i="10"/>
  <c r="I193" i="10" s="1"/>
  <c r="L193" i="10" s="1"/>
  <c r="H116" i="10"/>
  <c r="H416" i="10"/>
  <c r="G296" i="10"/>
  <c r="G69" i="10"/>
  <c r="H356" i="10"/>
  <c r="H432" i="10"/>
  <c r="H320" i="10"/>
  <c r="I320" i="10" s="1"/>
  <c r="G276" i="10"/>
  <c r="H388" i="10"/>
  <c r="G308" i="10"/>
  <c r="I308" i="10" s="1"/>
  <c r="L308" i="10" s="1"/>
  <c r="G427" i="10"/>
  <c r="G349" i="10"/>
  <c r="I349" i="10" s="1"/>
  <c r="L349" i="10" s="1"/>
  <c r="G373" i="10"/>
  <c r="G236" i="10"/>
  <c r="G388" i="10"/>
  <c r="G21" i="10"/>
  <c r="H292" i="10"/>
  <c r="I292" i="10" s="1"/>
  <c r="L292" i="10" s="1"/>
  <c r="G397" i="10"/>
  <c r="I397" i="10" s="1"/>
  <c r="L397" i="10" s="1"/>
  <c r="G36" i="10"/>
  <c r="G84" i="10"/>
  <c r="H12" i="10"/>
  <c r="G8" i="10"/>
  <c r="G313" i="10"/>
  <c r="I313" i="10" s="1"/>
  <c r="L313" i="10" s="1"/>
  <c r="H376" i="10"/>
  <c r="H84" i="10"/>
  <c r="H188" i="10"/>
  <c r="G128" i="10"/>
  <c r="G277" i="10"/>
  <c r="H92" i="10"/>
  <c r="G252" i="10"/>
  <c r="G413" i="10"/>
  <c r="H16" i="10"/>
  <c r="H56" i="10"/>
  <c r="G80" i="10"/>
  <c r="I80" i="10" s="1"/>
  <c r="L80" i="10" s="1"/>
  <c r="G137" i="10"/>
  <c r="G361" i="10"/>
  <c r="H220" i="10"/>
  <c r="H268" i="10"/>
  <c r="H108" i="10"/>
  <c r="I108" i="10" s="1"/>
  <c r="L108" i="10" s="1"/>
  <c r="G401" i="10"/>
  <c r="H24" i="10"/>
  <c r="H96" i="10"/>
  <c r="I96" i="10" s="1"/>
  <c r="L96" i="10" s="1"/>
  <c r="G417" i="10"/>
  <c r="G408" i="10"/>
  <c r="H384" i="10"/>
  <c r="G240" i="10"/>
  <c r="G37" i="10"/>
  <c r="G76" i="10"/>
  <c r="G24" i="10"/>
  <c r="I24" i="10" s="1"/>
  <c r="L24" i="10" s="1"/>
  <c r="G92" i="10"/>
  <c r="G221" i="10"/>
  <c r="I221" i="10" s="1"/>
  <c r="L221" i="10" s="1"/>
  <c r="G41" i="10"/>
  <c r="I41" i="10" s="1"/>
  <c r="L41" i="10" s="1"/>
  <c r="G54" i="10"/>
  <c r="I54" i="10" s="1"/>
  <c r="L54" i="10" s="1"/>
  <c r="G248" i="10"/>
  <c r="G14" i="10"/>
  <c r="H140" i="10"/>
  <c r="G364" i="10"/>
  <c r="G169" i="10"/>
  <c r="I169" i="10" s="1"/>
  <c r="L169" i="10" s="1"/>
  <c r="G345" i="10"/>
  <c r="G432" i="10"/>
  <c r="H420" i="10"/>
  <c r="G225" i="10"/>
  <c r="I225" i="10" s="1"/>
  <c r="L225" i="10" s="1"/>
  <c r="G309" i="10"/>
  <c r="H264" i="10"/>
  <c r="I264" i="10" s="1"/>
  <c r="L264" i="10" s="1"/>
  <c r="G64" i="10"/>
  <c r="H396" i="10"/>
  <c r="G200" i="10"/>
  <c r="I200" i="10" s="1"/>
  <c r="L200" i="10" s="1"/>
  <c r="H176" i="10"/>
  <c r="G149" i="10"/>
  <c r="I149" i="10" s="1"/>
  <c r="L149" i="10" s="1"/>
  <c r="G116" i="10"/>
  <c r="G396" i="10"/>
  <c r="G332" i="10"/>
  <c r="H192" i="10"/>
  <c r="I192" i="10" s="1"/>
  <c r="L192" i="10" s="1"/>
  <c r="G368" i="10"/>
  <c r="I368" i="10" s="1"/>
  <c r="L368" i="10" s="1"/>
  <c r="H240" i="10"/>
  <c r="G257" i="10"/>
  <c r="I257" i="10" s="1"/>
  <c r="L257" i="10" s="1"/>
  <c r="G105" i="10"/>
  <c r="I105" i="10" s="1"/>
  <c r="L105" i="10" s="1"/>
  <c r="H32" i="10"/>
  <c r="I32" i="10" s="1"/>
  <c r="L32" i="10" s="1"/>
  <c r="H43" i="10"/>
  <c r="I43" i="10" s="1"/>
  <c r="L43" i="10" s="1"/>
  <c r="G256" i="10"/>
  <c r="G237" i="10"/>
  <c r="I237" i="10" s="1"/>
  <c r="L237" i="10" s="1"/>
  <c r="G369" i="10"/>
  <c r="I369" i="10" s="1"/>
  <c r="L369" i="10" s="1"/>
  <c r="H408" i="10"/>
  <c r="G49" i="10"/>
  <c r="G57" i="10"/>
  <c r="G176" i="10"/>
  <c r="I176" i="10" s="1"/>
  <c r="L176" i="10" s="1"/>
  <c r="H380" i="10"/>
  <c r="G228" i="10"/>
  <c r="H76" i="10"/>
  <c r="G109" i="10"/>
  <c r="I109" i="10" s="1"/>
  <c r="L109" i="10" s="1"/>
  <c r="G160" i="10"/>
  <c r="G29" i="10"/>
  <c r="I29" i="10" s="1"/>
  <c r="G212" i="10"/>
  <c r="G113" i="10"/>
  <c r="I113" i="10" s="1"/>
  <c r="L113" i="10" s="1"/>
  <c r="G145" i="10"/>
  <c r="I145" i="10" s="1"/>
  <c r="L145" i="10" s="1"/>
  <c r="G40" i="10"/>
  <c r="G325" i="10"/>
  <c r="I325" i="10" s="1"/>
  <c r="L325" i="10" s="1"/>
  <c r="G89" i="10"/>
  <c r="I89" i="10" s="1"/>
  <c r="L89" i="10" s="1"/>
  <c r="G393" i="10"/>
  <c r="G328" i="10"/>
  <c r="I328" i="10" s="1"/>
  <c r="L328" i="10" s="1"/>
  <c r="H352" i="10"/>
  <c r="I352" i="10" s="1"/>
  <c r="L352" i="10" s="1"/>
  <c r="G220" i="10"/>
  <c r="G104" i="10"/>
  <c r="I104" i="10" s="1"/>
  <c r="L104" i="10" s="1"/>
  <c r="G141" i="10"/>
  <c r="I141" i="10" s="1"/>
  <c r="L141" i="10" s="1"/>
  <c r="G13" i="10"/>
  <c r="I13" i="10" s="1"/>
  <c r="L13" i="10" s="1"/>
  <c r="G121" i="10"/>
  <c r="I121" i="10" s="1"/>
  <c r="L121" i="10" s="1"/>
  <c r="H348" i="10"/>
  <c r="G119" i="10"/>
  <c r="I119" i="10" s="1"/>
  <c r="L119" i="10" s="1"/>
  <c r="G244" i="10"/>
  <c r="I244" i="10" s="1"/>
  <c r="L244" i="10" s="1"/>
  <c r="H196" i="10"/>
  <c r="H8" i="10"/>
  <c r="G429" i="10"/>
  <c r="H316" i="10"/>
  <c r="G389" i="10"/>
  <c r="I389" i="10" s="1"/>
  <c r="L389" i="10" s="1"/>
  <c r="G209" i="10"/>
  <c r="G420" i="10"/>
  <c r="G412" i="10"/>
  <c r="I412" i="10" s="1"/>
  <c r="L412" i="10" s="1"/>
  <c r="G33" i="10"/>
  <c r="I33" i="10" s="1"/>
  <c r="L33" i="10" s="1"/>
  <c r="G101" i="10"/>
  <c r="I101" i="10" s="1"/>
  <c r="L101" i="10" s="1"/>
  <c r="H120" i="10"/>
  <c r="G428" i="10"/>
  <c r="G136" i="10"/>
  <c r="H136" i="10"/>
  <c r="H144" i="10"/>
  <c r="H40" i="10"/>
  <c r="H60" i="10"/>
  <c r="G433" i="10"/>
  <c r="G65" i="10"/>
  <c r="G344" i="10"/>
  <c r="G60" i="10"/>
  <c r="G424" i="10"/>
  <c r="I424" i="10" s="1"/>
  <c r="L424" i="10" s="1"/>
  <c r="G312" i="10"/>
  <c r="H324" i="10"/>
  <c r="I324" i="10" s="1"/>
  <c r="L324" i="10" s="1"/>
  <c r="G392" i="10"/>
  <c r="I392" i="10" s="1"/>
  <c r="L392" i="10" s="1"/>
  <c r="G72" i="10"/>
  <c r="I72" i="10" s="1"/>
  <c r="L72" i="10" s="1"/>
  <c r="H88" i="10"/>
  <c r="H336" i="10"/>
  <c r="H36" i="10"/>
  <c r="G241" i="10"/>
  <c r="G377" i="10"/>
  <c r="I377" i="10" s="1"/>
  <c r="L377" i="10" s="1"/>
  <c r="G253" i="10"/>
  <c r="G81" i="10"/>
  <c r="I81" i="10" s="1"/>
  <c r="L81" i="10" s="1"/>
  <c r="G268" i="10"/>
  <c r="G380" i="10"/>
  <c r="H344" i="10"/>
  <c r="G44" i="10"/>
  <c r="I44" i="10" s="1"/>
  <c r="L44" i="10" s="1"/>
  <c r="G356" i="10"/>
  <c r="G353" i="10"/>
  <c r="I353" i="10" s="1"/>
  <c r="L353" i="10" s="1"/>
  <c r="H232" i="10"/>
  <c r="G405" i="10"/>
  <c r="I405" i="10" s="1"/>
  <c r="L405" i="10" s="1"/>
  <c r="G157" i="10"/>
  <c r="I157" i="10" s="1"/>
  <c r="L157" i="10" s="1"/>
  <c r="G189" i="10"/>
  <c r="I189" i="10" s="1"/>
  <c r="L189" i="10" s="1"/>
  <c r="G100" i="10"/>
  <c r="I100" i="10" s="1"/>
  <c r="L100" i="10" s="1"/>
  <c r="G232" i="10"/>
  <c r="G216" i="10"/>
  <c r="H272" i="10"/>
  <c r="H364" i="10"/>
  <c r="G117" i="10"/>
  <c r="I117" i="10" s="1"/>
  <c r="L117" i="10" s="1"/>
  <c r="G181" i="10"/>
  <c r="I181" i="10" s="1"/>
  <c r="L181" i="10" s="1"/>
  <c r="H212" i="10"/>
  <c r="H152" i="10"/>
  <c r="G82" i="10"/>
  <c r="I82" i="10" s="1"/>
  <c r="L82" i="10" s="1"/>
  <c r="G196" i="10"/>
  <c r="G384" i="10"/>
  <c r="H276" i="10"/>
  <c r="G112" i="10"/>
  <c r="I112" i="10" s="1"/>
  <c r="L112" i="10" s="1"/>
  <c r="H428" i="10"/>
  <c r="G316" i="10"/>
  <c r="H372" i="10"/>
  <c r="I372" i="10" s="1"/>
  <c r="L372" i="10" s="1"/>
  <c r="G425" i="10"/>
  <c r="I425" i="10" s="1"/>
  <c r="L425" i="10" s="1"/>
  <c r="H252" i="10"/>
  <c r="G45" i="10"/>
  <c r="I45" i="10" s="1"/>
  <c r="L45" i="10" s="1"/>
  <c r="G301" i="10"/>
  <c r="I301" i="10" s="1"/>
  <c r="L301" i="10" s="1"/>
  <c r="G77" i="10"/>
  <c r="I77" i="10" s="1"/>
  <c r="L77" i="10" s="1"/>
  <c r="H99" i="10"/>
  <c r="I99" i="10" s="1"/>
  <c r="L99" i="10" s="1"/>
  <c r="G284" i="10"/>
  <c r="I284" i="10" s="1"/>
  <c r="L284" i="10" s="1"/>
  <c r="G144" i="10"/>
  <c r="H304" i="10"/>
  <c r="I304" i="10" s="1"/>
  <c r="L304" i="10" s="1"/>
  <c r="G56" i="10"/>
  <c r="H236" i="10"/>
  <c r="H256" i="10"/>
  <c r="G333" i="10"/>
  <c r="I333" i="10" s="1"/>
  <c r="L333" i="10" s="1"/>
  <c r="G153" i="10"/>
  <c r="I153" i="10" s="1"/>
  <c r="L153" i="10" s="1"/>
  <c r="H216" i="10"/>
  <c r="G297" i="10"/>
  <c r="I297" i="10" s="1"/>
  <c r="L297" i="10" s="1"/>
  <c r="H168" i="10"/>
  <c r="G249" i="10"/>
  <c r="G188" i="10"/>
  <c r="H164" i="10"/>
  <c r="G400" i="10"/>
  <c r="I400" i="10" s="1"/>
  <c r="L400" i="10" s="1"/>
  <c r="G152" i="10"/>
  <c r="H404" i="10"/>
  <c r="I404" i="10" s="1"/>
  <c r="L404" i="10" s="1"/>
  <c r="G140" i="10"/>
  <c r="G148" i="10"/>
  <c r="I148" i="10" s="1"/>
  <c r="L148" i="10" s="1"/>
  <c r="H48" i="10"/>
  <c r="G272" i="10"/>
  <c r="G340" i="10"/>
  <c r="I340" i="10" s="1"/>
  <c r="L340" i="10" s="1"/>
  <c r="G265" i="10"/>
  <c r="I265" i="10" s="1"/>
  <c r="L265" i="10" s="1"/>
  <c r="G409" i="10"/>
  <c r="I409" i="10" s="1"/>
  <c r="L409" i="10" s="1"/>
  <c r="G25" i="10"/>
  <c r="I25" i="10" s="1"/>
  <c r="L25" i="10" s="1"/>
  <c r="G233" i="10"/>
  <c r="I233" i="10" s="1"/>
  <c r="L233" i="10" s="1"/>
  <c r="G357" i="10"/>
  <c r="I357" i="10" s="1"/>
  <c r="L357" i="10" s="1"/>
  <c r="G61" i="10"/>
  <c r="G197" i="10"/>
  <c r="G125" i="10"/>
  <c r="I125" i="10" s="1"/>
  <c r="L125" i="10" s="1"/>
  <c r="H52" i="10"/>
  <c r="I52" i="10" s="1"/>
  <c r="L52" i="10" s="1"/>
  <c r="H280" i="10"/>
  <c r="H28" i="10"/>
  <c r="I28" i="10" s="1"/>
  <c r="L28" i="10" s="1"/>
  <c r="G321" i="10"/>
  <c r="I321" i="10" s="1"/>
  <c r="L321" i="10" s="1"/>
  <c r="H228" i="10"/>
  <c r="G168" i="10"/>
  <c r="H204" i="10"/>
  <c r="G9" i="10"/>
  <c r="I9" i="10" s="1"/>
  <c r="L9" i="10" s="1"/>
  <c r="G53" i="10"/>
  <c r="I53" i="10" s="1"/>
  <c r="L53" i="10" s="1"/>
  <c r="G285" i="10"/>
  <c r="H332" i="10"/>
  <c r="G281" i="10"/>
  <c r="I281" i="10" s="1"/>
  <c r="L281" i="10" s="1"/>
  <c r="H133" i="10"/>
  <c r="I133" i="10" s="1"/>
  <c r="L133" i="10" s="1"/>
  <c r="H73" i="10"/>
  <c r="G87" i="10"/>
  <c r="I87" i="10" s="1"/>
  <c r="L87" i="10" s="1"/>
  <c r="G88" i="10"/>
  <c r="H248" i="10"/>
  <c r="G129" i="10"/>
  <c r="G280" i="10"/>
  <c r="G336" i="10"/>
  <c r="I336" i="10" s="1"/>
  <c r="L336" i="10" s="1"/>
  <c r="G164" i="10"/>
  <c r="H156" i="10"/>
  <c r="G132" i="10"/>
  <c r="I132" i="10" s="1"/>
  <c r="L132" i="10" s="1"/>
  <c r="H184" i="10"/>
  <c r="I184" i="10" s="1"/>
  <c r="L184" i="10" s="1"/>
  <c r="H379" i="10"/>
  <c r="I379" i="10" s="1"/>
  <c r="L379" i="10" s="1"/>
  <c r="I202" i="10"/>
  <c r="L202" i="10" s="1"/>
  <c r="I146" i="10"/>
  <c r="L146" i="10" s="1"/>
  <c r="I20" i="10"/>
  <c r="L20" i="10" s="1"/>
  <c r="I260" i="10"/>
  <c r="L260" i="10" s="1"/>
  <c r="I167" i="10"/>
  <c r="L167" i="10" s="1"/>
  <c r="I311" i="10"/>
  <c r="L311" i="10" s="1"/>
  <c r="I339" i="10"/>
  <c r="L339" i="10" s="1"/>
  <c r="I211" i="10"/>
  <c r="L211" i="10" s="1"/>
  <c r="I131" i="10"/>
  <c r="L131" i="10" s="1"/>
  <c r="I199" i="10"/>
  <c r="L199" i="10" s="1"/>
  <c r="I68" i="10"/>
  <c r="L68" i="10" s="1"/>
  <c r="F19" i="9"/>
  <c r="F11" i="9"/>
  <c r="F31" i="9"/>
  <c r="F55" i="9"/>
  <c r="F75" i="9"/>
  <c r="F95" i="9"/>
  <c r="F119" i="9"/>
  <c r="F139" i="9"/>
  <c r="F159" i="9"/>
  <c r="F183" i="9"/>
  <c r="F203" i="9"/>
  <c r="F223" i="9"/>
  <c r="F247" i="9"/>
  <c r="F267" i="9"/>
  <c r="F287" i="9"/>
  <c r="F311" i="9"/>
  <c r="F331" i="9"/>
  <c r="F351" i="9"/>
  <c r="F375" i="9"/>
  <c r="F395" i="9"/>
  <c r="F415" i="9"/>
  <c r="F9" i="9"/>
  <c r="F29" i="9"/>
  <c r="F49" i="9"/>
  <c r="F73" i="9"/>
  <c r="F93" i="9"/>
  <c r="F113" i="9"/>
  <c r="F137" i="9"/>
  <c r="F157" i="9"/>
  <c r="F177" i="9"/>
  <c r="F201" i="9"/>
  <c r="F221" i="9"/>
  <c r="F241" i="9"/>
  <c r="F265" i="9"/>
  <c r="F285" i="9"/>
  <c r="F305" i="9"/>
  <c r="F329" i="9"/>
  <c r="F349" i="9"/>
  <c r="F369" i="9"/>
  <c r="F393" i="9"/>
  <c r="F413" i="9"/>
  <c r="F433" i="9"/>
  <c r="F30" i="9"/>
  <c r="F50" i="9"/>
  <c r="F70" i="9"/>
  <c r="F94" i="9"/>
  <c r="F114" i="9"/>
  <c r="F134" i="9"/>
  <c r="F158" i="9"/>
  <c r="F178" i="9"/>
  <c r="F198" i="9"/>
  <c r="F222" i="9"/>
  <c r="F242" i="9"/>
  <c r="F262" i="9"/>
  <c r="F286" i="9"/>
  <c r="F306" i="9"/>
  <c r="F326" i="9"/>
  <c r="F350" i="9"/>
  <c r="F370" i="9"/>
  <c r="F390" i="9"/>
  <c r="F414" i="9"/>
  <c r="F434" i="9"/>
  <c r="F24" i="9"/>
  <c r="F48" i="9"/>
  <c r="F68" i="9"/>
  <c r="F88" i="9"/>
  <c r="F112" i="9"/>
  <c r="F132" i="9"/>
  <c r="F152" i="9"/>
  <c r="F176" i="9"/>
  <c r="F196" i="9"/>
  <c r="F216" i="9"/>
  <c r="F240" i="9"/>
  <c r="F260" i="9"/>
  <c r="F280" i="9"/>
  <c r="F304" i="9"/>
  <c r="F324" i="9"/>
  <c r="F344" i="9"/>
  <c r="F368" i="9"/>
  <c r="F388" i="9"/>
  <c r="F408" i="9"/>
  <c r="F432" i="9"/>
  <c r="F15" i="9"/>
  <c r="F39" i="9"/>
  <c r="F59" i="9"/>
  <c r="F79" i="9"/>
  <c r="F23" i="9"/>
  <c r="F43" i="9"/>
  <c r="F63" i="9"/>
  <c r="F87" i="9"/>
  <c r="F107" i="9"/>
  <c r="F127" i="9"/>
  <c r="F151" i="9"/>
  <c r="F171" i="9"/>
  <c r="F420" i="9"/>
  <c r="F392" i="9"/>
  <c r="F360" i="9"/>
  <c r="F336" i="9"/>
  <c r="F308" i="9"/>
  <c r="F276" i="9"/>
  <c r="F248" i="9"/>
  <c r="F224" i="9"/>
  <c r="F192" i="9"/>
  <c r="F164" i="9"/>
  <c r="F136" i="9"/>
  <c r="F104" i="9"/>
  <c r="F80" i="9"/>
  <c r="F52" i="9"/>
  <c r="F20" i="9"/>
  <c r="F422" i="9"/>
  <c r="F398" i="9"/>
  <c r="F366" i="9"/>
  <c r="F338" i="9"/>
  <c r="F310" i="9"/>
  <c r="F278" i="9"/>
  <c r="F254" i="9"/>
  <c r="F226" i="9"/>
  <c r="F194" i="9"/>
  <c r="F166" i="9"/>
  <c r="F142" i="9"/>
  <c r="F110" i="9"/>
  <c r="F82" i="9"/>
  <c r="F54" i="9"/>
  <c r="F22" i="9"/>
  <c r="F425" i="9"/>
  <c r="F397" i="9"/>
  <c r="F365" i="9"/>
  <c r="F337" i="9"/>
  <c r="F313" i="9"/>
  <c r="F281" i="9"/>
  <c r="F253" i="9"/>
  <c r="F225" i="9"/>
  <c r="F193" i="9"/>
  <c r="F169" i="9"/>
  <c r="F141" i="9"/>
  <c r="F109" i="9"/>
  <c r="F81" i="9"/>
  <c r="F57" i="9"/>
  <c r="F25" i="9"/>
  <c r="F427" i="9"/>
  <c r="F399" i="9"/>
  <c r="F367" i="9"/>
  <c r="F343" i="9"/>
  <c r="F315" i="9"/>
  <c r="F283" i="9"/>
  <c r="F255" i="9"/>
  <c r="F231" i="9"/>
  <c r="F199" i="9"/>
  <c r="F167" i="9"/>
  <c r="F123" i="9"/>
  <c r="F71" i="9"/>
  <c r="F437" i="9"/>
  <c r="F404" i="9"/>
  <c r="F376" i="9"/>
  <c r="F352" i="9"/>
  <c r="F320" i="9"/>
  <c r="F292" i="9"/>
  <c r="F264" i="9"/>
  <c r="F232" i="9"/>
  <c r="F208" i="9"/>
  <c r="F180" i="9"/>
  <c r="F148" i="9"/>
  <c r="F120" i="9"/>
  <c r="F96" i="9"/>
  <c r="F64" i="9"/>
  <c r="F36" i="9"/>
  <c r="F8" i="9"/>
  <c r="F406" i="9"/>
  <c r="F382" i="9"/>
  <c r="F354" i="9"/>
  <c r="F322" i="9"/>
  <c r="F294" i="9"/>
  <c r="F270" i="9"/>
  <c r="F238" i="9"/>
  <c r="F210" i="9"/>
  <c r="F182" i="9"/>
  <c r="F150" i="9"/>
  <c r="F126" i="9"/>
  <c r="F98" i="9"/>
  <c r="F66" i="9"/>
  <c r="F38" i="9"/>
  <c r="F14" i="9"/>
  <c r="F409" i="9"/>
  <c r="F381" i="9"/>
  <c r="F353" i="9"/>
  <c r="F321" i="9"/>
  <c r="F297" i="9"/>
  <c r="F269" i="9"/>
  <c r="F237" i="9"/>
  <c r="F209" i="9"/>
  <c r="F185" i="9"/>
  <c r="F153" i="9"/>
  <c r="F125" i="9"/>
  <c r="F97" i="9"/>
  <c r="F65" i="9"/>
  <c r="F41" i="9"/>
  <c r="F13" i="9"/>
  <c r="F411" i="9"/>
  <c r="F383" i="9"/>
  <c r="F359" i="9"/>
  <c r="F327" i="9"/>
  <c r="F299" i="9"/>
  <c r="F271" i="9"/>
  <c r="F239" i="9"/>
  <c r="F215" i="9"/>
  <c r="F187" i="9"/>
  <c r="F143" i="9"/>
  <c r="F103" i="9"/>
  <c r="F27" i="9"/>
  <c r="H20" i="9"/>
  <c r="F428" i="9"/>
  <c r="F412" i="9"/>
  <c r="F396" i="9"/>
  <c r="F380" i="9"/>
  <c r="F364" i="9"/>
  <c r="F348" i="9"/>
  <c r="F332" i="9"/>
  <c r="F316" i="9"/>
  <c r="F300" i="9"/>
  <c r="F284" i="9"/>
  <c r="F268" i="9"/>
  <c r="F252" i="9"/>
  <c r="F236" i="9"/>
  <c r="F220" i="9"/>
  <c r="F204" i="9"/>
  <c r="F188" i="9"/>
  <c r="F172" i="9"/>
  <c r="F156" i="9"/>
  <c r="F140" i="9"/>
  <c r="F124" i="9"/>
  <c r="F108" i="9"/>
  <c r="F92" i="9"/>
  <c r="F76" i="9"/>
  <c r="F60" i="9"/>
  <c r="F44" i="9"/>
  <c r="F28" i="9"/>
  <c r="F12" i="9"/>
  <c r="F426" i="9"/>
  <c r="F410" i="9"/>
  <c r="F394" i="9"/>
  <c r="F378" i="9"/>
  <c r="F362" i="9"/>
  <c r="F346" i="9"/>
  <c r="F330" i="9"/>
  <c r="F314" i="9"/>
  <c r="F298" i="9"/>
  <c r="F282" i="9"/>
  <c r="F266" i="9"/>
  <c r="F250" i="9"/>
  <c r="F234" i="9"/>
  <c r="F218" i="9"/>
  <c r="F202" i="9"/>
  <c r="F186" i="9"/>
  <c r="F170" i="9"/>
  <c r="F154" i="9"/>
  <c r="F138" i="9"/>
  <c r="F122" i="9"/>
  <c r="F106" i="9"/>
  <c r="F90" i="9"/>
  <c r="F74" i="9"/>
  <c r="F58" i="9"/>
  <c r="F42" i="9"/>
  <c r="F26" i="9"/>
  <c r="F10" i="9"/>
  <c r="F421" i="9"/>
  <c r="F405" i="9"/>
  <c r="F389" i="9"/>
  <c r="F373" i="9"/>
  <c r="F357" i="9"/>
  <c r="F341" i="9"/>
  <c r="F325" i="9"/>
  <c r="F309" i="9"/>
  <c r="F293" i="9"/>
  <c r="F277" i="9"/>
  <c r="F261" i="9"/>
  <c r="F245" i="9"/>
  <c r="F229" i="9"/>
  <c r="F213" i="9"/>
  <c r="F197" i="9"/>
  <c r="F181" i="9"/>
  <c r="F165" i="9"/>
  <c r="F149" i="9"/>
  <c r="F133" i="9"/>
  <c r="F117" i="9"/>
  <c r="F101" i="9"/>
  <c r="F85" i="9"/>
  <c r="F69" i="9"/>
  <c r="F53" i="9"/>
  <c r="F37" i="9"/>
  <c r="F21" i="9"/>
  <c r="F435" i="9"/>
  <c r="F419" i="9"/>
  <c r="F403" i="9"/>
  <c r="F387" i="9"/>
  <c r="F371" i="9"/>
  <c r="F355" i="9"/>
  <c r="F339" i="9"/>
  <c r="F323" i="9"/>
  <c r="F307" i="9"/>
  <c r="F291" i="9"/>
  <c r="F275" i="9"/>
  <c r="F259" i="9"/>
  <c r="F243" i="9"/>
  <c r="F227" i="9"/>
  <c r="F211" i="9"/>
  <c r="F195" i="9"/>
  <c r="F179" i="9"/>
  <c r="F163" i="9"/>
  <c r="F147" i="9"/>
  <c r="F131" i="9"/>
  <c r="F115" i="9"/>
  <c r="F99" i="9"/>
  <c r="F83" i="9"/>
  <c r="F67" i="9"/>
  <c r="F51" i="9"/>
  <c r="F35" i="9"/>
  <c r="I150" i="8"/>
  <c r="L150" i="8" s="1"/>
  <c r="I325" i="8"/>
  <c r="L325" i="8" s="1"/>
  <c r="I398" i="8"/>
  <c r="F14" i="8"/>
  <c r="F46" i="8"/>
  <c r="F78" i="8"/>
  <c r="F114" i="8"/>
  <c r="F146" i="8"/>
  <c r="F182" i="8"/>
  <c r="F210" i="8"/>
  <c r="F246" i="8"/>
  <c r="F274" i="8"/>
  <c r="F306" i="8"/>
  <c r="F338" i="8"/>
  <c r="F374" i="8"/>
  <c r="F406" i="8"/>
  <c r="F426" i="8"/>
  <c r="F27" i="8"/>
  <c r="F59" i="8"/>
  <c r="F91" i="8"/>
  <c r="F127" i="8"/>
  <c r="F159" i="8"/>
  <c r="F187" i="8"/>
  <c r="F219" i="8"/>
  <c r="F251" i="8"/>
  <c r="F287" i="8"/>
  <c r="F319" i="8"/>
  <c r="F18" i="8"/>
  <c r="F50" i="8"/>
  <c r="F82" i="8"/>
  <c r="F110" i="8"/>
  <c r="F142" i="8"/>
  <c r="F174" i="8"/>
  <c r="F206" i="8"/>
  <c r="F238" i="8"/>
  <c r="F266" i="8"/>
  <c r="F302" i="8"/>
  <c r="F334" i="8"/>
  <c r="F362" i="8"/>
  <c r="F394" i="8"/>
  <c r="F15" i="8"/>
  <c r="F47" i="8"/>
  <c r="F75" i="8"/>
  <c r="F107" i="8"/>
  <c r="F143" i="8"/>
  <c r="F171" i="8"/>
  <c r="F207" i="8"/>
  <c r="F239" i="8"/>
  <c r="F267" i="8"/>
  <c r="F299" i="8"/>
  <c r="F327" i="8"/>
  <c r="F347" i="8"/>
  <c r="F363" i="8"/>
  <c r="F379" i="8"/>
  <c r="F395" i="8"/>
  <c r="F415" i="8"/>
  <c r="F431" i="8"/>
  <c r="F17" i="8"/>
  <c r="F33" i="8"/>
  <c r="F49" i="8"/>
  <c r="F65" i="8"/>
  <c r="F81" i="8"/>
  <c r="F8" i="8"/>
  <c r="F24" i="8"/>
  <c r="F40" i="8"/>
  <c r="F56" i="8"/>
  <c r="F72" i="8"/>
  <c r="F88" i="8"/>
  <c r="F104" i="8"/>
  <c r="F120" i="8"/>
  <c r="F136" i="8"/>
  <c r="F152" i="8"/>
  <c r="F168" i="8"/>
  <c r="F184" i="8"/>
  <c r="F200" i="8"/>
  <c r="F216" i="8"/>
  <c r="F232" i="8"/>
  <c r="F248" i="8"/>
  <c r="F264" i="8"/>
  <c r="F280" i="8"/>
  <c r="F296" i="8"/>
  <c r="F312" i="8"/>
  <c r="F328" i="8"/>
  <c r="F344" i="8"/>
  <c r="F360" i="8"/>
  <c r="F376" i="8"/>
  <c r="F392" i="8"/>
  <c r="F408" i="8"/>
  <c r="F424" i="8"/>
  <c r="F97" i="8"/>
  <c r="F113" i="8"/>
  <c r="F129" i="8"/>
  <c r="F145" i="8"/>
  <c r="F161" i="8"/>
  <c r="F177" i="8"/>
  <c r="F193" i="8"/>
  <c r="F209" i="8"/>
  <c r="F225" i="8"/>
  <c r="F241" i="8"/>
  <c r="F257" i="8"/>
  <c r="F273" i="8"/>
  <c r="F289" i="8"/>
  <c r="F305" i="8"/>
  <c r="F321" i="8"/>
  <c r="F337" i="8"/>
  <c r="F353" i="8"/>
  <c r="F369" i="8"/>
  <c r="F385" i="8"/>
  <c r="F401" i="8"/>
  <c r="F417" i="8"/>
  <c r="F433" i="8"/>
  <c r="G138" i="8"/>
  <c r="H15" i="8"/>
  <c r="H159" i="8"/>
  <c r="H363" i="8"/>
  <c r="I363" i="8" s="1"/>
  <c r="L363" i="8" s="1"/>
  <c r="H167" i="8"/>
  <c r="H389" i="8"/>
  <c r="H292" i="8"/>
  <c r="G118" i="8"/>
  <c r="H142" i="8"/>
  <c r="H166" i="8"/>
  <c r="H198" i="8"/>
  <c r="G73" i="8"/>
  <c r="G85" i="8"/>
  <c r="G197" i="8"/>
  <c r="H221" i="8"/>
  <c r="I221" i="8" s="1"/>
  <c r="L221" i="8" s="1"/>
  <c r="H241" i="8"/>
  <c r="H261" i="8"/>
  <c r="H277" i="8"/>
  <c r="I277" i="8" s="1"/>
  <c r="H297" i="8"/>
  <c r="H317" i="8"/>
  <c r="G329" i="8"/>
  <c r="G345" i="8"/>
  <c r="H365" i="8"/>
  <c r="H393" i="8"/>
  <c r="I393" i="8" s="1"/>
  <c r="H413" i="8"/>
  <c r="G433" i="8"/>
  <c r="H429" i="8"/>
  <c r="H130" i="8"/>
  <c r="H162" i="8"/>
  <c r="H373" i="8"/>
  <c r="I373" i="8" s="1"/>
  <c r="L373" i="8" s="1"/>
  <c r="H11" i="8"/>
  <c r="H43" i="8"/>
  <c r="H324" i="8"/>
  <c r="H78" i="8"/>
  <c r="H145" i="8"/>
  <c r="G189" i="8"/>
  <c r="G392" i="8"/>
  <c r="G144" i="8"/>
  <c r="I144" i="8" s="1"/>
  <c r="H24" i="8"/>
  <c r="G290" i="8"/>
  <c r="G311" i="8"/>
  <c r="I311" i="8" s="1"/>
  <c r="L311" i="8" s="1"/>
  <c r="G274" i="8"/>
  <c r="G97" i="8"/>
  <c r="G432" i="8"/>
  <c r="I432" i="8" s="1"/>
  <c r="H390" i="8"/>
  <c r="G50" i="8"/>
  <c r="I50" i="8" s="1"/>
  <c r="L50" i="8" s="1"/>
  <c r="G177" i="8"/>
  <c r="G390" i="8"/>
  <c r="G271" i="8"/>
  <c r="G435" i="8"/>
  <c r="G194" i="8"/>
  <c r="G429" i="8"/>
  <c r="H86" i="8"/>
  <c r="G323" i="8"/>
  <c r="I323" i="8" s="1"/>
  <c r="L323" i="8" s="1"/>
  <c r="G78" i="8"/>
  <c r="H407" i="8"/>
  <c r="I407" i="8" s="1"/>
  <c r="L407" i="8" s="1"/>
  <c r="H124" i="8"/>
  <c r="G86" i="8"/>
  <c r="G404" i="8"/>
  <c r="G230" i="8"/>
  <c r="I230" i="8" s="1"/>
  <c r="L230" i="8" s="1"/>
  <c r="G184" i="8"/>
  <c r="G300" i="8"/>
  <c r="F22" i="8"/>
  <c r="F54" i="8"/>
  <c r="F86" i="8"/>
  <c r="F122" i="8"/>
  <c r="F154" i="8"/>
  <c r="F190" i="8"/>
  <c r="F218" i="8"/>
  <c r="F254" i="8"/>
  <c r="F282" i="8"/>
  <c r="F314" i="8"/>
  <c r="F346" i="8"/>
  <c r="F382" i="8"/>
  <c r="F410" i="8"/>
  <c r="F434" i="8"/>
  <c r="F35" i="8"/>
  <c r="F71" i="8"/>
  <c r="F99" i="8"/>
  <c r="F131" i="8"/>
  <c r="F167" i="8"/>
  <c r="F195" i="8"/>
  <c r="F227" i="8"/>
  <c r="F263" i="8"/>
  <c r="F295" i="8"/>
  <c r="F339" i="8"/>
  <c r="F26" i="8"/>
  <c r="F58" i="8"/>
  <c r="F90" i="8"/>
  <c r="F118" i="8"/>
  <c r="F150" i="8"/>
  <c r="F178" i="8"/>
  <c r="F214" i="8"/>
  <c r="F242" i="8"/>
  <c r="F278" i="8"/>
  <c r="F310" i="8"/>
  <c r="F342" i="8"/>
  <c r="F370" i="8"/>
  <c r="F402" i="8"/>
  <c r="F23" i="8"/>
  <c r="F55" i="8"/>
  <c r="F87" i="8"/>
  <c r="F115" i="8"/>
  <c r="F151" i="8"/>
  <c r="F179" i="8"/>
  <c r="F215" i="8"/>
  <c r="F247" i="8"/>
  <c r="F275" i="8"/>
  <c r="F307" i="8"/>
  <c r="F331" i="8"/>
  <c r="F351" i="8"/>
  <c r="F367" i="8"/>
  <c r="F383" i="8"/>
  <c r="F399" i="8"/>
  <c r="F419" i="8"/>
  <c r="F435" i="8"/>
  <c r="F21" i="8"/>
  <c r="F37" i="8"/>
  <c r="F53" i="8"/>
  <c r="F69" i="8"/>
  <c r="F85" i="8"/>
  <c r="F12" i="8"/>
  <c r="F28" i="8"/>
  <c r="F44" i="8"/>
  <c r="F60" i="8"/>
  <c r="F76" i="8"/>
  <c r="F92" i="8"/>
  <c r="F108" i="8"/>
  <c r="F124" i="8"/>
  <c r="F140" i="8"/>
  <c r="F156" i="8"/>
  <c r="F172" i="8"/>
  <c r="F188" i="8"/>
  <c r="F204" i="8"/>
  <c r="F220" i="8"/>
  <c r="F236" i="8"/>
  <c r="F252" i="8"/>
  <c r="F268" i="8"/>
  <c r="F284" i="8"/>
  <c r="F300" i="8"/>
  <c r="F316" i="8"/>
  <c r="F332" i="8"/>
  <c r="F348" i="8"/>
  <c r="F364" i="8"/>
  <c r="F380" i="8"/>
  <c r="F396" i="8"/>
  <c r="F412" i="8"/>
  <c r="F428" i="8"/>
  <c r="F101" i="8"/>
  <c r="F117" i="8"/>
  <c r="F133" i="8"/>
  <c r="F149" i="8"/>
  <c r="F165" i="8"/>
  <c r="F181" i="8"/>
  <c r="F197" i="8"/>
  <c r="F213" i="8"/>
  <c r="F229" i="8"/>
  <c r="F245" i="8"/>
  <c r="F261" i="8"/>
  <c r="F277" i="8"/>
  <c r="F293" i="8"/>
  <c r="F309" i="8"/>
  <c r="F325" i="8"/>
  <c r="F341" i="8"/>
  <c r="F357" i="8"/>
  <c r="F373" i="8"/>
  <c r="F389" i="8"/>
  <c r="F405" i="8"/>
  <c r="F421" i="8"/>
  <c r="H46" i="8"/>
  <c r="H362" i="8"/>
  <c r="H115" i="8"/>
  <c r="H199" i="8"/>
  <c r="H31" i="8"/>
  <c r="H175" i="8"/>
  <c r="H196" i="8"/>
  <c r="H316" i="8"/>
  <c r="H118" i="8"/>
  <c r="G142" i="8"/>
  <c r="G174" i="8"/>
  <c r="H53" i="8"/>
  <c r="I53" i="8" s="1"/>
  <c r="L53" i="8" s="1"/>
  <c r="H73" i="8"/>
  <c r="H93" i="8"/>
  <c r="H197" i="8"/>
  <c r="H229" i="8"/>
  <c r="G249" i="8"/>
  <c r="G261" i="8"/>
  <c r="H285" i="8"/>
  <c r="I285" i="8" s="1"/>
  <c r="L285" i="8" s="1"/>
  <c r="G301" i="8"/>
  <c r="I301" i="8" s="1"/>
  <c r="L301" i="8" s="1"/>
  <c r="G317" i="8"/>
  <c r="H333" i="8"/>
  <c r="H353" i="8"/>
  <c r="I353" i="8" s="1"/>
  <c r="H369" i="8"/>
  <c r="H401" i="8"/>
  <c r="I401" i="8" s="1"/>
  <c r="H417" i="8"/>
  <c r="G134" i="8"/>
  <c r="I134" i="8" s="1"/>
  <c r="L134" i="8" s="1"/>
  <c r="G377" i="8"/>
  <c r="I377" i="8" s="1"/>
  <c r="H138" i="8"/>
  <c r="H170" i="8"/>
  <c r="I170" i="8" s="1"/>
  <c r="L170" i="8" s="1"/>
  <c r="H405" i="8"/>
  <c r="I405" i="8" s="1"/>
  <c r="G11" i="8"/>
  <c r="I11" i="8" s="1"/>
  <c r="H18" i="8"/>
  <c r="H380" i="8"/>
  <c r="H306" i="8"/>
  <c r="H383" i="8"/>
  <c r="G166" i="8"/>
  <c r="I166" i="8" s="1"/>
  <c r="L166" i="8" s="1"/>
  <c r="G13" i="8"/>
  <c r="H54" i="8"/>
  <c r="G426" i="8"/>
  <c r="G143" i="8"/>
  <c r="G370" i="8"/>
  <c r="G385" i="8"/>
  <c r="I385" i="8" s="1"/>
  <c r="L385" i="8" s="1"/>
  <c r="H418" i="8"/>
  <c r="H386" i="8"/>
  <c r="G399" i="8"/>
  <c r="H95" i="8"/>
  <c r="H298" i="8"/>
  <c r="G364" i="8"/>
  <c r="G318" i="8"/>
  <c r="G33" i="8"/>
  <c r="H207" i="8"/>
  <c r="G276" i="8"/>
  <c r="G201" i="8"/>
  <c r="H346" i="8"/>
  <c r="G245" i="8"/>
  <c r="G414" i="8"/>
  <c r="G360" i="8"/>
  <c r="H254" i="8"/>
  <c r="G9" i="8"/>
  <c r="H266" i="8"/>
  <c r="F429" i="8"/>
  <c r="F397" i="8"/>
  <c r="F365" i="8"/>
  <c r="F333" i="8"/>
  <c r="F301" i="8"/>
  <c r="F269" i="8"/>
  <c r="F237" i="8"/>
  <c r="F205" i="8"/>
  <c r="F173" i="8"/>
  <c r="F141" i="8"/>
  <c r="F109" i="8"/>
  <c r="F420" i="8"/>
  <c r="F388" i="8"/>
  <c r="F356" i="8"/>
  <c r="F324" i="8"/>
  <c r="F292" i="8"/>
  <c r="F260" i="8"/>
  <c r="F228" i="8"/>
  <c r="F196" i="8"/>
  <c r="F164" i="8"/>
  <c r="F132" i="8"/>
  <c r="F100" i="8"/>
  <c r="F68" i="8"/>
  <c r="F36" i="8"/>
  <c r="F93" i="8"/>
  <c r="F61" i="8"/>
  <c r="F29" i="8"/>
  <c r="F427" i="8"/>
  <c r="F391" i="8"/>
  <c r="F359" i="8"/>
  <c r="F323" i="8"/>
  <c r="F259" i="8"/>
  <c r="F199" i="8"/>
  <c r="F135" i="8"/>
  <c r="F67" i="8"/>
  <c r="F430" i="8"/>
  <c r="F358" i="8"/>
  <c r="F294" i="8"/>
  <c r="F230" i="8"/>
  <c r="F166" i="8"/>
  <c r="F102" i="8"/>
  <c r="F42" i="8"/>
  <c r="F311" i="8"/>
  <c r="F243" i="8"/>
  <c r="F183" i="8"/>
  <c r="F119" i="8"/>
  <c r="F51" i="8"/>
  <c r="F422" i="8"/>
  <c r="F366" i="8"/>
  <c r="F298" i="8"/>
  <c r="F234" i="8"/>
  <c r="F170" i="8"/>
  <c r="F106" i="8"/>
  <c r="F38" i="8"/>
  <c r="I155" i="8"/>
  <c r="F425" i="8"/>
  <c r="F393" i="8"/>
  <c r="F361" i="8"/>
  <c r="F329" i="8"/>
  <c r="F297" i="8"/>
  <c r="F265" i="8"/>
  <c r="F233" i="8"/>
  <c r="F201" i="8"/>
  <c r="F169" i="8"/>
  <c r="F137" i="8"/>
  <c r="F105" i="8"/>
  <c r="F416" i="8"/>
  <c r="F384" i="8"/>
  <c r="F352" i="8"/>
  <c r="F320" i="8"/>
  <c r="F288" i="8"/>
  <c r="F256" i="8"/>
  <c r="F224" i="8"/>
  <c r="F192" i="8"/>
  <c r="F160" i="8"/>
  <c r="F128" i="8"/>
  <c r="F96" i="8"/>
  <c r="F64" i="8"/>
  <c r="F32" i="8"/>
  <c r="F89" i="8"/>
  <c r="F57" i="8"/>
  <c r="F25" i="8"/>
  <c r="F423" i="8"/>
  <c r="F387" i="8"/>
  <c r="F355" i="8"/>
  <c r="F315" i="8"/>
  <c r="F255" i="8"/>
  <c r="F191" i="8"/>
  <c r="F123" i="8"/>
  <c r="F63" i="8"/>
  <c r="F414" i="8"/>
  <c r="F350" i="8"/>
  <c r="F286" i="8"/>
  <c r="F222" i="8"/>
  <c r="F158" i="8"/>
  <c r="F98" i="8"/>
  <c r="F34" i="8"/>
  <c r="F303" i="8"/>
  <c r="F235" i="8"/>
  <c r="F175" i="8"/>
  <c r="F111" i="8"/>
  <c r="F43" i="8"/>
  <c r="F418" i="8"/>
  <c r="F354" i="8"/>
  <c r="F290" i="8"/>
  <c r="F226" i="8"/>
  <c r="F162" i="8"/>
  <c r="F94" i="8"/>
  <c r="F30" i="8"/>
  <c r="H174" i="2"/>
  <c r="H269" i="2"/>
  <c r="H385" i="2"/>
  <c r="H345" i="2"/>
  <c r="H249" i="2"/>
  <c r="H197" i="2"/>
  <c r="H157" i="2"/>
  <c r="H109" i="2"/>
  <c r="H21" i="2"/>
  <c r="I21" i="2" s="1"/>
  <c r="H384" i="2"/>
  <c r="H45" i="2"/>
  <c r="H224" i="2"/>
  <c r="H75" i="2"/>
  <c r="G252" i="2"/>
  <c r="G255" i="2"/>
  <c r="G139" i="2"/>
  <c r="G98" i="2"/>
  <c r="H164" i="2"/>
  <c r="H282" i="2"/>
  <c r="G286" i="2"/>
  <c r="G213" i="2"/>
  <c r="H279" i="2"/>
  <c r="H136" i="2"/>
  <c r="G111" i="2"/>
  <c r="G12" i="2"/>
  <c r="H243" i="2"/>
  <c r="G184" i="2"/>
  <c r="G358" i="2"/>
  <c r="G423" i="2"/>
  <c r="H108" i="2"/>
  <c r="G120" i="2"/>
  <c r="H99" i="2"/>
  <c r="H295" i="2"/>
  <c r="G22" i="2"/>
  <c r="G150" i="2"/>
  <c r="H364" i="2"/>
  <c r="H218" i="2"/>
  <c r="H377" i="2"/>
  <c r="H61" i="2"/>
  <c r="I61" i="2" s="1"/>
  <c r="L61" i="2" s="1"/>
  <c r="H424" i="2"/>
  <c r="H368" i="2"/>
  <c r="G66" i="2"/>
  <c r="G405" i="2"/>
  <c r="H358" i="2"/>
  <c r="G356" i="2"/>
  <c r="H294" i="2"/>
  <c r="G396" i="2"/>
  <c r="H195" i="2"/>
  <c r="G114" i="2"/>
  <c r="H167" i="2"/>
  <c r="G39" i="2"/>
  <c r="G327" i="2"/>
  <c r="H320" i="2"/>
  <c r="G386" i="2"/>
  <c r="H163" i="2"/>
  <c r="H231" i="2"/>
  <c r="G81" i="2"/>
  <c r="G290" i="2"/>
  <c r="G224" i="2"/>
  <c r="H379" i="2"/>
  <c r="G375" i="2"/>
  <c r="G146" i="2"/>
  <c r="H208" i="2"/>
  <c r="G23" i="2"/>
  <c r="G297" i="2"/>
  <c r="G237" i="2"/>
  <c r="H332" i="2"/>
  <c r="I309" i="7"/>
  <c r="L309" i="7" s="1"/>
  <c r="I424" i="7"/>
  <c r="L424" i="7" s="1"/>
  <c r="I400" i="7"/>
  <c r="L400" i="7" s="1"/>
  <c r="I380" i="7"/>
  <c r="I360" i="7"/>
  <c r="L360" i="7" s="1"/>
  <c r="I292" i="7"/>
  <c r="L292" i="7" s="1"/>
  <c r="I248" i="7"/>
  <c r="L248" i="7" s="1"/>
  <c r="I192" i="7"/>
  <c r="L192" i="7" s="1"/>
  <c r="I143" i="7"/>
  <c r="L143" i="7" s="1"/>
  <c r="I103" i="7"/>
  <c r="L103" i="7" s="1"/>
  <c r="I79" i="7"/>
  <c r="L79" i="7" s="1"/>
  <c r="I75" i="7"/>
  <c r="L75" i="7" s="1"/>
  <c r="I39" i="7"/>
  <c r="L39" i="7" s="1"/>
  <c r="I357" i="7"/>
  <c r="L357" i="7" s="1"/>
  <c r="I82" i="7"/>
  <c r="L82" i="7" s="1"/>
  <c r="I395" i="7"/>
  <c r="L395" i="7" s="1"/>
  <c r="I323" i="7"/>
  <c r="L323" i="7" s="1"/>
  <c r="I134" i="7"/>
  <c r="L134" i="7" s="1"/>
  <c r="I227" i="7"/>
  <c r="L227" i="7" s="1"/>
  <c r="I431" i="7"/>
  <c r="L431" i="7" s="1"/>
  <c r="I339" i="7"/>
  <c r="L339" i="7" s="1"/>
  <c r="I179" i="7"/>
  <c r="L179" i="7" s="1"/>
  <c r="I162" i="7"/>
  <c r="L162" i="7" s="1"/>
  <c r="H127" i="6"/>
  <c r="H382" i="6"/>
  <c r="H359" i="6"/>
  <c r="H55" i="6"/>
  <c r="H101" i="6"/>
  <c r="H138" i="6"/>
  <c r="H323" i="6"/>
  <c r="H267" i="6"/>
  <c r="I153" i="5"/>
  <c r="L153" i="5" s="1"/>
  <c r="I253" i="5"/>
  <c r="L253" i="5" s="1"/>
  <c r="I244" i="5"/>
  <c r="I149" i="5"/>
  <c r="I381" i="5"/>
  <c r="L381" i="5" s="1"/>
  <c r="I405" i="5"/>
  <c r="L405" i="5" s="1"/>
  <c r="I124" i="5"/>
  <c r="L124" i="5" s="1"/>
  <c r="H413" i="5"/>
  <c r="H48" i="5"/>
  <c r="G14" i="5"/>
  <c r="I14" i="5" s="1"/>
  <c r="G139" i="5"/>
  <c r="I139" i="5" s="1"/>
  <c r="L139" i="5" s="1"/>
  <c r="G249" i="5"/>
  <c r="I249" i="5" s="1"/>
  <c r="L249" i="5" s="1"/>
  <c r="G77" i="5"/>
  <c r="H292" i="5"/>
  <c r="I292" i="5" s="1"/>
  <c r="H425" i="5"/>
  <c r="I425" i="5" s="1"/>
  <c r="H39" i="5"/>
  <c r="G184" i="5"/>
  <c r="I184" i="5" s="1"/>
  <c r="L184" i="5" s="1"/>
  <c r="H366" i="5"/>
  <c r="I366" i="5" s="1"/>
  <c r="H434" i="5"/>
  <c r="G11" i="5"/>
  <c r="I11" i="5" s="1"/>
  <c r="G197" i="5"/>
  <c r="G311" i="5"/>
  <c r="I311" i="5" s="1"/>
  <c r="G147" i="5"/>
  <c r="I147" i="5" s="1"/>
  <c r="L147" i="5" s="1"/>
  <c r="G325" i="5"/>
  <c r="I325" i="5" s="1"/>
  <c r="L325" i="5" s="1"/>
  <c r="G365" i="5"/>
  <c r="I365" i="5" s="1"/>
  <c r="L365" i="5" s="1"/>
  <c r="H432" i="5"/>
  <c r="I432" i="5" s="1"/>
  <c r="G391" i="5"/>
  <c r="G66" i="5"/>
  <c r="G25" i="5"/>
  <c r="I25" i="5" s="1"/>
  <c r="L25" i="5" s="1"/>
  <c r="G257" i="5"/>
  <c r="I257" i="5" s="1"/>
  <c r="H429" i="5"/>
  <c r="I429" i="5" s="1"/>
  <c r="H229" i="5"/>
  <c r="H193" i="5"/>
  <c r="I193" i="5" s="1"/>
  <c r="G247" i="5"/>
  <c r="I247" i="5" s="1"/>
  <c r="L247" i="5" s="1"/>
  <c r="G382" i="5"/>
  <c r="I382" i="5" s="1"/>
  <c r="G78" i="5"/>
  <c r="I78" i="5" s="1"/>
  <c r="L78" i="5" s="1"/>
  <c r="G363" i="5"/>
  <c r="I363" i="5" s="1"/>
  <c r="L363" i="5" s="1"/>
  <c r="G302" i="5"/>
  <c r="I302" i="5" s="1"/>
  <c r="L302" i="5" s="1"/>
  <c r="G75" i="5"/>
  <c r="I75" i="5" s="1"/>
  <c r="G105" i="5"/>
  <c r="I105" i="5" s="1"/>
  <c r="L105" i="5" s="1"/>
  <c r="H165" i="5"/>
  <c r="I165" i="5" s="1"/>
  <c r="G330" i="5"/>
  <c r="I330" i="5" s="1"/>
  <c r="L330" i="5" s="1"/>
  <c r="G427" i="5"/>
  <c r="I427" i="5" s="1"/>
  <c r="G318" i="5"/>
  <c r="G132" i="5"/>
  <c r="G351" i="5"/>
  <c r="I351" i="5" s="1"/>
  <c r="L351" i="5" s="1"/>
  <c r="G251" i="5"/>
  <c r="G349" i="5"/>
  <c r="I349" i="5" s="1"/>
  <c r="G136" i="5"/>
  <c r="I136" i="5" s="1"/>
  <c r="L136" i="5" s="1"/>
  <c r="G130" i="5"/>
  <c r="I130" i="5" s="1"/>
  <c r="L130" i="5" s="1"/>
  <c r="H397" i="5"/>
  <c r="I397" i="5" s="1"/>
  <c r="H297" i="5"/>
  <c r="G379" i="5"/>
  <c r="G434" i="5"/>
  <c r="G45" i="5"/>
  <c r="I45" i="5" s="1"/>
  <c r="H293" i="5"/>
  <c r="H385" i="5"/>
  <c r="G154" i="5"/>
  <c r="I154" i="5" s="1"/>
  <c r="H101" i="5"/>
  <c r="I101" i="5" s="1"/>
  <c r="G262" i="5"/>
  <c r="H164" i="5"/>
  <c r="I164" i="5" s="1"/>
  <c r="H205" i="5"/>
  <c r="I205" i="5" s="1"/>
  <c r="G296" i="5"/>
  <c r="H285" i="5"/>
  <c r="H9" i="5"/>
  <c r="G297" i="5"/>
  <c r="I297" i="5" s="1"/>
  <c r="G74" i="5"/>
  <c r="I74" i="5" s="1"/>
  <c r="L74" i="5" s="1"/>
  <c r="G50" i="5"/>
  <c r="I50" i="5" s="1"/>
  <c r="L50" i="5" s="1"/>
  <c r="G98" i="5"/>
  <c r="I90" i="4"/>
  <c r="L90" i="4" s="1"/>
  <c r="I361" i="4"/>
  <c r="L361" i="4" s="1"/>
  <c r="I341" i="4"/>
  <c r="I213" i="4"/>
  <c r="I133" i="4"/>
  <c r="L133" i="4" s="1"/>
  <c r="I113" i="4"/>
  <c r="I109" i="4"/>
  <c r="I89" i="4"/>
  <c r="L89" i="4" s="1"/>
  <c r="I85" i="4"/>
  <c r="L85" i="4" s="1"/>
  <c r="I323" i="4"/>
  <c r="L323" i="4" s="1"/>
  <c r="I287" i="4"/>
  <c r="L287" i="4" s="1"/>
  <c r="I423" i="4"/>
  <c r="L423" i="4" s="1"/>
  <c r="I171" i="4"/>
  <c r="L171" i="4" s="1"/>
  <c r="I94" i="4"/>
  <c r="L94" i="4" s="1"/>
  <c r="I31" i="4"/>
  <c r="L31" i="4" s="1"/>
  <c r="I409" i="4"/>
  <c r="L409" i="4" s="1"/>
  <c r="I357" i="4"/>
  <c r="L357" i="4" s="1"/>
  <c r="I305" i="4"/>
  <c r="L305" i="4" s="1"/>
  <c r="I205" i="4"/>
  <c r="L205" i="4" s="1"/>
  <c r="I193" i="4"/>
  <c r="L193" i="4" s="1"/>
  <c r="I149" i="4"/>
  <c r="L149" i="4" s="1"/>
  <c r="I41" i="4"/>
  <c r="L41" i="4" s="1"/>
  <c r="I33" i="4"/>
  <c r="L33" i="4" s="1"/>
  <c r="I29" i="4"/>
  <c r="L29" i="4" s="1"/>
  <c r="I360" i="4"/>
  <c r="I159" i="4"/>
  <c r="L159" i="4" s="1"/>
  <c r="I155" i="4"/>
  <c r="L155" i="4" s="1"/>
  <c r="I346" i="4"/>
  <c r="L346" i="4" s="1"/>
  <c r="I74" i="4"/>
  <c r="L74" i="4" s="1"/>
  <c r="I347" i="4"/>
  <c r="L347" i="4" s="1"/>
  <c r="I310" i="4"/>
  <c r="L310" i="4" s="1"/>
  <c r="I234" i="4"/>
  <c r="L234" i="4" s="1"/>
  <c r="I314" i="4"/>
  <c r="L314" i="4" s="1"/>
  <c r="I95" i="4"/>
  <c r="L95" i="4" s="1"/>
  <c r="I283" i="4"/>
  <c r="L283" i="4" s="1"/>
  <c r="I271" i="4"/>
  <c r="L271" i="4" s="1"/>
  <c r="I87" i="4"/>
  <c r="L87" i="4" s="1"/>
  <c r="I277" i="4"/>
  <c r="L277" i="4" s="1"/>
  <c r="I365" i="4"/>
  <c r="L365" i="4" s="1"/>
  <c r="I21" i="4"/>
  <c r="L21" i="4" s="1"/>
  <c r="I99" i="4"/>
  <c r="L99" i="4" s="1"/>
  <c r="I382" i="4"/>
  <c r="L382" i="4" s="1"/>
  <c r="I279" i="4"/>
  <c r="L279" i="4" s="1"/>
  <c r="I63" i="4"/>
  <c r="L63" i="4" s="1"/>
  <c r="I318" i="4"/>
  <c r="L318" i="4" s="1"/>
  <c r="I146" i="4"/>
  <c r="L146" i="4" s="1"/>
  <c r="I127" i="4"/>
  <c r="L127" i="4" s="1"/>
  <c r="I35" i="4"/>
  <c r="L35" i="4" s="1"/>
  <c r="I334" i="4"/>
  <c r="L334" i="4" s="1"/>
  <c r="I278" i="4"/>
  <c r="L278" i="4" s="1"/>
  <c r="I178" i="4"/>
  <c r="L178" i="4" s="1"/>
  <c r="I399" i="4"/>
  <c r="L399" i="4" s="1"/>
  <c r="I246" i="4"/>
  <c r="L246" i="4" s="1"/>
  <c r="I143" i="4"/>
  <c r="L143" i="4" s="1"/>
  <c r="I435" i="4"/>
  <c r="L435" i="4" s="1"/>
  <c r="I379" i="4"/>
  <c r="L379" i="4" s="1"/>
  <c r="I374" i="4"/>
  <c r="L374" i="4" s="1"/>
  <c r="I403" i="4"/>
  <c r="L403" i="4" s="1"/>
  <c r="I387" i="4"/>
  <c r="L387" i="4" s="1"/>
  <c r="I9" i="3"/>
  <c r="L9" i="3" s="1"/>
  <c r="I222" i="4"/>
  <c r="L222" i="4" s="1"/>
  <c r="I283" i="1"/>
  <c r="L283" i="1" s="1"/>
  <c r="I400" i="3"/>
  <c r="I71" i="3"/>
  <c r="L71" i="3" s="1"/>
  <c r="I142" i="3"/>
  <c r="L142" i="3" s="1"/>
  <c r="H351" i="9"/>
  <c r="H362" i="9"/>
  <c r="H303" i="9"/>
  <c r="H253" i="9"/>
  <c r="H328" i="9"/>
  <c r="H42" i="9"/>
  <c r="H53" i="9"/>
  <c r="H348" i="3"/>
  <c r="G399" i="3"/>
  <c r="H154" i="3"/>
  <c r="H218" i="3"/>
  <c r="G21" i="3"/>
  <c r="G81" i="3"/>
  <c r="H147" i="3"/>
  <c r="H403" i="3"/>
  <c r="H81" i="3"/>
  <c r="H120" i="3"/>
  <c r="I120" i="3" s="1"/>
  <c r="L120" i="3" s="1"/>
  <c r="H267" i="3"/>
  <c r="I267" i="3" s="1"/>
  <c r="L267" i="3" s="1"/>
  <c r="H300" i="3"/>
  <c r="H266" i="3"/>
  <c r="I266" i="3" s="1"/>
  <c r="L266" i="3" s="1"/>
  <c r="G154" i="3"/>
  <c r="H126" i="3"/>
  <c r="G194" i="3"/>
  <c r="I194" i="3" s="1"/>
  <c r="L194" i="3" s="1"/>
  <c r="H302" i="3"/>
  <c r="H392" i="3"/>
  <c r="G319" i="3"/>
  <c r="H349" i="3"/>
  <c r="H186" i="3"/>
  <c r="H345" i="3"/>
  <c r="H46" i="3"/>
  <c r="I46" i="3" s="1"/>
  <c r="L46" i="3" s="1"/>
  <c r="H179" i="3"/>
  <c r="G369" i="3"/>
  <c r="H19" i="3"/>
  <c r="H317" i="3"/>
  <c r="H124" i="3"/>
  <c r="H187" i="3"/>
  <c r="H294" i="3"/>
  <c r="I294" i="3" s="1"/>
  <c r="L294" i="3" s="1"/>
  <c r="G203" i="3"/>
  <c r="I203" i="3" s="1"/>
  <c r="L203" i="3" s="1"/>
  <c r="H290" i="3"/>
  <c r="G73" i="3"/>
  <c r="I73" i="3" s="1"/>
  <c r="L73" i="3" s="1"/>
  <c r="G135" i="3"/>
  <c r="H112" i="3"/>
  <c r="H168" i="3"/>
  <c r="H92" i="3"/>
  <c r="H140" i="3"/>
  <c r="I140" i="3" s="1"/>
  <c r="L140" i="3" s="1"/>
  <c r="H164" i="3"/>
  <c r="H184" i="3"/>
  <c r="H255" i="3"/>
  <c r="H306" i="3"/>
  <c r="H361" i="3"/>
  <c r="H150" i="3"/>
  <c r="G125" i="3"/>
  <c r="I125" i="3" s="1"/>
  <c r="G201" i="3"/>
  <c r="I201" i="3" s="1"/>
  <c r="G186" i="3"/>
  <c r="G105" i="3"/>
  <c r="I105" i="3" s="1"/>
  <c r="G408" i="3"/>
  <c r="G36" i="3"/>
  <c r="G247" i="3"/>
  <c r="G42" i="3"/>
  <c r="I42" i="3" s="1"/>
  <c r="G381" i="3"/>
  <c r="I381" i="3" s="1"/>
  <c r="H233" i="3"/>
  <c r="G324" i="3"/>
  <c r="G353" i="3"/>
  <c r="I353" i="3" s="1"/>
  <c r="G350" i="3"/>
  <c r="G138" i="3"/>
  <c r="I138" i="3" s="1"/>
  <c r="G19" i="3"/>
  <c r="I19" i="3" s="1"/>
  <c r="L19" i="3" s="1"/>
  <c r="G418" i="3"/>
  <c r="H171" i="3"/>
  <c r="I171" i="3" s="1"/>
  <c r="L171" i="3" s="1"/>
  <c r="G65" i="3"/>
  <c r="G190" i="3"/>
  <c r="G245" i="3"/>
  <c r="I245" i="3" s="1"/>
  <c r="G228" i="3"/>
  <c r="G91" i="3"/>
  <c r="G299" i="3"/>
  <c r="I299" i="3" s="1"/>
  <c r="G112" i="3"/>
  <c r="H331" i="3"/>
  <c r="I331" i="3" s="1"/>
  <c r="H372" i="3"/>
  <c r="H250" i="3"/>
  <c r="H57" i="3"/>
  <c r="G151" i="3"/>
  <c r="G100" i="3"/>
  <c r="G326" i="3"/>
  <c r="I326" i="3" s="1"/>
  <c r="G219" i="3"/>
  <c r="I219" i="3" s="1"/>
  <c r="G187" i="3"/>
  <c r="G293" i="3"/>
  <c r="I293" i="3" s="1"/>
  <c r="G223" i="3"/>
  <c r="G433" i="3"/>
  <c r="H365" i="3"/>
  <c r="H146" i="3"/>
  <c r="G306" i="3"/>
  <c r="G23" i="3"/>
  <c r="H257" i="3"/>
  <c r="I257" i="3" s="1"/>
  <c r="L257" i="3" s="1"/>
  <c r="G271" i="3"/>
  <c r="H115" i="3"/>
  <c r="I115" i="3" s="1"/>
  <c r="L115" i="3" s="1"/>
  <c r="G432" i="3"/>
  <c r="I432" i="3" s="1"/>
  <c r="G376" i="3"/>
  <c r="I376" i="3" s="1"/>
  <c r="G282" i="3"/>
  <c r="G185" i="3"/>
  <c r="H134" i="3"/>
  <c r="H80" i="3"/>
  <c r="G329" i="3"/>
  <c r="G189" i="3"/>
  <c r="I189" i="3" s="1"/>
  <c r="G233" i="3"/>
  <c r="G292" i="3"/>
  <c r="I292" i="3" s="1"/>
  <c r="H343" i="3"/>
  <c r="I343" i="3" s="1"/>
  <c r="L343" i="3" s="1"/>
  <c r="G24" i="3"/>
  <c r="I24" i="3" s="1"/>
  <c r="H378" i="3"/>
  <c r="H105" i="3"/>
  <c r="H399" i="3"/>
  <c r="H226" i="3"/>
  <c r="G427" i="3"/>
  <c r="H383" i="3"/>
  <c r="G429" i="3"/>
  <c r="G302" i="3"/>
  <c r="H347" i="3"/>
  <c r="G230" i="3"/>
  <c r="G33" i="3"/>
  <c r="G250" i="3"/>
  <c r="H428" i="3"/>
  <c r="I428" i="3" s="1"/>
  <c r="L428" i="3" s="1"/>
  <c r="H22" i="3"/>
  <c r="I22" i="3" s="1"/>
  <c r="L22" i="3" s="1"/>
  <c r="G114" i="3"/>
  <c r="I114" i="3" s="1"/>
  <c r="H434" i="3"/>
  <c r="G157" i="3"/>
  <c r="I157" i="3" s="1"/>
  <c r="G420" i="3"/>
  <c r="G395" i="3"/>
  <c r="H12" i="3"/>
  <c r="H17" i="3"/>
  <c r="H410" i="3"/>
  <c r="G338" i="3"/>
  <c r="I338" i="3" s="1"/>
  <c r="L338" i="3" s="1"/>
  <c r="G275" i="3"/>
  <c r="I275" i="3" s="1"/>
  <c r="H41" i="3"/>
  <c r="G412" i="3"/>
  <c r="G178" i="3"/>
  <c r="I178" i="3" s="1"/>
  <c r="G38" i="3"/>
  <c r="G215" i="3"/>
  <c r="H28" i="3"/>
  <c r="H35" i="3"/>
  <c r="I35" i="3" s="1"/>
  <c r="L35" i="3" s="1"/>
  <c r="H234" i="3"/>
  <c r="H89" i="3"/>
  <c r="H380" i="3"/>
  <c r="H196" i="3"/>
  <c r="I196" i="3" s="1"/>
  <c r="L196" i="3" s="1"/>
  <c r="H268" i="3"/>
  <c r="G317" i="3"/>
  <c r="G413" i="3"/>
  <c r="H45" i="3"/>
  <c r="G414" i="3"/>
  <c r="G389" i="3"/>
  <c r="G383" i="3"/>
  <c r="I383" i="3" s="1"/>
  <c r="L383" i="3" s="1"/>
  <c r="G113" i="3"/>
  <c r="G111" i="3"/>
  <c r="H386" i="3"/>
  <c r="G377" i="3"/>
  <c r="G325" i="3"/>
  <c r="G318" i="3"/>
  <c r="I318" i="3" s="1"/>
  <c r="H15" i="3"/>
  <c r="G74" i="3"/>
  <c r="H201" i="3"/>
  <c r="G48" i="3"/>
  <c r="G13" i="3"/>
  <c r="H363" i="3"/>
  <c r="H161" i="3"/>
  <c r="G335" i="3"/>
  <c r="G175" i="3"/>
  <c r="H36" i="3"/>
  <c r="G295" i="3"/>
  <c r="G84" i="3"/>
  <c r="H304" i="3"/>
  <c r="H39" i="3"/>
  <c r="I39" i="3" s="1"/>
  <c r="L39" i="3" s="1"/>
  <c r="H319" i="3"/>
  <c r="H237" i="3"/>
  <c r="H173" i="3"/>
  <c r="H206" i="3"/>
  <c r="G167" i="3"/>
  <c r="H431" i="3"/>
  <c r="H389" i="3"/>
  <c r="G394" i="3"/>
  <c r="G179" i="3"/>
  <c r="G133" i="3"/>
  <c r="H188" i="3"/>
  <c r="G312" i="3"/>
  <c r="H141" i="3"/>
  <c r="H224" i="3"/>
  <c r="H265" i="3"/>
  <c r="I265" i="3" s="1"/>
  <c r="L265" i="3" s="1"/>
  <c r="H406" i="3"/>
  <c r="I406" i="3" s="1"/>
  <c r="L406" i="3" s="1"/>
  <c r="H375" i="3"/>
  <c r="I375" i="3" s="1"/>
  <c r="L375" i="3" s="1"/>
  <c r="G212" i="3"/>
  <c r="H189" i="3"/>
  <c r="H48" i="3"/>
  <c r="G205" i="3"/>
  <c r="G345" i="3"/>
  <c r="G238" i="3"/>
  <c r="H25" i="3"/>
  <c r="H177" i="3"/>
  <c r="I177" i="3" s="1"/>
  <c r="L177" i="3" s="1"/>
  <c r="H131" i="3"/>
  <c r="G234" i="3"/>
  <c r="H78" i="3"/>
  <c r="I78" i="3" s="1"/>
  <c r="L78" i="3" s="1"/>
  <c r="H59" i="3"/>
  <c r="I59" i="3" s="1"/>
  <c r="L59" i="3" s="1"/>
  <c r="H281" i="3"/>
  <c r="I281" i="3" s="1"/>
  <c r="H364" i="3"/>
  <c r="H198" i="3"/>
  <c r="I198" i="3" s="1"/>
  <c r="L198" i="3" s="1"/>
  <c r="H341" i="3"/>
  <c r="G361" i="3"/>
  <c r="I361" i="3" s="1"/>
  <c r="L361" i="3" s="1"/>
  <c r="H424" i="3"/>
  <c r="G366" i="3"/>
  <c r="H65" i="3"/>
  <c r="I65" i="3" s="1"/>
  <c r="G47" i="3"/>
  <c r="I47" i="3" s="1"/>
  <c r="H422" i="3"/>
  <c r="H95" i="3"/>
  <c r="H324" i="3"/>
  <c r="H423" i="3"/>
  <c r="H104" i="3"/>
  <c r="H429" i="3"/>
  <c r="H176" i="3"/>
  <c r="H199" i="3"/>
  <c r="H247" i="3"/>
  <c r="H193" i="3"/>
  <c r="H415" i="3"/>
  <c r="G344" i="3"/>
  <c r="I344" i="3" s="1"/>
  <c r="L344" i="3" s="1"/>
  <c r="H91" i="3"/>
  <c r="G243" i="3"/>
  <c r="H64" i="3"/>
  <c r="G231" i="3"/>
  <c r="G67" i="3"/>
  <c r="G382" i="3"/>
  <c r="G69" i="3"/>
  <c r="G214" i="3"/>
  <c r="I214" i="3" s="1"/>
  <c r="G200" i="3"/>
  <c r="I200" i="3" s="1"/>
  <c r="L200" i="3" s="1"/>
  <c r="H53" i="3"/>
  <c r="G162" i="3"/>
  <c r="I162" i="3" s="1"/>
  <c r="G79" i="3"/>
  <c r="G122" i="3"/>
  <c r="G372" i="3"/>
  <c r="H382" i="3"/>
  <c r="H299" i="3"/>
  <c r="G127" i="3"/>
  <c r="G279" i="3"/>
  <c r="G204" i="3"/>
  <c r="H427" i="3"/>
  <c r="H111" i="3"/>
  <c r="G108" i="3"/>
  <c r="I108" i="3" s="1"/>
  <c r="G348" i="3"/>
  <c r="H26" i="3"/>
  <c r="G76" i="3"/>
  <c r="G301" i="3"/>
  <c r="H210" i="3"/>
  <c r="I210" i="3" s="1"/>
  <c r="L210" i="3" s="1"/>
  <c r="H420" i="3"/>
  <c r="G137" i="3"/>
  <c r="I137" i="3" s="1"/>
  <c r="G220" i="3"/>
  <c r="G370" i="3"/>
  <c r="I370" i="3" s="1"/>
  <c r="H249" i="3"/>
  <c r="G390" i="3"/>
  <c r="G373" i="3"/>
  <c r="H30" i="3"/>
  <c r="G246" i="3"/>
  <c r="H183" i="3"/>
  <c r="G68" i="3"/>
  <c r="G323" i="3"/>
  <c r="G184" i="3"/>
  <c r="H60" i="3"/>
  <c r="G424" i="3"/>
  <c r="G188" i="3"/>
  <c r="I188" i="3" s="1"/>
  <c r="G358" i="3"/>
  <c r="I358" i="3" s="1"/>
  <c r="G392" i="3"/>
  <c r="G364" i="3"/>
  <c r="G90" i="3"/>
  <c r="I90" i="3" s="1"/>
  <c r="G16" i="3"/>
  <c r="I16" i="3" s="1"/>
  <c r="H295" i="3"/>
  <c r="H83" i="3"/>
  <c r="G30" i="3"/>
  <c r="I30" i="3" s="1"/>
  <c r="G126" i="3"/>
  <c r="G11" i="3"/>
  <c r="H241" i="3"/>
  <c r="G337" i="3"/>
  <c r="I337" i="3" s="1"/>
  <c r="L337" i="3" s="1"/>
  <c r="H169" i="3"/>
  <c r="I169" i="3" s="1"/>
  <c r="L169" i="3" s="1"/>
  <c r="G77" i="3"/>
  <c r="H280" i="3"/>
  <c r="H272" i="3"/>
  <c r="I272" i="3" s="1"/>
  <c r="H69" i="3"/>
  <c r="G296" i="3"/>
  <c r="G27" i="3"/>
  <c r="G161" i="3"/>
  <c r="G104" i="3"/>
  <c r="H127" i="3"/>
  <c r="I127" i="3" s="1"/>
  <c r="G227" i="3"/>
  <c r="G277" i="3"/>
  <c r="I277" i="3" s="1"/>
  <c r="L277" i="3" s="1"/>
  <c r="G309" i="3"/>
  <c r="G106" i="3"/>
  <c r="G218" i="3"/>
  <c r="H390" i="3"/>
  <c r="H155" i="3"/>
  <c r="H129" i="3"/>
  <c r="H182" i="3"/>
  <c r="H287" i="3"/>
  <c r="I287" i="3" s="1"/>
  <c r="H205" i="3"/>
  <c r="H367" i="3"/>
  <c r="H387" i="3"/>
  <c r="H14" i="3"/>
  <c r="G176" i="3"/>
  <c r="H312" i="3"/>
  <c r="G195" i="3"/>
  <c r="H74" i="3"/>
  <c r="G365" i="3"/>
  <c r="G136" i="3"/>
  <c r="G10" i="3"/>
  <c r="I10" i="3" s="1"/>
  <c r="G384" i="3"/>
  <c r="I384" i="3" s="1"/>
  <c r="L384" i="3" s="1"/>
  <c r="H101" i="3"/>
  <c r="H321" i="3"/>
  <c r="H40" i="3"/>
  <c r="I40" i="3" s="1"/>
  <c r="L40" i="3" s="1"/>
  <c r="G356" i="3"/>
  <c r="H128" i="3"/>
  <c r="H139" i="3"/>
  <c r="I139" i="3" s="1"/>
  <c r="L139" i="3" s="1"/>
  <c r="G123" i="3"/>
  <c r="I123" i="3" s="1"/>
  <c r="L123" i="3" s="1"/>
  <c r="H239" i="3"/>
  <c r="H88" i="3"/>
  <c r="H191" i="3"/>
  <c r="H215" i="3"/>
  <c r="H271" i="3"/>
  <c r="H318" i="3"/>
  <c r="H413" i="3"/>
  <c r="G322" i="3"/>
  <c r="I322" i="3" s="1"/>
  <c r="G101" i="3"/>
  <c r="G289" i="3"/>
  <c r="I289" i="3" s="1"/>
  <c r="G145" i="3"/>
  <c r="G103" i="3"/>
  <c r="H13" i="3"/>
  <c r="G164" i="3"/>
  <c r="I164" i="3" s="1"/>
  <c r="L164" i="3" s="1"/>
  <c r="G431" i="3"/>
  <c r="G286" i="3"/>
  <c r="I286" i="3" s="1"/>
  <c r="L286" i="3" s="1"/>
  <c r="G276" i="3"/>
  <c r="G130" i="3"/>
  <c r="H362" i="3"/>
  <c r="H320" i="3"/>
  <c r="G284" i="3"/>
  <c r="G341" i="3"/>
  <c r="G321" i="3"/>
  <c r="H222" i="3"/>
  <c r="I222" i="3" s="1"/>
  <c r="L222" i="3" s="1"/>
  <c r="G202" i="3"/>
  <c r="I202" i="3" s="1"/>
  <c r="L202" i="3" s="1"/>
  <c r="G180" i="3"/>
  <c r="I180" i="3" s="1"/>
  <c r="L180" i="3" s="1"/>
  <c r="G148" i="3"/>
  <c r="H122" i="3"/>
  <c r="G403" i="3"/>
  <c r="G425" i="3"/>
  <c r="G153" i="3"/>
  <c r="I153" i="3" s="1"/>
  <c r="G273" i="3"/>
  <c r="G328" i="3"/>
  <c r="G232" i="3"/>
  <c r="G316" i="3"/>
  <c r="G60" i="3"/>
  <c r="G339" i="3"/>
  <c r="H130" i="3"/>
  <c r="H178" i="3"/>
  <c r="H350" i="3"/>
  <c r="I350" i="3" s="1"/>
  <c r="G199" i="3"/>
  <c r="G206" i="3"/>
  <c r="G168" i="3"/>
  <c r="I168" i="3" s="1"/>
  <c r="L168" i="3" s="1"/>
  <c r="H135" i="3"/>
  <c r="G363" i="3"/>
  <c r="I363" i="3" s="1"/>
  <c r="L363" i="3" s="1"/>
  <c r="H49" i="3"/>
  <c r="G274" i="3"/>
  <c r="G96" i="3"/>
  <c r="G61" i="3"/>
  <c r="G117" i="3"/>
  <c r="I117" i="3" s="1"/>
  <c r="H385" i="3"/>
  <c r="H284" i="3"/>
  <c r="G43" i="3"/>
  <c r="I43" i="3" s="1"/>
  <c r="G217" i="3"/>
  <c r="I217" i="3" s="1"/>
  <c r="L217" i="3" s="1"/>
  <c r="G150" i="3"/>
  <c r="I150" i="3" s="1"/>
  <c r="G183" i="3"/>
  <c r="H414" i="3"/>
  <c r="G160" i="3"/>
  <c r="G380" i="3"/>
  <c r="I380" i="3" s="1"/>
  <c r="L380" i="3" s="1"/>
  <c r="H232" i="3"/>
  <c r="G367" i="3"/>
  <c r="G26" i="3"/>
  <c r="I26" i="3" s="1"/>
  <c r="G51" i="3"/>
  <c r="I51" i="3" s="1"/>
  <c r="G278" i="3"/>
  <c r="I278" i="3" s="1"/>
  <c r="L278" i="3" s="1"/>
  <c r="H38" i="3"/>
  <c r="G119" i="3"/>
  <c r="I119" i="3" s="1"/>
  <c r="H174" i="3"/>
  <c r="G254" i="3"/>
  <c r="I254" i="3" s="1"/>
  <c r="L254" i="3" s="1"/>
  <c r="H394" i="3"/>
  <c r="G134" i="3"/>
  <c r="G260" i="3"/>
  <c r="G391" i="3"/>
  <c r="I391" i="3" s="1"/>
  <c r="L391" i="3" s="1"/>
  <c r="H145" i="3"/>
  <c r="H252" i="3"/>
  <c r="H32" i="3"/>
  <c r="I32" i="3" s="1"/>
  <c r="L32" i="3" s="1"/>
  <c r="H79" i="3"/>
  <c r="H240" i="3"/>
  <c r="I240" i="3" s="1"/>
  <c r="L240" i="3" s="1"/>
  <c r="H230" i="3"/>
  <c r="I230" i="3" s="1"/>
  <c r="G156" i="3"/>
  <c r="G173" i="3"/>
  <c r="I173" i="3" s="1"/>
  <c r="L173" i="3" s="1"/>
  <c r="G224" i="3"/>
  <c r="G92" i="3"/>
  <c r="G314" i="3"/>
  <c r="H220" i="3"/>
  <c r="G374" i="3"/>
  <c r="G44" i="3"/>
  <c r="G17" i="3"/>
  <c r="G255" i="3"/>
  <c r="I255" i="3" s="1"/>
  <c r="L255" i="3" s="1"/>
  <c r="G72" i="3"/>
  <c r="G28" i="3"/>
  <c r="G288" i="3"/>
  <c r="G124" i="3"/>
  <c r="I124" i="3" s="1"/>
  <c r="L124" i="3" s="1"/>
  <c r="H197" i="3"/>
  <c r="I197" i="3" s="1"/>
  <c r="G290" i="3"/>
  <c r="G63" i="3"/>
  <c r="H256" i="3"/>
  <c r="I256" i="3" s="1"/>
  <c r="L256" i="3" s="1"/>
  <c r="H63" i="3"/>
  <c r="H204" i="3"/>
  <c r="H103" i="3"/>
  <c r="G221" i="3"/>
  <c r="G315" i="3"/>
  <c r="I315" i="3" s="1"/>
  <c r="G407" i="3"/>
  <c r="H261" i="3"/>
  <c r="G422" i="3"/>
  <c r="G334" i="3"/>
  <c r="I334" i="3" s="1"/>
  <c r="H159" i="3"/>
  <c r="G404" i="3"/>
  <c r="G303" i="3"/>
  <c r="H212" i="3"/>
  <c r="G357" i="3"/>
  <c r="I357" i="3" s="1"/>
  <c r="G297" i="3"/>
  <c r="G98" i="3"/>
  <c r="H18" i="3"/>
  <c r="I18" i="3" s="1"/>
  <c r="L18" i="3" s="1"/>
  <c r="G415" i="3"/>
  <c r="I415" i="3" s="1"/>
  <c r="L415" i="3" s="1"/>
  <c r="G264" i="3"/>
  <c r="H332" i="3"/>
  <c r="G378" i="3"/>
  <c r="H217" i="3"/>
  <c r="H99" i="3"/>
  <c r="G89" i="3"/>
  <c r="I89" i="3" s="1"/>
  <c r="L89" i="3" s="1"/>
  <c r="G58" i="3"/>
  <c r="H313" i="3"/>
  <c r="H356" i="3"/>
  <c r="H425" i="3"/>
  <c r="H21" i="3"/>
  <c r="G226" i="3"/>
  <c r="I226" i="3" s="1"/>
  <c r="H109" i="3"/>
  <c r="G355" i="3"/>
  <c r="I355" i="3" s="1"/>
  <c r="H172" i="3"/>
  <c r="H119" i="3"/>
  <c r="G64" i="3"/>
  <c r="H416" i="3"/>
  <c r="I416" i="3" s="1"/>
  <c r="L416" i="3" s="1"/>
  <c r="H223" i="3"/>
  <c r="G362" i="3"/>
  <c r="H156" i="3"/>
  <c r="G131" i="3"/>
  <c r="G80" i="3"/>
  <c r="G144" i="3"/>
  <c r="G12" i="3"/>
  <c r="G216" i="3"/>
  <c r="I216" i="3" s="1"/>
  <c r="H136" i="3"/>
  <c r="H160" i="3"/>
  <c r="H195" i="3"/>
  <c r="H211" i="3"/>
  <c r="I211" i="3" s="1"/>
  <c r="H243" i="3"/>
  <c r="H259" i="3"/>
  <c r="H282" i="3"/>
  <c r="H330" i="3"/>
  <c r="H426" i="3"/>
  <c r="H270" i="3"/>
  <c r="H325" i="3"/>
  <c r="H360" i="3"/>
  <c r="H106" i="3"/>
  <c r="H408" i="3"/>
  <c r="H323" i="3"/>
  <c r="H229" i="3"/>
  <c r="I229" i="3" s="1"/>
  <c r="H77" i="3"/>
  <c r="I77" i="3" s="1"/>
  <c r="H231" i="3"/>
  <c r="H253" i="3"/>
  <c r="G99" i="3"/>
  <c r="H303" i="3"/>
  <c r="G110" i="3"/>
  <c r="I110" i="3" s="1"/>
  <c r="H269" i="3"/>
  <c r="I269" i="3" s="1"/>
  <c r="L269" i="3" s="1"/>
  <c r="G45" i="3"/>
  <c r="H66" i="3"/>
  <c r="H62" i="3"/>
  <c r="I62" i="3" s="1"/>
  <c r="L62" i="3" s="1"/>
  <c r="H27" i="3"/>
  <c r="H23" i="3"/>
  <c r="H133" i="3"/>
  <c r="H181" i="3"/>
  <c r="H228" i="3"/>
  <c r="H44" i="3"/>
  <c r="H335" i="3"/>
  <c r="G258" i="3"/>
  <c r="I258" i="3" s="1"/>
  <c r="L258" i="3" s="1"/>
  <c r="H359" i="3"/>
  <c r="H68" i="3"/>
  <c r="I68" i="3" s="1"/>
  <c r="H58" i="3"/>
  <c r="G29" i="3"/>
  <c r="H242" i="3"/>
  <c r="G132" i="3"/>
  <c r="G397" i="3"/>
  <c r="G253" i="3"/>
  <c r="G57" i="3"/>
  <c r="I57" i="3" s="1"/>
  <c r="L57" i="3" s="1"/>
  <c r="H308" i="3"/>
  <c r="H405" i="3"/>
  <c r="I405" i="3" s="1"/>
  <c r="H274" i="3"/>
  <c r="H301" i="3"/>
  <c r="H340" i="3"/>
  <c r="I340" i="3" s="1"/>
  <c r="H433" i="3"/>
  <c r="I376" i="1"/>
  <c r="L376" i="1" s="1"/>
  <c r="H344" i="6"/>
  <c r="H432" i="6"/>
  <c r="H9" i="6"/>
  <c r="H75" i="6"/>
  <c r="H41" i="6"/>
  <c r="H248" i="6"/>
  <c r="H157" i="6"/>
  <c r="H291" i="6"/>
  <c r="H44" i="6"/>
  <c r="H12" i="6"/>
  <c r="H330" i="6"/>
  <c r="H241" i="6"/>
  <c r="H356" i="6"/>
  <c r="H59" i="6"/>
  <c r="H94" i="6"/>
  <c r="H292" i="6"/>
  <c r="H263" i="6"/>
  <c r="H274" i="6"/>
  <c r="H320" i="6"/>
  <c r="H66" i="6"/>
  <c r="H363" i="6"/>
  <c r="H331" i="6"/>
  <c r="I269" i="7"/>
  <c r="L269" i="7" s="1"/>
  <c r="I185" i="7"/>
  <c r="L185" i="7" s="1"/>
  <c r="I343" i="10"/>
  <c r="L343" i="10" s="1"/>
  <c r="I15" i="7"/>
  <c r="L15" i="7" s="1"/>
  <c r="I39" i="4"/>
  <c r="L39" i="4" s="1"/>
  <c r="I338" i="4"/>
  <c r="L338" i="4" s="1"/>
  <c r="I421" i="8"/>
  <c r="L421" i="8" s="1"/>
  <c r="I77" i="8"/>
  <c r="L77" i="8" s="1"/>
  <c r="I214" i="4"/>
  <c r="L214" i="4" s="1"/>
  <c r="I194" i="4"/>
  <c r="L194" i="4" s="1"/>
  <c r="I202" i="4"/>
  <c r="L202" i="4" s="1"/>
  <c r="I354" i="4"/>
  <c r="L354" i="4" s="1"/>
  <c r="I417" i="4"/>
  <c r="L417" i="4" s="1"/>
  <c r="I385" i="4"/>
  <c r="L385" i="4" s="1"/>
  <c r="I381" i="4"/>
  <c r="L381" i="4" s="1"/>
  <c r="I369" i="4"/>
  <c r="I329" i="4"/>
  <c r="L329" i="4" s="1"/>
  <c r="I309" i="4"/>
  <c r="L309" i="4" s="1"/>
  <c r="I297" i="4"/>
  <c r="L297" i="4" s="1"/>
  <c r="I273" i="4"/>
  <c r="I269" i="4"/>
  <c r="L269" i="4" s="1"/>
  <c r="I209" i="4"/>
  <c r="L209" i="4" s="1"/>
  <c r="I201" i="4"/>
  <c r="L201" i="4" s="1"/>
  <c r="I181" i="4"/>
  <c r="I173" i="4"/>
  <c r="L173" i="4" s="1"/>
  <c r="I169" i="4"/>
  <c r="L169" i="4" s="1"/>
  <c r="I165" i="4"/>
  <c r="I73" i="4"/>
  <c r="I61" i="4"/>
  <c r="L61" i="4" s="1"/>
  <c r="I49" i="4"/>
  <c r="L49" i="4" s="1"/>
  <c r="I45" i="4"/>
  <c r="L45" i="4" s="1"/>
  <c r="I37" i="4"/>
  <c r="L37" i="4" s="1"/>
  <c r="I9" i="4"/>
  <c r="L9" i="4" s="1"/>
  <c r="I344" i="4"/>
  <c r="L344" i="4" s="1"/>
  <c r="I184" i="4"/>
  <c r="L184" i="4" s="1"/>
  <c r="I60" i="4"/>
  <c r="L60" i="4" s="1"/>
  <c r="I12" i="4"/>
  <c r="I242" i="5"/>
  <c r="L242" i="5" s="1"/>
  <c r="I387" i="5"/>
  <c r="L387" i="5" s="1"/>
  <c r="I348" i="7"/>
  <c r="L348" i="7" s="1"/>
  <c r="I163" i="7"/>
  <c r="L163" i="7" s="1"/>
  <c r="H14" i="8"/>
  <c r="H354" i="8"/>
  <c r="H286" i="8"/>
  <c r="I286" i="8" s="1"/>
  <c r="L286" i="8" s="1"/>
  <c r="H434" i="8"/>
  <c r="H147" i="8"/>
  <c r="I147" i="8" s="1"/>
  <c r="L147" i="8" s="1"/>
  <c r="H183" i="8"/>
  <c r="H275" i="8"/>
  <c r="H295" i="8"/>
  <c r="H27" i="8"/>
  <c r="I27" i="8" s="1"/>
  <c r="L27" i="8" s="1"/>
  <c r="H131" i="8"/>
  <c r="I131" i="8" s="1"/>
  <c r="L131" i="8" s="1"/>
  <c r="H163" i="8"/>
  <c r="H235" i="8"/>
  <c r="H303" i="8"/>
  <c r="H375" i="8"/>
  <c r="H80" i="8"/>
  <c r="H376" i="8"/>
  <c r="H10" i="8"/>
  <c r="H30" i="8"/>
  <c r="H82" i="8"/>
  <c r="H154" i="8"/>
  <c r="I154" i="8" s="1"/>
  <c r="L154" i="8" s="1"/>
  <c r="H262" i="8"/>
  <c r="H402" i="8"/>
  <c r="H430" i="8"/>
  <c r="H58" i="8"/>
  <c r="G162" i="8"/>
  <c r="H258" i="8"/>
  <c r="H310" i="8"/>
  <c r="H255" i="8"/>
  <c r="H335" i="8"/>
  <c r="H23" i="8"/>
  <c r="H63" i="8"/>
  <c r="H151" i="8"/>
  <c r="H179" i="8"/>
  <c r="I179" i="8" s="1"/>
  <c r="L179" i="8" s="1"/>
  <c r="H299" i="8"/>
  <c r="H371" i="8"/>
  <c r="H411" i="8"/>
  <c r="H272" i="8"/>
  <c r="H408" i="8"/>
  <c r="H174" i="8"/>
  <c r="G182" i="8"/>
  <c r="I182" i="8" s="1"/>
  <c r="H194" i="8"/>
  <c r="I194" i="8" s="1"/>
  <c r="L194" i="8" s="1"/>
  <c r="G69" i="8"/>
  <c r="H81" i="8"/>
  <c r="I81" i="8" s="1"/>
  <c r="L81" i="8" s="1"/>
  <c r="H89" i="8"/>
  <c r="H97" i="8"/>
  <c r="I97" i="8" s="1"/>
  <c r="L97" i="8" s="1"/>
  <c r="H101" i="8"/>
  <c r="H217" i="8"/>
  <c r="I217" i="8" s="1"/>
  <c r="L217" i="8" s="1"/>
  <c r="G225" i="8"/>
  <c r="H233" i="8"/>
  <c r="I233" i="8" s="1"/>
  <c r="L233" i="8" s="1"/>
  <c r="G237" i="8"/>
  <c r="H249" i="8"/>
  <c r="I249" i="8" s="1"/>
  <c r="L249" i="8" s="1"/>
  <c r="H273" i="8"/>
  <c r="H281" i="8"/>
  <c r="H289" i="8"/>
  <c r="I289" i="8" s="1"/>
  <c r="L289" i="8" s="1"/>
  <c r="H309" i="8"/>
  <c r="I309" i="8" s="1"/>
  <c r="L309" i="8" s="1"/>
  <c r="H313" i="8"/>
  <c r="H321" i="8"/>
  <c r="I321" i="8" s="1"/>
  <c r="L321" i="8" s="1"/>
  <c r="H329" i="8"/>
  <c r="G333" i="8"/>
  <c r="I333" i="8" s="1"/>
  <c r="H349" i="8"/>
  <c r="H357" i="8"/>
  <c r="I357" i="8" s="1"/>
  <c r="L357" i="8" s="1"/>
  <c r="G369" i="8"/>
  <c r="H397" i="8"/>
  <c r="I397" i="8" s="1"/>
  <c r="L397" i="8" s="1"/>
  <c r="G413" i="8"/>
  <c r="G417" i="8"/>
  <c r="I417" i="8" s="1"/>
  <c r="L417" i="8" s="1"/>
  <c r="H433" i="8"/>
  <c r="H341" i="8"/>
  <c r="I341" i="8" s="1"/>
  <c r="L341" i="8" s="1"/>
  <c r="H122" i="8"/>
  <c r="G130" i="8"/>
  <c r="H146" i="8"/>
  <c r="I146" i="8" s="1"/>
  <c r="H178" i="8"/>
  <c r="I178" i="8" s="1"/>
  <c r="H202" i="8"/>
  <c r="G273" i="8"/>
  <c r="H253" i="8"/>
  <c r="G56" i="8"/>
  <c r="I56" i="8" s="1"/>
  <c r="G35" i="8"/>
  <c r="H47" i="8"/>
  <c r="H34" i="8"/>
  <c r="H112" i="8"/>
  <c r="H276" i="8"/>
  <c r="H360" i="8"/>
  <c r="H102" i="8"/>
  <c r="G239" i="8"/>
  <c r="G247" i="8"/>
  <c r="G43" i="8"/>
  <c r="I43" i="8" s="1"/>
  <c r="G103" i="8"/>
  <c r="G430" i="8"/>
  <c r="I430" i="8" s="1"/>
  <c r="L430" i="8" s="1"/>
  <c r="G281" i="8"/>
  <c r="G18" i="8"/>
  <c r="G220" i="8"/>
  <c r="G132" i="8"/>
  <c r="I132" i="8" s="1"/>
  <c r="G359" i="8"/>
  <c r="G415" i="8"/>
  <c r="H263" i="8"/>
  <c r="G198" i="8"/>
  <c r="I198" i="8" s="1"/>
  <c r="L198" i="8" s="1"/>
  <c r="H322" i="8"/>
  <c r="H120" i="8"/>
  <c r="G75" i="8"/>
  <c r="H91" i="8"/>
  <c r="H106" i="8"/>
  <c r="H22" i="8"/>
  <c r="I294" i="4"/>
  <c r="L294" i="4" s="1"/>
  <c r="I206" i="4"/>
  <c r="L206" i="4" s="1"/>
  <c r="I106" i="4"/>
  <c r="L106" i="4" s="1"/>
  <c r="I119" i="4"/>
  <c r="L119" i="4" s="1"/>
  <c r="I83" i="4"/>
  <c r="L83" i="4" s="1"/>
  <c r="I259" i="4"/>
  <c r="L259" i="4" s="1"/>
  <c r="I384" i="4"/>
  <c r="I332" i="4"/>
  <c r="L332" i="4" s="1"/>
  <c r="I204" i="4"/>
  <c r="L204" i="4" s="1"/>
  <c r="I152" i="4"/>
  <c r="L152" i="4" s="1"/>
  <c r="I76" i="4"/>
  <c r="L76" i="4" s="1"/>
  <c r="I408" i="7"/>
  <c r="L408" i="7" s="1"/>
  <c r="I328" i="7"/>
  <c r="L328" i="7" s="1"/>
  <c r="I312" i="7"/>
  <c r="L312" i="7" s="1"/>
  <c r="I244" i="7"/>
  <c r="L244" i="7" s="1"/>
  <c r="I212" i="7"/>
  <c r="I155" i="7"/>
  <c r="L155" i="7" s="1"/>
  <c r="I111" i="7"/>
  <c r="L111" i="7" s="1"/>
  <c r="I99" i="7"/>
  <c r="L99" i="7" s="1"/>
  <c r="I95" i="7"/>
  <c r="I31" i="8"/>
  <c r="L31" i="8" s="1"/>
  <c r="I371" i="10"/>
  <c r="L371" i="10" s="1"/>
  <c r="I123" i="10"/>
  <c r="L123" i="10" s="1"/>
  <c r="I63" i="10"/>
  <c r="I47" i="10"/>
  <c r="L47" i="10" s="1"/>
  <c r="I386" i="10"/>
  <c r="L386" i="10" s="1"/>
  <c r="I290" i="10"/>
  <c r="H80" i="1"/>
  <c r="H176" i="1"/>
  <c r="H274" i="1"/>
  <c r="H92" i="1"/>
  <c r="G335" i="1"/>
  <c r="I335" i="1" s="1"/>
  <c r="L335" i="1" s="1"/>
  <c r="H294" i="8"/>
  <c r="I294" i="8" s="1"/>
  <c r="L294" i="8" s="1"/>
  <c r="H94" i="8"/>
  <c r="H357" i="1"/>
  <c r="H422" i="8"/>
  <c r="H290" i="8"/>
  <c r="I253" i="7"/>
  <c r="L253" i="7" s="1"/>
  <c r="I335" i="10"/>
  <c r="L335" i="10" s="1"/>
  <c r="I255" i="10"/>
  <c r="L255" i="10" s="1"/>
  <c r="I415" i="10"/>
  <c r="L415" i="10" s="1"/>
  <c r="I315" i="10"/>
  <c r="L315" i="10" s="1"/>
  <c r="I27" i="10"/>
  <c r="L27" i="10" s="1"/>
  <c r="I138" i="4"/>
  <c r="L138" i="4" s="1"/>
  <c r="I350" i="4"/>
  <c r="L350" i="4" s="1"/>
  <c r="I271" i="10"/>
  <c r="L271" i="10" s="1"/>
  <c r="I39" i="10"/>
  <c r="L39" i="10" s="1"/>
  <c r="I174" i="10"/>
  <c r="L174" i="10" s="1"/>
  <c r="I78" i="4"/>
  <c r="L78" i="4" s="1"/>
  <c r="I295" i="4"/>
  <c r="L295" i="4" s="1"/>
  <c r="I34" i="4"/>
  <c r="L34" i="4" s="1"/>
  <c r="I402" i="4"/>
  <c r="L402" i="4" s="1"/>
  <c r="I183" i="4"/>
  <c r="L183" i="4" s="1"/>
  <c r="I255" i="4"/>
  <c r="L255" i="4" s="1"/>
  <c r="I135" i="4"/>
  <c r="L135" i="4" s="1"/>
  <c r="I126" i="4"/>
  <c r="L126" i="4" s="1"/>
  <c r="I38" i="4"/>
  <c r="L38" i="4" s="1"/>
  <c r="I30" i="4"/>
  <c r="L30" i="4" s="1"/>
  <c r="I91" i="4"/>
  <c r="L91" i="4" s="1"/>
  <c r="I298" i="3"/>
  <c r="L298" i="3" s="1"/>
  <c r="I352" i="3"/>
  <c r="L352" i="3" s="1"/>
  <c r="I175" i="3"/>
  <c r="L175" i="3" s="1"/>
  <c r="I247" i="3"/>
  <c r="L247" i="3" s="1"/>
  <c r="I314" i="3"/>
  <c r="L314" i="3" s="1"/>
  <c r="I421" i="3"/>
  <c r="L421" i="3" s="1"/>
  <c r="I236" i="3"/>
  <c r="L236" i="3" s="1"/>
  <c r="I165" i="3"/>
  <c r="L165" i="3" s="1"/>
  <c r="I102" i="3"/>
  <c r="L102" i="3" s="1"/>
  <c r="H429" i="2"/>
  <c r="H333" i="2"/>
  <c r="H237" i="2"/>
  <c r="H9" i="2"/>
  <c r="H381" i="2"/>
  <c r="H361" i="2"/>
  <c r="H273" i="2"/>
  <c r="H225" i="2"/>
  <c r="I225" i="2" s="1"/>
  <c r="H169" i="2"/>
  <c r="H141" i="2"/>
  <c r="H105" i="2"/>
  <c r="H37" i="2"/>
  <c r="H29" i="2"/>
  <c r="H13" i="2"/>
  <c r="G243" i="2"/>
  <c r="H432" i="2"/>
  <c r="H420" i="2"/>
  <c r="H230" i="2"/>
  <c r="H32" i="2"/>
  <c r="G401" i="2"/>
  <c r="H327" i="2"/>
  <c r="H41" i="2"/>
  <c r="H202" i="2"/>
  <c r="H23" i="2"/>
  <c r="H307" i="2"/>
  <c r="G337" i="2"/>
  <c r="G163" i="2"/>
  <c r="I163" i="2" s="1"/>
  <c r="G107" i="2"/>
  <c r="H130" i="2"/>
  <c r="G354" i="2"/>
  <c r="I354" i="2" s="1"/>
  <c r="G422" i="2"/>
  <c r="G46" i="2"/>
  <c r="G70" i="2"/>
  <c r="H142" i="2"/>
  <c r="H395" i="2"/>
  <c r="I395" i="2" s="1"/>
  <c r="L395" i="2" s="1"/>
  <c r="G403" i="2"/>
  <c r="G339" i="2"/>
  <c r="G134" i="2"/>
  <c r="G190" i="2"/>
  <c r="G128" i="2"/>
  <c r="H180" i="2"/>
  <c r="H382" i="2"/>
  <c r="H146" i="2"/>
  <c r="G203" i="2"/>
  <c r="H179" i="2"/>
  <c r="H60" i="2"/>
  <c r="G283" i="2"/>
  <c r="H331" i="2"/>
  <c r="G179" i="2"/>
  <c r="I179" i="2" s="1"/>
  <c r="H268" i="2"/>
  <c r="G151" i="2"/>
  <c r="H419" i="2"/>
  <c r="G82" i="2"/>
  <c r="G345" i="2"/>
  <c r="H410" i="2"/>
  <c r="H50" i="2"/>
  <c r="H287" i="2"/>
  <c r="G13" i="2"/>
  <c r="G169" i="2"/>
  <c r="H98" i="2"/>
  <c r="G323" i="2"/>
  <c r="H210" i="2"/>
  <c r="G418" i="2"/>
  <c r="G15" i="2"/>
  <c r="G124" i="2"/>
  <c r="I124" i="2" s="1"/>
  <c r="L124" i="2" s="1"/>
  <c r="G210" i="2"/>
  <c r="H48" i="2"/>
  <c r="G371" i="2"/>
  <c r="H127" i="2"/>
  <c r="G427" i="2"/>
  <c r="G241" i="2"/>
  <c r="G115" i="2"/>
  <c r="H263" i="2"/>
  <c r="G118" i="2"/>
  <c r="G204" i="2"/>
  <c r="G205" i="2"/>
  <c r="H259" i="2"/>
  <c r="G384" i="2"/>
  <c r="G338" i="2"/>
  <c r="G194" i="2"/>
  <c r="G246" i="2"/>
  <c r="G261" i="2"/>
  <c r="G54" i="2"/>
  <c r="G342" i="2"/>
  <c r="H240" i="2"/>
  <c r="G374" i="2"/>
  <c r="H391" i="2"/>
  <c r="G215" i="2"/>
  <c r="G202" i="2"/>
  <c r="G217" i="2"/>
  <c r="H343" i="2"/>
  <c r="G189" i="2"/>
  <c r="I189" i="2" s="1"/>
  <c r="L189" i="2" s="1"/>
  <c r="G195" i="2"/>
  <c r="H244" i="2"/>
  <c r="G154" i="2"/>
  <c r="G397" i="2"/>
  <c r="G64" i="2"/>
  <c r="G32" i="2"/>
  <c r="G91" i="2"/>
  <c r="G287" i="2"/>
  <c r="H408" i="2"/>
  <c r="H278" i="2"/>
  <c r="H186" i="2"/>
  <c r="H114" i="2"/>
  <c r="H14" i="2"/>
  <c r="H266" i="2"/>
  <c r="H166" i="2"/>
  <c r="H349" i="2"/>
  <c r="H409" i="2"/>
  <c r="H397" i="2"/>
  <c r="H353" i="2"/>
  <c r="H341" i="2"/>
  <c r="H329" i="2"/>
  <c r="I329" i="2" s="1"/>
  <c r="L329" i="2" s="1"/>
  <c r="H317" i="2"/>
  <c r="H293" i="2"/>
  <c r="H281" i="2"/>
  <c r="H245" i="2"/>
  <c r="H233" i="2"/>
  <c r="H193" i="2"/>
  <c r="H161" i="2"/>
  <c r="H117" i="2"/>
  <c r="H89" i="2"/>
  <c r="H81" i="2"/>
  <c r="H69" i="2"/>
  <c r="I69" i="2" s="1"/>
  <c r="L69" i="2" s="1"/>
  <c r="H53" i="2"/>
  <c r="G244" i="2"/>
  <c r="G197" i="2"/>
  <c r="G239" i="2"/>
  <c r="H404" i="2"/>
  <c r="H388" i="2"/>
  <c r="H376" i="2"/>
  <c r="G234" i="2"/>
  <c r="H66" i="2"/>
  <c r="G143" i="2"/>
  <c r="H168" i="2"/>
  <c r="H67" i="2"/>
  <c r="H194" i="2"/>
  <c r="H228" i="2"/>
  <c r="G141" i="2"/>
  <c r="H35" i="2"/>
  <c r="G31" i="2"/>
  <c r="G11" i="2"/>
  <c r="H205" i="2"/>
  <c r="G174" i="2"/>
  <c r="H422" i="2"/>
  <c r="G52" i="2"/>
  <c r="I52" i="2" s="1"/>
  <c r="L52" i="2" s="1"/>
  <c r="H271" i="2"/>
  <c r="G332" i="2"/>
  <c r="H59" i="2"/>
  <c r="G35" i="2"/>
  <c r="G152" i="2"/>
  <c r="G160" i="2"/>
  <c r="I160" i="2" s="1"/>
  <c r="L160" i="2" s="1"/>
  <c r="G352" i="2"/>
  <c r="H54" i="2"/>
  <c r="G303" i="2"/>
  <c r="H431" i="2"/>
  <c r="G135" i="2"/>
  <c r="G296" i="2"/>
  <c r="I296" i="2" s="1"/>
  <c r="L296" i="2" s="1"/>
  <c r="G300" i="2"/>
  <c r="H430" i="2"/>
  <c r="H102" i="2"/>
  <c r="H318" i="2"/>
  <c r="G186" i="2"/>
  <c r="I186" i="2" s="1"/>
  <c r="L186" i="2" s="1"/>
  <c r="G276" i="2"/>
  <c r="G376" i="2"/>
  <c r="H12" i="2"/>
  <c r="G140" i="2"/>
  <c r="G292" i="2"/>
  <c r="G119" i="2"/>
  <c r="G17" i="2"/>
  <c r="G182" i="2"/>
  <c r="G220" i="2"/>
  <c r="G431" i="2"/>
  <c r="H15" i="2"/>
  <c r="H38" i="2"/>
  <c r="G49" i="2"/>
  <c r="G377" i="2"/>
  <c r="H272" i="2"/>
  <c r="H199" i="2"/>
  <c r="G316" i="2"/>
  <c r="G214" i="2"/>
  <c r="H198" i="2"/>
  <c r="G259" i="2"/>
  <c r="H191" i="2"/>
  <c r="G392" i="2"/>
  <c r="G60" i="2"/>
  <c r="G196" i="2"/>
  <c r="G16" i="2"/>
  <c r="G360" i="2"/>
  <c r="G87" i="2"/>
  <c r="G207" i="2"/>
  <c r="H227" i="2"/>
  <c r="H260" i="2"/>
  <c r="H335" i="2"/>
  <c r="G430" i="2"/>
  <c r="G76" i="2"/>
  <c r="G391" i="2"/>
  <c r="G126" i="2"/>
  <c r="G86" i="2"/>
  <c r="G127" i="2"/>
  <c r="G416" i="2"/>
  <c r="G42" i="2"/>
  <c r="I42" i="2" s="1"/>
  <c r="L42" i="2" s="1"/>
  <c r="G273" i="2"/>
  <c r="G385" i="2"/>
  <c r="G58" i="2"/>
  <c r="G298" i="2"/>
  <c r="G59" i="2"/>
  <c r="G26" i="2"/>
  <c r="G50" i="2"/>
  <c r="G359" i="2"/>
  <c r="H350" i="2"/>
  <c r="G413" i="2"/>
  <c r="H112" i="2"/>
  <c r="G268" i="2"/>
  <c r="H76" i="2"/>
  <c r="G10" i="2"/>
  <c r="G14" i="2"/>
  <c r="G85" i="2"/>
  <c r="H44" i="2"/>
  <c r="G138" i="2"/>
  <c r="G131" i="2"/>
  <c r="H380" i="2"/>
  <c r="H372" i="2"/>
  <c r="H400" i="2"/>
  <c r="G108" i="2"/>
  <c r="H131" i="2"/>
  <c r="G263" i="2"/>
  <c r="G424" i="2"/>
  <c r="I424" i="2" s="1"/>
  <c r="G96" i="2"/>
  <c r="G232" i="2"/>
  <c r="G171" i="2"/>
  <c r="H236" i="2"/>
  <c r="G229" i="2"/>
  <c r="I229" i="2" s="1"/>
  <c r="G21" i="2"/>
  <c r="G177" i="2"/>
  <c r="G74" i="2"/>
  <c r="G390" i="2"/>
  <c r="H378" i="2"/>
  <c r="G27" i="2"/>
  <c r="H251" i="2"/>
  <c r="G271" i="2"/>
  <c r="H398" i="2"/>
  <c r="G363" i="2"/>
  <c r="H434" i="2"/>
  <c r="H95" i="2"/>
  <c r="H299" i="2"/>
  <c r="G170" i="2"/>
  <c r="I170" i="2" s="1"/>
  <c r="H116" i="2"/>
  <c r="G180" i="2"/>
  <c r="H223" i="2"/>
  <c r="H40" i="2"/>
  <c r="G158" i="2"/>
  <c r="H402" i="2"/>
  <c r="G282" i="2"/>
  <c r="H55" i="2"/>
  <c r="G262" i="2"/>
  <c r="G24" i="2"/>
  <c r="G105" i="2"/>
  <c r="G67" i="2"/>
  <c r="H312" i="2"/>
  <c r="G330" i="2"/>
  <c r="G304" i="2"/>
  <c r="G142" i="2"/>
  <c r="H200" i="2"/>
  <c r="G251" i="2"/>
  <c r="H426" i="2"/>
  <c r="G55" i="2"/>
  <c r="I55" i="2" s="1"/>
  <c r="L55" i="2" s="1"/>
  <c r="G288" i="2"/>
  <c r="G199" i="2"/>
  <c r="H159" i="2"/>
  <c r="H308" i="2"/>
  <c r="G248" i="2"/>
  <c r="G226" i="2"/>
  <c r="G93" i="2"/>
  <c r="G191" i="2"/>
  <c r="G147" i="2"/>
  <c r="H355" i="2"/>
  <c r="H83" i="2"/>
  <c r="G104" i="2"/>
  <c r="G314" i="2"/>
  <c r="G41" i="2"/>
  <c r="H247" i="2"/>
  <c r="G335" i="2"/>
  <c r="I335" i="2" s="1"/>
  <c r="H88" i="2"/>
  <c r="G344" i="2"/>
  <c r="G228" i="2"/>
  <c r="I228" i="2" s="1"/>
  <c r="G326" i="2"/>
  <c r="G280" i="2"/>
  <c r="H87" i="2"/>
  <c r="G238" i="2"/>
  <c r="G336" i="2"/>
  <c r="I336" i="2" s="1"/>
  <c r="G277" i="2"/>
  <c r="H154" i="2"/>
  <c r="H262" i="2"/>
  <c r="H319" i="2"/>
  <c r="G193" i="2"/>
  <c r="G426" i="2"/>
  <c r="G412" i="2"/>
  <c r="G313" i="2"/>
  <c r="H347" i="2"/>
  <c r="G388" i="2"/>
  <c r="H187" i="2"/>
  <c r="G249" i="2"/>
  <c r="H242" i="2"/>
  <c r="H235" i="2"/>
  <c r="H366" i="2"/>
  <c r="G89" i="2"/>
  <c r="H31" i="2"/>
  <c r="G311" i="2"/>
  <c r="I311" i="2" s="1"/>
  <c r="G393" i="2"/>
  <c r="H138" i="2"/>
  <c r="H246" i="2"/>
  <c r="H47" i="2"/>
  <c r="I47" i="2" s="1"/>
  <c r="L47" i="2" s="1"/>
  <c r="H148" i="2"/>
  <c r="H284" i="2"/>
  <c r="G113" i="2"/>
  <c r="G281" i="2"/>
  <c r="H124" i="2"/>
  <c r="G253" i="2"/>
  <c r="G187" i="2"/>
  <c r="H280" i="2"/>
  <c r="G159" i="2"/>
  <c r="I159" i="2" s="1"/>
  <c r="L159" i="2" s="1"/>
  <c r="G30" i="2"/>
  <c r="G299" i="2"/>
  <c r="G302" i="2"/>
  <c r="G183" i="2"/>
  <c r="H155" i="2"/>
  <c r="I155" i="2" s="1"/>
  <c r="L155" i="2" s="1"/>
  <c r="G53" i="2"/>
  <c r="H43" i="2"/>
  <c r="G256" i="2"/>
  <c r="G369" i="2"/>
  <c r="G270" i="2"/>
  <c r="H359" i="2"/>
  <c r="H239" i="2"/>
  <c r="H390" i="2"/>
  <c r="G200" i="2"/>
  <c r="H215" i="2"/>
  <c r="H220" i="2"/>
  <c r="H276" i="2"/>
  <c r="H206" i="2"/>
  <c r="H74" i="2"/>
  <c r="H316" i="2"/>
  <c r="G164" i="2"/>
  <c r="H18" i="2"/>
  <c r="H304" i="2"/>
  <c r="G136" i="2"/>
  <c r="G409" i="2"/>
  <c r="G211" i="2"/>
  <c r="I211" i="2" s="1"/>
  <c r="H362" i="2"/>
  <c r="H156" i="2"/>
  <c r="G129" i="2"/>
  <c r="G334" i="2"/>
  <c r="H8" i="2"/>
  <c r="G432" i="2"/>
  <c r="H134" i="2"/>
  <c r="G254" i="2"/>
  <c r="H110" i="2"/>
  <c r="G176" i="2"/>
  <c r="G236" i="2"/>
  <c r="H334" i="2"/>
  <c r="G84" i="2"/>
  <c r="H192" i="2"/>
  <c r="H58" i="2"/>
  <c r="H80" i="2"/>
  <c r="G221" i="2"/>
  <c r="G230" i="2"/>
  <c r="I230" i="2" s="1"/>
  <c r="H158" i="2"/>
  <c r="G247" i="2"/>
  <c r="H46" i="2"/>
  <c r="G149" i="2"/>
  <c r="H234" i="2"/>
  <c r="H144" i="2"/>
  <c r="H256" i="2"/>
  <c r="G198" i="2"/>
  <c r="H178" i="2"/>
  <c r="G279" i="2"/>
  <c r="G38" i="2"/>
  <c r="I38" i="2" s="1"/>
  <c r="G94" i="2"/>
  <c r="G208" i="2"/>
  <c r="I208" i="2" s="1"/>
  <c r="H407" i="2"/>
  <c r="H27" i="2"/>
  <c r="I27" i="2" s="1"/>
  <c r="H115" i="2"/>
  <c r="H135" i="2"/>
  <c r="H133" i="2"/>
  <c r="H188" i="2"/>
  <c r="H274" i="2"/>
  <c r="G112" i="2"/>
  <c r="H183" i="2"/>
  <c r="G185" i="2"/>
  <c r="H405" i="2"/>
  <c r="H305" i="2"/>
  <c r="H96" i="2"/>
  <c r="H129" i="2"/>
  <c r="G175" i="2"/>
  <c r="G165" i="2"/>
  <c r="G132" i="2"/>
  <c r="H147" i="2"/>
  <c r="H427" i="2"/>
  <c r="H78" i="2"/>
  <c r="G109" i="2"/>
  <c r="G75" i="2"/>
  <c r="H291" i="2"/>
  <c r="G36" i="2"/>
  <c r="G305" i="2"/>
  <c r="H221" i="2"/>
  <c r="I221" i="2" s="1"/>
  <c r="G83" i="2"/>
  <c r="H352" i="2"/>
  <c r="H340" i="2"/>
  <c r="H356" i="2"/>
  <c r="H416" i="2"/>
  <c r="H11" i="2"/>
  <c r="G34" i="2"/>
  <c r="I34" i="2" s="1"/>
  <c r="G415" i="2"/>
  <c r="G349" i="2"/>
  <c r="G402" i="2"/>
  <c r="G88" i="2"/>
  <c r="H140" i="2"/>
  <c r="G106" i="2"/>
  <c r="G188" i="2"/>
  <c r="G321" i="2"/>
  <c r="I321" i="2" s="1"/>
  <c r="G56" i="2"/>
  <c r="G408" i="2"/>
  <c r="G341" i="2"/>
  <c r="H324" i="2"/>
  <c r="G130" i="2"/>
  <c r="G421" i="2"/>
  <c r="G404" i="2"/>
  <c r="G172" i="2"/>
  <c r="G372" i="2"/>
  <c r="H292" i="2"/>
  <c r="G18" i="2"/>
  <c r="G102" i="2"/>
  <c r="G306" i="2"/>
  <c r="H394" i="2"/>
  <c r="H255" i="2"/>
  <c r="I255" i="2" s="1"/>
  <c r="L255" i="2" s="1"/>
  <c r="G278" i="2"/>
  <c r="G291" i="2"/>
  <c r="G373" i="2"/>
  <c r="H123" i="2"/>
  <c r="G233" i="2"/>
  <c r="H63" i="2"/>
  <c r="G319" i="2"/>
  <c r="G350" i="2"/>
  <c r="H171" i="2"/>
  <c r="H300" i="2"/>
  <c r="G382" i="2"/>
  <c r="I382" i="2" s="1"/>
  <c r="G387" i="2"/>
  <c r="G434" i="2"/>
  <c r="G307" i="2"/>
  <c r="I307" i="2" s="1"/>
  <c r="G366" i="2"/>
  <c r="I366" i="2" s="1"/>
  <c r="H252" i="2"/>
  <c r="G240" i="2"/>
  <c r="G365" i="2"/>
  <c r="G137" i="2"/>
  <c r="G153" i="2"/>
  <c r="G157" i="2"/>
  <c r="G324" i="2"/>
  <c r="G28" i="2"/>
  <c r="I28" i="2" s="1"/>
  <c r="H346" i="2"/>
  <c r="H338" i="2"/>
  <c r="H91" i="2"/>
  <c r="H216" i="2"/>
  <c r="G425" i="2"/>
  <c r="G95" i="2"/>
  <c r="G78" i="2"/>
  <c r="H107" i="2"/>
  <c r="H303" i="2"/>
  <c r="G347" i="2"/>
  <c r="H283" i="2"/>
  <c r="G328" i="2"/>
  <c r="G274" i="2"/>
  <c r="G40" i="2"/>
  <c r="G381" i="2"/>
  <c r="I381" i="2" s="1"/>
  <c r="H418" i="2"/>
  <c r="H414" i="2"/>
  <c r="H24" i="2"/>
  <c r="G379" i="2"/>
  <c r="G414" i="2"/>
  <c r="G318" i="2"/>
  <c r="G264" i="2"/>
  <c r="G166" i="2"/>
  <c r="H288" i="2"/>
  <c r="G428" i="2"/>
  <c r="H122" i="2"/>
  <c r="G310" i="2"/>
  <c r="G227" i="2"/>
  <c r="G285" i="2"/>
  <c r="H363" i="2"/>
  <c r="G168" i="2"/>
  <c r="I168" i="2" s="1"/>
  <c r="G275" i="2"/>
  <c r="H435" i="2"/>
  <c r="I435" i="2" s="1"/>
  <c r="L435" i="2" s="1"/>
  <c r="H232" i="2"/>
  <c r="G258" i="2"/>
  <c r="H339" i="2"/>
  <c r="H258" i="2"/>
  <c r="G79" i="2"/>
  <c r="H219" i="2"/>
  <c r="I219" i="2" s="1"/>
  <c r="L219" i="2" s="1"/>
  <c r="H68" i="2"/>
  <c r="H254" i="2"/>
  <c r="H214" i="2"/>
  <c r="H104" i="2"/>
  <c r="H330" i="2"/>
  <c r="G364" i="2"/>
  <c r="G394" i="2"/>
  <c r="G218" i="2"/>
  <c r="I218" i="2" s="1"/>
  <c r="H212" i="2"/>
  <c r="I212" i="2" s="1"/>
  <c r="L212" i="2" s="1"/>
  <c r="G380" i="2"/>
  <c r="G231" i="2"/>
  <c r="G235" i="2"/>
  <c r="I235" i="2" s="1"/>
  <c r="L235" i="2" s="1"/>
  <c r="H415" i="2"/>
  <c r="H151" i="2"/>
  <c r="G250" i="2"/>
  <c r="H367" i="2"/>
  <c r="H323" i="2"/>
  <c r="G8" i="2"/>
  <c r="H423" i="2"/>
  <c r="G320" i="2"/>
  <c r="G245" i="2"/>
  <c r="G101" i="2"/>
  <c r="H39" i="2"/>
  <c r="H132" i="2"/>
  <c r="G367" i="2"/>
  <c r="G355" i="2"/>
  <c r="G25" i="2"/>
  <c r="H36" i="2"/>
  <c r="H152" i="2"/>
  <c r="H406" i="2"/>
  <c r="I406" i="2" s="1"/>
  <c r="L406" i="2" s="1"/>
  <c r="H71" i="2"/>
  <c r="G407" i="2"/>
  <c r="H375" i="2"/>
  <c r="G71" i="2"/>
  <c r="G301" i="2"/>
  <c r="G260" i="2"/>
  <c r="I260" i="2" s="1"/>
  <c r="G162" i="2"/>
  <c r="H175" i="2"/>
  <c r="G121" i="2"/>
  <c r="H126" i="2"/>
  <c r="H226" i="2"/>
  <c r="G269" i="2"/>
  <c r="G333" i="2"/>
  <c r="I333" i="2" s="1"/>
  <c r="H250" i="2"/>
  <c r="H79" i="2"/>
  <c r="G144" i="2"/>
  <c r="G400" i="2"/>
  <c r="I400" i="2" s="1"/>
  <c r="L400" i="2" s="1"/>
  <c r="G315" i="2"/>
  <c r="I315" i="2" s="1"/>
  <c r="G284" i="2"/>
  <c r="H94" i="2"/>
  <c r="G267" i="2"/>
  <c r="I267" i="2" s="1"/>
  <c r="H310" i="2"/>
  <c r="G80" i="2"/>
  <c r="G167" i="2"/>
  <c r="H172" i="2"/>
  <c r="I172" i="2" s="1"/>
  <c r="G62" i="2"/>
  <c r="G133" i="2"/>
  <c r="G317" i="2"/>
  <c r="G45" i="2"/>
  <c r="H298" i="2"/>
  <c r="H118" i="2"/>
  <c r="G348" i="2"/>
  <c r="I348" i="2" s="1"/>
  <c r="G43" i="2"/>
  <c r="H77" i="2"/>
  <c r="H213" i="2"/>
  <c r="G68" i="2"/>
  <c r="H342" i="2"/>
  <c r="H217" i="2"/>
  <c r="G122" i="2"/>
  <c r="H20" i="2"/>
  <c r="H56" i="2"/>
  <c r="G383" i="2"/>
  <c r="I383" i="2" s="1"/>
  <c r="H153" i="2"/>
  <c r="H257" i="2"/>
  <c r="H184" i="2"/>
  <c r="H119" i="2"/>
  <c r="G309" i="2"/>
  <c r="G92" i="2"/>
  <c r="H289" i="2"/>
  <c r="H421" i="2"/>
  <c r="G99" i="2"/>
  <c r="G289" i="2"/>
  <c r="G398" i="2"/>
  <c r="H290" i="2"/>
  <c r="G63" i="2"/>
  <c r="H302" i="2"/>
  <c r="H374" i="2"/>
  <c r="H344" i="2"/>
  <c r="I344" i="2" s="1"/>
  <c r="H360" i="2"/>
  <c r="I48" i="2"/>
  <c r="L48" i="2" s="1"/>
  <c r="H182" i="2"/>
  <c r="H106" i="2"/>
  <c r="H326" i="2"/>
  <c r="H26" i="2"/>
  <c r="H393" i="2"/>
  <c r="H57" i="2"/>
  <c r="H425" i="2"/>
  <c r="H369" i="2"/>
  <c r="H301" i="2"/>
  <c r="H253" i="2"/>
  <c r="H201" i="2"/>
  <c r="H177" i="2"/>
  <c r="H149" i="2"/>
  <c r="H125" i="2"/>
  <c r="H97" i="2"/>
  <c r="G57" i="2"/>
  <c r="G103" i="2"/>
  <c r="H162" i="2"/>
  <c r="H90" i="2"/>
  <c r="H30" i="2"/>
  <c r="H190" i="2"/>
  <c r="H82" i="2"/>
  <c r="H10" i="2"/>
  <c r="H417" i="2"/>
  <c r="H373" i="2"/>
  <c r="H313" i="2"/>
  <c r="H261" i="2"/>
  <c r="H185" i="2"/>
  <c r="H25" i="2"/>
  <c r="H433" i="2"/>
  <c r="H401" i="2"/>
  <c r="H365" i="2"/>
  <c r="H337" i="2"/>
  <c r="H325" i="2"/>
  <c r="H309" i="2"/>
  <c r="I309" i="2" s="1"/>
  <c r="H297" i="2"/>
  <c r="H285" i="2"/>
  <c r="H277" i="2"/>
  <c r="H241" i="2"/>
  <c r="H181" i="2"/>
  <c r="H165" i="2"/>
  <c r="I165" i="2" s="1"/>
  <c r="H145" i="2"/>
  <c r="H121" i="2"/>
  <c r="H101" i="2"/>
  <c r="H93" i="2"/>
  <c r="H73" i="2"/>
  <c r="H49" i="2"/>
  <c r="H33" i="2"/>
  <c r="H314" i="2"/>
  <c r="H412" i="2"/>
  <c r="H392" i="2"/>
  <c r="H328" i="2"/>
  <c r="H264" i="2"/>
  <c r="H139" i="2"/>
  <c r="H370" i="2"/>
  <c r="H371" i="2"/>
  <c r="G65" i="2"/>
  <c r="G178" i="2"/>
  <c r="H62" i="2"/>
  <c r="H17" i="2"/>
  <c r="H72" i="2"/>
  <c r="H22" i="2"/>
  <c r="G417" i="2"/>
  <c r="I417" i="2" s="1"/>
  <c r="L417" i="2" s="1"/>
  <c r="G419" i="2"/>
  <c r="H65" i="2"/>
  <c r="G294" i="2"/>
  <c r="H286" i="2"/>
  <c r="G125" i="2"/>
  <c r="G37" i="2"/>
  <c r="G389" i="2"/>
  <c r="I389" i="2" s="1"/>
  <c r="L389" i="2" s="1"/>
  <c r="H204" i="2"/>
  <c r="G370" i="2"/>
  <c r="G411" i="2"/>
  <c r="G209" i="2"/>
  <c r="H176" i="2"/>
  <c r="H411" i="2"/>
  <c r="H351" i="2"/>
  <c r="I351" i="2" s="1"/>
  <c r="L351" i="2" s="1"/>
  <c r="G223" i="2"/>
  <c r="G97" i="2"/>
  <c r="H203" i="2"/>
  <c r="G192" i="2"/>
  <c r="G116" i="2"/>
  <c r="G410" i="2"/>
  <c r="I410" i="2" s="1"/>
  <c r="L410" i="2" s="1"/>
  <c r="G201" i="2"/>
  <c r="H86" i="2"/>
  <c r="H322" i="2"/>
  <c r="G257" i="2"/>
  <c r="I257" i="2" s="1"/>
  <c r="L257" i="2" s="1"/>
  <c r="G331" i="2"/>
  <c r="G343" i="2"/>
  <c r="I343" i="2" s="1"/>
  <c r="L343" i="2" s="1"/>
  <c r="G361" i="2"/>
  <c r="G123" i="2"/>
  <c r="G206" i="2"/>
  <c r="G20" i="2"/>
  <c r="I20" i="2" s="1"/>
  <c r="L20" i="2" s="1"/>
  <c r="H306" i="2"/>
  <c r="H238" i="2"/>
  <c r="H143" i="2"/>
  <c r="G242" i="2"/>
  <c r="G156" i="2"/>
  <c r="H70" i="2"/>
  <c r="G368" i="2"/>
  <c r="G272" i="2"/>
  <c r="H275" i="2"/>
  <c r="G325" i="2"/>
  <c r="H103" i="2"/>
  <c r="G346" i="2"/>
  <c r="I346" i="2" s="1"/>
  <c r="L346" i="2" s="1"/>
  <c r="G148" i="2"/>
  <c r="H84" i="2"/>
  <c r="G295" i="2"/>
  <c r="G51" i="2"/>
  <c r="I51" i="2" s="1"/>
  <c r="H403" i="2"/>
  <c r="G181" i="2"/>
  <c r="G312" i="2"/>
  <c r="G340" i="2"/>
  <c r="H386" i="2"/>
  <c r="G353" i="2"/>
  <c r="H128" i="2"/>
  <c r="G378" i="2"/>
  <c r="G357" i="2"/>
  <c r="I357" i="2" s="1"/>
  <c r="L357" i="2" s="1"/>
  <c r="G308" i="2"/>
  <c r="H92" i="2"/>
  <c r="G90" i="2"/>
  <c r="G322" i="2"/>
  <c r="I322" i="2" s="1"/>
  <c r="G73" i="2"/>
  <c r="G362" i="2"/>
  <c r="G44" i="2"/>
  <c r="G72" i="2"/>
  <c r="G77" i="2"/>
  <c r="G173" i="2"/>
  <c r="I173" i="2" s="1"/>
  <c r="L173" i="2" s="1"/>
  <c r="H387" i="2"/>
  <c r="G117" i="2"/>
  <c r="G216" i="2"/>
  <c r="H196" i="2"/>
  <c r="G293" i="2"/>
  <c r="I293" i="2" s="1"/>
  <c r="G29" i="2"/>
  <c r="H207" i="2"/>
  <c r="G265" i="2"/>
  <c r="G429" i="2"/>
  <c r="H100" i="2"/>
  <c r="G399" i="2"/>
  <c r="G266" i="2"/>
  <c r="I266" i="2" s="1"/>
  <c r="H428" i="2"/>
  <c r="I368" i="1"/>
  <c r="L368" i="1" s="1"/>
  <c r="I75" i="1"/>
  <c r="I415" i="1"/>
  <c r="L415" i="1" s="1"/>
  <c r="I334" i="1"/>
  <c r="L334" i="1" s="1"/>
  <c r="I162" i="1"/>
  <c r="L162" i="1" s="1"/>
  <c r="I26" i="1"/>
  <c r="L26" i="1" s="1"/>
  <c r="I110" i="1"/>
  <c r="L110" i="1" s="1"/>
  <c r="I35" i="1"/>
  <c r="L35" i="1" s="1"/>
  <c r="I405" i="4"/>
  <c r="L405" i="4" s="1"/>
  <c r="I407" i="4"/>
  <c r="L407" i="4" s="1"/>
  <c r="I191" i="4"/>
  <c r="L191" i="4" s="1"/>
  <c r="I410" i="4"/>
  <c r="L410" i="4" s="1"/>
  <c r="I351" i="1"/>
  <c r="L351" i="1" s="1"/>
  <c r="I230" i="1"/>
  <c r="L230" i="1" s="1"/>
  <c r="I186" i="1"/>
  <c r="L186" i="1" s="1"/>
  <c r="I90" i="1"/>
  <c r="L90" i="1" s="1"/>
  <c r="I411" i="3"/>
  <c r="L411" i="3" s="1"/>
  <c r="H125" i="1"/>
  <c r="H181" i="1"/>
  <c r="H329" i="1"/>
  <c r="H386" i="1"/>
  <c r="H69" i="1"/>
  <c r="H277" i="1"/>
  <c r="H53" i="1"/>
  <c r="H109" i="1"/>
  <c r="H209" i="1"/>
  <c r="H241" i="1"/>
  <c r="H374" i="1"/>
  <c r="H236" i="1"/>
  <c r="H152" i="1"/>
  <c r="H308" i="1"/>
  <c r="H33" i="1"/>
  <c r="H341" i="1"/>
  <c r="H145" i="1"/>
  <c r="H422" i="1"/>
  <c r="H349" i="1"/>
  <c r="H260" i="1"/>
  <c r="H344" i="1"/>
  <c r="H48" i="1"/>
  <c r="G224" i="1"/>
  <c r="G301" i="1"/>
  <c r="G304" i="1"/>
  <c r="G177" i="1"/>
  <c r="G79" i="1"/>
  <c r="I79" i="1" s="1"/>
  <c r="L79" i="1" s="1"/>
  <c r="G113" i="1"/>
  <c r="G292" i="1"/>
  <c r="G362" i="1"/>
  <c r="G297" i="1"/>
  <c r="G97" i="1"/>
  <c r="G405" i="1"/>
  <c r="G252" i="1"/>
  <c r="G21" i="1"/>
  <c r="G232" i="1"/>
  <c r="H382" i="1"/>
  <c r="G213" i="1"/>
  <c r="H205" i="1"/>
  <c r="G153" i="1"/>
  <c r="G129" i="1"/>
  <c r="H406" i="1"/>
  <c r="G68" i="1"/>
  <c r="G390" i="1"/>
  <c r="G281" i="1"/>
  <c r="G61" i="1"/>
  <c r="G328" i="1"/>
  <c r="G73" i="1"/>
  <c r="H325" i="1"/>
  <c r="H257" i="1"/>
  <c r="G316" i="1"/>
  <c r="G105" i="1"/>
  <c r="G121" i="1"/>
  <c r="G244" i="1"/>
  <c r="G414" i="1"/>
  <c r="G164" i="1"/>
  <c r="I164" i="1" s="1"/>
  <c r="L164" i="1" s="1"/>
  <c r="G425" i="1"/>
  <c r="G317" i="1"/>
  <c r="H169" i="1"/>
  <c r="H177" i="1"/>
  <c r="G185" i="1"/>
  <c r="G228" i="1"/>
  <c r="G193" i="1"/>
  <c r="G276" i="1"/>
  <c r="G144" i="1"/>
  <c r="H394" i="1"/>
  <c r="G116" i="1"/>
  <c r="G340" i="1"/>
  <c r="I340" i="1" s="1"/>
  <c r="L340" i="1" s="1"/>
  <c r="H137" i="1"/>
  <c r="G422" i="1"/>
  <c r="H366" i="1"/>
  <c r="H129" i="1"/>
  <c r="G321" i="1"/>
  <c r="H390" i="1"/>
  <c r="G197" i="1"/>
  <c r="H229" i="1"/>
  <c r="G133" i="1"/>
  <c r="G9" i="1"/>
  <c r="H49" i="1"/>
  <c r="H305" i="1"/>
  <c r="H337" i="1"/>
  <c r="G261" i="1"/>
  <c r="H185" i="1"/>
  <c r="H213" i="1"/>
  <c r="H117" i="1"/>
  <c r="H354" i="1"/>
  <c r="G81" i="1"/>
  <c r="G253" i="1"/>
  <c r="G125" i="1"/>
  <c r="I125" i="1" s="1"/>
  <c r="L125" i="1" s="1"/>
  <c r="G313" i="1"/>
  <c r="G28" i="1"/>
  <c r="G369" i="1"/>
  <c r="I369" i="1" s="1"/>
  <c r="L369" i="1" s="1"/>
  <c r="H106" i="1"/>
  <c r="I106" i="1" s="1"/>
  <c r="L106" i="1" s="1"/>
  <c r="H318" i="1"/>
  <c r="G72" i="1"/>
  <c r="G426" i="1"/>
  <c r="G33" i="1"/>
  <c r="G345" i="1"/>
  <c r="G160" i="1"/>
  <c r="G268" i="1"/>
  <c r="G108" i="1"/>
  <c r="G357" i="1"/>
  <c r="H313" i="1"/>
  <c r="H370" i="1"/>
  <c r="H108" i="1"/>
  <c r="G17" i="1"/>
  <c r="H168" i="1"/>
  <c r="H397" i="1"/>
  <c r="H224" i="1"/>
  <c r="H292" i="1"/>
  <c r="H348" i="1"/>
  <c r="H120" i="1"/>
  <c r="H417" i="1"/>
  <c r="H434" i="1"/>
  <c r="H105" i="1"/>
  <c r="H293" i="1"/>
  <c r="H9" i="1"/>
  <c r="H220" i="1"/>
  <c r="H421" i="1"/>
  <c r="H304" i="1"/>
  <c r="G172" i="1"/>
  <c r="G358" i="1"/>
  <c r="G196" i="1"/>
  <c r="G285" i="1"/>
  <c r="G421" i="1"/>
  <c r="G132" i="1"/>
  <c r="G266" i="1"/>
  <c r="I266" i="1" s="1"/>
  <c r="L266" i="1" s="1"/>
  <c r="G257" i="1"/>
  <c r="G201" i="1"/>
  <c r="G220" i="1"/>
  <c r="G40" i="1"/>
  <c r="H298" i="1"/>
  <c r="G241" i="1"/>
  <c r="G389" i="1"/>
  <c r="G37" i="1"/>
  <c r="G433" i="1"/>
  <c r="G156" i="1"/>
  <c r="G374" i="1"/>
  <c r="H281" i="1"/>
  <c r="G336" i="1"/>
  <c r="H189" i="1"/>
  <c r="G293" i="1"/>
  <c r="G320" i="1"/>
  <c r="H13" i="1"/>
  <c r="H157" i="1"/>
  <c r="H153" i="1"/>
  <c r="H273" i="1"/>
  <c r="H217" i="1"/>
  <c r="H77" i="1"/>
  <c r="H91" i="1"/>
  <c r="H358" i="1"/>
  <c r="G361" i="1"/>
  <c r="H81" i="1"/>
  <c r="H133" i="1"/>
  <c r="H321" i="1"/>
  <c r="G341" i="1"/>
  <c r="H309" i="1"/>
  <c r="G48" i="1"/>
  <c r="G260" i="1"/>
  <c r="H285" i="1"/>
  <c r="G402" i="1"/>
  <c r="G41" i="1"/>
  <c r="H402" i="1"/>
  <c r="G49" i="1"/>
  <c r="G349" i="1"/>
  <c r="G96" i="1"/>
  <c r="G229" i="1"/>
  <c r="G20" i="1"/>
  <c r="H89" i="1"/>
  <c r="G88" i="1"/>
  <c r="G381" i="1"/>
  <c r="G418" i="1"/>
  <c r="G348" i="1"/>
  <c r="G60" i="1"/>
  <c r="I60" i="1" s="1"/>
  <c r="L60" i="1" s="1"/>
  <c r="G394" i="1"/>
  <c r="G161" i="1"/>
  <c r="G305" i="1"/>
  <c r="I305" i="1" s="1"/>
  <c r="L305" i="1" s="1"/>
  <c r="H414" i="1"/>
  <c r="G217" i="1"/>
  <c r="G167" i="1"/>
  <c r="H233" i="1"/>
  <c r="G124" i="1"/>
  <c r="G112" i="1"/>
  <c r="H141" i="1"/>
  <c r="H93" i="1"/>
  <c r="H161" i="1"/>
  <c r="G36" i="1"/>
  <c r="H173" i="1"/>
  <c r="G434" i="1"/>
  <c r="G365" i="1"/>
  <c r="H32" i="1"/>
  <c r="G410" i="1"/>
  <c r="H345" i="1"/>
  <c r="G173" i="1"/>
  <c r="H40" i="1"/>
  <c r="G176" i="1"/>
  <c r="H261" i="1"/>
  <c r="H244" i="1"/>
  <c r="H328" i="1"/>
  <c r="H409" i="1"/>
  <c r="H172" i="1"/>
  <c r="H204" i="1"/>
  <c r="H8" i="1"/>
  <c r="H37" i="1"/>
  <c r="H433" i="1"/>
  <c r="H296" i="1"/>
  <c r="H144" i="1"/>
  <c r="H124" i="1"/>
  <c r="H320" i="1"/>
  <c r="G401" i="1"/>
  <c r="H355" i="1"/>
  <c r="G237" i="1"/>
  <c r="G148" i="1"/>
  <c r="G398" i="1"/>
  <c r="G272" i="1"/>
  <c r="G69" i="1"/>
  <c r="G378" i="1"/>
  <c r="G141" i="1"/>
  <c r="G57" i="1"/>
  <c r="G337" i="1"/>
  <c r="G168" i="1"/>
  <c r="H201" i="1"/>
  <c r="G45" i="1"/>
  <c r="G280" i="1"/>
  <c r="G157" i="1"/>
  <c r="G80" i="1"/>
  <c r="G385" i="1"/>
  <c r="G32" i="1"/>
  <c r="H223" i="1"/>
  <c r="I223" i="1" s="1"/>
  <c r="L223" i="1" s="1"/>
  <c r="G269" i="1"/>
  <c r="G12" i="1"/>
  <c r="H73" i="1"/>
  <c r="G256" i="1"/>
  <c r="H197" i="1"/>
  <c r="G85" i="1"/>
  <c r="G149" i="1"/>
  <c r="H317" i="1"/>
  <c r="H121" i="1"/>
  <c r="G200" i="1"/>
  <c r="G221" i="1"/>
  <c r="G429" i="1"/>
  <c r="I429" i="1" s="1"/>
  <c r="L429" i="1" s="1"/>
  <c r="G370" i="1"/>
  <c r="G137" i="1"/>
  <c r="G216" i="1"/>
  <c r="G245" i="1"/>
  <c r="G344" i="1"/>
  <c r="G140" i="1"/>
  <c r="G128" i="1"/>
  <c r="G169" i="1"/>
  <c r="G225" i="1"/>
  <c r="G29" i="1"/>
  <c r="H232" i="1"/>
  <c r="H280" i="1"/>
  <c r="H377" i="1"/>
  <c r="H252" i="1"/>
  <c r="H160" i="1"/>
  <c r="H208" i="1"/>
  <c r="H76" i="1"/>
  <c r="G152" i="1"/>
  <c r="G77" i="1"/>
  <c r="G76" i="1"/>
  <c r="G373" i="1"/>
  <c r="I373" i="1" s="1"/>
  <c r="L373" i="1" s="1"/>
  <c r="H237" i="1"/>
  <c r="G325" i="1"/>
  <c r="H165" i="1"/>
  <c r="H45" i="1"/>
  <c r="H430" i="1"/>
  <c r="G24" i="1"/>
  <c r="I24" i="1" s="1"/>
  <c r="L24" i="1" s="1"/>
  <c r="G249" i="1"/>
  <c r="G13" i="1"/>
  <c r="G406" i="1"/>
  <c r="G136" i="1"/>
  <c r="I136" i="1" s="1"/>
  <c r="L136" i="1" s="1"/>
  <c r="H17" i="1"/>
  <c r="G165" i="1"/>
  <c r="H418" i="1"/>
  <c r="H289" i="1"/>
  <c r="H365" i="1"/>
  <c r="H284" i="1"/>
  <c r="H116" i="1"/>
  <c r="H65" i="1"/>
  <c r="H97" i="1"/>
  <c r="H85" i="1"/>
  <c r="H100" i="1"/>
  <c r="H316" i="1"/>
  <c r="H156" i="1"/>
  <c r="I156" i="1" s="1"/>
  <c r="L156" i="1" s="1"/>
  <c r="H180" i="1"/>
  <c r="G100" i="1"/>
  <c r="I100" i="1" s="1"/>
  <c r="L100" i="1" s="1"/>
  <c r="G117" i="1"/>
  <c r="G92" i="1"/>
  <c r="I92" i="1" s="1"/>
  <c r="L92" i="1" s="1"/>
  <c r="G312" i="1"/>
  <c r="I312" i="1" s="1"/>
  <c r="L312" i="1" s="1"/>
  <c r="G240" i="1"/>
  <c r="G16" i="1"/>
  <c r="G309" i="1"/>
  <c r="I309" i="1" s="1"/>
  <c r="L309" i="1" s="1"/>
  <c r="G377" i="1"/>
  <c r="G300" i="1"/>
  <c r="G104" i="1"/>
  <c r="G296" i="1"/>
  <c r="G205" i="1"/>
  <c r="H21" i="1"/>
  <c r="G397" i="1"/>
  <c r="G332" i="1"/>
  <c r="G417" i="1"/>
  <c r="H426" i="1"/>
  <c r="G184" i="1"/>
  <c r="G393" i="1"/>
  <c r="G308" i="1"/>
  <c r="G289" i="1"/>
  <c r="H225" i="1"/>
  <c r="G259" i="1"/>
  <c r="I259" i="1" s="1"/>
  <c r="L259" i="1" s="1"/>
  <c r="H301" i="1"/>
  <c r="H57" i="1"/>
  <c r="H41" i="1"/>
  <c r="H61" i="1"/>
  <c r="G248" i="1"/>
  <c r="G386" i="1"/>
  <c r="H378" i="1"/>
  <c r="G333" i="1"/>
  <c r="H249" i="1"/>
  <c r="G52" i="1"/>
  <c r="H44" i="1"/>
  <c r="H393" i="1"/>
  <c r="H332" i="1"/>
  <c r="H264" i="1"/>
  <c r="H96" i="1"/>
  <c r="H12" i="1"/>
  <c r="H84" i="1"/>
  <c r="H265" i="1"/>
  <c r="H36" i="1"/>
  <c r="G44" i="1"/>
  <c r="I44" i="1" s="1"/>
  <c r="L44" i="1" s="1"/>
  <c r="G430" i="1"/>
  <c r="G101" i="1"/>
  <c r="G382" i="1"/>
  <c r="G324" i="1"/>
  <c r="G180" i="1"/>
  <c r="H245" i="1"/>
  <c r="H113" i="1"/>
  <c r="G189" i="1"/>
  <c r="I189" i="1" s="1"/>
  <c r="L189" i="1" s="1"/>
  <c r="G188" i="1"/>
  <c r="I188" i="1" s="1"/>
  <c r="L188" i="1" s="1"/>
  <c r="G181" i="1"/>
  <c r="H29" i="1"/>
  <c r="H363" i="1"/>
  <c r="H297" i="1"/>
  <c r="G109" i="1"/>
  <c r="G409" i="1"/>
  <c r="H25" i="1"/>
  <c r="G25" i="1"/>
  <c r="G208" i="1"/>
  <c r="G350" i="1"/>
  <c r="H398" i="1"/>
  <c r="H20" i="1"/>
  <c r="H192" i="1"/>
  <c r="H112" i="1"/>
  <c r="H413" i="1"/>
  <c r="H196" i="1"/>
  <c r="H256" i="1"/>
  <c r="H52" i="1"/>
  <c r="H389" i="1"/>
  <c r="H221" i="1"/>
  <c r="H410" i="1"/>
  <c r="H149" i="1"/>
  <c r="I149" i="1" s="1"/>
  <c r="L149" i="1" s="1"/>
  <c r="H68" i="1"/>
  <c r="G192" i="1"/>
  <c r="G8" i="1"/>
  <c r="G145" i="1"/>
  <c r="G413" i="1"/>
  <c r="I413" i="1" s="1"/>
  <c r="L413" i="1" s="1"/>
  <c r="G93" i="1"/>
  <c r="G212" i="1"/>
  <c r="G209" i="1"/>
  <c r="G284" i="1"/>
  <c r="G288" i="1"/>
  <c r="I288" i="1" s="1"/>
  <c r="L288" i="1" s="1"/>
  <c r="G274" i="1"/>
  <c r="G120" i="1"/>
  <c r="I120" i="1" s="1"/>
  <c r="L120" i="1" s="1"/>
  <c r="H193" i="1"/>
  <c r="G53" i="1"/>
  <c r="G273" i="1"/>
  <c r="H269" i="1"/>
  <c r="G56" i="1"/>
  <c r="G233" i="1"/>
  <c r="G277" i="1"/>
  <c r="H362" i="1"/>
  <c r="G329" i="1"/>
  <c r="G64" i="1"/>
  <c r="H101" i="1"/>
  <c r="G264" i="1"/>
  <c r="H253" i="1"/>
  <c r="G204" i="1"/>
  <c r="G353" i="1"/>
  <c r="G265" i="1"/>
  <c r="H350" i="1"/>
  <c r="G236" i="1"/>
  <c r="G354" i="1"/>
  <c r="G65" i="1"/>
  <c r="G89" i="1"/>
  <c r="I89" i="1" s="1"/>
  <c r="L89" i="1" s="1"/>
  <c r="H333" i="1"/>
  <c r="G84" i="1"/>
  <c r="G366" i="1"/>
  <c r="H381" i="1"/>
  <c r="H128" i="1"/>
  <c r="H16" i="1"/>
  <c r="H361" i="1"/>
  <c r="H212" i="1"/>
  <c r="H140" i="1"/>
  <c r="H64" i="1"/>
  <c r="H398" i="5"/>
  <c r="G161" i="5"/>
  <c r="I161" i="5" s="1"/>
  <c r="L161" i="5" s="1"/>
  <c r="G141" i="5"/>
  <c r="I141" i="5" s="1"/>
  <c r="L141" i="5" s="1"/>
  <c r="G88" i="5"/>
  <c r="G229" i="5"/>
  <c r="I229" i="5" s="1"/>
  <c r="L229" i="5" s="1"/>
  <c r="G301" i="5"/>
  <c r="I301" i="5" s="1"/>
  <c r="L301" i="5" s="1"/>
  <c r="H159" i="5"/>
  <c r="I159" i="5" s="1"/>
  <c r="L159" i="5" s="1"/>
  <c r="G390" i="5"/>
  <c r="I390" i="5" s="1"/>
  <c r="L390" i="5" s="1"/>
  <c r="G423" i="5"/>
  <c r="I423" i="5" s="1"/>
  <c r="L423" i="5" s="1"/>
  <c r="H68" i="5"/>
  <c r="G67" i="5"/>
  <c r="I67" i="5" s="1"/>
  <c r="L67" i="5" s="1"/>
  <c r="H348" i="5"/>
  <c r="I348" i="5" s="1"/>
  <c r="L348" i="5" s="1"/>
  <c r="H267" i="5"/>
  <c r="I267" i="5" s="1"/>
  <c r="L267" i="5" s="1"/>
  <c r="G407" i="5"/>
  <c r="I407" i="5" s="1"/>
  <c r="L407" i="5" s="1"/>
  <c r="H435" i="5"/>
  <c r="H356" i="5"/>
  <c r="I356" i="5" s="1"/>
  <c r="L356" i="5" s="1"/>
  <c r="H316" i="5"/>
  <c r="I316" i="5" s="1"/>
  <c r="L316" i="5" s="1"/>
  <c r="H160" i="5"/>
  <c r="I160" i="5" s="1"/>
  <c r="L160" i="5" s="1"/>
  <c r="H92" i="5"/>
  <c r="I92" i="5" s="1"/>
  <c r="L92" i="5" s="1"/>
  <c r="H355" i="5"/>
  <c r="H386" i="5"/>
  <c r="I386" i="5" s="1"/>
  <c r="L386" i="5" s="1"/>
  <c r="H392" i="5"/>
  <c r="I392" i="5" s="1"/>
  <c r="L392" i="5" s="1"/>
  <c r="G177" i="5"/>
  <c r="I177" i="5" s="1"/>
  <c r="L177" i="5" s="1"/>
  <c r="H63" i="5"/>
  <c r="I63" i="5" s="1"/>
  <c r="L63" i="5" s="1"/>
  <c r="H226" i="5"/>
  <c r="I226" i="5" s="1"/>
  <c r="L226" i="5" s="1"/>
  <c r="G70" i="5"/>
  <c r="I70" i="5" s="1"/>
  <c r="L70" i="5" s="1"/>
  <c r="G86" i="5"/>
  <c r="I86" i="5" s="1"/>
  <c r="L86" i="5" s="1"/>
  <c r="G232" i="5"/>
  <c r="I232" i="5" s="1"/>
  <c r="G29" i="5"/>
  <c r="I29" i="5" s="1"/>
  <c r="L29" i="5" s="1"/>
  <c r="G126" i="5"/>
  <c r="I126" i="5" s="1"/>
  <c r="L126" i="5" s="1"/>
  <c r="H79" i="5"/>
  <c r="I79" i="5" s="1"/>
  <c r="L79" i="5" s="1"/>
  <c r="H114" i="5"/>
  <c r="I114" i="5" s="1"/>
  <c r="L114" i="5" s="1"/>
  <c r="H298" i="5"/>
  <c r="I298" i="5" s="1"/>
  <c r="L298" i="5" s="1"/>
  <c r="H328" i="5"/>
  <c r="H290" i="5"/>
  <c r="G48" i="5"/>
  <c r="H375" i="5"/>
  <c r="I375" i="5" s="1"/>
  <c r="L375" i="5" s="1"/>
  <c r="H251" i="5"/>
  <c r="H332" i="5"/>
  <c r="I332" i="5" s="1"/>
  <c r="L332" i="5" s="1"/>
  <c r="G143" i="5"/>
  <c r="I143" i="5" s="1"/>
  <c r="L143" i="5" s="1"/>
  <c r="G290" i="5"/>
  <c r="G68" i="5"/>
  <c r="H84" i="5"/>
  <c r="I84" i="5" s="1"/>
  <c r="L84" i="5" s="1"/>
  <c r="G9" i="5"/>
  <c r="G209" i="5"/>
  <c r="I209" i="5" s="1"/>
  <c r="L209" i="5" s="1"/>
  <c r="H62" i="5"/>
  <c r="H379" i="5"/>
  <c r="I379" i="5" s="1"/>
  <c r="L379" i="5" s="1"/>
  <c r="H408" i="5"/>
  <c r="I408" i="5" s="1"/>
  <c r="L408" i="5" s="1"/>
  <c r="G201" i="5"/>
  <c r="I201" i="5" s="1"/>
  <c r="L201" i="5" s="1"/>
  <c r="G293" i="5"/>
  <c r="H132" i="5"/>
  <c r="H49" i="5"/>
  <c r="I49" i="5" s="1"/>
  <c r="L49" i="5" s="1"/>
  <c r="G254" i="5"/>
  <c r="I254" i="5" s="1"/>
  <c r="L254" i="5" s="1"/>
  <c r="H312" i="5"/>
  <c r="G116" i="5"/>
  <c r="I116" i="5" s="1"/>
  <c r="L116" i="5" s="1"/>
  <c r="G156" i="5"/>
  <c r="G383" i="5"/>
  <c r="I383" i="5" s="1"/>
  <c r="L383" i="5" s="1"/>
  <c r="H259" i="5"/>
  <c r="G270" i="5"/>
  <c r="I270" i="5" s="1"/>
  <c r="L270" i="5" s="1"/>
  <c r="H174" i="5"/>
  <c r="I174" i="5" s="1"/>
  <c r="L174" i="5" s="1"/>
  <c r="G231" i="5"/>
  <c r="I231" i="5" s="1"/>
  <c r="L231" i="5" s="1"/>
  <c r="H173" i="5"/>
  <c r="G288" i="5"/>
  <c r="I288" i="5" s="1"/>
  <c r="L288" i="5" s="1"/>
  <c r="G362" i="5"/>
  <c r="I362" i="5" s="1"/>
  <c r="L362" i="5" s="1"/>
  <c r="G59" i="5"/>
  <c r="I59" i="5" s="1"/>
  <c r="L59" i="5" s="1"/>
  <c r="H317" i="5"/>
  <c r="I317" i="5" s="1"/>
  <c r="L317" i="5" s="1"/>
  <c r="G337" i="5"/>
  <c r="I337" i="5" s="1"/>
  <c r="L337" i="5" s="1"/>
  <c r="H273" i="5"/>
  <c r="I273" i="5" s="1"/>
  <c r="L273" i="5" s="1"/>
  <c r="G170" i="5"/>
  <c r="I170" i="5" s="1"/>
  <c r="L170" i="5" s="1"/>
  <c r="I333" i="3"/>
  <c r="L333" i="3" s="1"/>
  <c r="I272" i="4"/>
  <c r="L272" i="4" s="1"/>
  <c r="I64" i="4"/>
  <c r="L64" i="4" s="1"/>
  <c r="I266" i="5"/>
  <c r="L266" i="5" s="1"/>
  <c r="I259" i="5"/>
  <c r="I417" i="5"/>
  <c r="L417" i="5" s="1"/>
  <c r="I162" i="5"/>
  <c r="L162" i="5" s="1"/>
  <c r="I98" i="5"/>
  <c r="L98" i="5" s="1"/>
  <c r="I318" i="5"/>
  <c r="L318" i="5" s="1"/>
  <c r="I391" i="5"/>
  <c r="L391" i="5" s="1"/>
  <c r="H419" i="6"/>
  <c r="H79" i="6"/>
  <c r="H13" i="6"/>
  <c r="I66" i="10"/>
  <c r="L66" i="10" s="1"/>
  <c r="I234" i="10"/>
  <c r="L234" i="10" s="1"/>
  <c r="I50" i="10"/>
  <c r="H385" i="1"/>
  <c r="H184" i="1"/>
  <c r="I218" i="4"/>
  <c r="L218" i="4" s="1"/>
  <c r="I327" i="4"/>
  <c r="L327" i="4" s="1"/>
  <c r="I343" i="4"/>
  <c r="L343" i="4" s="1"/>
  <c r="I363" i="4"/>
  <c r="L363" i="4" s="1"/>
  <c r="I221" i="4"/>
  <c r="L221" i="4" s="1"/>
  <c r="I163" i="4"/>
  <c r="L163" i="4" s="1"/>
  <c r="I43" i="4"/>
  <c r="L43" i="4" s="1"/>
  <c r="I147" i="4"/>
  <c r="L147" i="4" s="1"/>
  <c r="I311" i="4"/>
  <c r="L311" i="4" s="1"/>
  <c r="I186" i="4"/>
  <c r="L186" i="4" s="1"/>
  <c r="I27" i="4"/>
  <c r="L27" i="4" s="1"/>
  <c r="I370" i="4"/>
  <c r="L370" i="4" s="1"/>
  <c r="H272" i="1"/>
  <c r="H405" i="1"/>
  <c r="H248" i="1"/>
  <c r="H148" i="1"/>
  <c r="H425" i="1"/>
  <c r="H372" i="1"/>
  <c r="G98" i="1"/>
  <c r="G431" i="1"/>
  <c r="I431" i="1" s="1"/>
  <c r="G427" i="1"/>
  <c r="G411" i="1"/>
  <c r="I411" i="1" s="1"/>
  <c r="H399" i="1"/>
  <c r="I399" i="1" s="1"/>
  <c r="L399" i="1" s="1"/>
  <c r="G359" i="1"/>
  <c r="I359" i="1" s="1"/>
  <c r="H346" i="1"/>
  <c r="I346" i="1" s="1"/>
  <c r="L346" i="1" s="1"/>
  <c r="H338" i="1"/>
  <c r="G318" i="1"/>
  <c r="G254" i="1"/>
  <c r="G246" i="1"/>
  <c r="I246" i="1" s="1"/>
  <c r="G238" i="1"/>
  <c r="H194" i="1"/>
  <c r="H178" i="1"/>
  <c r="I178" i="1" s="1"/>
  <c r="L178" i="1" s="1"/>
  <c r="H150" i="1"/>
  <c r="I150" i="1" s="1"/>
  <c r="L150" i="1" s="1"/>
  <c r="G142" i="1"/>
  <c r="H82" i="1"/>
  <c r="H74" i="1"/>
  <c r="I74" i="1" s="1"/>
  <c r="L74" i="1" s="1"/>
  <c r="H58" i="1"/>
  <c r="G54" i="1"/>
  <c r="G46" i="1"/>
  <c r="I46" i="1" s="1"/>
  <c r="G30" i="1"/>
  <c r="I30" i="1" s="1"/>
  <c r="H22" i="1"/>
  <c r="G14" i="1"/>
  <c r="H428" i="1"/>
  <c r="G412" i="1"/>
  <c r="I412" i="1" s="1"/>
  <c r="G372" i="1"/>
  <c r="H360" i="1"/>
  <c r="H343" i="1"/>
  <c r="I343" i="1" s="1"/>
  <c r="H319" i="1"/>
  <c r="G303" i="1"/>
  <c r="H295" i="1"/>
  <c r="G247" i="1"/>
  <c r="H239" i="1"/>
  <c r="H199" i="1"/>
  <c r="I199" i="1" s="1"/>
  <c r="L199" i="1" s="1"/>
  <c r="G191" i="1"/>
  <c r="I191" i="1" s="1"/>
  <c r="L191" i="1" s="1"/>
  <c r="H175" i="1"/>
  <c r="I175" i="1" s="1"/>
  <c r="G155" i="1"/>
  <c r="I155" i="1" s="1"/>
  <c r="G147" i="1"/>
  <c r="H131" i="1"/>
  <c r="I131" i="1" s="1"/>
  <c r="L131" i="1" s="1"/>
  <c r="H127" i="1"/>
  <c r="G67" i="1"/>
  <c r="G31" i="1"/>
  <c r="G19" i="1"/>
  <c r="H408" i="1"/>
  <c r="I408" i="1" s="1"/>
  <c r="L408" i="1" s="1"/>
  <c r="G227" i="1"/>
  <c r="I227" i="1" s="1"/>
  <c r="G435" i="1"/>
  <c r="G407" i="1"/>
  <c r="H395" i="1"/>
  <c r="I395" i="1" s="1"/>
  <c r="H371" i="1"/>
  <c r="G322" i="1"/>
  <c r="H310" i="1"/>
  <c r="I310" i="1" s="1"/>
  <c r="L310" i="1" s="1"/>
  <c r="G286" i="1"/>
  <c r="I286" i="1" s="1"/>
  <c r="L286" i="1" s="1"/>
  <c r="G234" i="1"/>
  <c r="G222" i="1"/>
  <c r="I222" i="1" s="1"/>
  <c r="L222" i="1" s="1"/>
  <c r="G198" i="1"/>
  <c r="I198" i="1" s="1"/>
  <c r="H182" i="1"/>
  <c r="I182" i="1" s="1"/>
  <c r="L182" i="1" s="1"/>
  <c r="H138" i="1"/>
  <c r="I138" i="1" s="1"/>
  <c r="G126" i="1"/>
  <c r="H118" i="1"/>
  <c r="H102" i="1"/>
  <c r="I102" i="1" s="1"/>
  <c r="L102" i="1" s="1"/>
  <c r="H62" i="1"/>
  <c r="I62" i="1" s="1"/>
  <c r="H50" i="1"/>
  <c r="H18" i="1"/>
  <c r="H424" i="1"/>
  <c r="I424" i="1" s="1"/>
  <c r="G396" i="1"/>
  <c r="G384" i="1"/>
  <c r="I384" i="1" s="1"/>
  <c r="H364" i="1"/>
  <c r="I364" i="1" s="1"/>
  <c r="L364" i="1" s="1"/>
  <c r="H356" i="1"/>
  <c r="G331" i="1"/>
  <c r="G323" i="1"/>
  <c r="I323" i="1" s="1"/>
  <c r="L323" i="1" s="1"/>
  <c r="H299" i="1"/>
  <c r="I299" i="1" s="1"/>
  <c r="H267" i="1"/>
  <c r="H243" i="1"/>
  <c r="I243" i="1" s="1"/>
  <c r="H219" i="1"/>
  <c r="I219" i="1" s="1"/>
  <c r="H203" i="1"/>
  <c r="H195" i="1"/>
  <c r="G179" i="1"/>
  <c r="H143" i="1"/>
  <c r="I143" i="1" s="1"/>
  <c r="L143" i="1" s="1"/>
  <c r="G135" i="1"/>
  <c r="G115" i="1"/>
  <c r="I115" i="1" s="1"/>
  <c r="H107" i="1"/>
  <c r="G91" i="1"/>
  <c r="H63" i="1"/>
  <c r="G43" i="1"/>
  <c r="I43" i="1" s="1"/>
  <c r="L43" i="1" s="1"/>
  <c r="H39" i="1"/>
  <c r="H27" i="1"/>
  <c r="I192" i="4"/>
  <c r="I416" i="4"/>
  <c r="L416" i="4" s="1"/>
  <c r="I376" i="4"/>
  <c r="L376" i="4" s="1"/>
  <c r="I368" i="4"/>
  <c r="L368" i="4" s="1"/>
  <c r="I320" i="4"/>
  <c r="L320" i="4" s="1"/>
  <c r="I312" i="4"/>
  <c r="L312" i="4" s="1"/>
  <c r="I248" i="4"/>
  <c r="L248" i="4" s="1"/>
  <c r="I224" i="4"/>
  <c r="L224" i="4" s="1"/>
  <c r="I216" i="4"/>
  <c r="I148" i="4"/>
  <c r="I124" i="4"/>
  <c r="L124" i="4" s="1"/>
  <c r="I84" i="4"/>
  <c r="L84" i="4" s="1"/>
  <c r="I72" i="4"/>
  <c r="L72" i="4" s="1"/>
  <c r="I56" i="4"/>
  <c r="L56" i="4" s="1"/>
  <c r="I16" i="4"/>
  <c r="L16" i="4" s="1"/>
  <c r="I8" i="4"/>
  <c r="L8" i="4" s="1"/>
  <c r="I428" i="4"/>
  <c r="I276" i="4"/>
  <c r="I168" i="4"/>
  <c r="L168" i="4" s="1"/>
  <c r="I112" i="4"/>
  <c r="L112" i="4" s="1"/>
  <c r="I68" i="4"/>
  <c r="I102" i="5"/>
  <c r="L102" i="5" s="1"/>
  <c r="I173" i="5"/>
  <c r="L173" i="5" s="1"/>
  <c r="I151" i="5"/>
  <c r="L151" i="5" s="1"/>
  <c r="I108" i="5"/>
  <c r="L108" i="5" s="1"/>
  <c r="I342" i="5"/>
  <c r="I190" i="5"/>
  <c r="L190" i="5" s="1"/>
  <c r="I241" i="5"/>
  <c r="L241" i="5" s="1"/>
  <c r="I134" i="5"/>
  <c r="L134" i="5" s="1"/>
  <c r="I286" i="5"/>
  <c r="L286" i="5" s="1"/>
  <c r="I335" i="5"/>
  <c r="L335" i="5" s="1"/>
  <c r="I278" i="5"/>
  <c r="L278" i="5" s="1"/>
  <c r="I207" i="5"/>
  <c r="L207" i="5" s="1"/>
  <c r="I357" i="5"/>
  <c r="L357" i="5" s="1"/>
  <c r="I398" i="5"/>
  <c r="L398" i="5" s="1"/>
  <c r="I346" i="5"/>
  <c r="L346" i="5" s="1"/>
  <c r="I409" i="5"/>
  <c r="I192" i="5"/>
  <c r="L192" i="5" s="1"/>
  <c r="I277" i="5"/>
  <c r="L277" i="5" s="1"/>
  <c r="I128" i="5"/>
  <c r="L128" i="5" s="1"/>
  <c r="I115" i="5"/>
  <c r="L115" i="5" s="1"/>
  <c r="I44" i="5"/>
  <c r="L44" i="5" s="1"/>
  <c r="I47" i="5"/>
  <c r="L47" i="5" s="1"/>
  <c r="I155" i="5"/>
  <c r="L155" i="5" s="1"/>
  <c r="I388" i="5"/>
  <c r="L388" i="5" s="1"/>
  <c r="I248" i="5"/>
  <c r="I224" i="5"/>
  <c r="L224" i="5" s="1"/>
  <c r="H386" i="6"/>
  <c r="H268" i="6"/>
  <c r="H198" i="6"/>
  <c r="H245" i="6"/>
  <c r="H351" i="6"/>
  <c r="H203" i="6"/>
  <c r="H130" i="6"/>
  <c r="H74" i="6"/>
  <c r="H295" i="6"/>
  <c r="H299" i="6"/>
  <c r="H296" i="6"/>
  <c r="H275" i="6"/>
  <c r="H176" i="6"/>
  <c r="H271" i="6"/>
  <c r="H161" i="6"/>
  <c r="H153" i="6"/>
  <c r="H423" i="6"/>
  <c r="H416" i="6"/>
  <c r="H431" i="6"/>
  <c r="H87" i="6"/>
  <c r="H37" i="6"/>
  <c r="H409" i="6"/>
  <c r="H334" i="6"/>
  <c r="H52" i="6"/>
  <c r="H345" i="6"/>
  <c r="H135" i="6"/>
  <c r="H337" i="6"/>
  <c r="I428" i="7"/>
  <c r="L428" i="7" s="1"/>
  <c r="I272" i="7"/>
  <c r="L272" i="7" s="1"/>
  <c r="I260" i="7"/>
  <c r="L260" i="7" s="1"/>
  <c r="I55" i="7"/>
  <c r="L55" i="7" s="1"/>
  <c r="I23" i="7"/>
  <c r="L23" i="7" s="1"/>
  <c r="I262" i="8"/>
  <c r="L262" i="8" s="1"/>
  <c r="I62" i="8"/>
  <c r="L62" i="8" s="1"/>
  <c r="I323" i="10"/>
  <c r="L323" i="10" s="1"/>
  <c r="I267" i="10"/>
  <c r="L267" i="10" s="1"/>
  <c r="I151" i="10"/>
  <c r="L151" i="10" s="1"/>
  <c r="I390" i="10"/>
  <c r="L390" i="10" s="1"/>
  <c r="I310" i="10"/>
  <c r="I282" i="10"/>
  <c r="L282" i="10" s="1"/>
  <c r="I270" i="10"/>
  <c r="L270" i="10" s="1"/>
  <c r="I230" i="10"/>
  <c r="L230" i="10" s="1"/>
  <c r="I170" i="10"/>
  <c r="L170" i="10" s="1"/>
  <c r="I162" i="10"/>
  <c r="L162" i="10" s="1"/>
  <c r="I138" i="10"/>
  <c r="L138" i="10" s="1"/>
  <c r="I90" i="10"/>
  <c r="L90" i="10" s="1"/>
  <c r="I10" i="10"/>
  <c r="L10" i="10" s="1"/>
  <c r="I394" i="10"/>
  <c r="L394" i="10" s="1"/>
  <c r="I370" i="10"/>
  <c r="L370" i="10" s="1"/>
  <c r="I334" i="10"/>
  <c r="L334" i="10" s="1"/>
  <c r="I306" i="10"/>
  <c r="L306" i="10" s="1"/>
  <c r="I298" i="10"/>
  <c r="L298" i="10" s="1"/>
  <c r="I250" i="10"/>
  <c r="L250" i="10" s="1"/>
  <c r="I150" i="10"/>
  <c r="L150" i="10" s="1"/>
  <c r="I134" i="10"/>
  <c r="L134" i="10" s="1"/>
  <c r="I114" i="10"/>
  <c r="H288" i="8"/>
  <c r="H212" i="8"/>
  <c r="G298" i="1"/>
  <c r="G130" i="1"/>
  <c r="I130" i="1" s="1"/>
  <c r="L130" i="1" s="1"/>
  <c r="H379" i="8"/>
  <c r="H283" i="8"/>
  <c r="I283" i="8" s="1"/>
  <c r="L283" i="8" s="1"/>
  <c r="H51" i="8"/>
  <c r="H19" i="8"/>
  <c r="H359" i="8"/>
  <c r="H39" i="8"/>
  <c r="I39" i="8" s="1"/>
  <c r="L39" i="8" s="1"/>
  <c r="H392" i="1"/>
  <c r="H394" i="8"/>
  <c r="H314" i="8"/>
  <c r="H274" i="8"/>
  <c r="H190" i="8"/>
  <c r="H70" i="8"/>
  <c r="H324" i="1"/>
  <c r="H268" i="1"/>
  <c r="H132" i="1"/>
  <c r="H56" i="1"/>
  <c r="H414" i="8"/>
  <c r="H358" i="8"/>
  <c r="H246" i="8"/>
  <c r="H214" i="8"/>
  <c r="H90" i="8"/>
  <c r="I90" i="8" s="1"/>
  <c r="L90" i="8" s="1"/>
  <c r="H26" i="8"/>
  <c r="I130" i="4"/>
  <c r="L130" i="4" s="1"/>
  <c r="I386" i="4"/>
  <c r="L386" i="4" s="1"/>
  <c r="I306" i="4"/>
  <c r="L306" i="4" s="1"/>
  <c r="I170" i="4"/>
  <c r="L170" i="4" s="1"/>
  <c r="I326" i="4"/>
  <c r="L326" i="4" s="1"/>
  <c r="I359" i="4"/>
  <c r="L359" i="4" s="1"/>
  <c r="I243" i="4"/>
  <c r="L243" i="4" s="1"/>
  <c r="I198" i="4"/>
  <c r="L198" i="4" s="1"/>
  <c r="I66" i="4"/>
  <c r="L66" i="4" s="1"/>
  <c r="I226" i="4"/>
  <c r="L226" i="4" s="1"/>
  <c r="I238" i="4"/>
  <c r="L238" i="4" s="1"/>
  <c r="I307" i="4"/>
  <c r="L307" i="4" s="1"/>
  <c r="I150" i="4"/>
  <c r="L150" i="4" s="1"/>
  <c r="I118" i="4"/>
  <c r="L118" i="4" s="1"/>
  <c r="I235" i="4"/>
  <c r="L235" i="4" s="1"/>
  <c r="I231" i="4"/>
  <c r="L231" i="4" s="1"/>
  <c r="I298" i="4"/>
  <c r="L298" i="4" s="1"/>
  <c r="I54" i="4"/>
  <c r="L54" i="4" s="1"/>
  <c r="I14" i="4"/>
  <c r="L14" i="4" s="1"/>
  <c r="I391" i="4"/>
  <c r="L391" i="4" s="1"/>
  <c r="I179" i="4"/>
  <c r="L179" i="4" s="1"/>
  <c r="I398" i="4"/>
  <c r="L398" i="4" s="1"/>
  <c r="I263" i="4"/>
  <c r="L263" i="4" s="1"/>
  <c r="I70" i="4"/>
  <c r="L70" i="4" s="1"/>
  <c r="G161" i="2"/>
  <c r="H396" i="2"/>
  <c r="I396" i="2" s="1"/>
  <c r="L396" i="2" s="1"/>
  <c r="G145" i="2"/>
  <c r="G19" i="2"/>
  <c r="H248" i="2"/>
  <c r="G379" i="8"/>
  <c r="H57" i="8"/>
  <c r="H181" i="8"/>
  <c r="G100" i="8"/>
  <c r="G408" i="8"/>
  <c r="G259" i="8"/>
  <c r="I259" i="8" s="1"/>
  <c r="L259" i="8" s="1"/>
  <c r="G350" i="8"/>
  <c r="G54" i="8"/>
  <c r="G52" i="8"/>
  <c r="G282" i="8"/>
  <c r="G107" i="8"/>
  <c r="G129" i="8"/>
  <c r="G120" i="8"/>
  <c r="H204" i="8"/>
  <c r="I204" i="8" s="1"/>
  <c r="L204" i="8" s="1"/>
  <c r="G28" i="8"/>
  <c r="H160" i="8"/>
  <c r="I160" i="8" s="1"/>
  <c r="L160" i="8" s="1"/>
  <c r="H320" i="8"/>
  <c r="I320" i="8" s="1"/>
  <c r="L320" i="8" s="1"/>
  <c r="G34" i="8"/>
  <c r="G330" i="8"/>
  <c r="H300" i="8"/>
  <c r="G55" i="8"/>
  <c r="G140" i="8"/>
  <c r="G313" i="8"/>
  <c r="H125" i="8"/>
  <c r="G224" i="8"/>
  <c r="H213" i="8"/>
  <c r="I213" i="8" s="1"/>
  <c r="L213" i="8" s="1"/>
  <c r="G305" i="8"/>
  <c r="I305" i="8" s="1"/>
  <c r="L305" i="8" s="1"/>
  <c r="G384" i="8"/>
  <c r="G327" i="8"/>
  <c r="I327" i="8" s="1"/>
  <c r="L327" i="8" s="1"/>
  <c r="G67" i="8"/>
  <c r="H388" i="8"/>
  <c r="G371" i="8"/>
  <c r="G356" i="8"/>
  <c r="H133" i="8"/>
  <c r="G66" i="8"/>
  <c r="G258" i="8"/>
  <c r="G151" i="8"/>
  <c r="G331" i="8"/>
  <c r="I331" i="8" s="1"/>
  <c r="L331" i="8" s="1"/>
  <c r="G161" i="8"/>
  <c r="H348" i="8"/>
  <c r="G185" i="8"/>
  <c r="G299" i="8"/>
  <c r="G232" i="8"/>
  <c r="G106" i="8"/>
  <c r="G264" i="8"/>
  <c r="H141" i="8"/>
  <c r="H149" i="8"/>
  <c r="I149" i="8" s="1"/>
  <c r="L149" i="8" s="1"/>
  <c r="G292" i="8"/>
  <c r="I292" i="8" s="1"/>
  <c r="L292" i="8" s="1"/>
  <c r="G351" i="8"/>
  <c r="H136" i="8"/>
  <c r="I136" i="8" s="1"/>
  <c r="L136" i="8" s="1"/>
  <c r="H137" i="8"/>
  <c r="G37" i="8"/>
  <c r="I37" i="8" s="1"/>
  <c r="L37" i="8" s="1"/>
  <c r="G82" i="8"/>
  <c r="G372" i="8"/>
  <c r="G112" i="8"/>
  <c r="G163" i="8"/>
  <c r="G218" i="8"/>
  <c r="G427" i="8"/>
  <c r="G48" i="8"/>
  <c r="G181" i="8"/>
  <c r="H352" i="8"/>
  <c r="G358" i="8"/>
  <c r="G242" i="8"/>
  <c r="G383" i="8"/>
  <c r="H185" i="8"/>
  <c r="H33" i="8"/>
  <c r="I33" i="8" s="1"/>
  <c r="L33" i="8" s="1"/>
  <c r="G368" i="8"/>
  <c r="G57" i="8"/>
  <c r="G250" i="8"/>
  <c r="I250" i="8" s="1"/>
  <c r="L250" i="8" s="1"/>
  <c r="H200" i="8"/>
  <c r="H356" i="8"/>
  <c r="G8" i="8"/>
  <c r="I8" i="8" s="1"/>
  <c r="G348" i="8"/>
  <c r="G227" i="8"/>
  <c r="G60" i="8"/>
  <c r="G256" i="8"/>
  <c r="H29" i="8"/>
  <c r="G422" i="8"/>
  <c r="G192" i="8"/>
  <c r="I192" i="8" s="1"/>
  <c r="L192" i="8" s="1"/>
  <c r="G21" i="8"/>
  <c r="G36" i="8"/>
  <c r="G296" i="8"/>
  <c r="G200" i="8"/>
  <c r="H13" i="8"/>
  <c r="I13" i="8" s="1"/>
  <c r="L13" i="8" s="1"/>
  <c r="G148" i="8"/>
  <c r="G278" i="8"/>
  <c r="G211" i="8"/>
  <c r="G208" i="8"/>
  <c r="G298" i="8"/>
  <c r="I298" i="8" s="1"/>
  <c r="L298" i="8" s="1"/>
  <c r="G17" i="8"/>
  <c r="G87" i="8"/>
  <c r="G315" i="8"/>
  <c r="G365" i="8"/>
  <c r="I365" i="8" s="1"/>
  <c r="L365" i="8" s="1"/>
  <c r="G59" i="8"/>
  <c r="H128" i="8"/>
  <c r="G38" i="8"/>
  <c r="G423" i="8"/>
  <c r="G418" i="8"/>
  <c r="H256" i="8"/>
  <c r="G80" i="8"/>
  <c r="G109" i="8"/>
  <c r="I109" i="8" s="1"/>
  <c r="L109" i="8" s="1"/>
  <c r="G175" i="8"/>
  <c r="I175" i="8" s="1"/>
  <c r="L175" i="8" s="1"/>
  <c r="G95" i="8"/>
  <c r="G128" i="8"/>
  <c r="G116" i="8"/>
  <c r="G22" i="8"/>
  <c r="I22" i="8" s="1"/>
  <c r="L22" i="8" s="1"/>
  <c r="G165" i="8"/>
  <c r="H189" i="8"/>
  <c r="G374" i="8"/>
  <c r="H205" i="8"/>
  <c r="I205" i="8" s="1"/>
  <c r="L205" i="8" s="1"/>
  <c r="G88" i="8"/>
  <c r="G193" i="8"/>
  <c r="H28" i="8"/>
  <c r="G244" i="8"/>
  <c r="H260" i="8"/>
  <c r="G396" i="8"/>
  <c r="G295" i="8"/>
  <c r="G223" i="8"/>
  <c r="H180" i="8"/>
  <c r="G424" i="8"/>
  <c r="I424" i="8" s="1"/>
  <c r="L424" i="8" s="1"/>
  <c r="H280" i="8"/>
  <c r="G391" i="8"/>
  <c r="G127" i="8"/>
  <c r="G402" i="8"/>
  <c r="G58" i="8"/>
  <c r="H96" i="8"/>
  <c r="G352" i="8"/>
  <c r="G115" i="8"/>
  <c r="G16" i="8"/>
  <c r="I16" i="8" s="1"/>
  <c r="L16" i="8" s="1"/>
  <c r="G395" i="8"/>
  <c r="G110" i="8"/>
  <c r="H340" i="8"/>
  <c r="G310" i="8"/>
  <c r="G102" i="8"/>
  <c r="G319" i="8"/>
  <c r="H161" i="8"/>
  <c r="G263" i="8"/>
  <c r="I263" i="8" s="1"/>
  <c r="L263" i="8" s="1"/>
  <c r="G342" i="8"/>
  <c r="I342" i="8" s="1"/>
  <c r="L342" i="8" s="1"/>
  <c r="G72" i="8"/>
  <c r="G419" i="8"/>
  <c r="G15" i="8"/>
  <c r="H296" i="8"/>
  <c r="H20" i="8"/>
  <c r="H264" i="8"/>
  <c r="H368" i="8"/>
  <c r="H48" i="8"/>
  <c r="H232" i="8"/>
  <c r="G210" i="8"/>
  <c r="I210" i="8" s="1"/>
  <c r="L210" i="8" s="1"/>
  <c r="G96" i="8"/>
  <c r="G94" i="8"/>
  <c r="H247" i="8"/>
  <c r="H113" i="8"/>
  <c r="I113" i="8" s="1"/>
  <c r="L113" i="8" s="1"/>
  <c r="H351" i="8"/>
  <c r="H403" i="8"/>
  <c r="H21" i="8"/>
  <c r="H228" i="8"/>
  <c r="G382" i="8"/>
  <c r="G335" i="8"/>
  <c r="I335" i="8" s="1"/>
  <c r="L335" i="8" s="1"/>
  <c r="H184" i="8"/>
  <c r="H423" i="8"/>
  <c r="G61" i="8"/>
  <c r="G291" i="8"/>
  <c r="G188" i="8"/>
  <c r="G332" i="8"/>
  <c r="G266" i="8"/>
  <c r="G133" i="8"/>
  <c r="I133" i="8" s="1"/>
  <c r="L133" i="8" s="1"/>
  <c r="H287" i="8"/>
  <c r="G340" i="8"/>
  <c r="G241" i="8"/>
  <c r="G279" i="8"/>
  <c r="I279" i="8" s="1"/>
  <c r="L279" i="8" s="1"/>
  <c r="G169" i="8"/>
  <c r="H427" i="8"/>
  <c r="G366" i="8"/>
  <c r="G44" i="8"/>
  <c r="G63" i="8"/>
  <c r="G139" i="8"/>
  <c r="I139" i="8" s="1"/>
  <c r="L139" i="8" s="1"/>
  <c r="G117" i="8"/>
  <c r="G411" i="8"/>
  <c r="I411" i="8" s="1"/>
  <c r="L411" i="8" s="1"/>
  <c r="G403" i="8"/>
  <c r="G125" i="8"/>
  <c r="G248" i="8"/>
  <c r="G284" i="8"/>
  <c r="H105" i="8"/>
  <c r="I105" i="8" s="1"/>
  <c r="L105" i="8" s="1"/>
  <c r="G346" i="8"/>
  <c r="H312" i="8"/>
  <c r="G362" i="8"/>
  <c r="I362" i="8" s="1"/>
  <c r="L362" i="8" s="1"/>
  <c r="H17" i="8"/>
  <c r="H107" i="8"/>
  <c r="H203" i="8"/>
  <c r="I203" i="8" s="1"/>
  <c r="L203" i="8" s="1"/>
  <c r="H148" i="8"/>
  <c r="H399" i="8"/>
  <c r="H307" i="8"/>
  <c r="H220" i="8"/>
  <c r="H55" i="8"/>
  <c r="H127" i="8"/>
  <c r="H25" i="8"/>
  <c r="H188" i="8"/>
  <c r="H308" i="8"/>
  <c r="I308" i="8" s="1"/>
  <c r="L308" i="8" s="1"/>
  <c r="H315" i="8"/>
  <c r="G209" i="8"/>
  <c r="I209" i="8" s="1"/>
  <c r="L209" i="8" s="1"/>
  <c r="G302" i="8"/>
  <c r="G187" i="8"/>
  <c r="I187" i="8" s="1"/>
  <c r="L187" i="8" s="1"/>
  <c r="G416" i="8"/>
  <c r="H240" i="8"/>
  <c r="G51" i="8"/>
  <c r="G199" i="8"/>
  <c r="H355" i="8"/>
  <c r="H176" i="8"/>
  <c r="H165" i="8"/>
  <c r="G25" i="8"/>
  <c r="H416" i="8"/>
  <c r="G316" i="8"/>
  <c r="G228" i="8"/>
  <c r="G410" i="8"/>
  <c r="H64" i="8"/>
  <c r="H431" i="8"/>
  <c r="I431" i="8" s="1"/>
  <c r="L431" i="8" s="1"/>
  <c r="G186" i="8"/>
  <c r="G123" i="8"/>
  <c r="H245" i="8"/>
  <c r="G135" i="8"/>
  <c r="I135" i="8" s="1"/>
  <c r="L135" i="8" s="1"/>
  <c r="G214" i="8"/>
  <c r="H83" i="8"/>
  <c r="I83" i="8" s="1"/>
  <c r="L83" i="8" s="1"/>
  <c r="H372" i="8"/>
  <c r="G260" i="8"/>
  <c r="H227" i="8"/>
  <c r="H201" i="8"/>
  <c r="I201" i="8" s="1"/>
  <c r="L201" i="8" s="1"/>
  <c r="G268" i="8"/>
  <c r="H225" i="8"/>
  <c r="G190" i="8"/>
  <c r="H391" i="8"/>
  <c r="H171" i="8"/>
  <c r="H381" i="8"/>
  <c r="I381" i="8" s="1"/>
  <c r="L381" i="8" s="1"/>
  <c r="G235" i="8"/>
  <c r="H428" i="8"/>
  <c r="H336" i="8"/>
  <c r="I336" i="8" s="1"/>
  <c r="L336" i="8" s="1"/>
  <c r="H364" i="8"/>
  <c r="H68" i="8"/>
  <c r="G119" i="8"/>
  <c r="I119" i="8" s="1"/>
  <c r="L119" i="8" s="1"/>
  <c r="G141" i="8"/>
  <c r="H284" i="8"/>
  <c r="H36" i="8"/>
  <c r="I36" i="8" s="1"/>
  <c r="L36" i="8" s="1"/>
  <c r="H84" i="8"/>
  <c r="H291" i="8"/>
  <c r="H400" i="8"/>
  <c r="H92" i="8"/>
  <c r="H164" i="8"/>
  <c r="I164" i="8" s="1"/>
  <c r="L164" i="8" s="1"/>
  <c r="H412" i="8"/>
  <c r="I412" i="8" s="1"/>
  <c r="L412" i="8" s="1"/>
  <c r="H71" i="8"/>
  <c r="I71" i="8" s="1"/>
  <c r="L71" i="8" s="1"/>
  <c r="H191" i="8"/>
  <c r="I191" i="8" s="1"/>
  <c r="L191" i="8" s="1"/>
  <c r="H52" i="8"/>
  <c r="H195" i="8"/>
  <c r="I195" i="8" s="1"/>
  <c r="L195" i="8" s="1"/>
  <c r="H76" i="8"/>
  <c r="I76" i="8" s="1"/>
  <c r="L76" i="8" s="1"/>
  <c r="H304" i="8"/>
  <c r="H129" i="8"/>
  <c r="H9" i="8"/>
  <c r="H60" i="8"/>
  <c r="G378" i="8"/>
  <c r="I378" i="8" s="1"/>
  <c r="L378" i="8" s="1"/>
  <c r="H103" i="8"/>
  <c r="G12" i="8"/>
  <c r="G339" i="8"/>
  <c r="G243" i="8"/>
  <c r="I243" i="8" s="1"/>
  <c r="L243" i="8" s="1"/>
  <c r="G240" i="8"/>
  <c r="H278" i="8"/>
  <c r="G322" i="8"/>
  <c r="G386" i="8"/>
  <c r="H248" i="8"/>
  <c r="G46" i="8"/>
  <c r="G196" i="8"/>
  <c r="G297" i="8"/>
  <c r="I297" i="8" s="1"/>
  <c r="L297" i="8" s="1"/>
  <c r="G70" i="8"/>
  <c r="H350" i="8"/>
  <c r="I350" i="8" s="1"/>
  <c r="L350" i="8" s="1"/>
  <c r="H251" i="8"/>
  <c r="I251" i="8" s="1"/>
  <c r="L251" i="8" s="1"/>
  <c r="G246" i="8"/>
  <c r="H143" i="8"/>
  <c r="G180" i="8"/>
  <c r="I180" i="8" s="1"/>
  <c r="L180" i="8" s="1"/>
  <c r="H111" i="8"/>
  <c r="H282" i="8"/>
  <c r="H40" i="8"/>
  <c r="H384" i="8"/>
  <c r="G376" i="8"/>
  <c r="H404" i="8"/>
  <c r="I404" i="8" s="1"/>
  <c r="L404" i="8" s="1"/>
  <c r="H239" i="8"/>
  <c r="H396" i="8"/>
  <c r="H387" i="8"/>
  <c r="H61" i="8"/>
  <c r="H208" i="8"/>
  <c r="H44" i="8"/>
  <c r="H367" i="8"/>
  <c r="I367" i="8" s="1"/>
  <c r="L367" i="8" s="1"/>
  <c r="H339" i="8"/>
  <c r="G400" i="8"/>
  <c r="G226" i="8"/>
  <c r="I226" i="8" s="1"/>
  <c r="L226" i="8" s="1"/>
  <c r="H110" i="8"/>
  <c r="G219" i="8"/>
  <c r="G338" i="8"/>
  <c r="G79" i="8"/>
  <c r="G64" i="8"/>
  <c r="I64" i="8" s="1"/>
  <c r="L64" i="8" s="1"/>
  <c r="G428" i="8"/>
  <c r="H42" i="8"/>
  <c r="I42" i="8" s="1"/>
  <c r="L42" i="8" s="1"/>
  <c r="G275" i="8"/>
  <c r="G49" i="8"/>
  <c r="H234" i="8"/>
  <c r="I234" i="8" s="1"/>
  <c r="L234" i="8" s="1"/>
  <c r="G14" i="8"/>
  <c r="I14" i="8" s="1"/>
  <c r="L14" i="8" s="1"/>
  <c r="G30" i="8"/>
  <c r="H366" i="8"/>
  <c r="H244" i="8"/>
  <c r="H344" i="8"/>
  <c r="I344" i="8" s="1"/>
  <c r="L344" i="8" s="1"/>
  <c r="G306" i="8"/>
  <c r="H117" i="8"/>
  <c r="H347" i="8"/>
  <c r="I347" i="8" s="1"/>
  <c r="L347" i="8" s="1"/>
  <c r="H223" i="8"/>
  <c r="H406" i="8"/>
  <c r="H41" i="8"/>
  <c r="H218" i="8"/>
  <c r="H332" i="8"/>
  <c r="H415" i="8"/>
  <c r="H116" i="8"/>
  <c r="H318" i="8"/>
  <c r="I318" i="8" s="1"/>
  <c r="L318" i="8" s="1"/>
  <c r="G222" i="8"/>
  <c r="G45" i="8"/>
  <c r="H100" i="8"/>
  <c r="G157" i="8"/>
  <c r="G388" i="8"/>
  <c r="G92" i="8"/>
  <c r="G41" i="8"/>
  <c r="G288" i="8"/>
  <c r="G24" i="8"/>
  <c r="I24" i="8" s="1"/>
  <c r="L24" i="8" s="1"/>
  <c r="H157" i="8"/>
  <c r="H419" i="8"/>
  <c r="G307" i="8"/>
  <c r="G270" i="8"/>
  <c r="H222" i="8"/>
  <c r="H123" i="8"/>
  <c r="H12" i="8"/>
  <c r="H242" i="8"/>
  <c r="H267" i="8"/>
  <c r="I267" i="8" s="1"/>
  <c r="L267" i="8" s="1"/>
  <c r="H104" i="8"/>
  <c r="H420" i="8"/>
  <c r="I420" i="8" s="1"/>
  <c r="L420" i="8" s="1"/>
  <c r="H156" i="8"/>
  <c r="I156" i="8" s="1"/>
  <c r="L156" i="8" s="1"/>
  <c r="H79" i="8"/>
  <c r="G29" i="8"/>
  <c r="G254" i="8"/>
  <c r="G84" i="8"/>
  <c r="G168" i="8"/>
  <c r="G406" i="8"/>
  <c r="G176" i="8"/>
  <c r="H168" i="8"/>
  <c r="H236" i="8"/>
  <c r="G183" i="8"/>
  <c r="I183" i="8" s="1"/>
  <c r="L183" i="8" s="1"/>
  <c r="G236" i="8"/>
  <c r="H224" i="8"/>
  <c r="H45" i="8"/>
  <c r="H177" i="8"/>
  <c r="H193" i="8"/>
  <c r="H395" i="8"/>
  <c r="H49" i="8"/>
  <c r="H382" i="8"/>
  <c r="G387" i="8"/>
  <c r="G389" i="8"/>
  <c r="H67" i="8"/>
  <c r="H410" i="8"/>
  <c r="H238" i="8"/>
  <c r="G121" i="8"/>
  <c r="G159" i="8"/>
  <c r="G98" i="8"/>
  <c r="I98" i="8" s="1"/>
  <c r="L98" i="8" s="1"/>
  <c r="G10" i="8"/>
  <c r="G303" i="8"/>
  <c r="I303" i="8" s="1"/>
  <c r="L303" i="8" s="1"/>
  <c r="G434" i="8"/>
  <c r="H121" i="8"/>
  <c r="H328" i="8"/>
  <c r="H140" i="8"/>
  <c r="H338" i="8"/>
  <c r="H330" i="8"/>
  <c r="G375" i="8"/>
  <c r="I375" i="8" s="1"/>
  <c r="L375" i="8" s="1"/>
  <c r="G40" i="8"/>
  <c r="I40" i="8" s="1"/>
  <c r="L40" i="8" s="1"/>
  <c r="G111" i="8"/>
  <c r="H59" i="8"/>
  <c r="G314" i="8"/>
  <c r="H72" i="8"/>
  <c r="H153" i="8"/>
  <c r="H435" i="8"/>
  <c r="G167" i="8"/>
  <c r="H32" i="8"/>
  <c r="I32" i="8" s="1"/>
  <c r="L32" i="8" s="1"/>
  <c r="H271" i="8"/>
  <c r="H108" i="8"/>
  <c r="I108" i="8" s="1"/>
  <c r="L108" i="8" s="1"/>
  <c r="H75" i="8"/>
  <c r="H169" i="8"/>
  <c r="I92" i="4"/>
  <c r="L92" i="4" s="1"/>
  <c r="I424" i="4"/>
  <c r="L424" i="4" s="1"/>
  <c r="I336" i="4"/>
  <c r="L336" i="4" s="1"/>
  <c r="I208" i="4"/>
  <c r="L208" i="4" s="1"/>
  <c r="I108" i="4"/>
  <c r="L108" i="4" s="1"/>
  <c r="I27" i="5"/>
  <c r="L27" i="5" s="1"/>
  <c r="I428" i="5"/>
  <c r="I435" i="5"/>
  <c r="L435" i="5" s="1"/>
  <c r="I61" i="5"/>
  <c r="L61" i="5" s="1"/>
  <c r="I152" i="5"/>
  <c r="L152" i="5" s="1"/>
  <c r="I293" i="5"/>
  <c r="L293" i="5" s="1"/>
  <c r="H49" i="6"/>
  <c r="H341" i="6"/>
  <c r="H115" i="6"/>
  <c r="H29" i="6"/>
  <c r="I153" i="8"/>
  <c r="L153" i="8" s="1"/>
  <c r="I210" i="10"/>
  <c r="L210" i="10" s="1"/>
  <c r="I178" i="10"/>
  <c r="L178" i="10" s="1"/>
  <c r="I342" i="10"/>
  <c r="L342" i="10" s="1"/>
  <c r="I327" i="10"/>
  <c r="L327" i="10" s="1"/>
  <c r="H72" i="1"/>
  <c r="H228" i="1"/>
  <c r="H28" i="1"/>
  <c r="H104" i="1"/>
  <c r="H88" i="1"/>
  <c r="H401" i="1"/>
  <c r="H419" i="1"/>
  <c r="H294" i="1"/>
  <c r="G391" i="1"/>
  <c r="I391" i="1" s="1"/>
  <c r="L391" i="1" s="1"/>
  <c r="G404" i="1"/>
  <c r="H339" i="1"/>
  <c r="I339" i="1" s="1"/>
  <c r="L339" i="1" s="1"/>
  <c r="H427" i="1"/>
  <c r="H383" i="1"/>
  <c r="G375" i="1"/>
  <c r="I375" i="1" s="1"/>
  <c r="H330" i="1"/>
  <c r="H326" i="1"/>
  <c r="I326" i="1" s="1"/>
  <c r="L326" i="1" s="1"/>
  <c r="G306" i="1"/>
  <c r="I306" i="1" s="1"/>
  <c r="H282" i="1"/>
  <c r="I282" i="1" s="1"/>
  <c r="L282" i="1" s="1"/>
  <c r="G270" i="1"/>
  <c r="I270" i="1" s="1"/>
  <c r="G262" i="1"/>
  <c r="I262" i="1" s="1"/>
  <c r="H238" i="1"/>
  <c r="H226" i="1"/>
  <c r="I226" i="1" s="1"/>
  <c r="L226" i="1" s="1"/>
  <c r="G218" i="1"/>
  <c r="I218" i="1" s="1"/>
  <c r="H210" i="1"/>
  <c r="I210" i="1" s="1"/>
  <c r="L210" i="1" s="1"/>
  <c r="G194" i="1"/>
  <c r="G174" i="1"/>
  <c r="I174" i="1" s="1"/>
  <c r="H166" i="1"/>
  <c r="H158" i="1"/>
  <c r="I158" i="1" s="1"/>
  <c r="L158" i="1" s="1"/>
  <c r="H142" i="1"/>
  <c r="G122" i="1"/>
  <c r="G114" i="1"/>
  <c r="I114" i="1" s="1"/>
  <c r="G82" i="1"/>
  <c r="G66" i="1"/>
  <c r="H54" i="1"/>
  <c r="G38" i="1"/>
  <c r="I38" i="1" s="1"/>
  <c r="G22" i="1"/>
  <c r="G428" i="1"/>
  <c r="H404" i="1"/>
  <c r="G392" i="1"/>
  <c r="G388" i="1"/>
  <c r="I388" i="1" s="1"/>
  <c r="L388" i="1" s="1"/>
  <c r="G360" i="1"/>
  <c r="G352" i="1"/>
  <c r="I352" i="1" s="1"/>
  <c r="L352" i="1" s="1"/>
  <c r="G319" i="1"/>
  <c r="G311" i="1"/>
  <c r="G295" i="1"/>
  <c r="G271" i="1"/>
  <c r="I271" i="1" s="1"/>
  <c r="G263" i="1"/>
  <c r="I263" i="1" s="1"/>
  <c r="L263" i="1" s="1"/>
  <c r="G255" i="1"/>
  <c r="G239" i="1"/>
  <c r="G231" i="1"/>
  <c r="I231" i="1" s="1"/>
  <c r="L231" i="1" s="1"/>
  <c r="H215" i="1"/>
  <c r="I215" i="1" s="1"/>
  <c r="H167" i="1"/>
  <c r="G163" i="1"/>
  <c r="H147" i="1"/>
  <c r="H139" i="1"/>
  <c r="G127" i="1"/>
  <c r="G119" i="1"/>
  <c r="I119" i="1" s="1"/>
  <c r="L119" i="1" s="1"/>
  <c r="G103" i="1"/>
  <c r="I103" i="1" s="1"/>
  <c r="G95" i="1"/>
  <c r="I95" i="1" s="1"/>
  <c r="L95" i="1" s="1"/>
  <c r="H67" i="1"/>
  <c r="G59" i="1"/>
  <c r="H31" i="1"/>
  <c r="H19" i="1"/>
  <c r="G11" i="1"/>
  <c r="I11" i="1" s="1"/>
  <c r="L11" i="1" s="1"/>
  <c r="H302" i="1"/>
  <c r="I302" i="1" s="1"/>
  <c r="L302" i="1" s="1"/>
  <c r="G291" i="1"/>
  <c r="H94" i="1"/>
  <c r="G187" i="1"/>
  <c r="I187" i="1" s="1"/>
  <c r="H435" i="1"/>
  <c r="G423" i="1"/>
  <c r="I423" i="1" s="1"/>
  <c r="L423" i="1" s="1"/>
  <c r="H403" i="1"/>
  <c r="G387" i="1"/>
  <c r="H379" i="1"/>
  <c r="I379" i="1" s="1"/>
  <c r="G363" i="1"/>
  <c r="G342" i="1"/>
  <c r="I342" i="1" s="1"/>
  <c r="H322" i="1"/>
  <c r="G314" i="1"/>
  <c r="H258" i="1"/>
  <c r="I258" i="1" s="1"/>
  <c r="H250" i="1"/>
  <c r="I250" i="1" s="1"/>
  <c r="L250" i="1" s="1"/>
  <c r="H234" i="1"/>
  <c r="G214" i="1"/>
  <c r="G190" i="1"/>
  <c r="I190" i="1" s="1"/>
  <c r="H170" i="1"/>
  <c r="I170" i="1" s="1"/>
  <c r="H146" i="1"/>
  <c r="I146" i="1" s="1"/>
  <c r="L146" i="1" s="1"/>
  <c r="G118" i="1"/>
  <c r="G94" i="1"/>
  <c r="G78" i="1"/>
  <c r="I78" i="1" s="1"/>
  <c r="G70" i="1"/>
  <c r="I70" i="1" s="1"/>
  <c r="G50" i="1"/>
  <c r="G42" i="1"/>
  <c r="I42" i="1" s="1"/>
  <c r="L42" i="1" s="1"/>
  <c r="G34" i="1"/>
  <c r="I34" i="1" s="1"/>
  <c r="L34" i="1" s="1"/>
  <c r="G18" i="1"/>
  <c r="G416" i="1"/>
  <c r="G356" i="1"/>
  <c r="I356" i="1" s="1"/>
  <c r="G327" i="1"/>
  <c r="I327" i="1" s="1"/>
  <c r="G315" i="1"/>
  <c r="I315" i="1" s="1"/>
  <c r="G307" i="1"/>
  <c r="H291" i="1"/>
  <c r="H275" i="1"/>
  <c r="I275" i="1" s="1"/>
  <c r="L275" i="1" s="1"/>
  <c r="G251" i="1"/>
  <c r="G235" i="1"/>
  <c r="I235" i="1" s="1"/>
  <c r="G195" i="1"/>
  <c r="H179" i="1"/>
  <c r="H171" i="1"/>
  <c r="I171" i="1" s="1"/>
  <c r="G159" i="1"/>
  <c r="G107" i="1"/>
  <c r="I107" i="1" s="1"/>
  <c r="H99" i="1"/>
  <c r="I99" i="1" s="1"/>
  <c r="L99" i="1" s="1"/>
  <c r="G87" i="1"/>
  <c r="H71" i="1"/>
  <c r="I71" i="1" s="1"/>
  <c r="L71" i="1" s="1"/>
  <c r="G63" i="1"/>
  <c r="H55" i="1"/>
  <c r="G39" i="1"/>
  <c r="G27" i="1"/>
  <c r="G23" i="1"/>
  <c r="I23" i="1" s="1"/>
  <c r="L23" i="1" s="1"/>
  <c r="I342" i="3"/>
  <c r="L342" i="3" s="1"/>
  <c r="I174" i="3"/>
  <c r="L174" i="3" s="1"/>
  <c r="I281" i="4"/>
  <c r="L281" i="4" s="1"/>
  <c r="I217" i="4"/>
  <c r="L217" i="4" s="1"/>
  <c r="I81" i="4"/>
  <c r="L81" i="4" s="1"/>
  <c r="I140" i="4"/>
  <c r="L140" i="4" s="1"/>
  <c r="I408" i="4"/>
  <c r="L408" i="4" s="1"/>
  <c r="I380" i="4"/>
  <c r="L380" i="4" s="1"/>
  <c r="I288" i="4"/>
  <c r="L288" i="4" s="1"/>
  <c r="I412" i="4"/>
  <c r="L412" i="4" s="1"/>
  <c r="I348" i="4"/>
  <c r="L348" i="4" s="1"/>
  <c r="I316" i="4"/>
  <c r="L316" i="4" s="1"/>
  <c r="I284" i="4"/>
  <c r="L284" i="4" s="1"/>
  <c r="I260" i="4"/>
  <c r="L260" i="4" s="1"/>
  <c r="I228" i="4"/>
  <c r="L228" i="4" s="1"/>
  <c r="I176" i="4"/>
  <c r="L176" i="4" s="1"/>
  <c r="I160" i="4"/>
  <c r="L160" i="4" s="1"/>
  <c r="I52" i="4"/>
  <c r="L52" i="4" s="1"/>
  <c r="I28" i="4"/>
  <c r="L28" i="4" s="1"/>
  <c r="I303" i="5"/>
  <c r="L303" i="5" s="1"/>
  <c r="I37" i="5"/>
  <c r="L37" i="5" s="1"/>
  <c r="I157" i="5"/>
  <c r="L157" i="5" s="1"/>
  <c r="I328" i="5"/>
  <c r="L328" i="5" s="1"/>
  <c r="I347" i="5"/>
  <c r="L347" i="5" s="1"/>
  <c r="I421" i="5"/>
  <c r="L421" i="5" s="1"/>
  <c r="I69" i="5"/>
  <c r="I256" i="5"/>
  <c r="L256" i="5" s="1"/>
  <c r="I12" i="5"/>
  <c r="L12" i="5" s="1"/>
  <c r="I426" i="5"/>
  <c r="L426" i="5" s="1"/>
  <c r="I393" i="5"/>
  <c r="L393" i="5" s="1"/>
  <c r="H272" i="6"/>
  <c r="H206" i="6"/>
  <c r="H374" i="6"/>
  <c r="H260" i="6"/>
  <c r="H355" i="6"/>
  <c r="H183" i="6"/>
  <c r="H48" i="6"/>
  <c r="H8" i="6"/>
  <c r="H312" i="6"/>
  <c r="H141" i="6"/>
  <c r="H118" i="6"/>
  <c r="H278" i="6"/>
  <c r="H300" i="6"/>
  <c r="H259" i="6"/>
  <c r="H244" i="6"/>
  <c r="H352" i="6"/>
  <c r="H234" i="6"/>
  <c r="H67" i="6"/>
  <c r="H21" i="6"/>
  <c r="H230" i="6"/>
  <c r="H340" i="6"/>
  <c r="H142" i="6"/>
  <c r="H435" i="6"/>
  <c r="H333" i="6"/>
  <c r="H63" i="6"/>
  <c r="H349" i="6"/>
  <c r="H123" i="6"/>
  <c r="H104" i="6"/>
  <c r="I47" i="8"/>
  <c r="L47" i="8" s="1"/>
  <c r="I104" i="8"/>
  <c r="L104" i="8" s="1"/>
  <c r="I399" i="8"/>
  <c r="L399" i="8" s="1"/>
  <c r="I431" i="10"/>
  <c r="L431" i="10" s="1"/>
  <c r="I331" i="10"/>
  <c r="L331" i="10" s="1"/>
  <c r="I287" i="10"/>
  <c r="L287" i="10" s="1"/>
  <c r="I155" i="10"/>
  <c r="L155" i="10" s="1"/>
  <c r="I430" i="10"/>
  <c r="L430" i="10" s="1"/>
  <c r="I418" i="10"/>
  <c r="L418" i="10" s="1"/>
  <c r="I314" i="10"/>
  <c r="I294" i="10"/>
  <c r="L294" i="10" s="1"/>
  <c r="H47" i="1"/>
  <c r="I47" i="1" s="1"/>
  <c r="L47" i="1" s="1"/>
  <c r="H302" i="8"/>
  <c r="G202" i="8"/>
  <c r="H353" i="1"/>
  <c r="H276" i="1"/>
  <c r="H216" i="1"/>
  <c r="H426" i="8"/>
  <c r="H374" i="8"/>
  <c r="H334" i="8"/>
  <c r="I334" i="8" s="1"/>
  <c r="L334" i="8" s="1"/>
  <c r="H270" i="8"/>
  <c r="H114" i="8"/>
  <c r="I114" i="8" s="1"/>
  <c r="L114" i="8" s="1"/>
  <c r="H66" i="8"/>
  <c r="H38" i="8"/>
  <c r="I414" i="4"/>
  <c r="L414" i="4" s="1"/>
  <c r="I114" i="4"/>
  <c r="L114" i="4" s="1"/>
  <c r="I319" i="4"/>
  <c r="L319" i="4" s="1"/>
  <c r="I335" i="4"/>
  <c r="L335" i="4" s="1"/>
  <c r="I322" i="4"/>
  <c r="L322" i="4" s="1"/>
  <c r="I23" i="4"/>
  <c r="L23" i="4" s="1"/>
  <c r="I158" i="4"/>
  <c r="L158" i="4" s="1"/>
  <c r="I247" i="4"/>
  <c r="L247" i="4" s="1"/>
  <c r="I302" i="4"/>
  <c r="L302" i="4" s="1"/>
  <c r="I107" i="4"/>
  <c r="L107" i="4" s="1"/>
  <c r="I239" i="4"/>
  <c r="L239" i="4" s="1"/>
  <c r="L295" i="10"/>
  <c r="L130" i="10"/>
  <c r="L398" i="10"/>
  <c r="L320" i="10"/>
  <c r="L175" i="10"/>
  <c r="L63" i="10"/>
  <c r="L269" i="10"/>
  <c r="L103" i="10"/>
  <c r="L259" i="10"/>
  <c r="L35" i="10"/>
  <c r="L410" i="10"/>
  <c r="I135" i="10"/>
  <c r="I274" i="10"/>
  <c r="I399" i="10"/>
  <c r="I367" i="10"/>
  <c r="I307" i="10"/>
  <c r="I191" i="10"/>
  <c r="I79" i="10"/>
  <c r="I55" i="10"/>
  <c r="I330" i="10"/>
  <c r="I262" i="10"/>
  <c r="I238" i="10"/>
  <c r="I198" i="10"/>
  <c r="I154" i="10"/>
  <c r="I118" i="10"/>
  <c r="I426" i="10"/>
  <c r="I414" i="10"/>
  <c r="I326" i="10"/>
  <c r="I278" i="10"/>
  <c r="I266" i="10"/>
  <c r="I222" i="10"/>
  <c r="I186" i="10"/>
  <c r="I142" i="10"/>
  <c r="I94" i="10"/>
  <c r="I78" i="10"/>
  <c r="I70" i="10"/>
  <c r="I62" i="10"/>
  <c r="I42" i="10"/>
  <c r="L395" i="10"/>
  <c r="L147" i="10"/>
  <c r="L310" i="10"/>
  <c r="L290" i="10"/>
  <c r="L50" i="10"/>
  <c r="L127" i="10"/>
  <c r="L314" i="10"/>
  <c r="L102" i="10"/>
  <c r="L114" i="10"/>
  <c r="L15" i="10"/>
  <c r="L29" i="10"/>
  <c r="L215" i="10"/>
  <c r="I406" i="10"/>
  <c r="I58" i="10"/>
  <c r="I286" i="10"/>
  <c r="I38" i="10"/>
  <c r="I358" i="10"/>
  <c r="I194" i="10"/>
  <c r="I122" i="10"/>
  <c r="I403" i="10"/>
  <c r="I375" i="10"/>
  <c r="I223" i="10"/>
  <c r="I183" i="10"/>
  <c r="I51" i="10"/>
  <c r="I422" i="10"/>
  <c r="I374" i="10"/>
  <c r="I346" i="10"/>
  <c r="I126" i="10"/>
  <c r="I46" i="10"/>
  <c r="I30" i="10"/>
  <c r="I258" i="10"/>
  <c r="I206" i="10"/>
  <c r="I182" i="10"/>
  <c r="I26" i="10"/>
  <c r="G267" i="9"/>
  <c r="G399" i="9"/>
  <c r="G164" i="9"/>
  <c r="G234" i="9"/>
  <c r="G106" i="9"/>
  <c r="G96" i="9"/>
  <c r="G396" i="9"/>
  <c r="G272" i="9"/>
  <c r="G414" i="9"/>
  <c r="H219" i="9"/>
  <c r="H112" i="9"/>
  <c r="G59" i="9"/>
  <c r="H395" i="9"/>
  <c r="H109" i="9"/>
  <c r="H269" i="9"/>
  <c r="H363" i="9"/>
  <c r="H433" i="9"/>
  <c r="H390" i="9"/>
  <c r="G49" i="9"/>
  <c r="H124" i="9"/>
  <c r="H359" i="9"/>
  <c r="H426" i="9"/>
  <c r="H342" i="9"/>
  <c r="G24" i="9"/>
  <c r="G364" i="9"/>
  <c r="G182" i="9"/>
  <c r="G315" i="9"/>
  <c r="G273" i="9"/>
  <c r="G23" i="9"/>
  <c r="G421" i="9"/>
  <c r="G320" i="9"/>
  <c r="G80" i="9"/>
  <c r="G39" i="9"/>
  <c r="G427" i="9"/>
  <c r="G410" i="9"/>
  <c r="G86" i="9"/>
  <c r="G413" i="9"/>
  <c r="G190" i="9"/>
  <c r="G233" i="9"/>
  <c r="G36" i="9"/>
  <c r="G265" i="9"/>
  <c r="H398" i="9"/>
  <c r="G386" i="9"/>
  <c r="G253" i="9"/>
  <c r="I253" i="9" s="1"/>
  <c r="G276" i="9"/>
  <c r="G198" i="9"/>
  <c r="G366" i="9"/>
  <c r="G268" i="9"/>
  <c r="G415" i="9"/>
  <c r="G238" i="9"/>
  <c r="G90" i="9"/>
  <c r="G259" i="9"/>
  <c r="G150" i="9"/>
  <c r="G338" i="9"/>
  <c r="G197" i="9"/>
  <c r="G81" i="9"/>
  <c r="H89" i="9"/>
  <c r="G139" i="9"/>
  <c r="H417" i="9"/>
  <c r="G83" i="9"/>
  <c r="G140" i="9"/>
  <c r="G12" i="9"/>
  <c r="G384" i="9"/>
  <c r="G92" i="9"/>
  <c r="G332" i="9"/>
  <c r="G138" i="9"/>
  <c r="H8" i="9"/>
  <c r="G280" i="9"/>
  <c r="G347" i="9"/>
  <c r="H216" i="9"/>
  <c r="G289" i="9"/>
  <c r="G118" i="9"/>
  <c r="G433" i="9"/>
  <c r="G350" i="9"/>
  <c r="G207" i="9"/>
  <c r="G82" i="9"/>
  <c r="G19" i="9"/>
  <c r="H182" i="9"/>
  <c r="G201" i="9"/>
  <c r="G156" i="9"/>
  <c r="H123" i="9"/>
  <c r="G430" i="9"/>
  <c r="G245" i="9"/>
  <c r="G370" i="9"/>
  <c r="G213" i="9"/>
  <c r="G27" i="9"/>
  <c r="H356" i="9"/>
  <c r="G319" i="9"/>
  <c r="H316" i="9"/>
  <c r="H208" i="9"/>
  <c r="H61" i="9"/>
  <c r="G239" i="9"/>
  <c r="G17" i="9"/>
  <c r="G331" i="9"/>
  <c r="G249" i="9"/>
  <c r="H204" i="9"/>
  <c r="G359" i="9"/>
  <c r="G84" i="9"/>
  <c r="H31" i="9"/>
  <c r="H239" i="9"/>
  <c r="G74" i="9"/>
  <c r="G11" i="9"/>
  <c r="G132" i="9"/>
  <c r="G277" i="9"/>
  <c r="G108" i="9"/>
  <c r="G111" i="9"/>
  <c r="H191" i="9"/>
  <c r="H187" i="9"/>
  <c r="G62" i="9"/>
  <c r="G321" i="9"/>
  <c r="G209" i="9"/>
  <c r="H111" i="9"/>
  <c r="H231" i="9"/>
  <c r="G287" i="9"/>
  <c r="G228" i="9"/>
  <c r="H318" i="9"/>
  <c r="H136" i="9"/>
  <c r="H429" i="9"/>
  <c r="G382" i="9"/>
  <c r="H425" i="9"/>
  <c r="H172" i="9"/>
  <c r="H367" i="9"/>
  <c r="G131" i="9"/>
  <c r="G178" i="9"/>
  <c r="G134" i="9"/>
  <c r="G176" i="9"/>
  <c r="G409" i="9"/>
  <c r="G417" i="9"/>
  <c r="G302" i="9"/>
  <c r="G325" i="9"/>
  <c r="G283" i="9"/>
  <c r="G419" i="9"/>
  <c r="G398" i="9"/>
  <c r="G336" i="9"/>
  <c r="G70" i="9"/>
  <c r="G426" i="9"/>
  <c r="G390" i="9"/>
  <c r="G94" i="9"/>
  <c r="G114" i="9"/>
  <c r="G314" i="9"/>
  <c r="G15" i="9"/>
  <c r="G146" i="9"/>
  <c r="G154" i="9"/>
  <c r="G141" i="9"/>
  <c r="G91" i="9"/>
  <c r="G297" i="9"/>
  <c r="G32" i="9"/>
  <c r="G101" i="9"/>
  <c r="G362" i="9"/>
  <c r="G171" i="9"/>
  <c r="G310" i="9"/>
  <c r="G48" i="9"/>
  <c r="G148" i="9"/>
  <c r="H388" i="9"/>
  <c r="H213" i="9"/>
  <c r="G339" i="9"/>
  <c r="G66" i="9"/>
  <c r="G269" i="9"/>
  <c r="H141" i="9"/>
  <c r="G279" i="9"/>
  <c r="G163" i="9"/>
  <c r="G431" i="9"/>
  <c r="G188" i="9"/>
  <c r="G113" i="9"/>
  <c r="G307" i="9"/>
  <c r="G117" i="9"/>
  <c r="G425" i="9"/>
  <c r="G429" i="9"/>
  <c r="H74" i="9"/>
  <c r="G97" i="9"/>
  <c r="H37" i="9"/>
  <c r="G9" i="9"/>
  <c r="G215" i="9"/>
  <c r="H127" i="9"/>
  <c r="H371" i="9"/>
  <c r="G363" i="9"/>
  <c r="I363" i="9" s="1"/>
  <c r="G285" i="9"/>
  <c r="G186" i="9"/>
  <c r="G218" i="9"/>
  <c r="G54" i="9"/>
  <c r="G316" i="9"/>
  <c r="I316" i="9" s="1"/>
  <c r="G380" i="9"/>
  <c r="G167" i="9"/>
  <c r="G144" i="9"/>
  <c r="G295" i="9"/>
  <c r="G44" i="9"/>
  <c r="G79" i="9"/>
  <c r="G43" i="9"/>
  <c r="H411" i="9"/>
  <c r="G391" i="9"/>
  <c r="G179" i="9"/>
  <c r="H63" i="9"/>
  <c r="H375" i="9"/>
  <c r="H38" i="9"/>
  <c r="H190" i="9"/>
  <c r="H186" i="9"/>
  <c r="H229" i="9"/>
  <c r="H223" i="9"/>
  <c r="H281" i="9"/>
  <c r="H246" i="9"/>
  <c r="H178" i="9"/>
  <c r="H129" i="9"/>
  <c r="H126" i="9"/>
  <c r="H57" i="9"/>
  <c r="H50" i="9"/>
  <c r="H144" i="9"/>
  <c r="G89" i="9"/>
  <c r="G16" i="9"/>
  <c r="G85" i="9"/>
  <c r="H312" i="9"/>
  <c r="H346" i="9"/>
  <c r="G388" i="9"/>
  <c r="H387" i="9"/>
  <c r="H247" i="9"/>
  <c r="H308" i="9"/>
  <c r="H374" i="9"/>
  <c r="G248" i="9"/>
  <c r="H402" i="9"/>
  <c r="G172" i="9"/>
  <c r="G122" i="9"/>
  <c r="G192" i="9"/>
  <c r="G51" i="9"/>
  <c r="G58" i="9"/>
  <c r="G104" i="9"/>
  <c r="G406" i="9"/>
  <c r="G211" i="9"/>
  <c r="G61" i="9"/>
  <c r="G142" i="9"/>
  <c r="G260" i="9"/>
  <c r="G127" i="9"/>
  <c r="H48" i="9"/>
  <c r="H104" i="9"/>
  <c r="G13" i="9"/>
  <c r="G29" i="9"/>
  <c r="G95" i="9"/>
  <c r="G143" i="9"/>
  <c r="G128" i="9"/>
  <c r="G204" i="9"/>
  <c r="H140" i="9"/>
  <c r="G30" i="9"/>
  <c r="G418" i="9"/>
  <c r="G392" i="9"/>
  <c r="H11" i="9"/>
  <c r="G216" i="9"/>
  <c r="H67" i="9"/>
  <c r="H326" i="9"/>
  <c r="H238" i="9"/>
  <c r="G149" i="9"/>
  <c r="H330" i="9"/>
  <c r="G68" i="9"/>
  <c r="H101" i="9"/>
  <c r="H91" i="9"/>
  <c r="H332" i="9"/>
  <c r="H240" i="9"/>
  <c r="H352" i="9"/>
  <c r="H33" i="9"/>
  <c r="H56" i="9"/>
  <c r="H287" i="9"/>
  <c r="H329" i="9"/>
  <c r="H285" i="9"/>
  <c r="G105" i="9"/>
  <c r="H334" i="9"/>
  <c r="H315" i="9"/>
  <c r="G323" i="9"/>
  <c r="H98" i="9"/>
  <c r="H132" i="9"/>
  <c r="H293" i="9"/>
  <c r="G304" i="9"/>
  <c r="G312" i="9"/>
  <c r="G402" i="9"/>
  <c r="I402" i="9" s="1"/>
  <c r="G214" i="9"/>
  <c r="G435" i="9"/>
  <c r="G116" i="9"/>
  <c r="G133" i="9"/>
  <c r="H338" i="9"/>
  <c r="G161" i="9"/>
  <c r="G330" i="9"/>
  <c r="G87" i="9"/>
  <c r="G115" i="9"/>
  <c r="H122" i="9"/>
  <c r="G311" i="9"/>
  <c r="H360" i="9"/>
  <c r="G31" i="9"/>
  <c r="I31" i="9" s="1"/>
  <c r="H30" i="9"/>
  <c r="G183" i="9"/>
  <c r="G137" i="9"/>
  <c r="G264" i="9"/>
  <c r="G375" i="9"/>
  <c r="H242" i="9"/>
  <c r="H296" i="9"/>
  <c r="H249" i="9"/>
  <c r="G395" i="9"/>
  <c r="G257" i="9"/>
  <c r="G291" i="9"/>
  <c r="G147" i="9"/>
  <c r="H47" i="9"/>
  <c r="H51" i="9"/>
  <c r="H202" i="9"/>
  <c r="H225" i="9"/>
  <c r="G112" i="9"/>
  <c r="H224" i="9"/>
  <c r="G76" i="9"/>
  <c r="H324" i="9"/>
  <c r="G308" i="9"/>
  <c r="G187" i="9"/>
  <c r="H75" i="9"/>
  <c r="G102" i="9"/>
  <c r="H284" i="9"/>
  <c r="H41" i="9"/>
  <c r="H113" i="9"/>
  <c r="H35" i="9"/>
  <c r="H88" i="9"/>
  <c r="H340" i="9"/>
  <c r="H210" i="9"/>
  <c r="H265" i="9"/>
  <c r="H283" i="9"/>
  <c r="H92" i="9"/>
  <c r="H279" i="9"/>
  <c r="H415" i="9"/>
  <c r="G158" i="9"/>
  <c r="G282" i="9"/>
  <c r="G397" i="9"/>
  <c r="H165" i="9"/>
  <c r="H254" i="9"/>
  <c r="H286" i="9"/>
  <c r="G290" i="9"/>
  <c r="H333" i="9"/>
  <c r="H341" i="9"/>
  <c r="G377" i="9"/>
  <c r="G381" i="9"/>
  <c r="G389" i="9"/>
  <c r="G393" i="9"/>
  <c r="H408" i="9"/>
  <c r="H412" i="9"/>
  <c r="H420" i="9"/>
  <c r="H424" i="9"/>
  <c r="H413" i="9"/>
  <c r="H198" i="9"/>
  <c r="H90" i="9"/>
  <c r="H62" i="9"/>
  <c r="H168" i="9"/>
  <c r="H44" i="9"/>
  <c r="H188" i="9"/>
  <c r="H243" i="9"/>
  <c r="H102" i="9"/>
  <c r="G394" i="9"/>
  <c r="H160" i="9"/>
  <c r="G125" i="9"/>
  <c r="G261" i="9"/>
  <c r="G35" i="9"/>
  <c r="G38" i="9"/>
  <c r="G252" i="9"/>
  <c r="G121" i="9"/>
  <c r="G372" i="9"/>
  <c r="H84" i="9"/>
  <c r="H391" i="9"/>
  <c r="H26" i="9"/>
  <c r="G340" i="9"/>
  <c r="G37" i="9"/>
  <c r="I37" i="9" s="1"/>
  <c r="G374" i="9"/>
  <c r="H255" i="9"/>
  <c r="H93" i="9"/>
  <c r="G256" i="9"/>
  <c r="G378" i="9"/>
  <c r="H245" i="9"/>
  <c r="G225" i="9"/>
  <c r="G196" i="9"/>
  <c r="H241" i="9"/>
  <c r="H236" i="9"/>
  <c r="H336" i="9"/>
  <c r="H280" i="9"/>
  <c r="H192" i="9"/>
  <c r="H291" i="9"/>
  <c r="H184" i="9"/>
  <c r="H258" i="9"/>
  <c r="H274" i="9"/>
  <c r="H282" i="9"/>
  <c r="G337" i="9"/>
  <c r="H397" i="9"/>
  <c r="H180" i="9"/>
  <c r="H270" i="9"/>
  <c r="H298" i="9"/>
  <c r="G373" i="9"/>
  <c r="H377" i="9"/>
  <c r="G385" i="9"/>
  <c r="G428" i="9"/>
  <c r="G181" i="9"/>
  <c r="G317" i="9"/>
  <c r="G10" i="9"/>
  <c r="H70" i="9"/>
  <c r="G224" i="9"/>
  <c r="G263" i="9"/>
  <c r="G109" i="9"/>
  <c r="H119" i="9"/>
  <c r="G55" i="9"/>
  <c r="G202" i="9"/>
  <c r="G63" i="9"/>
  <c r="G360" i="9"/>
  <c r="I360" i="9" s="1"/>
  <c r="H355" i="9"/>
  <c r="G296" i="9"/>
  <c r="H179" i="9"/>
  <c r="G221" i="9"/>
  <c r="G367" i="9"/>
  <c r="G93" i="9"/>
  <c r="H72" i="9"/>
  <c r="H34" i="9"/>
  <c r="G333" i="9"/>
  <c r="G18" i="9"/>
  <c r="G335" i="9"/>
  <c r="H130" i="9"/>
  <c r="G244" i="9"/>
  <c r="G174" i="9"/>
  <c r="H94" i="9"/>
  <c r="H85" i="9"/>
  <c r="H203" i="9"/>
  <c r="H297" i="9"/>
  <c r="G20" i="9"/>
  <c r="H137" i="9"/>
  <c r="H295" i="9"/>
  <c r="H394" i="9"/>
  <c r="H97" i="9"/>
  <c r="G243" i="9"/>
  <c r="G100" i="9"/>
  <c r="G327" i="9"/>
  <c r="G230" i="9"/>
  <c r="H220" i="9"/>
  <c r="G236" i="9"/>
  <c r="G356" i="9"/>
  <c r="G271" i="9"/>
  <c r="G237" i="9"/>
  <c r="H166" i="9"/>
  <c r="H16" i="9"/>
  <c r="G56" i="9"/>
  <c r="H175" i="9"/>
  <c r="H403" i="9"/>
  <c r="H272" i="9"/>
  <c r="G354" i="9"/>
  <c r="G194" i="9"/>
  <c r="H135" i="9"/>
  <c r="H289" i="9"/>
  <c r="H45" i="9"/>
  <c r="G88" i="9"/>
  <c r="G232" i="9"/>
  <c r="G136" i="9"/>
  <c r="G352" i="9"/>
  <c r="H222" i="9"/>
  <c r="H317" i="9"/>
  <c r="H348" i="9"/>
  <c r="H276" i="9"/>
  <c r="H18" i="9"/>
  <c r="H275" i="9"/>
  <c r="H169" i="9"/>
  <c r="G184" i="9"/>
  <c r="H337" i="9"/>
  <c r="H173" i="9"/>
  <c r="H262" i="9"/>
  <c r="G278" i="9"/>
  <c r="H357" i="9"/>
  <c r="H385" i="9"/>
  <c r="H393" i="9"/>
  <c r="G408" i="9"/>
  <c r="G416" i="9"/>
  <c r="G424" i="9"/>
  <c r="H432" i="9"/>
  <c r="G301" i="9"/>
  <c r="G73" i="9"/>
  <c r="H77" i="9"/>
  <c r="G151" i="9"/>
  <c r="G155" i="9"/>
  <c r="G159" i="9"/>
  <c r="G162" i="9"/>
  <c r="G170" i="9"/>
  <c r="H181" i="9"/>
  <c r="G78" i="9"/>
  <c r="G217" i="9"/>
  <c r="G247" i="9"/>
  <c r="G255" i="9"/>
  <c r="H263" i="9"/>
  <c r="H15" i="9"/>
  <c r="H22" i="9"/>
  <c r="H207" i="9"/>
  <c r="H55" i="9"/>
  <c r="H319" i="9"/>
  <c r="H23" i="9"/>
  <c r="G219" i="9"/>
  <c r="H292" i="9"/>
  <c r="H105" i="9"/>
  <c r="G299" i="9"/>
  <c r="G195" i="9"/>
  <c r="G119" i="9"/>
  <c r="G358" i="9"/>
  <c r="G191" i="9"/>
  <c r="G135" i="9"/>
  <c r="G403" i="9"/>
  <c r="G226" i="9"/>
  <c r="G343" i="9"/>
  <c r="G57" i="9"/>
  <c r="G355" i="9"/>
  <c r="G411" i="9"/>
  <c r="G242" i="9"/>
  <c r="G223" i="9"/>
  <c r="G298" i="9"/>
  <c r="I298" i="9" s="1"/>
  <c r="G99" i="9"/>
  <c r="H331" i="9"/>
  <c r="G129" i="9"/>
  <c r="G42" i="9"/>
  <c r="G286" i="9"/>
  <c r="H302" i="9"/>
  <c r="G322" i="9"/>
  <c r="G258" i="9"/>
  <c r="H185" i="9"/>
  <c r="G407" i="9"/>
  <c r="G124" i="9"/>
  <c r="G241" i="9"/>
  <c r="G71" i="9"/>
  <c r="G50" i="9"/>
  <c r="G313" i="9"/>
  <c r="G126" i="9"/>
  <c r="G152" i="9"/>
  <c r="G145" i="9"/>
  <c r="H79" i="9"/>
  <c r="H100" i="9"/>
  <c r="G120" i="9"/>
  <c r="H327" i="9"/>
  <c r="H358" i="9"/>
  <c r="H71" i="9"/>
  <c r="G342" i="9"/>
  <c r="H64" i="9"/>
  <c r="G251" i="9"/>
  <c r="H421" i="9"/>
  <c r="G47" i="9"/>
  <c r="G328" i="9"/>
  <c r="G75" i="9"/>
  <c r="G288" i="9"/>
  <c r="G123" i="9"/>
  <c r="G110" i="9"/>
  <c r="H323" i="9"/>
  <c r="H17" i="9"/>
  <c r="H143" i="9"/>
  <c r="G240" i="9"/>
  <c r="H226" i="9"/>
  <c r="H261" i="9"/>
  <c r="H158" i="9"/>
  <c r="G274" i="9"/>
  <c r="G353" i="9"/>
  <c r="G254" i="9"/>
  <c r="H349" i="9"/>
  <c r="H381" i="9"/>
  <c r="G412" i="9"/>
  <c r="G309" i="9"/>
  <c r="H147" i="9"/>
  <c r="H155" i="9"/>
  <c r="H21" i="9"/>
  <c r="G40" i="9"/>
  <c r="H78" i="9"/>
  <c r="H214" i="9"/>
  <c r="G130" i="9"/>
  <c r="G34" i="9"/>
  <c r="I34" i="9" s="1"/>
  <c r="G41" i="9"/>
  <c r="H196" i="9"/>
  <c r="H49" i="9"/>
  <c r="H422" i="9"/>
  <c r="G166" i="9"/>
  <c r="G318" i="9"/>
  <c r="G77" i="9"/>
  <c r="G200" i="9"/>
  <c r="G103" i="9"/>
  <c r="G329" i="9"/>
  <c r="G344" i="9"/>
  <c r="G208" i="9"/>
  <c r="G376" i="9"/>
  <c r="G210" i="9"/>
  <c r="G33" i="9"/>
  <c r="G371" i="9"/>
  <c r="G281" i="9"/>
  <c r="G64" i="9"/>
  <c r="G383" i="9"/>
  <c r="G180" i="9"/>
  <c r="G8" i="9"/>
  <c r="G222" i="9"/>
  <c r="G387" i="9"/>
  <c r="H299" i="9"/>
  <c r="G305" i="9"/>
  <c r="H347" i="9"/>
  <c r="H114" i="9"/>
  <c r="G26" i="9"/>
  <c r="H409" i="9"/>
  <c r="H183" i="9"/>
  <c r="H233" i="9"/>
  <c r="H378" i="9"/>
  <c r="H430" i="9"/>
  <c r="G205" i="9"/>
  <c r="G22" i="9"/>
  <c r="G45" i="9"/>
  <c r="H414" i="9"/>
  <c r="G334" i="9"/>
  <c r="G175" i="9"/>
  <c r="G368" i="9"/>
  <c r="H148" i="9"/>
  <c r="H379" i="9"/>
  <c r="G60" i="9"/>
  <c r="H68" i="9"/>
  <c r="H115" i="9"/>
  <c r="G405" i="9"/>
  <c r="H52" i="9"/>
  <c r="H150" i="9"/>
  <c r="H206" i="9"/>
  <c r="H14" i="9"/>
  <c r="H266" i="9"/>
  <c r="H294" i="9"/>
  <c r="G173" i="9"/>
  <c r="G270" i="9"/>
  <c r="G345" i="9"/>
  <c r="G361" i="9"/>
  <c r="H373" i="9"/>
  <c r="H389" i="9"/>
  <c r="H301" i="9"/>
  <c r="G324" i="9"/>
  <c r="G14" i="9"/>
  <c r="G235" i="9"/>
  <c r="H259" i="9"/>
  <c r="H228" i="9"/>
  <c r="G300" i="9"/>
  <c r="G168" i="9"/>
  <c r="G303" i="9"/>
  <c r="G284" i="9"/>
  <c r="I284" i="9" s="1"/>
  <c r="G203" i="9"/>
  <c r="G165" i="9"/>
  <c r="G351" i="9"/>
  <c r="G227" i="9"/>
  <c r="H108" i="9"/>
  <c r="G434" i="9"/>
  <c r="G206" i="9"/>
  <c r="G275" i="9"/>
  <c r="H174" i="9"/>
  <c r="H120" i="9"/>
  <c r="G401" i="9"/>
  <c r="H200" i="9"/>
  <c r="G292" i="9"/>
  <c r="G177" i="9"/>
  <c r="H290" i="9"/>
  <c r="G357" i="9"/>
  <c r="I357" i="9" s="1"/>
  <c r="G420" i="9"/>
  <c r="H159" i="9"/>
  <c r="H305" i="9"/>
  <c r="H28" i="9"/>
  <c r="G220" i="9"/>
  <c r="G65" i="9"/>
  <c r="H364" i="9"/>
  <c r="G294" i="9"/>
  <c r="G404" i="9"/>
  <c r="G326" i="9"/>
  <c r="G25" i="9"/>
  <c r="G346" i="9"/>
  <c r="G53" i="9"/>
  <c r="I53" i="9" s="1"/>
  <c r="G293" i="9"/>
  <c r="G157" i="9"/>
  <c r="G28" i="9"/>
  <c r="G199" i="9"/>
  <c r="G160" i="9"/>
  <c r="G212" i="9"/>
  <c r="H152" i="9"/>
  <c r="G422" i="9"/>
  <c r="H145" i="9"/>
  <c r="H133" i="9"/>
  <c r="H384" i="9"/>
  <c r="G262" i="9"/>
  <c r="H345" i="9"/>
  <c r="H404" i="9"/>
  <c r="H151" i="9"/>
  <c r="G193" i="9"/>
  <c r="G67" i="9"/>
  <c r="G52" i="9"/>
  <c r="H370" i="9"/>
  <c r="G379" i="9"/>
  <c r="G98" i="9"/>
  <c r="H209" i="9"/>
  <c r="G185" i="9"/>
  <c r="G423" i="9"/>
  <c r="H248" i="9"/>
  <c r="G169" i="9"/>
  <c r="H278" i="9"/>
  <c r="G349" i="9"/>
  <c r="I349" i="9" s="1"/>
  <c r="H416" i="9"/>
  <c r="H73" i="9"/>
  <c r="G21" i="9"/>
  <c r="H217" i="9"/>
  <c r="H167" i="9"/>
  <c r="G369" i="9"/>
  <c r="G189" i="9"/>
  <c r="G365" i="9"/>
  <c r="G46" i="9"/>
  <c r="G348" i="9"/>
  <c r="G306" i="9"/>
  <c r="H195" i="9"/>
  <c r="G266" i="9"/>
  <c r="G432" i="9"/>
  <c r="H235" i="9"/>
  <c r="G153" i="9"/>
  <c r="G246" i="9"/>
  <c r="G250" i="9"/>
  <c r="H232" i="9"/>
  <c r="G72" i="9"/>
  <c r="H407" i="9"/>
  <c r="H353" i="9"/>
  <c r="H369" i="9"/>
  <c r="H309" i="9"/>
  <c r="H199" i="9"/>
  <c r="G107" i="9"/>
  <c r="H176" i="9"/>
  <c r="H250" i="9"/>
  <c r="G341" i="9"/>
  <c r="I341" i="9" s="1"/>
  <c r="H418" i="9"/>
  <c r="H273" i="9"/>
  <c r="H428" i="9"/>
  <c r="H170" i="9"/>
  <c r="G231" i="9"/>
  <c r="G229" i="9"/>
  <c r="G69" i="9"/>
  <c r="G400" i="9"/>
  <c r="H354" i="9"/>
  <c r="H368" i="9"/>
  <c r="H322" i="9"/>
  <c r="H156" i="9"/>
  <c r="H95" i="9"/>
  <c r="H39" i="9"/>
  <c r="H401" i="9"/>
  <c r="H310" i="9"/>
  <c r="H201" i="9"/>
  <c r="H142" i="9"/>
  <c r="H87" i="9"/>
  <c r="H376" i="9"/>
  <c r="H177" i="9"/>
  <c r="H146" i="9"/>
  <c r="H131" i="9"/>
  <c r="H380" i="9"/>
  <c r="H221" i="9"/>
  <c r="H252" i="9"/>
  <c r="H361" i="9"/>
  <c r="H244" i="9"/>
  <c r="H10" i="9"/>
  <c r="H128" i="9"/>
  <c r="H212" i="9"/>
  <c r="H107" i="9"/>
  <c r="H40" i="9"/>
  <c r="H32" i="9"/>
  <c r="H435" i="9"/>
  <c r="H423" i="9"/>
  <c r="H366" i="9"/>
  <c r="H307" i="9"/>
  <c r="H24" i="9"/>
  <c r="H410" i="9"/>
  <c r="H325" i="9"/>
  <c r="H106" i="9"/>
  <c r="H43" i="9"/>
  <c r="H320" i="9"/>
  <c r="H161" i="9"/>
  <c r="H58" i="9"/>
  <c r="H205" i="9"/>
  <c r="H80" i="9"/>
  <c r="H19" i="9"/>
  <c r="H251" i="9"/>
  <c r="H66" i="9"/>
  <c r="H400" i="9"/>
  <c r="H256" i="9"/>
  <c r="H350" i="9"/>
  <c r="H260" i="9"/>
  <c r="H237" i="9"/>
  <c r="H189" i="9"/>
  <c r="H382" i="9"/>
  <c r="H234" i="9"/>
  <c r="H218" i="9"/>
  <c r="H118" i="9"/>
  <c r="H103" i="9"/>
  <c r="H343" i="9"/>
  <c r="H311" i="9"/>
  <c r="H277" i="9"/>
  <c r="H163" i="9"/>
  <c r="H27" i="9"/>
  <c r="H12" i="9"/>
  <c r="H406" i="9"/>
  <c r="H335" i="9"/>
  <c r="H82" i="9"/>
  <c r="H344" i="9"/>
  <c r="H13" i="9"/>
  <c r="H304" i="9"/>
  <c r="H164" i="9"/>
  <c r="H227" i="9"/>
  <c r="H134" i="9"/>
  <c r="H76" i="9"/>
  <c r="H383" i="9"/>
  <c r="H153" i="9"/>
  <c r="H267" i="9"/>
  <c r="H162" i="9"/>
  <c r="H139" i="9"/>
  <c r="H69" i="9"/>
  <c r="H59" i="9"/>
  <c r="H268" i="9"/>
  <c r="H29" i="9"/>
  <c r="H392" i="9"/>
  <c r="H110" i="9"/>
  <c r="H313" i="9"/>
  <c r="H230" i="9"/>
  <c r="H99" i="9"/>
  <c r="H36" i="9"/>
  <c r="H427" i="9"/>
  <c r="H86" i="9"/>
  <c r="H300" i="9"/>
  <c r="H339" i="9"/>
  <c r="H60" i="9"/>
  <c r="H96" i="9"/>
  <c r="H215" i="9"/>
  <c r="H321" i="9"/>
  <c r="H257" i="9"/>
  <c r="H171" i="9"/>
  <c r="H46" i="9"/>
  <c r="H288" i="9"/>
  <c r="H211" i="9"/>
  <c r="H83" i="9"/>
  <c r="H25" i="9"/>
  <c r="H399" i="9"/>
  <c r="H116" i="9"/>
  <c r="H54" i="9"/>
  <c r="H9" i="9"/>
  <c r="H386" i="9"/>
  <c r="H306" i="9"/>
  <c r="H194" i="9"/>
  <c r="H138" i="9"/>
  <c r="H405" i="9"/>
  <c r="H314" i="9"/>
  <c r="H157" i="9"/>
  <c r="H149" i="9"/>
  <c r="H65" i="9"/>
  <c r="H372" i="9"/>
  <c r="H81" i="9"/>
  <c r="H271" i="9"/>
  <c r="H154" i="9"/>
  <c r="H365" i="9"/>
  <c r="H197" i="9"/>
  <c r="H396" i="9"/>
  <c r="H264" i="9"/>
  <c r="H193" i="9"/>
  <c r="H121" i="9"/>
  <c r="H117" i="9"/>
  <c r="H434" i="9"/>
  <c r="H125" i="9"/>
  <c r="H431" i="9"/>
  <c r="H419" i="9"/>
  <c r="L398" i="8"/>
  <c r="I206" i="8"/>
  <c r="I269" i="8"/>
  <c r="I361" i="8"/>
  <c r="I293" i="8"/>
  <c r="I145" i="8"/>
  <c r="I152" i="8"/>
  <c r="I326" i="8"/>
  <c r="I433" i="8"/>
  <c r="I93" i="8"/>
  <c r="L432" i="8"/>
  <c r="L155" i="8"/>
  <c r="I229" i="8"/>
  <c r="I425" i="8"/>
  <c r="I231" i="8"/>
  <c r="I380" i="8"/>
  <c r="I172" i="8"/>
  <c r="I216" i="8"/>
  <c r="I69" i="8"/>
  <c r="I158" i="8"/>
  <c r="L76" i="7"/>
  <c r="L108" i="7"/>
  <c r="L60" i="7"/>
  <c r="L363" i="7"/>
  <c r="L212" i="7"/>
  <c r="L95" i="7"/>
  <c r="L349" i="7"/>
  <c r="L177" i="7"/>
  <c r="I397" i="7"/>
  <c r="I43" i="7"/>
  <c r="I115" i="7"/>
  <c r="I27" i="7"/>
  <c r="I241" i="7"/>
  <c r="I201" i="7"/>
  <c r="I193" i="7"/>
  <c r="I52" i="7"/>
  <c r="I228" i="7"/>
  <c r="I420" i="7"/>
  <c r="I404" i="7"/>
  <c r="I352" i="7"/>
  <c r="I340" i="7"/>
  <c r="I296" i="7"/>
  <c r="I280" i="7"/>
  <c r="I256" i="7"/>
  <c r="I252" i="7"/>
  <c r="I224" i="7"/>
  <c r="I188" i="7"/>
  <c r="I147" i="7"/>
  <c r="I139" i="7"/>
  <c r="I131" i="7"/>
  <c r="I107" i="7"/>
  <c r="I63" i="7"/>
  <c r="I19" i="7"/>
  <c r="L396" i="7"/>
  <c r="L392" i="7"/>
  <c r="L380" i="7"/>
  <c r="L324" i="7"/>
  <c r="L180" i="7"/>
  <c r="L353" i="7"/>
  <c r="I421" i="7"/>
  <c r="I365" i="7"/>
  <c r="I325" i="7"/>
  <c r="I217" i="7"/>
  <c r="I169" i="7"/>
  <c r="I148" i="7"/>
  <c r="I44" i="7"/>
  <c r="I24" i="7"/>
  <c r="I364" i="7"/>
  <c r="I332" i="7"/>
  <c r="I288" i="7"/>
  <c r="I204" i="7"/>
  <c r="I127" i="7"/>
  <c r="I59" i="7"/>
  <c r="H360" i="6"/>
  <c r="H424" i="6"/>
  <c r="H318" i="6"/>
  <c r="H412" i="6"/>
  <c r="H404" i="6"/>
  <c r="H372" i="6"/>
  <c r="H348" i="6"/>
  <c r="H309" i="6"/>
  <c r="H146" i="6"/>
  <c r="H428" i="6"/>
  <c r="H405" i="6"/>
  <c r="H397" i="6"/>
  <c r="H306" i="6"/>
  <c r="H131" i="6"/>
  <c r="H17" i="6"/>
  <c r="H350" i="6"/>
  <c r="H215" i="6"/>
  <c r="G255" i="6"/>
  <c r="H280" i="6"/>
  <c r="G376" i="6"/>
  <c r="G262" i="6"/>
  <c r="H165" i="6"/>
  <c r="H38" i="6"/>
  <c r="H377" i="6"/>
  <c r="G317" i="6"/>
  <c r="G58" i="6"/>
  <c r="G121" i="6"/>
  <c r="H261" i="6"/>
  <c r="G77" i="6"/>
  <c r="G185" i="6"/>
  <c r="G297" i="6"/>
  <c r="G284" i="6"/>
  <c r="G98" i="6"/>
  <c r="H46" i="6"/>
  <c r="H221" i="6"/>
  <c r="G367" i="6"/>
  <c r="G412" i="6"/>
  <c r="G155" i="6"/>
  <c r="H214" i="6"/>
  <c r="G346" i="6"/>
  <c r="H155" i="6"/>
  <c r="G90" i="6"/>
  <c r="H103" i="6"/>
  <c r="H385" i="6"/>
  <c r="H396" i="6"/>
  <c r="G130" i="6"/>
  <c r="G298" i="6"/>
  <c r="G132" i="6"/>
  <c r="G122" i="6"/>
  <c r="G289" i="6"/>
  <c r="H173" i="6"/>
  <c r="G366" i="6"/>
  <c r="G176" i="6"/>
  <c r="G212" i="6"/>
  <c r="G263" i="6"/>
  <c r="G383" i="6"/>
  <c r="G264" i="6"/>
  <c r="G340" i="6"/>
  <c r="H34" i="6"/>
  <c r="H430" i="6"/>
  <c r="H225" i="6"/>
  <c r="G299" i="6"/>
  <c r="G57" i="6"/>
  <c r="G261" i="6"/>
  <c r="I261" i="6" s="1"/>
  <c r="G418" i="6"/>
  <c r="G186" i="6"/>
  <c r="G246" i="6"/>
  <c r="G375" i="6"/>
  <c r="G175" i="6"/>
  <c r="G425" i="6"/>
  <c r="G52" i="6"/>
  <c r="G295" i="6"/>
  <c r="G419" i="6"/>
  <c r="I419" i="6" s="1"/>
  <c r="G65" i="6"/>
  <c r="G28" i="6"/>
  <c r="H422" i="6"/>
  <c r="H102" i="6"/>
  <c r="G275" i="6"/>
  <c r="G118" i="6"/>
  <c r="G171" i="6"/>
  <c r="I171" i="6" s="1"/>
  <c r="H211" i="6"/>
  <c r="G402" i="6"/>
  <c r="G190" i="6"/>
  <c r="G370" i="6"/>
  <c r="G146" i="6"/>
  <c r="H84" i="6"/>
  <c r="G321" i="6"/>
  <c r="G398" i="6"/>
  <c r="G225" i="6"/>
  <c r="I225" i="6" s="1"/>
  <c r="G390" i="6"/>
  <c r="H96" i="6"/>
  <c r="H140" i="6"/>
  <c r="G162" i="6"/>
  <c r="G218" i="6"/>
  <c r="G109" i="6"/>
  <c r="H106" i="6"/>
  <c r="G330" i="6"/>
  <c r="H265" i="6"/>
  <c r="G111" i="6"/>
  <c r="G241" i="6"/>
  <c r="G283" i="6"/>
  <c r="H133" i="6"/>
  <c r="H31" i="6"/>
  <c r="G101" i="6"/>
  <c r="G216" i="6"/>
  <c r="G240" i="6"/>
  <c r="G233" i="6"/>
  <c r="H218" i="6"/>
  <c r="G338" i="6"/>
  <c r="G279" i="6"/>
  <c r="G373" i="6"/>
  <c r="G80" i="6"/>
  <c r="G35" i="6"/>
  <c r="G169" i="6"/>
  <c r="G315" i="6"/>
  <c r="H112" i="6"/>
  <c r="H283" i="6"/>
  <c r="H402" i="6"/>
  <c r="H147" i="6"/>
  <c r="H77" i="6"/>
  <c r="H361" i="6"/>
  <c r="G136" i="6"/>
  <c r="G82" i="6"/>
  <c r="G270" i="6"/>
  <c r="G359" i="6"/>
  <c r="H410" i="6"/>
  <c r="G316" i="6"/>
  <c r="G60" i="6"/>
  <c r="G349" i="6"/>
  <c r="G154" i="6"/>
  <c r="G124" i="6"/>
  <c r="G379" i="6"/>
  <c r="G200" i="6"/>
  <c r="H159" i="6"/>
  <c r="G329" i="6"/>
  <c r="H253" i="6"/>
  <c r="G143" i="6"/>
  <c r="G72" i="6"/>
  <c r="G110" i="6"/>
  <c r="H285" i="6"/>
  <c r="G150" i="6"/>
  <c r="G358" i="6"/>
  <c r="G103" i="6"/>
  <c r="G381" i="6"/>
  <c r="G74" i="6"/>
  <c r="I74" i="6" s="1"/>
  <c r="G88" i="6"/>
  <c r="G356" i="6"/>
  <c r="G424" i="6"/>
  <c r="G249" i="6"/>
  <c r="G158" i="6"/>
  <c r="G148" i="6"/>
  <c r="G395" i="6"/>
  <c r="H282" i="6"/>
  <c r="G392" i="6"/>
  <c r="H307" i="6"/>
  <c r="G227" i="6"/>
  <c r="G401" i="6"/>
  <c r="G100" i="6"/>
  <c r="G22" i="6"/>
  <c r="H370" i="6"/>
  <c r="G294" i="6"/>
  <c r="G248" i="6"/>
  <c r="H105" i="6"/>
  <c r="G276" i="6"/>
  <c r="G388" i="6"/>
  <c r="H143" i="6"/>
  <c r="G152" i="6"/>
  <c r="G237" i="6"/>
  <c r="G411" i="6"/>
  <c r="G293" i="6"/>
  <c r="G49" i="6"/>
  <c r="I49" i="6" s="1"/>
  <c r="G378" i="6"/>
  <c r="H369" i="6"/>
  <c r="G34" i="6"/>
  <c r="G116" i="6"/>
  <c r="G277" i="6"/>
  <c r="G163" i="6"/>
  <c r="G220" i="6"/>
  <c r="H68" i="6"/>
  <c r="H166" i="6"/>
  <c r="G365" i="6"/>
  <c r="G95" i="6"/>
  <c r="G328" i="6"/>
  <c r="G432" i="6"/>
  <c r="H72" i="6"/>
  <c r="G325" i="6"/>
  <c r="H336" i="6"/>
  <c r="H181" i="6"/>
  <c r="G400" i="6"/>
  <c r="G197" i="6"/>
  <c r="G268" i="6"/>
  <c r="G107" i="6"/>
  <c r="G352" i="6"/>
  <c r="G362" i="6"/>
  <c r="H339" i="6"/>
  <c r="G36" i="6"/>
  <c r="G253" i="6"/>
  <c r="G115" i="6"/>
  <c r="G51" i="6"/>
  <c r="G128" i="6"/>
  <c r="G228" i="6"/>
  <c r="G135" i="6"/>
  <c r="G223" i="6"/>
  <c r="G178" i="6"/>
  <c r="G44" i="6"/>
  <c r="G188" i="6"/>
  <c r="G251" i="6"/>
  <c r="H51" i="6"/>
  <c r="H170" i="6"/>
  <c r="G46" i="6"/>
  <c r="G26" i="6"/>
  <c r="G408" i="6"/>
  <c r="G45" i="6"/>
  <c r="G78" i="6"/>
  <c r="H47" i="6"/>
  <c r="G79" i="6"/>
  <c r="G257" i="6"/>
  <c r="G372" i="6"/>
  <c r="I372" i="6" s="1"/>
  <c r="G343" i="6"/>
  <c r="H354" i="6"/>
  <c r="H343" i="6"/>
  <c r="G140" i="6"/>
  <c r="H301" i="6"/>
  <c r="G236" i="6"/>
  <c r="G334" i="6"/>
  <c r="G99" i="6"/>
  <c r="G63" i="6"/>
  <c r="G396" i="6"/>
  <c r="G230" i="6"/>
  <c r="G434" i="6"/>
  <c r="G286" i="6"/>
  <c r="G314" i="6"/>
  <c r="G15" i="6"/>
  <c r="G87" i="6"/>
  <c r="H242" i="6"/>
  <c r="G120" i="6"/>
  <c r="H342" i="6"/>
  <c r="G66" i="6"/>
  <c r="G23" i="6"/>
  <c r="G50" i="6"/>
  <c r="G160" i="6"/>
  <c r="H325" i="6"/>
  <c r="H154" i="6"/>
  <c r="G305" i="6"/>
  <c r="H388" i="6"/>
  <c r="H56" i="6"/>
  <c r="G292" i="6"/>
  <c r="I292" i="6" s="1"/>
  <c r="G288" i="6"/>
  <c r="G64" i="6"/>
  <c r="G337" i="6"/>
  <c r="G351" i="6"/>
  <c r="G307" i="6"/>
  <c r="I307" i="6" s="1"/>
  <c r="G415" i="6"/>
  <c r="H139" i="6"/>
  <c r="H11" i="6"/>
  <c r="H134" i="6"/>
  <c r="H366" i="6"/>
  <c r="G139" i="6"/>
  <c r="H421" i="6"/>
  <c r="G214" i="6"/>
  <c r="G153" i="6"/>
  <c r="H99" i="6"/>
  <c r="H375" i="6"/>
  <c r="G168" i="6"/>
  <c r="G389" i="6"/>
  <c r="G8" i="6"/>
  <c r="H160" i="6"/>
  <c r="H310" i="6"/>
  <c r="G141" i="6"/>
  <c r="G108" i="6"/>
  <c r="G290" i="6"/>
  <c r="G213" i="6"/>
  <c r="G177" i="6"/>
  <c r="G61" i="6"/>
  <c r="H379" i="6"/>
  <c r="H365" i="6"/>
  <c r="G267" i="6"/>
  <c r="I267" i="6" s="1"/>
  <c r="G258" i="6"/>
  <c r="G85" i="6"/>
  <c r="G245" i="6"/>
  <c r="H194" i="6"/>
  <c r="G17" i="6"/>
  <c r="G43" i="6"/>
  <c r="G193" i="6"/>
  <c r="H85" i="6"/>
  <c r="G229" i="6"/>
  <c r="G231" i="6"/>
  <c r="G147" i="6"/>
  <c r="G323" i="6"/>
  <c r="H30" i="6"/>
  <c r="G385" i="6"/>
  <c r="H169" i="6"/>
  <c r="G164" i="6"/>
  <c r="H233" i="6"/>
  <c r="G86" i="6"/>
  <c r="G409" i="6"/>
  <c r="I409" i="6" s="1"/>
  <c r="G11" i="6"/>
  <c r="G302" i="6"/>
  <c r="G94" i="6"/>
  <c r="I94" i="6" s="1"/>
  <c r="G27" i="6"/>
  <c r="G142" i="6"/>
  <c r="H184" i="6"/>
  <c r="G303" i="6"/>
  <c r="G113" i="6"/>
  <c r="G33" i="6"/>
  <c r="H270" i="6"/>
  <c r="G29" i="6"/>
  <c r="H324" i="6"/>
  <c r="G133" i="6"/>
  <c r="I133" i="6" s="1"/>
  <c r="G280" i="6"/>
  <c r="H227" i="6"/>
  <c r="H357" i="6"/>
  <c r="G203" i="6"/>
  <c r="G91" i="6"/>
  <c r="H392" i="6"/>
  <c r="G324" i="6"/>
  <c r="G308" i="6"/>
  <c r="H347" i="6"/>
  <c r="G196" i="6"/>
  <c r="G221" i="6"/>
  <c r="G404" i="6"/>
  <c r="G9" i="6"/>
  <c r="G48" i="6"/>
  <c r="G232" i="6"/>
  <c r="G335" i="6"/>
  <c r="G70" i="6"/>
  <c r="G287" i="6"/>
  <c r="H380" i="6"/>
  <c r="G187" i="6"/>
  <c r="H24" i="6"/>
  <c r="G427" i="6"/>
  <c r="G239" i="6"/>
  <c r="H335" i="6"/>
  <c r="H395" i="6"/>
  <c r="H319" i="6"/>
  <c r="H36" i="6"/>
  <c r="H35" i="6"/>
  <c r="G354" i="6"/>
  <c r="G73" i="6"/>
  <c r="H82" i="6"/>
  <c r="G313" i="6"/>
  <c r="H164" i="6"/>
  <c r="H362" i="6"/>
  <c r="H54" i="6"/>
  <c r="H97" i="6"/>
  <c r="H61" i="6"/>
  <c r="H76" i="6"/>
  <c r="H162" i="6"/>
  <c r="H327" i="6"/>
  <c r="H381" i="6"/>
  <c r="H14" i="6"/>
  <c r="H42" i="6"/>
  <c r="H150" i="6"/>
  <c r="H353" i="6"/>
  <c r="H109" i="6"/>
  <c r="H58" i="6"/>
  <c r="H81" i="6"/>
  <c r="H121" i="6"/>
  <c r="H210" i="6"/>
  <c r="G19" i="6"/>
  <c r="H429" i="6"/>
  <c r="G123" i="6"/>
  <c r="G55" i="6"/>
  <c r="G189" i="6"/>
  <c r="H311" i="6"/>
  <c r="G222" i="6"/>
  <c r="G71" i="6"/>
  <c r="G357" i="6"/>
  <c r="I357" i="6" s="1"/>
  <c r="H322" i="6"/>
  <c r="G344" i="6"/>
  <c r="G387" i="6"/>
  <c r="G117" i="6"/>
  <c r="G21" i="6"/>
  <c r="G126" i="6"/>
  <c r="H151" i="6"/>
  <c r="G104" i="6"/>
  <c r="I104" i="6" s="1"/>
  <c r="G306" i="6"/>
  <c r="G32" i="6"/>
  <c r="G309" i="6"/>
  <c r="H252" i="6"/>
  <c r="G312" i="6"/>
  <c r="G269" i="6"/>
  <c r="H136" i="6"/>
  <c r="G202" i="6"/>
  <c r="G81" i="6"/>
  <c r="G93" i="6"/>
  <c r="H264" i="6"/>
  <c r="G417" i="6"/>
  <c r="G300" i="6"/>
  <c r="H205" i="6"/>
  <c r="G420" i="6"/>
  <c r="G97" i="6"/>
  <c r="G281" i="6"/>
  <c r="H433" i="6"/>
  <c r="G181" i="6"/>
  <c r="G327" i="6"/>
  <c r="G208" i="6"/>
  <c r="H26" i="6"/>
  <c r="H204" i="6"/>
  <c r="G282" i="6"/>
  <c r="G407" i="6"/>
  <c r="H23" i="6"/>
  <c r="H163" i="6"/>
  <c r="H314" i="6"/>
  <c r="H167" i="6"/>
  <c r="G296" i="6"/>
  <c r="G172" i="6"/>
  <c r="I172" i="6" s="1"/>
  <c r="G256" i="6"/>
  <c r="G429" i="6"/>
  <c r="G157" i="6"/>
  <c r="H116" i="6"/>
  <c r="G430" i="6"/>
  <c r="H240" i="6"/>
  <c r="H243" i="6"/>
  <c r="H390" i="6"/>
  <c r="G192" i="6"/>
  <c r="G195" i="6"/>
  <c r="G368" i="6"/>
  <c r="G191" i="6"/>
  <c r="G20" i="6"/>
  <c r="G210" i="6"/>
  <c r="G96" i="6"/>
  <c r="G105" i="6"/>
  <c r="H250" i="6"/>
  <c r="G426" i="6"/>
  <c r="G166" i="6"/>
  <c r="H62" i="6"/>
  <c r="G206" i="6"/>
  <c r="G364" i="6"/>
  <c r="G211" i="6"/>
  <c r="G37" i="6"/>
  <c r="H192" i="6"/>
  <c r="H207" i="6"/>
  <c r="H92" i="6"/>
  <c r="G24" i="6"/>
  <c r="G102" i="6"/>
  <c r="G207" i="6"/>
  <c r="H175" i="6"/>
  <c r="G380" i="6"/>
  <c r="G386" i="6"/>
  <c r="G265" i="6"/>
  <c r="I265" i="6" s="1"/>
  <c r="G350" i="6"/>
  <c r="G144" i="6"/>
  <c r="H15" i="6"/>
  <c r="G114" i="6"/>
  <c r="H137" i="6"/>
  <c r="H290" i="6"/>
  <c r="G423" i="6"/>
  <c r="H107" i="6"/>
  <c r="H73" i="6"/>
  <c r="H202" i="6"/>
  <c r="G149" i="6"/>
  <c r="H89" i="6"/>
  <c r="G25" i="6"/>
  <c r="H222" i="6"/>
  <c r="G161" i="6"/>
  <c r="G54" i="6"/>
  <c r="G14" i="6"/>
  <c r="G18" i="6"/>
  <c r="G435" i="6"/>
  <c r="G421" i="6"/>
  <c r="G180" i="6"/>
  <c r="H235" i="6"/>
  <c r="G243" i="6"/>
  <c r="G89" i="6"/>
  <c r="G131" i="6"/>
  <c r="G119" i="6"/>
  <c r="H124" i="6"/>
  <c r="H128" i="6"/>
  <c r="H217" i="6"/>
  <c r="H65" i="6"/>
  <c r="H212" i="6"/>
  <c r="H220" i="6"/>
  <c r="H403" i="6"/>
  <c r="H158" i="6"/>
  <c r="H249" i="6"/>
  <c r="H113" i="6"/>
  <c r="H262" i="6"/>
  <c r="H277" i="6"/>
  <c r="H417" i="6"/>
  <c r="H43" i="6"/>
  <c r="H232" i="6"/>
  <c r="H174" i="6"/>
  <c r="H229" i="6"/>
  <c r="H289" i="6"/>
  <c r="G62" i="6"/>
  <c r="H200" i="6"/>
  <c r="G67" i="6"/>
  <c r="I67" i="6" s="1"/>
  <c r="H60" i="6"/>
  <c r="H171" i="6"/>
  <c r="G76" i="6"/>
  <c r="I76" i="6" s="1"/>
  <c r="G345" i="6"/>
  <c r="H378" i="6"/>
  <c r="H294" i="6"/>
  <c r="G332" i="6"/>
  <c r="H64" i="6"/>
  <c r="H303" i="6"/>
  <c r="G311" i="6"/>
  <c r="G224" i="6"/>
  <c r="G326" i="6"/>
  <c r="H208" i="6"/>
  <c r="H201" i="6"/>
  <c r="H53" i="6"/>
  <c r="G204" i="6"/>
  <c r="G159" i="6"/>
  <c r="H304" i="6"/>
  <c r="H149" i="6"/>
  <c r="G360" i="6"/>
  <c r="H358" i="6"/>
  <c r="G361" i="6"/>
  <c r="G137" i="6"/>
  <c r="G47" i="6"/>
  <c r="G199" i="6"/>
  <c r="G13" i="6"/>
  <c r="H228" i="6"/>
  <c r="H40" i="6"/>
  <c r="G355" i="6"/>
  <c r="H114" i="6"/>
  <c r="G16" i="6"/>
  <c r="G209" i="6"/>
  <c r="G363" i="6"/>
  <c r="H177" i="6"/>
  <c r="G274" i="6"/>
  <c r="H279" i="6"/>
  <c r="G260" i="6"/>
  <c r="H305" i="6"/>
  <c r="H193" i="6"/>
  <c r="H399" i="6"/>
  <c r="G215" i="6"/>
  <c r="I215" i="6" s="1"/>
  <c r="G310" i="6"/>
  <c r="G399" i="6"/>
  <c r="H132" i="6"/>
  <c r="G39" i="6"/>
  <c r="H257" i="6"/>
  <c r="H384" i="6"/>
  <c r="H27" i="6"/>
  <c r="H414" i="6"/>
  <c r="G273" i="6"/>
  <c r="G194" i="6"/>
  <c r="G174" i="6"/>
  <c r="H219" i="6"/>
  <c r="H152" i="6"/>
  <c r="G391" i="6"/>
  <c r="G393" i="6"/>
  <c r="G12" i="6"/>
  <c r="H367" i="6"/>
  <c r="H288" i="6"/>
  <c r="H10" i="6"/>
  <c r="H373" i="6"/>
  <c r="H39" i="6"/>
  <c r="H236" i="6"/>
  <c r="H110" i="6"/>
  <c r="H189" i="6"/>
  <c r="H328" i="6"/>
  <c r="H144" i="6"/>
  <c r="H269" i="6"/>
  <c r="H32" i="6"/>
  <c r="H78" i="6"/>
  <c r="H126" i="6"/>
  <c r="H237" i="6"/>
  <c r="H276" i="6"/>
  <c r="G151" i="6"/>
  <c r="H293" i="6"/>
  <c r="H195" i="6"/>
  <c r="H286" i="6"/>
  <c r="H273" i="6"/>
  <c r="G184" i="6"/>
  <c r="I184" i="6" s="1"/>
  <c r="G30" i="6"/>
  <c r="G341" i="6"/>
  <c r="H389" i="6"/>
  <c r="H302" i="6"/>
  <c r="G170" i="6"/>
  <c r="G414" i="6"/>
  <c r="I414" i="6" s="1"/>
  <c r="H394" i="6"/>
  <c r="H434" i="6"/>
  <c r="H391" i="6"/>
  <c r="H156" i="6"/>
  <c r="G394" i="6"/>
  <c r="I394" i="6" s="1"/>
  <c r="H418" i="6"/>
  <c r="H20" i="6"/>
  <c r="H197" i="6"/>
  <c r="G271" i="6"/>
  <c r="G291" i="6"/>
  <c r="H231" i="6"/>
  <c r="H57" i="6"/>
  <c r="G84" i="6"/>
  <c r="G59" i="6"/>
  <c r="H247" i="6"/>
  <c r="G403" i="6"/>
  <c r="G422" i="6"/>
  <c r="H185" i="6"/>
  <c r="G106" i="6"/>
  <c r="I106" i="6" s="1"/>
  <c r="G347" i="6"/>
  <c r="G235" i="6"/>
  <c r="G369" i="6"/>
  <c r="H376" i="6"/>
  <c r="H148" i="6"/>
  <c r="H346" i="6"/>
  <c r="H190" i="6"/>
  <c r="G244" i="6"/>
  <c r="G416" i="6"/>
  <c r="G285" i="6"/>
  <c r="G182" i="6"/>
  <c r="G31" i="6"/>
  <c r="I31" i="6" s="1"/>
  <c r="H316" i="6"/>
  <c r="G112" i="6"/>
  <c r="H426" i="6"/>
  <c r="H246" i="6"/>
  <c r="G10" i="6"/>
  <c r="G254" i="6"/>
  <c r="H266" i="6"/>
  <c r="H209" i="6"/>
  <c r="H80" i="6"/>
  <c r="H413" i="6"/>
  <c r="H50" i="6"/>
  <c r="H129" i="6"/>
  <c r="H321" i="6"/>
  <c r="H297" i="6"/>
  <c r="H28" i="6"/>
  <c r="H329" i="6"/>
  <c r="G41" i="6"/>
  <c r="G431" i="6"/>
  <c r="G272" i="6"/>
  <c r="H19" i="6"/>
  <c r="H70" i="6"/>
  <c r="G219" i="6"/>
  <c r="H298" i="6"/>
  <c r="G320" i="6"/>
  <c r="H332" i="6"/>
  <c r="G127" i="6"/>
  <c r="H16" i="6"/>
  <c r="H95" i="6"/>
  <c r="H254" i="6"/>
  <c r="H188" i="6"/>
  <c r="G333" i="6"/>
  <c r="G69" i="6"/>
  <c r="H196" i="6"/>
  <c r="H383" i="6"/>
  <c r="G319" i="6"/>
  <c r="G38" i="6"/>
  <c r="I38" i="6" s="1"/>
  <c r="G252" i="6"/>
  <c r="G301" i="6"/>
  <c r="G259" i="6"/>
  <c r="I259" i="6" s="1"/>
  <c r="H98" i="6"/>
  <c r="G382" i="6"/>
  <c r="G56" i="6"/>
  <c r="H425" i="6"/>
  <c r="G92" i="6"/>
  <c r="G318" i="6"/>
  <c r="H213" i="6"/>
  <c r="H224" i="6"/>
  <c r="H90" i="6"/>
  <c r="H178" i="6"/>
  <c r="H281" i="6"/>
  <c r="H100" i="6"/>
  <c r="H315" i="6"/>
  <c r="H18" i="6"/>
  <c r="G234" i="6"/>
  <c r="H406" i="6"/>
  <c r="G336" i="6"/>
  <c r="G374" i="6"/>
  <c r="H407" i="6"/>
  <c r="G156" i="6"/>
  <c r="G173" i="6"/>
  <c r="I173" i="6" s="1"/>
  <c r="H326" i="6"/>
  <c r="G331" i="6"/>
  <c r="H411" i="6"/>
  <c r="G125" i="6"/>
  <c r="G266" i="6"/>
  <c r="H88" i="6"/>
  <c r="G353" i="6"/>
  <c r="G201" i="6"/>
  <c r="H398" i="6"/>
  <c r="H223" i="6"/>
  <c r="H180" i="6"/>
  <c r="H187" i="6"/>
  <c r="G165" i="6"/>
  <c r="I165" i="6" s="1"/>
  <c r="H22" i="6"/>
  <c r="H199" i="6"/>
  <c r="H371" i="6"/>
  <c r="H145" i="6"/>
  <c r="H122" i="6"/>
  <c r="G410" i="6"/>
  <c r="I410" i="6" s="1"/>
  <c r="G53" i="6"/>
  <c r="I53" i="6" s="1"/>
  <c r="G242" i="6"/>
  <c r="H338" i="6"/>
  <c r="H179" i="6"/>
  <c r="H108" i="6"/>
  <c r="H186" i="6"/>
  <c r="G247" i="6"/>
  <c r="H83" i="6"/>
  <c r="G129" i="6"/>
  <c r="I129" i="6" s="1"/>
  <c r="H368" i="6"/>
  <c r="G322" i="6"/>
  <c r="G342" i="6"/>
  <c r="G75" i="6"/>
  <c r="G406" i="6"/>
  <c r="H317" i="6"/>
  <c r="G304" i="6"/>
  <c r="I304" i="6" s="1"/>
  <c r="H120" i="6"/>
  <c r="H216" i="6"/>
  <c r="H86" i="6"/>
  <c r="H125" i="6"/>
  <c r="H258" i="6"/>
  <c r="G167" i="6"/>
  <c r="I167" i="6" s="1"/>
  <c r="H168" i="6"/>
  <c r="G183" i="6"/>
  <c r="I183" i="6" s="1"/>
  <c r="H287" i="6"/>
  <c r="G433" i="6"/>
  <c r="G83" i="6"/>
  <c r="G428" i="6"/>
  <c r="I428" i="6" s="1"/>
  <c r="G377" i="6"/>
  <c r="H93" i="6"/>
  <c r="G397" i="6"/>
  <c r="G226" i="6"/>
  <c r="G179" i="6"/>
  <c r="I179" i="6" s="1"/>
  <c r="H387" i="6"/>
  <c r="G405" i="6"/>
  <c r="G198" i="6"/>
  <c r="G250" i="6"/>
  <c r="G138" i="6"/>
  <c r="G339" i="6"/>
  <c r="H117" i="6"/>
  <c r="H308" i="6"/>
  <c r="G134" i="6"/>
  <c r="G68" i="6"/>
  <c r="G238" i="6"/>
  <c r="I238" i="6" s="1"/>
  <c r="G384" i="6"/>
  <c r="I384" i="6" s="1"/>
  <c r="G371" i="6"/>
  <c r="G145" i="6"/>
  <c r="H239" i="6"/>
  <c r="G42" i="6"/>
  <c r="G205" i="6"/>
  <c r="G413" i="6"/>
  <c r="G217" i="6"/>
  <c r="G348" i="6"/>
  <c r="I348" i="6" s="1"/>
  <c r="G278" i="6"/>
  <c r="G40" i="6"/>
  <c r="H69" i="6"/>
  <c r="H45" i="6"/>
  <c r="H427" i="6"/>
  <c r="H415" i="6"/>
  <c r="H408" i="6"/>
  <c r="H400" i="6"/>
  <c r="H364" i="6"/>
  <c r="H313" i="6"/>
  <c r="H226" i="6"/>
  <c r="H91" i="6"/>
  <c r="H71" i="6"/>
  <c r="H420" i="6"/>
  <c r="H401" i="6"/>
  <c r="H393" i="6"/>
  <c r="H119" i="6"/>
  <c r="H111" i="6"/>
  <c r="H33" i="6"/>
  <c r="H25" i="6"/>
  <c r="L428" i="5"/>
  <c r="L239" i="5"/>
  <c r="L410" i="5"/>
  <c r="L183" i="5"/>
  <c r="L339" i="5"/>
  <c r="L361" i="5"/>
  <c r="L275" i="5"/>
  <c r="L46" i="5"/>
  <c r="L297" i="5"/>
  <c r="L427" i="5"/>
  <c r="L104" i="5"/>
  <c r="L342" i="5"/>
  <c r="L401" i="5"/>
  <c r="L225" i="5"/>
  <c r="L409" i="5"/>
  <c r="L232" i="5"/>
  <c r="L308" i="5"/>
  <c r="L244" i="5"/>
  <c r="L55" i="5"/>
  <c r="L149" i="5"/>
  <c r="L133" i="5"/>
  <c r="L418" i="5"/>
  <c r="L414" i="5"/>
  <c r="L100" i="5"/>
  <c r="I129" i="5"/>
  <c r="I370" i="5"/>
  <c r="I28" i="5"/>
  <c r="I90" i="5"/>
  <c r="I66" i="5"/>
  <c r="I285" i="5"/>
  <c r="I17" i="5"/>
  <c r="I158" i="5"/>
  <c r="I15" i="5"/>
  <c r="I118" i="5"/>
  <c r="I20" i="5"/>
  <c r="I111" i="5"/>
  <c r="I23" i="5"/>
  <c r="I146" i="5"/>
  <c r="I121" i="5"/>
  <c r="I171" i="5"/>
  <c r="I243" i="5"/>
  <c r="I65" i="5"/>
  <c r="I168" i="5"/>
  <c r="I364" i="5"/>
  <c r="I350" i="5"/>
  <c r="I385" i="5"/>
  <c r="I295" i="5"/>
  <c r="I107" i="5"/>
  <c r="I238" i="5"/>
  <c r="I284" i="5"/>
  <c r="I374" i="5"/>
  <c r="I219" i="5"/>
  <c r="I36" i="5"/>
  <c r="I415" i="5"/>
  <c r="I300" i="5"/>
  <c r="I255" i="5"/>
  <c r="I269" i="5"/>
  <c r="I306" i="5"/>
  <c r="I268" i="5"/>
  <c r="I182" i="5"/>
  <c r="I215" i="5"/>
  <c r="I299" i="5"/>
  <c r="I187" i="5"/>
  <c r="I281" i="5"/>
  <c r="I13" i="5"/>
  <c r="I360" i="5"/>
  <c r="I206" i="5"/>
  <c r="I96" i="5"/>
  <c r="I73" i="5"/>
  <c r="I260" i="5"/>
  <c r="I122" i="5"/>
  <c r="I221" i="5"/>
  <c r="I93" i="5"/>
  <c r="I377" i="5"/>
  <c r="I54" i="5"/>
  <c r="I194" i="5"/>
  <c r="I145" i="5"/>
  <c r="I419" i="5"/>
  <c r="I327" i="5"/>
  <c r="I378" i="5"/>
  <c r="I424" i="5"/>
  <c r="I250" i="5"/>
  <c r="I189" i="5"/>
  <c r="I341" i="5"/>
  <c r="I163" i="5"/>
  <c r="I204" i="5"/>
  <c r="I240" i="5"/>
  <c r="I324" i="5"/>
  <c r="I185" i="5"/>
  <c r="I333" i="5"/>
  <c r="I119" i="5"/>
  <c r="I395" i="5"/>
  <c r="I34" i="5"/>
  <c r="I53" i="5"/>
  <c r="I85" i="5"/>
  <c r="I169" i="5"/>
  <c r="I198" i="5"/>
  <c r="I40" i="5"/>
  <c r="I280" i="5"/>
  <c r="I109" i="5"/>
  <c r="I384" i="5"/>
  <c r="I200" i="5"/>
  <c r="I87" i="5"/>
  <c r="I18" i="5"/>
  <c r="I106" i="5"/>
  <c r="I234" i="5"/>
  <c r="I371" i="5"/>
  <c r="I31" i="5"/>
  <c r="I72" i="5"/>
  <c r="I345" i="5"/>
  <c r="I353" i="5"/>
  <c r="I58" i="5"/>
  <c r="I352" i="5"/>
  <c r="I416" i="5"/>
  <c r="I403" i="5"/>
  <c r="I276" i="5"/>
  <c r="I16" i="5"/>
  <c r="I35" i="5"/>
  <c r="I236" i="5"/>
  <c r="I313" i="5"/>
  <c r="I41" i="5"/>
  <c r="I373" i="5"/>
  <c r="I191" i="5"/>
  <c r="L43" i="5"/>
  <c r="L64" i="5"/>
  <c r="L433" i="5"/>
  <c r="L188" i="5"/>
  <c r="L228" i="5"/>
  <c r="L259" i="5"/>
  <c r="L349" i="5"/>
  <c r="L382" i="5"/>
  <c r="L248" i="5"/>
  <c r="L95" i="5"/>
  <c r="L181" i="5"/>
  <c r="L430" i="5"/>
  <c r="L196" i="5"/>
  <c r="L38" i="5"/>
  <c r="L69" i="5"/>
  <c r="I354" i="5"/>
  <c r="I336" i="5"/>
  <c r="I127" i="5"/>
  <c r="I412" i="5"/>
  <c r="I197" i="5"/>
  <c r="I222" i="5"/>
  <c r="I400" i="5"/>
  <c r="I166" i="5"/>
  <c r="I172" i="5"/>
  <c r="I150" i="5"/>
  <c r="I406" i="5"/>
  <c r="I32" i="5"/>
  <c r="I358" i="5"/>
  <c r="I294" i="5"/>
  <c r="I8" i="5"/>
  <c r="I310" i="5"/>
  <c r="I99" i="5"/>
  <c r="I271" i="5"/>
  <c r="I148" i="5"/>
  <c r="I51" i="5"/>
  <c r="I343" i="5"/>
  <c r="I176" i="5"/>
  <c r="I208" i="5"/>
  <c r="I233" i="5"/>
  <c r="I211" i="5"/>
  <c r="I261" i="5"/>
  <c r="I97" i="5"/>
  <c r="I113" i="5"/>
  <c r="I103" i="5"/>
  <c r="I338" i="5"/>
  <c r="I323" i="5"/>
  <c r="I258" i="5"/>
  <c r="I202" i="5"/>
  <c r="I131" i="5"/>
  <c r="I329" i="5"/>
  <c r="I283" i="5"/>
  <c r="I30" i="5"/>
  <c r="I227" i="5"/>
  <c r="I326" i="5"/>
  <c r="I263" i="5"/>
  <c r="I411" i="5"/>
  <c r="I372" i="5"/>
  <c r="I180" i="5"/>
  <c r="I389" i="5"/>
  <c r="I83" i="5"/>
  <c r="I42" i="5"/>
  <c r="I380" i="5"/>
  <c r="I320" i="5"/>
  <c r="I282" i="5"/>
  <c r="I214" i="5"/>
  <c r="I218" i="5"/>
  <c r="I289" i="5"/>
  <c r="I94" i="5"/>
  <c r="I52" i="5"/>
  <c r="I186" i="5"/>
  <c r="I213" i="5"/>
  <c r="I117" i="5"/>
  <c r="I217" i="5"/>
  <c r="I26" i="5"/>
  <c r="I319" i="5"/>
  <c r="I369" i="5"/>
  <c r="I402" i="5"/>
  <c r="I237" i="5"/>
  <c r="I315" i="5"/>
  <c r="I203" i="5"/>
  <c r="I21" i="5"/>
  <c r="I112" i="5"/>
  <c r="I272" i="5"/>
  <c r="I178" i="5"/>
  <c r="I252" i="5"/>
  <c r="I265" i="5"/>
  <c r="I420" i="5"/>
  <c r="I394" i="5"/>
  <c r="I179" i="5"/>
  <c r="I10" i="5"/>
  <c r="I304" i="5"/>
  <c r="I216" i="5"/>
  <c r="I123" i="5"/>
  <c r="I334" i="5"/>
  <c r="I331" i="5"/>
  <c r="I223" i="5"/>
  <c r="I82" i="5"/>
  <c r="I344" i="5"/>
  <c r="I91" i="5"/>
  <c r="I199" i="5"/>
  <c r="I33" i="5"/>
  <c r="I24" i="5"/>
  <c r="I56" i="5"/>
  <c r="L101" i="4"/>
  <c r="L129" i="4"/>
  <c r="L353" i="4"/>
  <c r="L341" i="4"/>
  <c r="L125" i="4"/>
  <c r="L113" i="4"/>
  <c r="L362" i="4"/>
  <c r="L369" i="4"/>
  <c r="L165" i="4"/>
  <c r="L73" i="4"/>
  <c r="L219" i="4"/>
  <c r="L426" i="4"/>
  <c r="L349" i="4"/>
  <c r="L360" i="4"/>
  <c r="I313" i="4"/>
  <c r="I285" i="4"/>
  <c r="I185" i="4"/>
  <c r="I97" i="4"/>
  <c r="I400" i="4"/>
  <c r="I340" i="4"/>
  <c r="I413" i="4"/>
  <c r="I397" i="4"/>
  <c r="I337" i="4"/>
  <c r="I321" i="4"/>
  <c r="I301" i="4"/>
  <c r="I293" i="4"/>
  <c r="I257" i="4"/>
  <c r="I229" i="4"/>
  <c r="I153" i="4"/>
  <c r="I121" i="4"/>
  <c r="I17" i="4"/>
  <c r="I432" i="4"/>
  <c r="I420" i="4"/>
  <c r="I404" i="4"/>
  <c r="I388" i="4"/>
  <c r="I280" i="4"/>
  <c r="I240" i="4"/>
  <c r="I232" i="4"/>
  <c r="I200" i="4"/>
  <c r="I164" i="4"/>
  <c r="I116" i="4"/>
  <c r="I48" i="4"/>
  <c r="I372" i="4"/>
  <c r="I364" i="4"/>
  <c r="I356" i="4"/>
  <c r="I324" i="4"/>
  <c r="I308" i="4"/>
  <c r="I252" i="4"/>
  <c r="I220" i="4"/>
  <c r="I196" i="4"/>
  <c r="I120" i="4"/>
  <c r="I104" i="4"/>
  <c r="I44" i="4"/>
  <c r="I36" i="4"/>
  <c r="I20" i="4"/>
  <c r="L375" i="4"/>
  <c r="L377" i="4"/>
  <c r="L289" i="4"/>
  <c r="L213" i="4"/>
  <c r="L157" i="4"/>
  <c r="L109" i="4"/>
  <c r="L69" i="4"/>
  <c r="L216" i="4"/>
  <c r="L148" i="4"/>
  <c r="L12" i="4"/>
  <c r="L82" i="4"/>
  <c r="L154" i="4"/>
  <c r="L53" i="4"/>
  <c r="L93" i="4"/>
  <c r="L273" i="4"/>
  <c r="L181" i="4"/>
  <c r="L384" i="4"/>
  <c r="L266" i="4"/>
  <c r="L141" i="4"/>
  <c r="L192" i="4"/>
  <c r="L136" i="4"/>
  <c r="L428" i="4"/>
  <c r="L276" i="4"/>
  <c r="L68" i="4"/>
  <c r="I261" i="4"/>
  <c r="I145" i="4"/>
  <c r="I25" i="4"/>
  <c r="I13" i="4"/>
  <c r="I256" i="4"/>
  <c r="I172" i="4"/>
  <c r="I132" i="4"/>
  <c r="I80" i="4"/>
  <c r="I32" i="4"/>
  <c r="I268" i="4"/>
  <c r="I144" i="4"/>
  <c r="I128" i="4"/>
  <c r="I96" i="4"/>
  <c r="I88" i="4"/>
  <c r="I421" i="4"/>
  <c r="I401" i="4"/>
  <c r="I345" i="4"/>
  <c r="I333" i="4"/>
  <c r="I317" i="4"/>
  <c r="I265" i="4"/>
  <c r="I253" i="4"/>
  <c r="I237" i="4"/>
  <c r="I189" i="4"/>
  <c r="I177" i="4"/>
  <c r="I161" i="4"/>
  <c r="I117" i="4"/>
  <c r="I105" i="4"/>
  <c r="I65" i="4"/>
  <c r="I396" i="4"/>
  <c r="I352" i="4"/>
  <c r="I328" i="4"/>
  <c r="I304" i="4"/>
  <c r="I296" i="4"/>
  <c r="I264" i="4"/>
  <c r="I180" i="4"/>
  <c r="I156" i="4"/>
  <c r="I100" i="4"/>
  <c r="I40" i="4"/>
  <c r="I24" i="4"/>
  <c r="I300" i="4"/>
  <c r="I292" i="4"/>
  <c r="I244" i="4"/>
  <c r="I236" i="4"/>
  <c r="I212" i="4"/>
  <c r="I188" i="4"/>
  <c r="L226" i="3"/>
  <c r="I107" i="3"/>
  <c r="I213" i="3"/>
  <c r="I116" i="3"/>
  <c r="I404" i="3"/>
  <c r="I422" i="3"/>
  <c r="I55" i="3"/>
  <c r="I259" i="3"/>
  <c r="I244" i="3"/>
  <c r="I167" i="3"/>
  <c r="I33" i="3"/>
  <c r="I329" i="3"/>
  <c r="I418" i="3"/>
  <c r="L315" i="3"/>
  <c r="L400" i="3"/>
  <c r="L34" i="3"/>
  <c r="L346" i="3"/>
  <c r="L26" i="3"/>
  <c r="L150" i="3"/>
  <c r="L331" i="3"/>
  <c r="I260" i="3"/>
  <c r="I426" i="3"/>
  <c r="I366" i="3"/>
  <c r="I85" i="3"/>
  <c r="I419" i="3"/>
  <c r="I321" i="3"/>
  <c r="I368" i="3"/>
  <c r="I143" i="3"/>
  <c r="I249" i="3"/>
  <c r="I191" i="3"/>
  <c r="I31" i="3"/>
  <c r="I354" i="3"/>
  <c r="I208" i="3"/>
  <c r="I15" i="3"/>
  <c r="I170" i="3"/>
  <c r="I435" i="3"/>
  <c r="I339" i="3"/>
  <c r="I316" i="3"/>
  <c r="I148" i="3"/>
  <c r="I279" i="3"/>
  <c r="I379" i="3"/>
  <c r="I409" i="3"/>
  <c r="I291" i="3"/>
  <c r="I262" i="3"/>
  <c r="I137" i="2"/>
  <c r="I89" i="2"/>
  <c r="I262" i="2"/>
  <c r="L420" i="1"/>
  <c r="I194" i="1"/>
  <c r="I287" i="1"/>
  <c r="I432" i="1"/>
  <c r="I154" i="1"/>
  <c r="I211" i="1"/>
  <c r="I151" i="1"/>
  <c r="L75" i="1"/>
  <c r="L384" i="1"/>
  <c r="L70" i="1"/>
  <c r="I419" i="1"/>
  <c r="I290" i="1"/>
  <c r="I360" i="1"/>
  <c r="I163" i="1"/>
  <c r="I387" i="1"/>
  <c r="I214" i="1"/>
  <c r="I118" i="1"/>
  <c r="I251" i="1"/>
  <c r="I283" i="10" l="1"/>
  <c r="L283" i="10" s="1"/>
  <c r="I253" i="10"/>
  <c r="L253" i="10" s="1"/>
  <c r="I57" i="10"/>
  <c r="L57" i="10" s="1"/>
  <c r="I373" i="10"/>
  <c r="L373" i="10" s="1"/>
  <c r="I177" i="10"/>
  <c r="L177" i="10" s="1"/>
  <c r="I261" i="10"/>
  <c r="L261" i="10" s="1"/>
  <c r="I197" i="10"/>
  <c r="L197" i="10" s="1"/>
  <c r="I312" i="10"/>
  <c r="L312" i="10" s="1"/>
  <c r="I65" i="10"/>
  <c r="L65" i="10" s="1"/>
  <c r="I429" i="10"/>
  <c r="L429" i="10" s="1"/>
  <c r="I49" i="10"/>
  <c r="L49" i="10" s="1"/>
  <c r="I401" i="10"/>
  <c r="L401" i="10" s="1"/>
  <c r="I361" i="10"/>
  <c r="L361" i="10" s="1"/>
  <c r="I16" i="10"/>
  <c r="L16" i="10" s="1"/>
  <c r="I277" i="10"/>
  <c r="L277" i="10" s="1"/>
  <c r="I376" i="10"/>
  <c r="L376" i="10" s="1"/>
  <c r="I21" i="10"/>
  <c r="L21" i="10" s="1"/>
  <c r="I69" i="10"/>
  <c r="L69" i="10" s="1"/>
  <c r="I163" i="10"/>
  <c r="L163" i="10" s="1"/>
  <c r="I161" i="10"/>
  <c r="L161" i="10" s="1"/>
  <c r="I129" i="10"/>
  <c r="L129" i="10" s="1"/>
  <c r="I73" i="10"/>
  <c r="L73" i="10" s="1"/>
  <c r="I285" i="10"/>
  <c r="L285" i="10" s="1"/>
  <c r="I61" i="10"/>
  <c r="L61" i="10" s="1"/>
  <c r="I48" i="10"/>
  <c r="L48" i="10" s="1"/>
  <c r="I249" i="10"/>
  <c r="L249" i="10" s="1"/>
  <c r="I196" i="10"/>
  <c r="L196" i="10" s="1"/>
  <c r="I268" i="10"/>
  <c r="L268" i="10" s="1"/>
  <c r="I241" i="10"/>
  <c r="L241" i="10" s="1"/>
  <c r="I433" i="10"/>
  <c r="L433" i="10" s="1"/>
  <c r="I209" i="10"/>
  <c r="L209" i="10" s="1"/>
  <c r="I348" i="10"/>
  <c r="L348" i="10" s="1"/>
  <c r="I393" i="10"/>
  <c r="L393" i="10" s="1"/>
  <c r="I160" i="10"/>
  <c r="L160" i="10" s="1"/>
  <c r="I240" i="10"/>
  <c r="L240" i="10" s="1"/>
  <c r="I396" i="10"/>
  <c r="L396" i="10" s="1"/>
  <c r="I309" i="10"/>
  <c r="L309" i="10" s="1"/>
  <c r="I345" i="10"/>
  <c r="L345" i="10" s="1"/>
  <c r="I14" i="10"/>
  <c r="L14" i="10" s="1"/>
  <c r="I37" i="10"/>
  <c r="L37" i="10" s="1"/>
  <c r="I417" i="10"/>
  <c r="L417" i="10" s="1"/>
  <c r="I137" i="10"/>
  <c r="L137" i="10" s="1"/>
  <c r="I413" i="10"/>
  <c r="L413" i="10" s="1"/>
  <c r="I128" i="10"/>
  <c r="L128" i="10" s="1"/>
  <c r="I427" i="10"/>
  <c r="L427" i="10" s="1"/>
  <c r="I296" i="10"/>
  <c r="L296" i="10" s="1"/>
  <c r="I293" i="10"/>
  <c r="L293" i="10" s="1"/>
  <c r="I139" i="10"/>
  <c r="L139" i="10" s="1"/>
  <c r="I385" i="10"/>
  <c r="L385" i="10" s="1"/>
  <c r="I91" i="10"/>
  <c r="L91" i="10" s="1"/>
  <c r="I279" i="10"/>
  <c r="L279" i="10" s="1"/>
  <c r="I217" i="10"/>
  <c r="L217" i="10" s="1"/>
  <c r="I189" i="8"/>
  <c r="L189" i="8" s="1"/>
  <c r="I314" i="8"/>
  <c r="L314" i="8" s="1"/>
  <c r="I328" i="8"/>
  <c r="L328" i="8" s="1"/>
  <c r="I10" i="8"/>
  <c r="L10" i="8" s="1"/>
  <c r="I238" i="8"/>
  <c r="L238" i="8" s="1"/>
  <c r="I254" i="8"/>
  <c r="L254" i="8" s="1"/>
  <c r="I219" i="8"/>
  <c r="L219" i="8" s="1"/>
  <c r="I386" i="8"/>
  <c r="L386" i="8" s="1"/>
  <c r="I304" i="8"/>
  <c r="L304" i="8" s="1"/>
  <c r="I68" i="8"/>
  <c r="L68" i="8" s="1"/>
  <c r="I186" i="8"/>
  <c r="L186" i="8" s="1"/>
  <c r="I228" i="8"/>
  <c r="L228" i="8" s="1"/>
  <c r="I312" i="8"/>
  <c r="L312" i="8" s="1"/>
  <c r="I241" i="8"/>
  <c r="L241" i="8" s="1"/>
  <c r="I266" i="8"/>
  <c r="L266" i="8" s="1"/>
  <c r="I15" i="8"/>
  <c r="L15" i="8" s="1"/>
  <c r="I310" i="8"/>
  <c r="L310" i="8" s="1"/>
  <c r="I280" i="8"/>
  <c r="L280" i="8" s="1"/>
  <c r="I348" i="8"/>
  <c r="L348" i="8" s="1"/>
  <c r="I120" i="8"/>
  <c r="L120" i="8" s="1"/>
  <c r="I23" i="8"/>
  <c r="L23" i="8" s="1"/>
  <c r="I360" i="8"/>
  <c r="L360" i="8" s="1"/>
  <c r="I177" i="8"/>
  <c r="L177" i="8" s="1"/>
  <c r="I173" i="8"/>
  <c r="L173" i="8" s="1"/>
  <c r="I355" i="8"/>
  <c r="L355" i="8" s="1"/>
  <c r="I287" i="8"/>
  <c r="L287" i="8" s="1"/>
  <c r="I20" i="8"/>
  <c r="L20" i="8" s="1"/>
  <c r="I88" i="8"/>
  <c r="L88" i="8" s="1"/>
  <c r="I87" i="8"/>
  <c r="L87" i="8" s="1"/>
  <c r="I137" i="8"/>
  <c r="L137" i="8" s="1"/>
  <c r="I26" i="8"/>
  <c r="L26" i="8" s="1"/>
  <c r="I274" i="8"/>
  <c r="L274" i="8" s="1"/>
  <c r="I212" i="8"/>
  <c r="L212" i="8" s="1"/>
  <c r="I290" i="8"/>
  <c r="L290" i="8" s="1"/>
  <c r="I35" i="8"/>
  <c r="L35" i="8" s="1"/>
  <c r="I122" i="8"/>
  <c r="L122" i="8" s="1"/>
  <c r="I349" i="8"/>
  <c r="L349" i="8" s="1"/>
  <c r="I89" i="8"/>
  <c r="L89" i="8" s="1"/>
  <c r="I255" i="8"/>
  <c r="L255" i="8" s="1"/>
  <c r="I245" i="8"/>
  <c r="L245" i="8" s="1"/>
  <c r="I207" i="8"/>
  <c r="L207" i="8" s="1"/>
  <c r="I184" i="8"/>
  <c r="L184" i="8" s="1"/>
  <c r="I271" i="8"/>
  <c r="L271" i="8" s="1"/>
  <c r="I392" i="8"/>
  <c r="L392" i="8" s="1"/>
  <c r="I324" i="8"/>
  <c r="L324" i="8" s="1"/>
  <c r="I329" i="8"/>
  <c r="L329" i="8" s="1"/>
  <c r="I85" i="8"/>
  <c r="I99" i="8"/>
  <c r="L99" i="8" s="1"/>
  <c r="I121" i="7"/>
  <c r="L121" i="7" s="1"/>
  <c r="I70" i="7"/>
  <c r="L70" i="7" s="1"/>
  <c r="I215" i="7"/>
  <c r="L215" i="7" s="1"/>
  <c r="I399" i="7"/>
  <c r="L399" i="7" s="1"/>
  <c r="I138" i="7"/>
  <c r="L138" i="7" s="1"/>
  <c r="I54" i="7"/>
  <c r="L54" i="7" s="1"/>
  <c r="I8" i="7"/>
  <c r="L8" i="7" s="1"/>
  <c r="I40" i="7"/>
  <c r="L40" i="7" s="1"/>
  <c r="I36" i="7"/>
  <c r="L36" i="7" s="1"/>
  <c r="I281" i="7"/>
  <c r="L281" i="7" s="1"/>
  <c r="I389" i="7"/>
  <c r="L389" i="7" s="1"/>
  <c r="I221" i="7"/>
  <c r="L221" i="7" s="1"/>
  <c r="I359" i="7"/>
  <c r="L359" i="7" s="1"/>
  <c r="I303" i="7"/>
  <c r="L303" i="7" s="1"/>
  <c r="I38" i="7"/>
  <c r="L38" i="7" s="1"/>
  <c r="I18" i="7"/>
  <c r="L18" i="7" s="1"/>
  <c r="I265" i="7"/>
  <c r="L265" i="7" s="1"/>
  <c r="I341" i="7"/>
  <c r="L341" i="7" s="1"/>
  <c r="I33" i="7"/>
  <c r="L33" i="7" s="1"/>
  <c r="I329" i="7"/>
  <c r="L329" i="7" s="1"/>
  <c r="I267" i="7"/>
  <c r="L267" i="7" s="1"/>
  <c r="I305" i="7"/>
  <c r="L305" i="7" s="1"/>
  <c r="I10" i="7"/>
  <c r="L10" i="7" s="1"/>
  <c r="I229" i="7"/>
  <c r="L229" i="7" s="1"/>
  <c r="I174" i="7"/>
  <c r="L174" i="7" s="1"/>
  <c r="I209" i="7"/>
  <c r="L209" i="7" s="1"/>
  <c r="I164" i="7"/>
  <c r="L164" i="7" s="1"/>
  <c r="I330" i="7"/>
  <c r="L330" i="7" s="1"/>
  <c r="I249" i="7"/>
  <c r="L249" i="7" s="1"/>
  <c r="I301" i="7"/>
  <c r="L301" i="7" s="1"/>
  <c r="I182" i="7"/>
  <c r="L182" i="7" s="1"/>
  <c r="I298" i="7"/>
  <c r="L298" i="7" s="1"/>
  <c r="I262" i="7"/>
  <c r="L262" i="7" s="1"/>
  <c r="I98" i="7"/>
  <c r="L98" i="7" s="1"/>
  <c r="I58" i="7"/>
  <c r="L58" i="7" s="1"/>
  <c r="I47" i="7"/>
  <c r="L47" i="7" s="1"/>
  <c r="I257" i="7"/>
  <c r="L257" i="7" s="1"/>
  <c r="I114" i="7"/>
  <c r="L114" i="7" s="1"/>
  <c r="I407" i="7"/>
  <c r="L407" i="7" s="1"/>
  <c r="I256" i="6"/>
  <c r="I191" i="6"/>
  <c r="I284" i="6"/>
  <c r="I255" i="6"/>
  <c r="I290" i="5"/>
  <c r="L290" i="5" s="1"/>
  <c r="I9" i="5"/>
  <c r="L9" i="5" s="1"/>
  <c r="I355" i="5"/>
  <c r="L355" i="5" s="1"/>
  <c r="I207" i="4"/>
  <c r="L207" i="4" s="1"/>
  <c r="I427" i="4"/>
  <c r="L427" i="4" s="1"/>
  <c r="I330" i="4"/>
  <c r="L330" i="4" s="1"/>
  <c r="I224" i="3"/>
  <c r="L224" i="3" s="1"/>
  <c r="I38" i="3"/>
  <c r="L38" i="3" s="1"/>
  <c r="I101" i="3"/>
  <c r="L101" i="3" s="1"/>
  <c r="I239" i="3"/>
  <c r="L239" i="3" s="1"/>
  <c r="I319" i="3"/>
  <c r="L319" i="3" s="1"/>
  <c r="I146" i="3"/>
  <c r="L146" i="3" s="1"/>
  <c r="I253" i="3"/>
  <c r="L253" i="3" s="1"/>
  <c r="I12" i="3"/>
  <c r="L12" i="3" s="1"/>
  <c r="I109" i="3"/>
  <c r="I261" i="3"/>
  <c r="L261" i="3" s="1"/>
  <c r="I288" i="3"/>
  <c r="I156" i="3"/>
  <c r="I431" i="3"/>
  <c r="L431" i="3" s="1"/>
  <c r="I145" i="3"/>
  <c r="L145" i="3" s="1"/>
  <c r="I296" i="3"/>
  <c r="L296" i="3" s="1"/>
  <c r="I76" i="3"/>
  <c r="I111" i="3"/>
  <c r="L111" i="3" s="1"/>
  <c r="I91" i="3"/>
  <c r="I234" i="3"/>
  <c r="L234" i="3" s="1"/>
  <c r="I238" i="3"/>
  <c r="I386" i="3"/>
  <c r="L386" i="3" s="1"/>
  <c r="I389" i="3"/>
  <c r="I317" i="3"/>
  <c r="L317" i="3" s="1"/>
  <c r="I427" i="3"/>
  <c r="I23" i="3"/>
  <c r="I112" i="3"/>
  <c r="L112" i="3" s="1"/>
  <c r="I349" i="3"/>
  <c r="L349" i="3" s="1"/>
  <c r="I207" i="3"/>
  <c r="L207" i="3" s="1"/>
  <c r="I190" i="3"/>
  <c r="I252" i="3"/>
  <c r="I347" i="3"/>
  <c r="L347" i="3" s="1"/>
  <c r="I327" i="3"/>
  <c r="L327" i="3" s="1"/>
  <c r="I402" i="3"/>
  <c r="L402" i="3" s="1"/>
  <c r="I11" i="3"/>
  <c r="L11" i="3" s="1"/>
  <c r="I387" i="3"/>
  <c r="I70" i="3"/>
  <c r="I56" i="3"/>
  <c r="I300" i="3"/>
  <c r="L300" i="3" s="1"/>
  <c r="I434" i="3"/>
  <c r="I397" i="3"/>
  <c r="L397" i="3" s="1"/>
  <c r="I133" i="3"/>
  <c r="I147" i="3"/>
  <c r="L147" i="3" s="1"/>
  <c r="I223" i="3"/>
  <c r="L223" i="3" s="1"/>
  <c r="I172" i="3"/>
  <c r="I212" i="3"/>
  <c r="I328" i="3"/>
  <c r="L328" i="3" s="1"/>
  <c r="I154" i="3"/>
  <c r="L154" i="3" s="1"/>
  <c r="I308" i="3"/>
  <c r="L308" i="3" s="1"/>
  <c r="I132" i="3"/>
  <c r="I44" i="3"/>
  <c r="I99" i="3"/>
  <c r="L99" i="3" s="1"/>
  <c r="I330" i="3"/>
  <c r="I425" i="3"/>
  <c r="I98" i="3"/>
  <c r="L98" i="3" s="1"/>
  <c r="I221" i="3"/>
  <c r="L221" i="3" s="1"/>
  <c r="I79" i="3"/>
  <c r="I96" i="3"/>
  <c r="L96" i="3" s="1"/>
  <c r="I60" i="3"/>
  <c r="L60" i="3" s="1"/>
  <c r="I273" i="3"/>
  <c r="L273" i="3" s="1"/>
  <c r="I122" i="3"/>
  <c r="I320" i="3"/>
  <c r="I103" i="3"/>
  <c r="L103" i="3" s="1"/>
  <c r="I195" i="3"/>
  <c r="I227" i="3"/>
  <c r="L227" i="3" s="1"/>
  <c r="I27" i="3"/>
  <c r="I280" i="3"/>
  <c r="L280" i="3" s="1"/>
  <c r="I83" i="3"/>
  <c r="L83" i="3" s="1"/>
  <c r="I220" i="3"/>
  <c r="L220" i="3" s="1"/>
  <c r="I243" i="3"/>
  <c r="I193" i="3"/>
  <c r="L193" i="3" s="1"/>
  <c r="I95" i="3"/>
  <c r="L95" i="3" s="1"/>
  <c r="I25" i="3"/>
  <c r="L25" i="3" s="1"/>
  <c r="I48" i="3"/>
  <c r="I312" i="3"/>
  <c r="L312" i="3" s="1"/>
  <c r="I377" i="3"/>
  <c r="L377" i="3" s="1"/>
  <c r="I412" i="3"/>
  <c r="I410" i="3"/>
  <c r="L410" i="3" s="1"/>
  <c r="I420" i="3"/>
  <c r="L420" i="3" s="1"/>
  <c r="I151" i="3"/>
  <c r="L151" i="3" s="1"/>
  <c r="I228" i="3"/>
  <c r="I369" i="3"/>
  <c r="L369" i="3" s="1"/>
  <c r="I186" i="3"/>
  <c r="L186" i="3" s="1"/>
  <c r="I149" i="3"/>
  <c r="L149" i="3" s="1"/>
  <c r="I310" i="2"/>
  <c r="I404" i="2"/>
  <c r="I184" i="2"/>
  <c r="L184" i="2" s="1"/>
  <c r="I45" i="2"/>
  <c r="I301" i="2"/>
  <c r="I25" i="2"/>
  <c r="I423" i="2"/>
  <c r="L423" i="2" s="1"/>
  <c r="I363" i="2"/>
  <c r="I40" i="2"/>
  <c r="L40" i="2" s="1"/>
  <c r="I338" i="2"/>
  <c r="L338" i="2" s="1"/>
  <c r="I157" i="2"/>
  <c r="I171" i="2"/>
  <c r="L171" i="2" s="1"/>
  <c r="I144" i="2"/>
  <c r="I18" i="2"/>
  <c r="I193" i="2"/>
  <c r="I385" i="2"/>
  <c r="L385" i="2" s="1"/>
  <c r="I332" i="2"/>
  <c r="L332" i="2" s="1"/>
  <c r="I174" i="2"/>
  <c r="L174" i="2" s="1"/>
  <c r="I114" i="2"/>
  <c r="L114" i="2" s="1"/>
  <c r="I205" i="2"/>
  <c r="L205" i="2" s="1"/>
  <c r="I98" i="2"/>
  <c r="L98" i="2" s="1"/>
  <c r="I432" i="2"/>
  <c r="I120" i="2"/>
  <c r="I405" i="2"/>
  <c r="L405" i="2" s="1"/>
  <c r="I282" i="2"/>
  <c r="I150" i="2"/>
  <c r="L150" i="2" s="1"/>
  <c r="I363" i="1"/>
  <c r="L363" i="1" s="1"/>
  <c r="I416" i="1"/>
  <c r="L416" i="1" s="1"/>
  <c r="I314" i="1"/>
  <c r="I59" i="1"/>
  <c r="L59" i="1" s="1"/>
  <c r="I66" i="1"/>
  <c r="I383" i="1"/>
  <c r="L383" i="1" s="1"/>
  <c r="I267" i="1"/>
  <c r="I247" i="1"/>
  <c r="L247" i="1" s="1"/>
  <c r="I98" i="1"/>
  <c r="I200" i="1"/>
  <c r="L200" i="1" s="1"/>
  <c r="I183" i="1"/>
  <c r="L183" i="1" s="1"/>
  <c r="I111" i="1"/>
  <c r="L111" i="1" s="1"/>
  <c r="I400" i="1"/>
  <c r="L400" i="1" s="1"/>
  <c r="I122" i="1"/>
  <c r="I336" i="1"/>
  <c r="L336" i="1" s="1"/>
  <c r="I311" i="1"/>
  <c r="I294" i="1"/>
  <c r="L294" i="1" s="1"/>
  <c r="I135" i="1"/>
  <c r="L135" i="1" s="1"/>
  <c r="I203" i="1"/>
  <c r="L203" i="1" s="1"/>
  <c r="I407" i="1"/>
  <c r="I338" i="1"/>
  <c r="L338" i="1" s="1"/>
  <c r="I168" i="10"/>
  <c r="L168" i="10" s="1"/>
  <c r="I56" i="10"/>
  <c r="L56" i="10" s="1"/>
  <c r="I216" i="10"/>
  <c r="L216" i="10" s="1"/>
  <c r="I356" i="10"/>
  <c r="L356" i="10" s="1"/>
  <c r="I36" i="10"/>
  <c r="L36" i="10" s="1"/>
  <c r="I388" i="10"/>
  <c r="L388" i="10" s="1"/>
  <c r="I64" i="10"/>
  <c r="L64" i="10" s="1"/>
  <c r="I164" i="10"/>
  <c r="L164" i="10" s="1"/>
  <c r="I232" i="10"/>
  <c r="L232" i="10" s="1"/>
  <c r="I60" i="10"/>
  <c r="L60" i="10" s="1"/>
  <c r="I220" i="10"/>
  <c r="L220" i="10" s="1"/>
  <c r="I116" i="10"/>
  <c r="L116" i="10" s="1"/>
  <c r="I236" i="10"/>
  <c r="L236" i="10" s="1"/>
  <c r="I204" i="10"/>
  <c r="L204" i="10" s="1"/>
  <c r="I316" i="10"/>
  <c r="L316" i="10" s="1"/>
  <c r="I384" i="10"/>
  <c r="L384" i="10" s="1"/>
  <c r="I420" i="10"/>
  <c r="L420" i="10" s="1"/>
  <c r="I40" i="10"/>
  <c r="L40" i="10" s="1"/>
  <c r="I76" i="10"/>
  <c r="L76" i="10" s="1"/>
  <c r="I351" i="9"/>
  <c r="L351" i="9" s="1"/>
  <c r="I42" i="9"/>
  <c r="I326" i="9"/>
  <c r="L326" i="9" s="1"/>
  <c r="I334" i="9"/>
  <c r="L334" i="9" s="1"/>
  <c r="I247" i="9"/>
  <c r="L247" i="9" s="1"/>
  <c r="I93" i="9"/>
  <c r="I388" i="9"/>
  <c r="I390" i="8"/>
  <c r="L390" i="8" s="1"/>
  <c r="I261" i="8"/>
  <c r="I142" i="8"/>
  <c r="L142" i="8" s="1"/>
  <c r="I91" i="8"/>
  <c r="L91" i="8" s="1"/>
  <c r="I174" i="8"/>
  <c r="I159" i="8"/>
  <c r="L159" i="8" s="1"/>
  <c r="I415" i="8"/>
  <c r="L415" i="8" s="1"/>
  <c r="I171" i="8"/>
  <c r="L171" i="8" s="1"/>
  <c r="I268" i="8"/>
  <c r="L268" i="8" s="1"/>
  <c r="I319" i="8"/>
  <c r="L319" i="8" s="1"/>
  <c r="I211" i="8"/>
  <c r="L211" i="8" s="1"/>
  <c r="I394" i="8"/>
  <c r="L394" i="8" s="1"/>
  <c r="I19" i="8"/>
  <c r="L19" i="8" s="1"/>
  <c r="I253" i="8"/>
  <c r="L253" i="8" s="1"/>
  <c r="I237" i="8"/>
  <c r="I101" i="8"/>
  <c r="L101" i="8" s="1"/>
  <c r="I354" i="8"/>
  <c r="L354" i="8" s="1"/>
  <c r="I143" i="8"/>
  <c r="L143" i="8" s="1"/>
  <c r="I18" i="8"/>
  <c r="L18" i="8" s="1"/>
  <c r="I317" i="8"/>
  <c r="L317" i="8" s="1"/>
  <c r="I345" i="8"/>
  <c r="I197" i="8"/>
  <c r="L197" i="8" s="1"/>
  <c r="I318" i="7"/>
  <c r="L318" i="7" s="1"/>
  <c r="I434" i="7"/>
  <c r="L434" i="7" s="1"/>
  <c r="I46" i="7"/>
  <c r="L46" i="7" s="1"/>
  <c r="I178" i="7"/>
  <c r="L178" i="7" s="1"/>
  <c r="I430" i="7"/>
  <c r="L430" i="7" s="1"/>
  <c r="I314" i="7"/>
  <c r="L314" i="7" s="1"/>
  <c r="I105" i="7"/>
  <c r="L105" i="7" s="1"/>
  <c r="I279" i="7"/>
  <c r="L279" i="7" s="1"/>
  <c r="I225" i="7"/>
  <c r="L225" i="7" s="1"/>
  <c r="I394" i="7"/>
  <c r="L394" i="7" s="1"/>
  <c r="I226" i="7"/>
  <c r="L226" i="7" s="1"/>
  <c r="I86" i="7"/>
  <c r="L86" i="7" s="1"/>
  <c r="I94" i="7"/>
  <c r="L94" i="7" s="1"/>
  <c r="I161" i="7"/>
  <c r="L161" i="7" s="1"/>
  <c r="I214" i="7"/>
  <c r="L214" i="7" s="1"/>
  <c r="I369" i="7"/>
  <c r="L369" i="7" s="1"/>
  <c r="I49" i="7"/>
  <c r="L49" i="7" s="1"/>
  <c r="I433" i="7"/>
  <c r="L433" i="7" s="1"/>
  <c r="I251" i="6"/>
  <c r="L251" i="6" s="1"/>
  <c r="I83" i="6"/>
  <c r="I235" i="6"/>
  <c r="L235" i="6" s="1"/>
  <c r="I151" i="6"/>
  <c r="I96" i="6"/>
  <c r="I123" i="6"/>
  <c r="I138" i="6"/>
  <c r="L138" i="6" s="1"/>
  <c r="I266" i="6"/>
  <c r="L266" i="6" s="1"/>
  <c r="I382" i="6"/>
  <c r="L382" i="6" s="1"/>
  <c r="I41" i="6"/>
  <c r="I10" i="6"/>
  <c r="I341" i="6"/>
  <c r="L341" i="6" s="1"/>
  <c r="I12" i="6"/>
  <c r="L12" i="6" s="1"/>
  <c r="I260" i="6"/>
  <c r="I363" i="6"/>
  <c r="I421" i="6"/>
  <c r="L421" i="6" s="1"/>
  <c r="I323" i="6"/>
  <c r="L323" i="6" s="1"/>
  <c r="I352" i="6"/>
  <c r="I294" i="6"/>
  <c r="I359" i="6"/>
  <c r="I296" i="5"/>
  <c r="L296" i="5" s="1"/>
  <c r="I251" i="5"/>
  <c r="L251" i="5" s="1"/>
  <c r="I262" i="5"/>
  <c r="I62" i="5"/>
  <c r="L62" i="5" s="1"/>
  <c r="I77" i="5"/>
  <c r="L77" i="5" s="1"/>
  <c r="I359" i="3"/>
  <c r="L359" i="3" s="1"/>
  <c r="I362" i="3"/>
  <c r="L362" i="3" s="1"/>
  <c r="I313" i="3"/>
  <c r="L313" i="3" s="1"/>
  <c r="I290" i="3"/>
  <c r="L290" i="3" s="1"/>
  <c r="I88" i="3"/>
  <c r="I184" i="3"/>
  <c r="L184" i="3" s="1"/>
  <c r="I237" i="3"/>
  <c r="L237" i="3" s="1"/>
  <c r="I84" i="3"/>
  <c r="L84" i="3" s="1"/>
  <c r="I268" i="3"/>
  <c r="L268" i="3" s="1"/>
  <c r="I241" i="3"/>
  <c r="L241" i="3" s="1"/>
  <c r="I82" i="3"/>
  <c r="L82" i="3" s="1"/>
  <c r="I155" i="3"/>
  <c r="L155" i="3" s="1"/>
  <c r="I297" i="3"/>
  <c r="L297" i="3" s="1"/>
  <c r="I309" i="3"/>
  <c r="L309" i="3" s="1"/>
  <c r="I246" i="3"/>
  <c r="L246" i="3" s="1"/>
  <c r="I37" i="3"/>
  <c r="L37" i="3" s="1"/>
  <c r="I118" i="3"/>
  <c r="L118" i="3" s="1"/>
  <c r="I67" i="3"/>
  <c r="L67" i="3" s="1"/>
  <c r="I433" i="3"/>
  <c r="I21" i="3"/>
  <c r="L21" i="3" s="1"/>
  <c r="I378" i="3"/>
  <c r="L378" i="3" s="1"/>
  <c r="I72" i="3"/>
  <c r="L72" i="3" s="1"/>
  <c r="I374" i="3"/>
  <c r="L374" i="3" s="1"/>
  <c r="I367" i="3"/>
  <c r="L367" i="3" s="1"/>
  <c r="I61" i="3"/>
  <c r="L61" i="3" s="1"/>
  <c r="I403" i="3"/>
  <c r="L403" i="3" s="1"/>
  <c r="I284" i="3"/>
  <c r="L284" i="3" s="1"/>
  <c r="I13" i="3"/>
  <c r="L13" i="3" s="1"/>
  <c r="I74" i="3"/>
  <c r="L74" i="3" s="1"/>
  <c r="I14" i="3"/>
  <c r="L14" i="3" s="1"/>
  <c r="I390" i="3"/>
  <c r="I323" i="3"/>
  <c r="L323" i="3" s="1"/>
  <c r="I204" i="3"/>
  <c r="L204" i="3" s="1"/>
  <c r="I69" i="3"/>
  <c r="L69" i="3" s="1"/>
  <c r="I64" i="3"/>
  <c r="L64" i="3" s="1"/>
  <c r="I341" i="3"/>
  <c r="I205" i="3"/>
  <c r="I141" i="3"/>
  <c r="L141" i="3" s="1"/>
  <c r="I179" i="3"/>
  <c r="L179" i="3" s="1"/>
  <c r="I295" i="3"/>
  <c r="L295" i="3" s="1"/>
  <c r="I113" i="3"/>
  <c r="I395" i="3"/>
  <c r="L395" i="3" s="1"/>
  <c r="I429" i="3"/>
  <c r="L429" i="3" s="1"/>
  <c r="I100" i="3"/>
  <c r="L100" i="3" s="1"/>
  <c r="I36" i="3"/>
  <c r="I81" i="3"/>
  <c r="L81" i="3" s="1"/>
  <c r="I360" i="3"/>
  <c r="I185" i="3"/>
  <c r="L185" i="3" s="1"/>
  <c r="I336" i="3"/>
  <c r="L336" i="3" s="1"/>
  <c r="I304" i="3"/>
  <c r="L304" i="3" s="1"/>
  <c r="I182" i="3"/>
  <c r="I248" i="3"/>
  <c r="L248" i="3" s="1"/>
  <c r="I242" i="3"/>
  <c r="I56" i="2"/>
  <c r="L56" i="2" s="1"/>
  <c r="I43" i="2"/>
  <c r="L43" i="2" s="1"/>
  <c r="I95" i="2"/>
  <c r="L95" i="2" s="1"/>
  <c r="I102" i="2"/>
  <c r="I279" i="2"/>
  <c r="I53" i="2"/>
  <c r="I113" i="2"/>
  <c r="L113" i="2" s="1"/>
  <c r="I10" i="2"/>
  <c r="L10" i="2" s="1"/>
  <c r="I127" i="2"/>
  <c r="L127" i="2" s="1"/>
  <c r="I16" i="2"/>
  <c r="L16" i="2" s="1"/>
  <c r="I431" i="2"/>
  <c r="L431" i="2" s="1"/>
  <c r="I9" i="2"/>
  <c r="I295" i="2"/>
  <c r="L295" i="2" s="1"/>
  <c r="I248" i="2"/>
  <c r="L248" i="2" s="1"/>
  <c r="I100" i="2"/>
  <c r="L100" i="2" s="1"/>
  <c r="I29" i="2"/>
  <c r="I209" i="2"/>
  <c r="L209" i="2" s="1"/>
  <c r="I294" i="2"/>
  <c r="I22" i="2"/>
  <c r="L22" i="2" s="1"/>
  <c r="I433" i="2"/>
  <c r="L433" i="2" s="1"/>
  <c r="I302" i="2"/>
  <c r="L302" i="2" s="1"/>
  <c r="I188" i="2"/>
  <c r="I112" i="2"/>
  <c r="I409" i="2"/>
  <c r="I390" i="2"/>
  <c r="L390" i="2" s="1"/>
  <c r="I263" i="2"/>
  <c r="I59" i="2"/>
  <c r="L59" i="2" s="1"/>
  <c r="I259" i="2"/>
  <c r="L259" i="2" s="1"/>
  <c r="I237" i="2"/>
  <c r="L237" i="2" s="1"/>
  <c r="I379" i="2"/>
  <c r="I195" i="2"/>
  <c r="L195" i="2" s="1"/>
  <c r="I111" i="2"/>
  <c r="I429" i="2"/>
  <c r="I308" i="2"/>
  <c r="L308" i="2" s="1"/>
  <c r="I123" i="2"/>
  <c r="L123" i="2" s="1"/>
  <c r="I104" i="2"/>
  <c r="L104" i="2" s="1"/>
  <c r="I166" i="2"/>
  <c r="L166" i="2" s="1"/>
  <c r="I78" i="2"/>
  <c r="I372" i="2"/>
  <c r="L372" i="2" s="1"/>
  <c r="I75" i="2"/>
  <c r="L75" i="2" s="1"/>
  <c r="I110" i="2"/>
  <c r="L110" i="2" s="1"/>
  <c r="I199" i="2"/>
  <c r="I271" i="2"/>
  <c r="L271" i="2" s="1"/>
  <c r="I391" i="2"/>
  <c r="L391" i="2" s="1"/>
  <c r="I422" i="2"/>
  <c r="L422" i="2" s="1"/>
  <c r="I108" i="2"/>
  <c r="I19" i="2"/>
  <c r="L19" i="2" s="1"/>
  <c r="I249" i="2"/>
  <c r="I81" i="2"/>
  <c r="L81" i="2" s="1"/>
  <c r="I92" i="2"/>
  <c r="I368" i="2"/>
  <c r="L368" i="2" s="1"/>
  <c r="I206" i="2"/>
  <c r="L206" i="2" s="1"/>
  <c r="I331" i="2"/>
  <c r="L331" i="2" s="1"/>
  <c r="I201" i="2"/>
  <c r="L201" i="2" s="1"/>
  <c r="I370" i="2"/>
  <c r="L370" i="2" s="1"/>
  <c r="I419" i="2"/>
  <c r="L419" i="2" s="1"/>
  <c r="I33" i="2"/>
  <c r="L33" i="2" s="1"/>
  <c r="I101" i="2"/>
  <c r="I297" i="2"/>
  <c r="L297" i="2" s="1"/>
  <c r="I177" i="2"/>
  <c r="I369" i="2"/>
  <c r="L369" i="2" s="1"/>
  <c r="I26" i="2"/>
  <c r="L26" i="2" s="1"/>
  <c r="I133" i="2"/>
  <c r="L133" i="2" s="1"/>
  <c r="I226" i="2"/>
  <c r="I375" i="2"/>
  <c r="L375" i="2" s="1"/>
  <c r="I415" i="2"/>
  <c r="I330" i="2"/>
  <c r="L330" i="2" s="1"/>
  <c r="I227" i="2"/>
  <c r="I414" i="2"/>
  <c r="L414" i="2" s="1"/>
  <c r="I328" i="2"/>
  <c r="I319" i="2"/>
  <c r="L319" i="2" s="1"/>
  <c r="I408" i="2"/>
  <c r="L408" i="2" s="1"/>
  <c r="I349" i="2"/>
  <c r="I176" i="2"/>
  <c r="I256" i="2"/>
  <c r="L256" i="2" s="1"/>
  <c r="I238" i="2"/>
  <c r="L238" i="2" s="1"/>
  <c r="I304" i="2"/>
  <c r="L304" i="2" s="1"/>
  <c r="I131" i="2"/>
  <c r="L131" i="2" s="1"/>
  <c r="I380" i="2"/>
  <c r="L380" i="2" s="1"/>
  <c r="I85" i="2"/>
  <c r="L85" i="2" s="1"/>
  <c r="I87" i="2"/>
  <c r="L87" i="2" s="1"/>
  <c r="I15" i="2"/>
  <c r="I12" i="2"/>
  <c r="L12" i="2" s="1"/>
  <c r="I388" i="2"/>
  <c r="I317" i="2"/>
  <c r="L317" i="2" s="1"/>
  <c r="I384" i="2"/>
  <c r="I345" i="2"/>
  <c r="L345" i="2" s="1"/>
  <c r="I142" i="2"/>
  <c r="L142" i="2" s="1"/>
  <c r="I156" i="2"/>
  <c r="L156" i="2" s="1"/>
  <c r="I361" i="2"/>
  <c r="I223" i="2"/>
  <c r="L223" i="2" s="1"/>
  <c r="I139" i="2"/>
  <c r="L139" i="2" s="1"/>
  <c r="I412" i="2"/>
  <c r="L412" i="2" s="1"/>
  <c r="I162" i="2"/>
  <c r="L162" i="2" s="1"/>
  <c r="I231" i="2"/>
  <c r="I233" i="2"/>
  <c r="L233" i="2" s="1"/>
  <c r="I278" i="2"/>
  <c r="L278" i="2" s="1"/>
  <c r="I270" i="2"/>
  <c r="L270" i="2" s="1"/>
  <c r="I413" i="2"/>
  <c r="L413" i="2" s="1"/>
  <c r="I23" i="2"/>
  <c r="L23" i="2" s="1"/>
  <c r="I90" i="2"/>
  <c r="L90" i="2" s="1"/>
  <c r="I358" i="2"/>
  <c r="I399" i="2"/>
  <c r="L399" i="2" s="1"/>
  <c r="I64" i="2"/>
  <c r="L64" i="2" s="1"/>
  <c r="I420" i="2"/>
  <c r="L420" i="2" s="1"/>
  <c r="I159" i="1"/>
  <c r="L159" i="1" s="1"/>
  <c r="I307" i="1"/>
  <c r="L307" i="1" s="1"/>
  <c r="I14" i="1"/>
  <c r="I87" i="1"/>
  <c r="L87" i="1" s="1"/>
  <c r="I127" i="1"/>
  <c r="L127" i="1" s="1"/>
  <c r="I255" i="1"/>
  <c r="I126" i="1"/>
  <c r="L126" i="1" s="1"/>
  <c r="I303" i="1"/>
  <c r="L303" i="1" s="1"/>
  <c r="I58" i="1"/>
  <c r="L58" i="1" s="1"/>
  <c r="I410" i="1"/>
  <c r="L410" i="1" s="1"/>
  <c r="I52" i="1"/>
  <c r="L52" i="1" s="1"/>
  <c r="I300" i="1"/>
  <c r="L300" i="1" s="1"/>
  <c r="I240" i="1"/>
  <c r="L240" i="1" s="1"/>
  <c r="I355" i="1"/>
  <c r="L355" i="1" s="1"/>
  <c r="I36" i="1"/>
  <c r="L36" i="1" s="1"/>
  <c r="I229" i="1"/>
  <c r="L229" i="1" s="1"/>
  <c r="I402" i="1"/>
  <c r="L402" i="1" s="1"/>
  <c r="I320" i="1"/>
  <c r="L320" i="1" s="1"/>
  <c r="I37" i="1"/>
  <c r="L37" i="1" s="1"/>
  <c r="I196" i="1"/>
  <c r="L196" i="1" s="1"/>
  <c r="I197" i="1"/>
  <c r="L197" i="1" s="1"/>
  <c r="I68" i="1"/>
  <c r="L68" i="1" s="1"/>
  <c r="I55" i="1"/>
  <c r="I403" i="1"/>
  <c r="L403" i="1" s="1"/>
  <c r="I392" i="1"/>
  <c r="L392" i="1" s="1"/>
  <c r="I166" i="1"/>
  <c r="L166" i="1" s="1"/>
  <c r="I330" i="1"/>
  <c r="L330" i="1" s="1"/>
  <c r="I331" i="1"/>
  <c r="L331" i="1" s="1"/>
  <c r="I396" i="1"/>
  <c r="L396" i="1" s="1"/>
  <c r="I371" i="1"/>
  <c r="L371" i="1" s="1"/>
  <c r="I239" i="1"/>
  <c r="I254" i="1"/>
  <c r="L254" i="1" s="1"/>
  <c r="I236" i="1"/>
  <c r="L236" i="1" s="1"/>
  <c r="I25" i="1"/>
  <c r="L25" i="1" s="1"/>
  <c r="I13" i="1"/>
  <c r="L13" i="1" s="1"/>
  <c r="I80" i="1"/>
  <c r="L80" i="1" s="1"/>
  <c r="I173" i="1"/>
  <c r="L173" i="1" s="1"/>
  <c r="I88" i="1"/>
  <c r="L88" i="1" s="1"/>
  <c r="I345" i="1"/>
  <c r="L345" i="1" s="1"/>
  <c r="I213" i="1"/>
  <c r="L213" i="1" s="1"/>
  <c r="I40" i="1"/>
  <c r="L40" i="1" s="1"/>
  <c r="I328" i="1"/>
  <c r="L328" i="1" s="1"/>
  <c r="I297" i="1"/>
  <c r="L297" i="1" s="1"/>
  <c r="I374" i="1"/>
  <c r="L374" i="1" s="1"/>
  <c r="I28" i="1"/>
  <c r="L28" i="1" s="1"/>
  <c r="I140" i="1"/>
  <c r="L140" i="1" s="1"/>
  <c r="I53" i="1"/>
  <c r="L53" i="1" s="1"/>
  <c r="I205" i="1"/>
  <c r="L205" i="1" s="1"/>
  <c r="I357" i="1"/>
  <c r="L357" i="1" s="1"/>
  <c r="I94" i="1"/>
  <c r="L94" i="1" s="1"/>
  <c r="I291" i="1"/>
  <c r="L291" i="1" s="1"/>
  <c r="I195" i="1"/>
  <c r="L195" i="1" s="1"/>
  <c r="I381" i="1"/>
  <c r="L381" i="1" s="1"/>
  <c r="I329" i="1"/>
  <c r="L329" i="1" s="1"/>
  <c r="I284" i="1"/>
  <c r="L284" i="1" s="1"/>
  <c r="I389" i="1"/>
  <c r="L389" i="1" s="1"/>
  <c r="I61" i="1"/>
  <c r="L61" i="1" s="1"/>
  <c r="I296" i="1"/>
  <c r="L296" i="1" s="1"/>
  <c r="I17" i="1"/>
  <c r="L17" i="1" s="1"/>
  <c r="I76" i="1"/>
  <c r="L76" i="1" s="1"/>
  <c r="I256" i="1"/>
  <c r="L256" i="1" s="1"/>
  <c r="I148" i="1"/>
  <c r="L148" i="1" s="1"/>
  <c r="I261" i="1"/>
  <c r="L261" i="1" s="1"/>
  <c r="I434" i="1"/>
  <c r="L434" i="1" s="1"/>
  <c r="I233" i="1"/>
  <c r="L233" i="1" s="1"/>
  <c r="I348" i="1"/>
  <c r="L348" i="1" s="1"/>
  <c r="I421" i="1"/>
  <c r="L421" i="1" s="1"/>
  <c r="I417" i="1"/>
  <c r="L417" i="1" s="1"/>
  <c r="I121" i="1"/>
  <c r="L121" i="1" s="1"/>
  <c r="I27" i="1"/>
  <c r="I18" i="1"/>
  <c r="L18" i="1" s="1"/>
  <c r="I405" i="1"/>
  <c r="L405" i="1" s="1"/>
  <c r="I366" i="1"/>
  <c r="L366" i="1" s="1"/>
  <c r="I209" i="1"/>
  <c r="L209" i="1" s="1"/>
  <c r="I184" i="1"/>
  <c r="L184" i="1" s="1"/>
  <c r="I325" i="1"/>
  <c r="L325" i="1" s="1"/>
  <c r="I77" i="1"/>
  <c r="L77" i="1" s="1"/>
  <c r="I221" i="1"/>
  <c r="L221" i="1" s="1"/>
  <c r="I337" i="1"/>
  <c r="L337" i="1" s="1"/>
  <c r="I69" i="1"/>
  <c r="L69" i="1" s="1"/>
  <c r="I176" i="1"/>
  <c r="L176" i="1" s="1"/>
  <c r="I49" i="1"/>
  <c r="L49" i="1" s="1"/>
  <c r="I113" i="1"/>
  <c r="L113" i="1" s="1"/>
  <c r="I260" i="1"/>
  <c r="L260" i="1" s="1"/>
  <c r="I125" i="2"/>
  <c r="I79" i="2"/>
  <c r="L79" i="2" s="1"/>
  <c r="I106" i="2"/>
  <c r="I183" i="2"/>
  <c r="L183" i="2" s="1"/>
  <c r="I35" i="2"/>
  <c r="I397" i="2"/>
  <c r="L397" i="2" s="1"/>
  <c r="I374" i="2"/>
  <c r="L374" i="2" s="1"/>
  <c r="I118" i="2"/>
  <c r="L118" i="2" s="1"/>
  <c r="I427" i="2"/>
  <c r="L427" i="2" s="1"/>
  <c r="I13" i="2"/>
  <c r="L13" i="2" s="1"/>
  <c r="I216" i="2"/>
  <c r="L216" i="2" s="1"/>
  <c r="I286" i="2"/>
  <c r="L286" i="2" s="1"/>
  <c r="I97" i="2"/>
  <c r="I290" i="2"/>
  <c r="L290" i="2" s="1"/>
  <c r="I291" i="2"/>
  <c r="L291" i="2" s="1"/>
  <c r="I147" i="2"/>
  <c r="L147" i="2" s="1"/>
  <c r="I8" i="2"/>
  <c r="L8" i="2" s="1"/>
  <c r="I281" i="2"/>
  <c r="L281" i="2" s="1"/>
  <c r="I355" i="2"/>
  <c r="L355" i="2" s="1"/>
  <c r="I24" i="2"/>
  <c r="L24" i="2" s="1"/>
  <c r="I96" i="2"/>
  <c r="I135" i="2"/>
  <c r="L135" i="2" s="1"/>
  <c r="I66" i="2"/>
  <c r="L66" i="2" s="1"/>
  <c r="I14" i="2"/>
  <c r="L14" i="2" s="1"/>
  <c r="I240" i="2"/>
  <c r="I287" i="2"/>
  <c r="L287" i="2" s="1"/>
  <c r="I180" i="2"/>
  <c r="L180" i="2" s="1"/>
  <c r="I130" i="2"/>
  <c r="L130" i="2" s="1"/>
  <c r="I327" i="2"/>
  <c r="L327" i="2" s="1"/>
  <c r="I356" i="2"/>
  <c r="L356" i="2" s="1"/>
  <c r="I80" i="2"/>
  <c r="L80" i="2" s="1"/>
  <c r="I347" i="2"/>
  <c r="L347" i="2" s="1"/>
  <c r="I239" i="2"/>
  <c r="L239" i="2" s="1"/>
  <c r="I115" i="2"/>
  <c r="L115" i="2" s="1"/>
  <c r="I99" i="2"/>
  <c r="L99" i="2" s="1"/>
  <c r="I109" i="2"/>
  <c r="L109" i="2" s="1"/>
  <c r="I242" i="2"/>
  <c r="L242" i="2" s="1"/>
  <c r="I192" i="2"/>
  <c r="L192" i="2" s="1"/>
  <c r="I289" i="2"/>
  <c r="L289" i="2" s="1"/>
  <c r="I68" i="2"/>
  <c r="L68" i="2" s="1"/>
  <c r="I167" i="2"/>
  <c r="I269" i="2"/>
  <c r="L269" i="2" s="1"/>
  <c r="I364" i="2"/>
  <c r="L364" i="2" s="1"/>
  <c r="I285" i="2"/>
  <c r="L285" i="2" s="1"/>
  <c r="I318" i="2"/>
  <c r="I274" i="2"/>
  <c r="L274" i="2" s="1"/>
  <c r="I252" i="2"/>
  <c r="L252" i="2" s="1"/>
  <c r="I341" i="2"/>
  <c r="L341" i="2" s="1"/>
  <c r="I236" i="2"/>
  <c r="L236" i="2" s="1"/>
  <c r="I164" i="2"/>
  <c r="L164" i="2" s="1"/>
  <c r="I30" i="2"/>
  <c r="L30" i="2" s="1"/>
  <c r="I284" i="2"/>
  <c r="L284" i="2" s="1"/>
  <c r="I191" i="2"/>
  <c r="I350" i="2"/>
  <c r="L350" i="2" s="1"/>
  <c r="I430" i="2"/>
  <c r="I140" i="2"/>
  <c r="L140" i="2" s="1"/>
  <c r="I141" i="2"/>
  <c r="I54" i="2"/>
  <c r="L54" i="2" s="1"/>
  <c r="I151" i="2"/>
  <c r="L151" i="2" s="1"/>
  <c r="I202" i="2"/>
  <c r="L202" i="2" s="1"/>
  <c r="I32" i="2"/>
  <c r="I273" i="2"/>
  <c r="L273" i="2" s="1"/>
  <c r="I224" i="2"/>
  <c r="L224" i="2" s="1"/>
  <c r="I58" i="3"/>
  <c r="L58" i="3" s="1"/>
  <c r="I271" i="3"/>
  <c r="L271" i="3" s="1"/>
  <c r="I66" i="3"/>
  <c r="L66" i="3" s="1"/>
  <c r="I303" i="3"/>
  <c r="L303" i="3" s="1"/>
  <c r="I372" i="3"/>
  <c r="L372" i="3" s="1"/>
  <c r="I382" i="3"/>
  <c r="L382" i="3" s="1"/>
  <c r="I301" i="3"/>
  <c r="L301" i="3" s="1"/>
  <c r="I325" i="3"/>
  <c r="L325" i="3" s="1"/>
  <c r="I282" i="3"/>
  <c r="L282" i="3" s="1"/>
  <c r="I264" i="3"/>
  <c r="L264" i="3" s="1"/>
  <c r="I63" i="3"/>
  <c r="L63" i="3" s="1"/>
  <c r="I385" i="3"/>
  <c r="L385" i="3" s="1"/>
  <c r="I274" i="3"/>
  <c r="L274" i="3" s="1"/>
  <c r="I413" i="3"/>
  <c r="L413" i="3" s="1"/>
  <c r="I136" i="3"/>
  <c r="L136" i="3" s="1"/>
  <c r="I129" i="3"/>
  <c r="L129" i="3" s="1"/>
  <c r="I106" i="3"/>
  <c r="L106" i="3" s="1"/>
  <c r="I104" i="3"/>
  <c r="L104" i="3" s="1"/>
  <c r="I424" i="3"/>
  <c r="L424" i="3" s="1"/>
  <c r="I215" i="3"/>
  <c r="L215" i="3" s="1"/>
  <c r="I41" i="3"/>
  <c r="L41" i="3" s="1"/>
  <c r="I233" i="3"/>
  <c r="L233" i="3" s="1"/>
  <c r="I218" i="3"/>
  <c r="L218" i="3" s="1"/>
  <c r="I332" i="3"/>
  <c r="L332" i="3" s="1"/>
  <c r="I373" i="3"/>
  <c r="I394" i="3"/>
  <c r="L394" i="3" s="1"/>
  <c r="I29" i="3"/>
  <c r="L29" i="3" s="1"/>
  <c r="I408" i="3"/>
  <c r="I144" i="3"/>
  <c r="L144" i="3" s="1"/>
  <c r="I407" i="3"/>
  <c r="L407" i="3" s="1"/>
  <c r="I28" i="3"/>
  <c r="L28" i="3" s="1"/>
  <c r="I92" i="3"/>
  <c r="L92" i="3" s="1"/>
  <c r="I160" i="3"/>
  <c r="L160" i="3" s="1"/>
  <c r="I206" i="3"/>
  <c r="L206" i="3" s="1"/>
  <c r="I232" i="3"/>
  <c r="L232" i="3" s="1"/>
  <c r="I130" i="3"/>
  <c r="L130" i="3" s="1"/>
  <c r="I128" i="3"/>
  <c r="L128" i="3" s="1"/>
  <c r="I365" i="3"/>
  <c r="L365" i="3" s="1"/>
  <c r="I199" i="3"/>
  <c r="L199" i="3" s="1"/>
  <c r="I423" i="3"/>
  <c r="L423" i="3" s="1"/>
  <c r="I345" i="3"/>
  <c r="L345" i="3" s="1"/>
  <c r="I335" i="3"/>
  <c r="I414" i="3"/>
  <c r="L414" i="3" s="1"/>
  <c r="I302" i="3"/>
  <c r="L302" i="3" s="1"/>
  <c r="I306" i="3"/>
  <c r="L306" i="3" s="1"/>
  <c r="I324" i="3"/>
  <c r="L324" i="3" s="1"/>
  <c r="I312" i="5"/>
  <c r="L312" i="5" s="1"/>
  <c r="I413" i="5"/>
  <c r="L413" i="5" s="1"/>
  <c r="I156" i="5"/>
  <c r="L156" i="5" s="1"/>
  <c r="I48" i="5"/>
  <c r="L48" i="5" s="1"/>
  <c r="I88" i="5"/>
  <c r="L88" i="5" s="1"/>
  <c r="I434" i="5"/>
  <c r="L434" i="5" s="1"/>
  <c r="I432" i="6"/>
  <c r="I182" i="6"/>
  <c r="L182" i="6" s="1"/>
  <c r="I369" i="6"/>
  <c r="L369" i="6" s="1"/>
  <c r="I59" i="6"/>
  <c r="I137" i="6"/>
  <c r="I380" i="6"/>
  <c r="L380" i="6" s="1"/>
  <c r="I385" i="6"/>
  <c r="L385" i="6" s="1"/>
  <c r="I63" i="6"/>
  <c r="L63" i="6" s="1"/>
  <c r="I223" i="6"/>
  <c r="L223" i="6" s="1"/>
  <c r="I328" i="6"/>
  <c r="I356" i="6"/>
  <c r="L356" i="6" s="1"/>
  <c r="I111" i="6"/>
  <c r="L111" i="6" s="1"/>
  <c r="I102" i="6"/>
  <c r="L102" i="6" s="1"/>
  <c r="I101" i="6"/>
  <c r="I145" i="6"/>
  <c r="L145" i="6" s="1"/>
  <c r="I247" i="6"/>
  <c r="L247" i="6" s="1"/>
  <c r="I331" i="6"/>
  <c r="L331" i="6" s="1"/>
  <c r="I234" i="6"/>
  <c r="L234" i="6" s="1"/>
  <c r="I127" i="6"/>
  <c r="L127" i="6" s="1"/>
  <c r="I112" i="6"/>
  <c r="I285" i="6"/>
  <c r="I271" i="6"/>
  <c r="I13" i="6"/>
  <c r="L13" i="6" s="1"/>
  <c r="I361" i="6"/>
  <c r="L361" i="6" s="1"/>
  <c r="I166" i="6"/>
  <c r="L166" i="6" s="1"/>
  <c r="I8" i="6"/>
  <c r="L8" i="6" s="1"/>
  <c r="I197" i="6"/>
  <c r="L197" i="6" s="1"/>
  <c r="I248" i="6"/>
  <c r="I158" i="6"/>
  <c r="L158" i="6" s="1"/>
  <c r="I340" i="6"/>
  <c r="L340" i="6" s="1"/>
  <c r="I254" i="7"/>
  <c r="L254" i="7" s="1"/>
  <c r="I25" i="7"/>
  <c r="L25" i="7" s="1"/>
  <c r="I145" i="7"/>
  <c r="L145" i="7" s="1"/>
  <c r="I181" i="7"/>
  <c r="L181" i="7" s="1"/>
  <c r="I129" i="7"/>
  <c r="L129" i="7" s="1"/>
  <c r="I137" i="7"/>
  <c r="L137" i="7" s="1"/>
  <c r="I366" i="7"/>
  <c r="L366" i="7" s="1"/>
  <c r="I425" i="7"/>
  <c r="L425" i="7" s="1"/>
  <c r="I117" i="7"/>
  <c r="L117" i="7" s="1"/>
  <c r="I128" i="7"/>
  <c r="L128" i="7" s="1"/>
  <c r="I291" i="7"/>
  <c r="L291" i="7" s="1"/>
  <c r="I12" i="7"/>
  <c r="L12" i="7" s="1"/>
  <c r="I45" i="7"/>
  <c r="L45" i="7" s="1"/>
  <c r="I370" i="7"/>
  <c r="L370" i="7" s="1"/>
  <c r="I57" i="7"/>
  <c r="L57" i="7" s="1"/>
  <c r="I381" i="7"/>
  <c r="L381" i="7" s="1"/>
  <c r="I274" i="7"/>
  <c r="L274" i="7" s="1"/>
  <c r="I238" i="7"/>
  <c r="L238" i="7" s="1"/>
  <c r="I378" i="7"/>
  <c r="L378" i="7" s="1"/>
  <c r="I77" i="7"/>
  <c r="L77" i="7" s="1"/>
  <c r="I81" i="7"/>
  <c r="L81" i="7" s="1"/>
  <c r="I402" i="7"/>
  <c r="L402" i="7" s="1"/>
  <c r="I242" i="7"/>
  <c r="L242" i="7" s="1"/>
  <c r="I270" i="7"/>
  <c r="L270" i="7" s="1"/>
  <c r="I362" i="7"/>
  <c r="L362" i="7" s="1"/>
  <c r="I62" i="7"/>
  <c r="L62" i="7" s="1"/>
  <c r="I153" i="7"/>
  <c r="L153" i="7" s="1"/>
  <c r="I290" i="7"/>
  <c r="L290" i="7" s="1"/>
  <c r="I160" i="7"/>
  <c r="L160" i="7" s="1"/>
  <c r="I310" i="7"/>
  <c r="L310" i="7" s="1"/>
  <c r="I64" i="7"/>
  <c r="L64" i="7" s="1"/>
  <c r="I28" i="7"/>
  <c r="L28" i="7" s="1"/>
  <c r="I234" i="7"/>
  <c r="L234" i="7" s="1"/>
  <c r="I69" i="7"/>
  <c r="L69" i="7" s="1"/>
  <c r="I338" i="7"/>
  <c r="L338" i="7" s="1"/>
  <c r="I346" i="7"/>
  <c r="L346" i="7" s="1"/>
  <c r="I393" i="7"/>
  <c r="L393" i="7" s="1"/>
  <c r="I206" i="7"/>
  <c r="L206" i="7" s="1"/>
  <c r="I364" i="8"/>
  <c r="L364" i="8" s="1"/>
  <c r="I30" i="8"/>
  <c r="L30" i="8" s="1"/>
  <c r="I46" i="8"/>
  <c r="L46" i="8" s="1"/>
  <c r="I95" i="8"/>
  <c r="L95" i="8" s="1"/>
  <c r="I429" i="8"/>
  <c r="L429" i="8" s="1"/>
  <c r="I73" i="8"/>
  <c r="L73" i="8" s="1"/>
  <c r="I118" i="8"/>
  <c r="L118" i="8" s="1"/>
  <c r="I435" i="8"/>
  <c r="L435" i="8" s="1"/>
  <c r="I300" i="8"/>
  <c r="L300" i="8" s="1"/>
  <c r="I414" i="8"/>
  <c r="L414" i="8" s="1"/>
  <c r="I138" i="8"/>
  <c r="L138" i="8" s="1"/>
  <c r="I389" i="8"/>
  <c r="L389" i="8" s="1"/>
  <c r="I338" i="8"/>
  <c r="L338" i="8" s="1"/>
  <c r="I240" i="8"/>
  <c r="L240" i="8" s="1"/>
  <c r="I103" i="8"/>
  <c r="L103" i="8" s="1"/>
  <c r="I199" i="8"/>
  <c r="L199" i="8" s="1"/>
  <c r="I148" i="8"/>
  <c r="L148" i="8" s="1"/>
  <c r="I284" i="8"/>
  <c r="L284" i="8" s="1"/>
  <c r="I94" i="8"/>
  <c r="L94" i="8" s="1"/>
  <c r="I102" i="8"/>
  <c r="L102" i="8" s="1"/>
  <c r="I418" i="8"/>
  <c r="L418" i="8" s="1"/>
  <c r="I59" i="8"/>
  <c r="L59" i="8" s="1"/>
  <c r="I358" i="8"/>
  <c r="L358" i="8" s="1"/>
  <c r="I427" i="8"/>
  <c r="L427" i="8" s="1"/>
  <c r="I34" i="8"/>
  <c r="L34" i="8" s="1"/>
  <c r="I276" i="8"/>
  <c r="L276" i="8" s="1"/>
  <c r="I413" i="8"/>
  <c r="I225" i="8"/>
  <c r="L225" i="8" s="1"/>
  <c r="I78" i="8"/>
  <c r="L78" i="8" s="1"/>
  <c r="I303" i="9"/>
  <c r="L303" i="9" s="1"/>
  <c r="I77" i="9"/>
  <c r="L77" i="9" s="1"/>
  <c r="I20" i="9"/>
  <c r="L20" i="9" s="1"/>
  <c r="I136" i="10"/>
  <c r="L136" i="10" s="1"/>
  <c r="I252" i="10"/>
  <c r="L252" i="10" s="1"/>
  <c r="I88" i="10"/>
  <c r="L88" i="10" s="1"/>
  <c r="I256" i="10"/>
  <c r="L256" i="10" s="1"/>
  <c r="I144" i="10"/>
  <c r="L144" i="10" s="1"/>
  <c r="I152" i="10"/>
  <c r="L152" i="10" s="1"/>
  <c r="I344" i="10"/>
  <c r="L344" i="10" s="1"/>
  <c r="I428" i="10"/>
  <c r="L428" i="10" s="1"/>
  <c r="I212" i="10"/>
  <c r="L212" i="10" s="1"/>
  <c r="I364" i="10"/>
  <c r="L364" i="10" s="1"/>
  <c r="I92" i="10"/>
  <c r="L92" i="10" s="1"/>
  <c r="I84" i="10"/>
  <c r="L84" i="10" s="1"/>
  <c r="I12" i="10"/>
  <c r="L12" i="10" s="1"/>
  <c r="I156" i="10"/>
  <c r="L156" i="10" s="1"/>
  <c r="I120" i="10"/>
  <c r="L120" i="10" s="1"/>
  <c r="I248" i="10"/>
  <c r="L248" i="10" s="1"/>
  <c r="I8" i="10"/>
  <c r="I416" i="10"/>
  <c r="L416" i="10" s="1"/>
  <c r="I280" i="10"/>
  <c r="L280" i="10" s="1"/>
  <c r="I188" i="10"/>
  <c r="L188" i="10" s="1"/>
  <c r="I272" i="10"/>
  <c r="L272" i="10" s="1"/>
  <c r="I380" i="10"/>
  <c r="L380" i="10" s="1"/>
  <c r="I228" i="10"/>
  <c r="L228" i="10" s="1"/>
  <c r="I332" i="10"/>
  <c r="L332" i="10" s="1"/>
  <c r="I432" i="10"/>
  <c r="L432" i="10" s="1"/>
  <c r="I140" i="10"/>
  <c r="L140" i="10" s="1"/>
  <c r="I408" i="10"/>
  <c r="L408" i="10" s="1"/>
  <c r="I276" i="10"/>
  <c r="L276" i="10" s="1"/>
  <c r="I72" i="9"/>
  <c r="I41" i="9"/>
  <c r="L41" i="9" s="1"/>
  <c r="I123" i="9"/>
  <c r="L123" i="9" s="1"/>
  <c r="I286" i="9"/>
  <c r="L286" i="9" s="1"/>
  <c r="I411" i="9"/>
  <c r="L411" i="9" s="1"/>
  <c r="I224" i="9"/>
  <c r="I89" i="9"/>
  <c r="L89" i="9" s="1"/>
  <c r="I241" i="9"/>
  <c r="L241" i="9" s="1"/>
  <c r="I129" i="9"/>
  <c r="L129" i="9" s="1"/>
  <c r="I312" i="9"/>
  <c r="L312" i="9" s="1"/>
  <c r="I362" i="9"/>
  <c r="L362" i="9" s="1"/>
  <c r="I398" i="9"/>
  <c r="L398" i="9" s="1"/>
  <c r="I262" i="9"/>
  <c r="I292" i="9"/>
  <c r="L292" i="9" s="1"/>
  <c r="I14" i="9"/>
  <c r="L14" i="9" s="1"/>
  <c r="I425" i="9"/>
  <c r="L425" i="9" s="1"/>
  <c r="I324" i="9"/>
  <c r="L324" i="9" s="1"/>
  <c r="I258" i="9"/>
  <c r="L258" i="9" s="1"/>
  <c r="I403" i="9"/>
  <c r="L403" i="9" s="1"/>
  <c r="I269" i="9"/>
  <c r="L269" i="9" s="1"/>
  <c r="I329" i="9"/>
  <c r="I328" i="9"/>
  <c r="L328" i="9" s="1"/>
  <c r="I50" i="9"/>
  <c r="L50" i="9" s="1"/>
  <c r="I417" i="9"/>
  <c r="L417" i="9" s="1"/>
  <c r="I223" i="8"/>
  <c r="L223" i="8" s="1"/>
  <c r="I167" i="8"/>
  <c r="L167" i="8" s="1"/>
  <c r="I227" i="8"/>
  <c r="L227" i="8" s="1"/>
  <c r="I58" i="8"/>
  <c r="L58" i="8" s="1"/>
  <c r="I295" i="8"/>
  <c r="L295" i="8" s="1"/>
  <c r="I426" i="8"/>
  <c r="L426" i="8" s="1"/>
  <c r="I168" i="8"/>
  <c r="L168" i="8" s="1"/>
  <c r="I306" i="8"/>
  <c r="L306" i="8" s="1"/>
  <c r="I275" i="8"/>
  <c r="L275" i="8" s="1"/>
  <c r="I79" i="8"/>
  <c r="L79" i="8" s="1"/>
  <c r="I278" i="8"/>
  <c r="L278" i="8" s="1"/>
  <c r="I12" i="8"/>
  <c r="L12" i="8" s="1"/>
  <c r="I9" i="8"/>
  <c r="L9" i="8" s="1"/>
  <c r="I141" i="8"/>
  <c r="L141" i="8" s="1"/>
  <c r="I17" i="8"/>
  <c r="L17" i="8" s="1"/>
  <c r="I63" i="8"/>
  <c r="L63" i="8" s="1"/>
  <c r="I169" i="8"/>
  <c r="L169" i="8" s="1"/>
  <c r="I247" i="8"/>
  <c r="L247" i="8" s="1"/>
  <c r="I110" i="8"/>
  <c r="L110" i="8" s="1"/>
  <c r="I352" i="8"/>
  <c r="L352" i="8" s="1"/>
  <c r="I165" i="8"/>
  <c r="L165" i="8" s="1"/>
  <c r="I200" i="8"/>
  <c r="L200" i="8" s="1"/>
  <c r="I48" i="8"/>
  <c r="L48" i="8" s="1"/>
  <c r="I112" i="8"/>
  <c r="L112" i="8" s="1"/>
  <c r="I107" i="8"/>
  <c r="L107" i="8" s="1"/>
  <c r="I273" i="8"/>
  <c r="L273" i="8" s="1"/>
  <c r="I130" i="8"/>
  <c r="L130" i="8" s="1"/>
  <c r="I162" i="8"/>
  <c r="L162" i="8" s="1"/>
  <c r="I86" i="8"/>
  <c r="L86" i="8" s="1"/>
  <c r="I84" i="8"/>
  <c r="L84" i="8" s="1"/>
  <c r="I246" i="8"/>
  <c r="L246" i="8" s="1"/>
  <c r="I190" i="8"/>
  <c r="L190" i="8" s="1"/>
  <c r="I51" i="8"/>
  <c r="L51" i="8" s="1"/>
  <c r="I406" i="8"/>
  <c r="L406" i="8" s="1"/>
  <c r="I123" i="8"/>
  <c r="L123" i="8" s="1"/>
  <c r="I196" i="8"/>
  <c r="L196" i="8" s="1"/>
  <c r="I322" i="8"/>
  <c r="L322" i="8" s="1"/>
  <c r="I316" i="8"/>
  <c r="L316" i="8" s="1"/>
  <c r="I346" i="8"/>
  <c r="L346" i="8" s="1"/>
  <c r="I115" i="8"/>
  <c r="L115" i="8" s="1"/>
  <c r="I80" i="8"/>
  <c r="L80" i="8" s="1"/>
  <c r="I315" i="8"/>
  <c r="L315" i="8" s="1"/>
  <c r="I21" i="8"/>
  <c r="L21" i="8" s="1"/>
  <c r="I383" i="8"/>
  <c r="L383" i="8" s="1"/>
  <c r="I163" i="8"/>
  <c r="L163" i="8" s="1"/>
  <c r="I106" i="8"/>
  <c r="L106" i="8" s="1"/>
  <c r="I129" i="8"/>
  <c r="L129" i="8" s="1"/>
  <c r="I54" i="8"/>
  <c r="L54" i="8" s="1"/>
  <c r="I359" i="8"/>
  <c r="L359" i="8" s="1"/>
  <c r="I369" i="8"/>
  <c r="L369" i="8" s="1"/>
  <c r="I57" i="2"/>
  <c r="L57" i="2" s="1"/>
  <c r="I258" i="2"/>
  <c r="I275" i="2"/>
  <c r="L275" i="2" s="1"/>
  <c r="I153" i="2"/>
  <c r="I387" i="2"/>
  <c r="L387" i="2" s="1"/>
  <c r="I421" i="2"/>
  <c r="L421" i="2" s="1"/>
  <c r="I175" i="2"/>
  <c r="L175" i="2" s="1"/>
  <c r="I149" i="2"/>
  <c r="L149" i="2" s="1"/>
  <c r="I88" i="2"/>
  <c r="L88" i="2" s="1"/>
  <c r="I312" i="2"/>
  <c r="L312" i="2" s="1"/>
  <c r="I74" i="2"/>
  <c r="L74" i="2" s="1"/>
  <c r="I138" i="2"/>
  <c r="L138" i="2" s="1"/>
  <c r="I353" i="2"/>
  <c r="L353" i="2" s="1"/>
  <c r="I261" i="2"/>
  <c r="L261" i="2" s="1"/>
  <c r="I37" i="2"/>
  <c r="L37" i="2" s="1"/>
  <c r="I77" i="2"/>
  <c r="L77" i="2" s="1"/>
  <c r="I73" i="2"/>
  <c r="L73" i="2" s="1"/>
  <c r="I325" i="2"/>
  <c r="L325" i="2" s="1"/>
  <c r="I178" i="2"/>
  <c r="L178" i="2" s="1"/>
  <c r="I181" i="2"/>
  <c r="L181" i="2" s="1"/>
  <c r="I213" i="2"/>
  <c r="L213" i="2" s="1"/>
  <c r="I39" i="2"/>
  <c r="L39" i="2" s="1"/>
  <c r="I377" i="2"/>
  <c r="L377" i="2" s="1"/>
  <c r="I197" i="2"/>
  <c r="L197" i="2" s="1"/>
  <c r="I243" i="2"/>
  <c r="L243" i="2" s="1"/>
  <c r="I280" i="2"/>
  <c r="L280" i="2" s="1"/>
  <c r="I194" i="2"/>
  <c r="L194" i="2" s="1"/>
  <c r="I386" i="2"/>
  <c r="L386" i="2" s="1"/>
  <c r="I272" i="2"/>
  <c r="L272" i="2" s="1"/>
  <c r="I203" i="2"/>
  <c r="L203" i="2" s="1"/>
  <c r="I72" i="2"/>
  <c r="L72" i="2" s="1"/>
  <c r="I392" i="2"/>
  <c r="L392" i="2" s="1"/>
  <c r="I320" i="2"/>
  <c r="L320" i="2" s="1"/>
  <c r="I136" i="2"/>
  <c r="L136" i="2" s="1"/>
  <c r="I146" i="2"/>
  <c r="L146" i="2" s="1"/>
  <c r="I145" i="2"/>
  <c r="L145" i="2" s="1"/>
  <c r="I362" i="2"/>
  <c r="L362" i="2" s="1"/>
  <c r="I378" i="2"/>
  <c r="L378" i="2" s="1"/>
  <c r="I340" i="2"/>
  <c r="L340" i="2" s="1"/>
  <c r="I84" i="2"/>
  <c r="L84" i="2" s="1"/>
  <c r="I103" i="2"/>
  <c r="L103" i="2" s="1"/>
  <c r="I62" i="2"/>
  <c r="L62" i="2" s="1"/>
  <c r="I371" i="2"/>
  <c r="L371" i="2" s="1"/>
  <c r="I49" i="2"/>
  <c r="L49" i="2" s="1"/>
  <c r="I277" i="2"/>
  <c r="L277" i="2" s="1"/>
  <c r="I365" i="2"/>
  <c r="L365" i="2" s="1"/>
  <c r="I373" i="2"/>
  <c r="L373" i="2" s="1"/>
  <c r="I398" i="2"/>
  <c r="L398" i="2" s="1"/>
  <c r="I306" i="2"/>
  <c r="L306" i="2" s="1"/>
  <c r="I207" i="2"/>
  <c r="L207" i="2" s="1"/>
  <c r="I196" i="2"/>
  <c r="L196" i="2" s="1"/>
  <c r="I117" i="2"/>
  <c r="L117" i="2" s="1"/>
  <c r="I217" i="2"/>
  <c r="L217" i="2" s="1"/>
  <c r="I210" i="2"/>
  <c r="L210" i="2" s="1"/>
  <c r="I323" i="2"/>
  <c r="L323" i="2" s="1"/>
  <c r="I190" i="2"/>
  <c r="L190" i="2" s="1"/>
  <c r="I46" i="2"/>
  <c r="L46" i="2" s="1"/>
  <c r="I337" i="2"/>
  <c r="L337" i="2" s="1"/>
  <c r="I401" i="2"/>
  <c r="L401" i="2" s="1"/>
  <c r="I169" i="2"/>
  <c r="L169" i="2" s="1"/>
  <c r="I161" i="2"/>
  <c r="L161" i="2" s="1"/>
  <c r="I122" i="2"/>
  <c r="L122" i="2" s="1"/>
  <c r="I91" i="2"/>
  <c r="L91" i="2" s="1"/>
  <c r="I324" i="2"/>
  <c r="L324" i="2" s="1"/>
  <c r="I305" i="2"/>
  <c r="L305" i="2" s="1"/>
  <c r="I359" i="2"/>
  <c r="L359" i="2" s="1"/>
  <c r="I60" i="2"/>
  <c r="L60" i="2" s="1"/>
  <c r="I246" i="2"/>
  <c r="L246" i="2" s="1"/>
  <c r="I134" i="2"/>
  <c r="L134" i="2" s="1"/>
  <c r="I153" i="6"/>
  <c r="L153" i="6" s="1"/>
  <c r="I337" i="6"/>
  <c r="L337" i="6" s="1"/>
  <c r="I205" i="6"/>
  <c r="I134" i="6"/>
  <c r="L134" i="6" s="1"/>
  <c r="I198" i="6"/>
  <c r="L198" i="6" s="1"/>
  <c r="I397" i="6"/>
  <c r="L397" i="6" s="1"/>
  <c r="I75" i="6"/>
  <c r="L75" i="6" s="1"/>
  <c r="I353" i="6"/>
  <c r="L353" i="6" s="1"/>
  <c r="I347" i="6"/>
  <c r="L347" i="6" s="1"/>
  <c r="I345" i="6"/>
  <c r="I131" i="6"/>
  <c r="L131" i="6" s="1"/>
  <c r="I282" i="6"/>
  <c r="L282" i="6" s="1"/>
  <c r="I344" i="6"/>
  <c r="L344" i="6" s="1"/>
  <c r="I214" i="6"/>
  <c r="L214" i="6" s="1"/>
  <c r="I334" i="6"/>
  <c r="L334" i="6" s="1"/>
  <c r="I44" i="6"/>
  <c r="L44" i="6" s="1"/>
  <c r="I34" i="6"/>
  <c r="L34" i="6" s="1"/>
  <c r="I330" i="6"/>
  <c r="L330" i="6" s="1"/>
  <c r="I118" i="6"/>
  <c r="L118" i="6" s="1"/>
  <c r="I274" i="6"/>
  <c r="L274" i="6" s="1"/>
  <c r="I37" i="6"/>
  <c r="L37" i="6" s="1"/>
  <c r="I217" i="6"/>
  <c r="L217" i="6" s="1"/>
  <c r="I339" i="6"/>
  <c r="L339" i="6" s="1"/>
  <c r="I252" i="6"/>
  <c r="L252" i="6" s="1"/>
  <c r="I333" i="6"/>
  <c r="I431" i="6"/>
  <c r="I416" i="6"/>
  <c r="L416" i="6" s="1"/>
  <c r="I16" i="6"/>
  <c r="L16" i="6" s="1"/>
  <c r="I159" i="6"/>
  <c r="L159" i="6" s="1"/>
  <c r="I89" i="6"/>
  <c r="L89" i="6" s="1"/>
  <c r="I14" i="6"/>
  <c r="L14" i="6" s="1"/>
  <c r="I181" i="6"/>
  <c r="L181" i="6" s="1"/>
  <c r="I420" i="6"/>
  <c r="L420" i="6" s="1"/>
  <c r="I55" i="6"/>
  <c r="L55" i="6" s="1"/>
  <c r="I280" i="6"/>
  <c r="L280" i="6" s="1"/>
  <c r="I29" i="6"/>
  <c r="L29" i="6" s="1"/>
  <c r="I27" i="6"/>
  <c r="L27" i="6" s="1"/>
  <c r="I43" i="6"/>
  <c r="I66" i="6"/>
  <c r="L66" i="6" s="1"/>
  <c r="I257" i="6"/>
  <c r="L257" i="6" s="1"/>
  <c r="I178" i="6"/>
  <c r="L178" i="6" s="1"/>
  <c r="I253" i="6"/>
  <c r="I268" i="6"/>
  <c r="L268" i="6" s="1"/>
  <c r="I220" i="6"/>
  <c r="L220" i="6" s="1"/>
  <c r="I148" i="6"/>
  <c r="L148" i="6" s="1"/>
  <c r="I130" i="6"/>
  <c r="L130" i="6" s="1"/>
  <c r="I185" i="6"/>
  <c r="L185" i="6" s="1"/>
  <c r="I132" i="5"/>
  <c r="L132" i="5" s="1"/>
  <c r="I385" i="1"/>
  <c r="L385" i="1" s="1"/>
  <c r="I250" i="2"/>
  <c r="L250" i="2" s="1"/>
  <c r="I253" i="2"/>
  <c r="L253" i="2" s="1"/>
  <c r="I93" i="2"/>
  <c r="L93" i="2" s="1"/>
  <c r="I422" i="6"/>
  <c r="L422" i="6" s="1"/>
  <c r="I313" i="6"/>
  <c r="L313" i="6" s="1"/>
  <c r="I48" i="6"/>
  <c r="L48" i="6" s="1"/>
  <c r="I229" i="6"/>
  <c r="I288" i="6"/>
  <c r="L288" i="6" s="1"/>
  <c r="I408" i="6"/>
  <c r="I246" i="6"/>
  <c r="L246" i="6" s="1"/>
  <c r="I263" i="6"/>
  <c r="L263" i="6" s="1"/>
  <c r="I293" i="9"/>
  <c r="L293" i="9" s="1"/>
  <c r="I275" i="9"/>
  <c r="L275" i="9" s="1"/>
  <c r="I225" i="9"/>
  <c r="L225" i="9" s="1"/>
  <c r="I330" i="9"/>
  <c r="I204" i="9"/>
  <c r="L204" i="9" s="1"/>
  <c r="I82" i="1"/>
  <c r="L82" i="1" s="1"/>
  <c r="I75" i="8"/>
  <c r="L75" i="8" s="1"/>
  <c r="I111" i="8"/>
  <c r="L111" i="8" s="1"/>
  <c r="I410" i="8"/>
  <c r="L410" i="8" s="1"/>
  <c r="I96" i="8"/>
  <c r="L96" i="8" s="1"/>
  <c r="I244" i="8"/>
  <c r="L244" i="8" s="1"/>
  <c r="I403" i="6"/>
  <c r="L403" i="6" s="1"/>
  <c r="I250" i="6"/>
  <c r="L250" i="6" s="1"/>
  <c r="I406" i="6"/>
  <c r="L406" i="6" s="1"/>
  <c r="I201" i="6"/>
  <c r="L201" i="6" s="1"/>
  <c r="I336" i="6"/>
  <c r="L336" i="6" s="1"/>
  <c r="I56" i="6"/>
  <c r="L56" i="6" s="1"/>
  <c r="I319" i="6"/>
  <c r="L319" i="6" s="1"/>
  <c r="I320" i="6"/>
  <c r="L320" i="6" s="1"/>
  <c r="I84" i="6"/>
  <c r="L84" i="6" s="1"/>
  <c r="I291" i="6"/>
  <c r="I170" i="6"/>
  <c r="I355" i="6"/>
  <c r="L355" i="6" s="1"/>
  <c r="I62" i="6"/>
  <c r="L62" i="6" s="1"/>
  <c r="I9" i="6"/>
  <c r="I324" i="6"/>
  <c r="L324" i="6" s="1"/>
  <c r="I79" i="6"/>
  <c r="L79" i="6" s="1"/>
  <c r="I135" i="6"/>
  <c r="L135" i="6" s="1"/>
  <c r="I281" i="9"/>
  <c r="L281" i="9" s="1"/>
  <c r="I356" i="9"/>
  <c r="L356" i="9" s="1"/>
  <c r="I376" i="8"/>
  <c r="L376" i="8" s="1"/>
  <c r="I214" i="8"/>
  <c r="L214" i="8" s="1"/>
  <c r="I422" i="8"/>
  <c r="L422" i="8" s="1"/>
  <c r="I82" i="8"/>
  <c r="L82" i="8" s="1"/>
  <c r="I299" i="8"/>
  <c r="L299" i="8" s="1"/>
  <c r="I272" i="1"/>
  <c r="L272" i="1" s="1"/>
  <c r="I204" i="1"/>
  <c r="L204" i="1" s="1"/>
  <c r="I208" i="1"/>
  <c r="L208" i="1" s="1"/>
  <c r="I109" i="1"/>
  <c r="L109" i="1" s="1"/>
  <c r="I393" i="1"/>
  <c r="L393" i="1" s="1"/>
  <c r="I85" i="1"/>
  <c r="L85" i="1" s="1"/>
  <c r="I406" i="1"/>
  <c r="L406" i="1" s="1"/>
  <c r="I165" i="1"/>
  <c r="L165" i="1" s="1"/>
  <c r="I128" i="1"/>
  <c r="L128" i="1" s="1"/>
  <c r="I168" i="1"/>
  <c r="L168" i="1" s="1"/>
  <c r="I141" i="1"/>
  <c r="L141" i="1" s="1"/>
  <c r="I398" i="1"/>
  <c r="L398" i="1" s="1"/>
  <c r="I217" i="1"/>
  <c r="L217" i="1" s="1"/>
  <c r="I161" i="1"/>
  <c r="L161" i="1" s="1"/>
  <c r="I433" i="1"/>
  <c r="L433" i="1" s="1"/>
  <c r="I73" i="1"/>
  <c r="L73" i="1" s="1"/>
  <c r="I390" i="1"/>
  <c r="L390" i="1" s="1"/>
  <c r="I21" i="1"/>
  <c r="L21" i="1" s="1"/>
  <c r="I304" i="1"/>
  <c r="L304" i="1" s="1"/>
  <c r="I48" i="1"/>
  <c r="L48" i="1" s="1"/>
  <c r="I344" i="1"/>
  <c r="L344" i="1" s="1"/>
  <c r="I308" i="1"/>
  <c r="L308" i="1" s="1"/>
  <c r="I44" i="2"/>
  <c r="L44" i="2" s="1"/>
  <c r="I116" i="2"/>
  <c r="L116" i="2" s="1"/>
  <c r="I65" i="2"/>
  <c r="L65" i="2" s="1"/>
  <c r="I121" i="2"/>
  <c r="L121" i="2" s="1"/>
  <c r="I425" i="2"/>
  <c r="L425" i="2" s="1"/>
  <c r="I342" i="2"/>
  <c r="L342" i="2" s="1"/>
  <c r="I407" i="2"/>
  <c r="L407" i="2" s="1"/>
  <c r="I264" i="2"/>
  <c r="L264" i="2" s="1"/>
  <c r="I434" i="2"/>
  <c r="L434" i="2" s="1"/>
  <c r="I402" i="2"/>
  <c r="L402" i="2" s="1"/>
  <c r="I129" i="2"/>
  <c r="L129" i="2" s="1"/>
  <c r="I185" i="2"/>
  <c r="L185" i="2" s="1"/>
  <c r="I198" i="2"/>
  <c r="L198" i="2" s="1"/>
  <c r="I247" i="2"/>
  <c r="L247" i="2" s="1"/>
  <c r="I158" i="2"/>
  <c r="L158" i="2" s="1"/>
  <c r="I334" i="2"/>
  <c r="L334" i="2" s="1"/>
  <c r="I299" i="2"/>
  <c r="L299" i="2" s="1"/>
  <c r="I148" i="2"/>
  <c r="L148" i="2" s="1"/>
  <c r="I393" i="2"/>
  <c r="L393" i="2" s="1"/>
  <c r="I313" i="2"/>
  <c r="L313" i="2" s="1"/>
  <c r="I326" i="2"/>
  <c r="L326" i="2" s="1"/>
  <c r="I41" i="2"/>
  <c r="L41" i="2" s="1"/>
  <c r="I288" i="2"/>
  <c r="L288" i="2" s="1"/>
  <c r="I105" i="2"/>
  <c r="L105" i="2" s="1"/>
  <c r="I232" i="2"/>
  <c r="L232" i="2" s="1"/>
  <c r="I58" i="2"/>
  <c r="L58" i="2" s="1"/>
  <c r="I416" i="2"/>
  <c r="L416" i="2" s="1"/>
  <c r="I214" i="2"/>
  <c r="L214" i="2" s="1"/>
  <c r="I67" i="2"/>
  <c r="L67" i="2" s="1"/>
  <c r="I245" i="2"/>
  <c r="L245" i="2" s="1"/>
  <c r="I154" i="2"/>
  <c r="L154" i="2" s="1"/>
  <c r="I204" i="2"/>
  <c r="L204" i="2" s="1"/>
  <c r="I241" i="2"/>
  <c r="L241" i="2" s="1"/>
  <c r="I82" i="2"/>
  <c r="L82" i="2" s="1"/>
  <c r="I128" i="2"/>
  <c r="L128" i="2" s="1"/>
  <c r="I70" i="2"/>
  <c r="L70" i="2" s="1"/>
  <c r="I281" i="8"/>
  <c r="L281" i="8" s="1"/>
  <c r="I45" i="3"/>
  <c r="L45" i="3" s="1"/>
  <c r="I356" i="3"/>
  <c r="L356" i="3" s="1"/>
  <c r="I134" i="3"/>
  <c r="L134" i="3" s="1"/>
  <c r="I183" i="3"/>
  <c r="L183" i="3" s="1"/>
  <c r="I135" i="3"/>
  <c r="L135" i="3" s="1"/>
  <c r="I161" i="3"/>
  <c r="L161" i="3" s="1"/>
  <c r="I187" i="3"/>
  <c r="L187" i="3" s="1"/>
  <c r="I399" i="3"/>
  <c r="L399" i="3" s="1"/>
  <c r="I425" i="1"/>
  <c r="L425" i="1" s="1"/>
  <c r="I182" i="2"/>
  <c r="L182" i="2" s="1"/>
  <c r="I352" i="2"/>
  <c r="L352" i="2" s="1"/>
  <c r="I68" i="6"/>
  <c r="L68" i="6" s="1"/>
  <c r="I242" i="6"/>
  <c r="L242" i="6" s="1"/>
  <c r="I157" i="6"/>
  <c r="L157" i="6" s="1"/>
  <c r="I221" i="6"/>
  <c r="L221" i="6" s="1"/>
  <c r="I164" i="6"/>
  <c r="L164" i="6" s="1"/>
  <c r="I168" i="6"/>
  <c r="L168" i="6" s="1"/>
  <c r="I314" i="6"/>
  <c r="L314" i="6" s="1"/>
  <c r="I72" i="6"/>
  <c r="L72" i="6" s="1"/>
  <c r="I162" i="6"/>
  <c r="L162" i="6" s="1"/>
  <c r="I231" i="9"/>
  <c r="L231" i="9" s="1"/>
  <c r="I127" i="9"/>
  <c r="L127" i="9" s="1"/>
  <c r="I50" i="1"/>
  <c r="L50" i="1" s="1"/>
  <c r="I428" i="1"/>
  <c r="L428" i="1" s="1"/>
  <c r="I239" i="8"/>
  <c r="L239" i="8" s="1"/>
  <c r="I403" i="8"/>
  <c r="L403" i="8" s="1"/>
  <c r="I128" i="8"/>
  <c r="L128" i="8" s="1"/>
  <c r="I256" i="8"/>
  <c r="L256" i="8" s="1"/>
  <c r="I151" i="8"/>
  <c r="L151" i="8" s="1"/>
  <c r="I356" i="8"/>
  <c r="L356" i="8" s="1"/>
  <c r="I80" i="3"/>
  <c r="L80" i="3" s="1"/>
  <c r="I364" i="3"/>
  <c r="L364" i="3" s="1"/>
  <c r="I428" i="2"/>
  <c r="L428" i="2" s="1"/>
  <c r="I314" i="2"/>
  <c r="L314" i="2" s="1"/>
  <c r="I215" i="2"/>
  <c r="L215" i="2" s="1"/>
  <c r="I405" i="6"/>
  <c r="I92" i="6"/>
  <c r="L92" i="6" s="1"/>
  <c r="I30" i="6"/>
  <c r="L30" i="6" s="1"/>
  <c r="I20" i="6"/>
  <c r="L20" i="6" s="1"/>
  <c r="I417" i="6"/>
  <c r="I306" i="6"/>
  <c r="L306" i="6" s="1"/>
  <c r="I11" i="6"/>
  <c r="L11" i="6" s="1"/>
  <c r="I290" i="6"/>
  <c r="I236" i="6"/>
  <c r="L236" i="6" s="1"/>
  <c r="I411" i="6"/>
  <c r="L411" i="6" s="1"/>
  <c r="I60" i="6"/>
  <c r="L60" i="6" s="1"/>
  <c r="I241" i="6"/>
  <c r="L241" i="6" s="1"/>
  <c r="I146" i="6"/>
  <c r="I165" i="9"/>
  <c r="L165" i="9" s="1"/>
  <c r="I39" i="1"/>
  <c r="I319" i="1"/>
  <c r="I29" i="8"/>
  <c r="L29" i="8" s="1"/>
  <c r="I235" i="8"/>
  <c r="L235" i="8" s="1"/>
  <c r="I40" i="6"/>
  <c r="I374" i="6"/>
  <c r="L374" i="6" s="1"/>
  <c r="I244" i="6"/>
  <c r="L244" i="6" s="1"/>
  <c r="I391" i="6"/>
  <c r="L391" i="6" s="1"/>
  <c r="I174" i="6"/>
  <c r="L174" i="6" s="1"/>
  <c r="I399" i="6"/>
  <c r="L399" i="6" s="1"/>
  <c r="I204" i="6"/>
  <c r="L204" i="6" s="1"/>
  <c r="I243" i="6"/>
  <c r="L243" i="6" s="1"/>
  <c r="I435" i="6"/>
  <c r="L435" i="6" s="1"/>
  <c r="I25" i="6"/>
  <c r="I144" i="6"/>
  <c r="I207" i="6"/>
  <c r="L207" i="6" s="1"/>
  <c r="I105" i="6"/>
  <c r="L105" i="6" s="1"/>
  <c r="I429" i="6"/>
  <c r="L429" i="6" s="1"/>
  <c r="I296" i="6"/>
  <c r="I327" i="6"/>
  <c r="I309" i="6"/>
  <c r="L309" i="6" s="1"/>
  <c r="I117" i="6"/>
  <c r="L117" i="6" s="1"/>
  <c r="I70" i="6"/>
  <c r="L70" i="6" s="1"/>
  <c r="I308" i="6"/>
  <c r="L308" i="6" s="1"/>
  <c r="I203" i="6"/>
  <c r="L203" i="6" s="1"/>
  <c r="I258" i="6"/>
  <c r="L258" i="6" s="1"/>
  <c r="I351" i="6"/>
  <c r="L351" i="6" s="1"/>
  <c r="I305" i="6"/>
  <c r="L305" i="6" s="1"/>
  <c r="I87" i="6"/>
  <c r="L87" i="6" s="1"/>
  <c r="I286" i="6"/>
  <c r="L286" i="6" s="1"/>
  <c r="I128" i="6"/>
  <c r="I36" i="6"/>
  <c r="L36" i="6" s="1"/>
  <c r="I325" i="6"/>
  <c r="L325" i="6" s="1"/>
  <c r="I365" i="6"/>
  <c r="I163" i="6"/>
  <c r="L163" i="6" s="1"/>
  <c r="I378" i="6"/>
  <c r="L378" i="6" s="1"/>
  <c r="I237" i="6"/>
  <c r="L237" i="6" s="1"/>
  <c r="I276" i="6"/>
  <c r="L276" i="6" s="1"/>
  <c r="I100" i="6"/>
  <c r="L100" i="6" s="1"/>
  <c r="I392" i="6"/>
  <c r="L392" i="6" s="1"/>
  <c r="I381" i="6"/>
  <c r="L381" i="6" s="1"/>
  <c r="I143" i="6"/>
  <c r="I124" i="6"/>
  <c r="I136" i="6"/>
  <c r="L136" i="6" s="1"/>
  <c r="I338" i="6"/>
  <c r="L338" i="6" s="1"/>
  <c r="I398" i="6"/>
  <c r="L398" i="6" s="1"/>
  <c r="I370" i="6"/>
  <c r="L370" i="6" s="1"/>
  <c r="I175" i="6"/>
  <c r="L175" i="6" s="1"/>
  <c r="I186" i="6"/>
  <c r="L186" i="6" s="1"/>
  <c r="I212" i="6"/>
  <c r="I132" i="6"/>
  <c r="I346" i="6"/>
  <c r="L346" i="6" s="1"/>
  <c r="I77" i="6"/>
  <c r="L77" i="6" s="1"/>
  <c r="I58" i="6"/>
  <c r="L58" i="6" s="1"/>
  <c r="I376" i="6"/>
  <c r="L376" i="6" s="1"/>
  <c r="I202" i="8"/>
  <c r="L202" i="8" s="1"/>
  <c r="I434" i="8"/>
  <c r="L434" i="8" s="1"/>
  <c r="I220" i="8"/>
  <c r="L220" i="8" s="1"/>
  <c r="I402" i="8"/>
  <c r="L402" i="8" s="1"/>
  <c r="I258" i="8"/>
  <c r="L258" i="8" s="1"/>
  <c r="I371" i="8"/>
  <c r="L371" i="8" s="1"/>
  <c r="I313" i="8"/>
  <c r="L313" i="8" s="1"/>
  <c r="I408" i="8"/>
  <c r="L408" i="8" s="1"/>
  <c r="I63" i="1"/>
  <c r="L63" i="1" s="1"/>
  <c r="I295" i="1"/>
  <c r="L295" i="1" s="1"/>
  <c r="I277" i="1"/>
  <c r="L277" i="1" s="1"/>
  <c r="I274" i="1"/>
  <c r="L274" i="1" s="1"/>
  <c r="I301" i="1"/>
  <c r="L301" i="1" s="1"/>
  <c r="I117" i="1"/>
  <c r="L117" i="1" s="1"/>
  <c r="I50" i="2"/>
  <c r="L50" i="2" s="1"/>
  <c r="I131" i="3"/>
  <c r="L131" i="3" s="1"/>
  <c r="I17" i="3"/>
  <c r="L17" i="3" s="1"/>
  <c r="I176" i="3"/>
  <c r="L176" i="3" s="1"/>
  <c r="I126" i="3"/>
  <c r="L126" i="3" s="1"/>
  <c r="I392" i="3"/>
  <c r="L392" i="3" s="1"/>
  <c r="I348" i="3"/>
  <c r="L348" i="3" s="1"/>
  <c r="I231" i="3"/>
  <c r="L231" i="3" s="1"/>
  <c r="I250" i="3"/>
  <c r="L250" i="3" s="1"/>
  <c r="I126" i="2"/>
  <c r="L126" i="2" s="1"/>
  <c r="I276" i="2"/>
  <c r="L276" i="2" s="1"/>
  <c r="I303" i="2"/>
  <c r="L303" i="2" s="1"/>
  <c r="I11" i="2"/>
  <c r="L11" i="2" s="1"/>
  <c r="I71" i="2"/>
  <c r="L71" i="2" s="1"/>
  <c r="I367" i="2"/>
  <c r="L367" i="2" s="1"/>
  <c r="I83" i="2"/>
  <c r="L83" i="2" s="1"/>
  <c r="I36" i="2"/>
  <c r="L36" i="2" s="1"/>
  <c r="I132" i="2"/>
  <c r="L132" i="2" s="1"/>
  <c r="I94" i="2"/>
  <c r="L94" i="2" s="1"/>
  <c r="I426" i="2"/>
  <c r="L426" i="2" s="1"/>
  <c r="I251" i="2"/>
  <c r="L251" i="2" s="1"/>
  <c r="I268" i="2"/>
  <c r="L268" i="2" s="1"/>
  <c r="I298" i="2"/>
  <c r="L298" i="2" s="1"/>
  <c r="I360" i="2"/>
  <c r="L360" i="2" s="1"/>
  <c r="I220" i="2"/>
  <c r="L220" i="2" s="1"/>
  <c r="I119" i="2"/>
  <c r="L119" i="2" s="1"/>
  <c r="I376" i="2"/>
  <c r="L376" i="2" s="1"/>
  <c r="I152" i="2"/>
  <c r="L152" i="2" s="1"/>
  <c r="I143" i="2"/>
  <c r="L143" i="2" s="1"/>
  <c r="I244" i="2"/>
  <c r="L244" i="2" s="1"/>
  <c r="I283" i="2"/>
  <c r="L283" i="2" s="1"/>
  <c r="I339" i="2"/>
  <c r="L339" i="2" s="1"/>
  <c r="I107" i="2"/>
  <c r="L107" i="2" s="1"/>
  <c r="I411" i="2"/>
  <c r="L411" i="2" s="1"/>
  <c r="I200" i="2"/>
  <c r="L200" i="2" s="1"/>
  <c r="I187" i="2"/>
  <c r="L187" i="2" s="1"/>
  <c r="I292" i="2"/>
  <c r="L292" i="2" s="1"/>
  <c r="I403" i="2"/>
  <c r="L403" i="2" s="1"/>
  <c r="I63" i="2"/>
  <c r="L63" i="2" s="1"/>
  <c r="I394" i="2"/>
  <c r="L394" i="2" s="1"/>
  <c r="I254" i="2"/>
  <c r="L254" i="2" s="1"/>
  <c r="I86" i="2"/>
  <c r="L86" i="2" s="1"/>
  <c r="I76" i="2"/>
  <c r="L76" i="2" s="1"/>
  <c r="I316" i="2"/>
  <c r="L316" i="2" s="1"/>
  <c r="I17" i="2"/>
  <c r="L17" i="2" s="1"/>
  <c r="I300" i="2"/>
  <c r="L300" i="2" s="1"/>
  <c r="I31" i="2"/>
  <c r="L31" i="2" s="1"/>
  <c r="I234" i="2"/>
  <c r="L234" i="2" s="1"/>
  <c r="I418" i="2"/>
  <c r="L418" i="2" s="1"/>
  <c r="I324" i="1"/>
  <c r="L324" i="1" s="1"/>
  <c r="I372" i="1"/>
  <c r="L372" i="1" s="1"/>
  <c r="I318" i="1"/>
  <c r="L318" i="1" s="1"/>
  <c r="I192" i="1"/>
  <c r="L192" i="1" s="1"/>
  <c r="I101" i="1"/>
  <c r="L101" i="1" s="1"/>
  <c r="I45" i="1"/>
  <c r="L45" i="1" s="1"/>
  <c r="I32" i="1"/>
  <c r="L32" i="1" s="1"/>
  <c r="I358" i="1"/>
  <c r="L358" i="1" s="1"/>
  <c r="I216" i="1"/>
  <c r="L216" i="1" s="1"/>
  <c r="I228" i="1"/>
  <c r="L228" i="1" s="1"/>
  <c r="I22" i="1"/>
  <c r="L22" i="1" s="1"/>
  <c r="I298" i="1"/>
  <c r="L298" i="1" s="1"/>
  <c r="I382" i="8"/>
  <c r="L382" i="8" s="1"/>
  <c r="I242" i="8"/>
  <c r="L242" i="8" s="1"/>
  <c r="I67" i="8"/>
  <c r="L67" i="8" s="1"/>
  <c r="I330" i="8"/>
  <c r="L330" i="8" s="1"/>
  <c r="I269" i="1"/>
  <c r="L269" i="1" s="1"/>
  <c r="I280" i="1"/>
  <c r="L280" i="1" s="1"/>
  <c r="I278" i="6"/>
  <c r="I275" i="6"/>
  <c r="L275" i="6" s="1"/>
  <c r="I45" i="9"/>
  <c r="L45" i="9" s="1"/>
  <c r="I64" i="9"/>
  <c r="L64" i="9" s="1"/>
  <c r="I288" i="9"/>
  <c r="L288" i="9" s="1"/>
  <c r="I159" i="9"/>
  <c r="L159" i="9" s="1"/>
  <c r="I184" i="9"/>
  <c r="L184" i="9" s="1"/>
  <c r="I109" i="9"/>
  <c r="L109" i="9" s="1"/>
  <c r="I323" i="9"/>
  <c r="L323" i="9" s="1"/>
  <c r="I390" i="9"/>
  <c r="L390" i="9" s="1"/>
  <c r="I404" i="1"/>
  <c r="L404" i="1" s="1"/>
  <c r="I222" i="8"/>
  <c r="L222" i="8" s="1"/>
  <c r="I125" i="8"/>
  <c r="L125" i="8" s="1"/>
  <c r="I72" i="8"/>
  <c r="L72" i="8" s="1"/>
  <c r="I391" i="8"/>
  <c r="L391" i="8" s="1"/>
  <c r="I140" i="8"/>
  <c r="L140" i="8" s="1"/>
  <c r="I67" i="1"/>
  <c r="L67" i="1" s="1"/>
  <c r="I68" i="5"/>
  <c r="L68" i="5" s="1"/>
  <c r="I354" i="1"/>
  <c r="L354" i="1" s="1"/>
  <c r="I289" i="1"/>
  <c r="L289" i="1" s="1"/>
  <c r="I12" i="1"/>
  <c r="L12" i="1" s="1"/>
  <c r="I124" i="1"/>
  <c r="L124" i="1" s="1"/>
  <c r="I161" i="6"/>
  <c r="I300" i="6"/>
  <c r="L300" i="6" s="1"/>
  <c r="I312" i="6"/>
  <c r="L312" i="6" s="1"/>
  <c r="I142" i="6"/>
  <c r="I141" i="6"/>
  <c r="I230" i="6"/>
  <c r="L230" i="6" s="1"/>
  <c r="I115" i="6"/>
  <c r="L115" i="6" s="1"/>
  <c r="I349" i="6"/>
  <c r="L349" i="6" s="1"/>
  <c r="I52" i="6"/>
  <c r="L52" i="6" s="1"/>
  <c r="I299" i="6"/>
  <c r="L299" i="6" s="1"/>
  <c r="I250" i="9"/>
  <c r="L250" i="9" s="1"/>
  <c r="I169" i="9"/>
  <c r="L169" i="9" s="1"/>
  <c r="I98" i="9"/>
  <c r="L98" i="9" s="1"/>
  <c r="I67" i="9"/>
  <c r="L67" i="9" s="1"/>
  <c r="I160" i="9"/>
  <c r="L160" i="9" s="1"/>
  <c r="I235" i="9"/>
  <c r="L235" i="9" s="1"/>
  <c r="I305" i="9"/>
  <c r="L305" i="9" s="1"/>
  <c r="I387" i="9"/>
  <c r="L387" i="9" s="1"/>
  <c r="I383" i="9"/>
  <c r="L383" i="9" s="1"/>
  <c r="I33" i="9"/>
  <c r="L33" i="9" s="1"/>
  <c r="I344" i="9"/>
  <c r="L344" i="9" s="1"/>
  <c r="I47" i="9"/>
  <c r="L47" i="9" s="1"/>
  <c r="I145" i="9"/>
  <c r="L145" i="9" s="1"/>
  <c r="I355" i="9"/>
  <c r="L355" i="9" s="1"/>
  <c r="I191" i="9"/>
  <c r="L191" i="9" s="1"/>
  <c r="I299" i="9"/>
  <c r="L299" i="9" s="1"/>
  <c r="I255" i="9"/>
  <c r="L255" i="9" s="1"/>
  <c r="I78" i="9"/>
  <c r="L78" i="9" s="1"/>
  <c r="I232" i="9"/>
  <c r="L232" i="9" s="1"/>
  <c r="I354" i="9"/>
  <c r="L354" i="9" s="1"/>
  <c r="I100" i="9"/>
  <c r="L100" i="9" s="1"/>
  <c r="I181" i="9"/>
  <c r="L181" i="9" s="1"/>
  <c r="I373" i="9"/>
  <c r="L373" i="9" s="1"/>
  <c r="I378" i="9"/>
  <c r="L378" i="9" s="1"/>
  <c r="I261" i="9"/>
  <c r="L261" i="9" s="1"/>
  <c r="I397" i="9"/>
  <c r="L397" i="9" s="1"/>
  <c r="I291" i="9"/>
  <c r="I137" i="9"/>
  <c r="L137" i="9" s="1"/>
  <c r="I311" i="9"/>
  <c r="L311" i="9" s="1"/>
  <c r="I116" i="9"/>
  <c r="L116" i="9" s="1"/>
  <c r="I149" i="9"/>
  <c r="L149" i="9" s="1"/>
  <c r="I29" i="9"/>
  <c r="L29" i="9" s="1"/>
  <c r="I211" i="9"/>
  <c r="L211" i="9" s="1"/>
  <c r="I104" i="9"/>
  <c r="L104" i="9" s="1"/>
  <c r="I192" i="9"/>
  <c r="L192" i="9" s="1"/>
  <c r="I391" i="9"/>
  <c r="L391" i="9" s="1"/>
  <c r="I43" i="9"/>
  <c r="L43" i="9" s="1"/>
  <c r="I144" i="9"/>
  <c r="L144" i="9" s="1"/>
  <c r="I215" i="9"/>
  <c r="L215" i="9" s="1"/>
  <c r="I429" i="9"/>
  <c r="L429" i="9" s="1"/>
  <c r="I91" i="9"/>
  <c r="L91" i="9" s="1"/>
  <c r="I15" i="9"/>
  <c r="L15" i="9" s="1"/>
  <c r="I94" i="9"/>
  <c r="L94" i="9" s="1"/>
  <c r="I336" i="9"/>
  <c r="L336" i="9" s="1"/>
  <c r="I325" i="9"/>
  <c r="L325" i="9" s="1"/>
  <c r="I176" i="9"/>
  <c r="L176" i="9" s="1"/>
  <c r="I131" i="9"/>
  <c r="L131" i="9" s="1"/>
  <c r="I277" i="9"/>
  <c r="L277" i="9" s="1"/>
  <c r="I249" i="9"/>
  <c r="L249" i="9" s="1"/>
  <c r="I350" i="9"/>
  <c r="L350" i="9" s="1"/>
  <c r="I138" i="9"/>
  <c r="L138" i="9" s="1"/>
  <c r="I83" i="9"/>
  <c r="L83" i="9" s="1"/>
  <c r="I338" i="9"/>
  <c r="L338" i="9" s="1"/>
  <c r="I90" i="9"/>
  <c r="L90" i="9" s="1"/>
  <c r="I366" i="9"/>
  <c r="L366" i="9" s="1"/>
  <c r="I386" i="9"/>
  <c r="L386" i="9" s="1"/>
  <c r="I233" i="9"/>
  <c r="L233" i="9" s="1"/>
  <c r="I410" i="9"/>
  <c r="L410" i="9" s="1"/>
  <c r="I80" i="9"/>
  <c r="I273" i="9"/>
  <c r="L273" i="9" s="1"/>
  <c r="I364" i="9"/>
  <c r="L364" i="9" s="1"/>
  <c r="I396" i="9"/>
  <c r="L396" i="9" s="1"/>
  <c r="I234" i="9"/>
  <c r="L234" i="9" s="1"/>
  <c r="I267" i="9"/>
  <c r="L267" i="9" s="1"/>
  <c r="I121" i="8"/>
  <c r="L121" i="8" s="1"/>
  <c r="I236" i="8"/>
  <c r="L236" i="8" s="1"/>
  <c r="I288" i="8"/>
  <c r="L288" i="8" s="1"/>
  <c r="I388" i="8"/>
  <c r="L388" i="8" s="1"/>
  <c r="I45" i="8"/>
  <c r="L45" i="8" s="1"/>
  <c r="I339" i="8"/>
  <c r="L339" i="8" s="1"/>
  <c r="I260" i="8"/>
  <c r="L260" i="8" s="1"/>
  <c r="I302" i="8"/>
  <c r="L302" i="8" s="1"/>
  <c r="I25" i="8"/>
  <c r="L25" i="8" s="1"/>
  <c r="I307" i="8"/>
  <c r="L307" i="8" s="1"/>
  <c r="I248" i="8"/>
  <c r="L248" i="8" s="1"/>
  <c r="I117" i="8"/>
  <c r="L117" i="8" s="1"/>
  <c r="I291" i="8"/>
  <c r="L291" i="8" s="1"/>
  <c r="I419" i="8"/>
  <c r="L419" i="8" s="1"/>
  <c r="I395" i="8"/>
  <c r="L395" i="8" s="1"/>
  <c r="I127" i="8"/>
  <c r="L127" i="8" s="1"/>
  <c r="I396" i="8"/>
  <c r="L396" i="8" s="1"/>
  <c r="I193" i="8"/>
  <c r="L193" i="8" s="1"/>
  <c r="I38" i="8"/>
  <c r="L38" i="8" s="1"/>
  <c r="I57" i="8"/>
  <c r="L57" i="8" s="1"/>
  <c r="I185" i="8"/>
  <c r="L185" i="8" s="1"/>
  <c r="I218" i="8"/>
  <c r="L218" i="8" s="1"/>
  <c r="I351" i="8"/>
  <c r="L351" i="8" s="1"/>
  <c r="I264" i="8"/>
  <c r="L264" i="8" s="1"/>
  <c r="I161" i="8"/>
  <c r="L161" i="8" s="1"/>
  <c r="I66" i="8"/>
  <c r="L66" i="8" s="1"/>
  <c r="I384" i="8"/>
  <c r="L384" i="8" s="1"/>
  <c r="I282" i="8"/>
  <c r="L282" i="8" s="1"/>
  <c r="I100" i="8"/>
  <c r="L100" i="8" s="1"/>
  <c r="I379" i="8"/>
  <c r="L379" i="8" s="1"/>
  <c r="I91" i="1"/>
  <c r="L91" i="1" s="1"/>
  <c r="I322" i="1"/>
  <c r="L322" i="1" s="1"/>
  <c r="I435" i="1"/>
  <c r="L435" i="1" s="1"/>
  <c r="I147" i="1"/>
  <c r="L147" i="1" s="1"/>
  <c r="I54" i="1"/>
  <c r="L54" i="1" s="1"/>
  <c r="I238" i="1"/>
  <c r="L238" i="1" s="1"/>
  <c r="I84" i="1"/>
  <c r="L84" i="1" s="1"/>
  <c r="I265" i="1"/>
  <c r="L265" i="1" s="1"/>
  <c r="I353" i="1"/>
  <c r="L353" i="1" s="1"/>
  <c r="I56" i="1"/>
  <c r="L56" i="1" s="1"/>
  <c r="I93" i="1"/>
  <c r="L93" i="1" s="1"/>
  <c r="I350" i="1"/>
  <c r="L350" i="1" s="1"/>
  <c r="I409" i="1"/>
  <c r="L409" i="1" s="1"/>
  <c r="I430" i="1"/>
  <c r="L430" i="1" s="1"/>
  <c r="I333" i="1"/>
  <c r="L333" i="1" s="1"/>
  <c r="I104" i="1"/>
  <c r="L104" i="1" s="1"/>
  <c r="I16" i="1"/>
  <c r="L16" i="1" s="1"/>
  <c r="I65" i="1"/>
  <c r="L65" i="1" s="1"/>
  <c r="I152" i="1"/>
  <c r="L152" i="1" s="1"/>
  <c r="I169" i="1"/>
  <c r="L169" i="1" s="1"/>
  <c r="I370" i="1"/>
  <c r="L370" i="1" s="1"/>
  <c r="I157" i="1"/>
  <c r="L157" i="1" s="1"/>
  <c r="I57" i="1"/>
  <c r="L57" i="1" s="1"/>
  <c r="I237" i="1"/>
  <c r="L237" i="1" s="1"/>
  <c r="I112" i="1"/>
  <c r="L112" i="1" s="1"/>
  <c r="I418" i="1"/>
  <c r="L418" i="1" s="1"/>
  <c r="I20" i="1"/>
  <c r="L20" i="1" s="1"/>
  <c r="I241" i="1"/>
  <c r="L241" i="1" s="1"/>
  <c r="I201" i="1"/>
  <c r="L201" i="1" s="1"/>
  <c r="I172" i="1"/>
  <c r="L172" i="1" s="1"/>
  <c r="I268" i="1"/>
  <c r="L268" i="1" s="1"/>
  <c r="I72" i="1"/>
  <c r="L72" i="1" s="1"/>
  <c r="I133" i="1"/>
  <c r="L133" i="1" s="1"/>
  <c r="I321" i="1"/>
  <c r="L321" i="1" s="1"/>
  <c r="I422" i="1"/>
  <c r="L422" i="1" s="1"/>
  <c r="I116" i="1"/>
  <c r="L116" i="1" s="1"/>
  <c r="I276" i="1"/>
  <c r="L276" i="1" s="1"/>
  <c r="I185" i="1"/>
  <c r="L185" i="1" s="1"/>
  <c r="I414" i="1"/>
  <c r="L414" i="1" s="1"/>
  <c r="I281" i="1"/>
  <c r="L281" i="1" s="1"/>
  <c r="I232" i="1"/>
  <c r="L232" i="1" s="1"/>
  <c r="I362" i="1"/>
  <c r="L362" i="1" s="1"/>
  <c r="I177" i="1"/>
  <c r="L177" i="1" s="1"/>
  <c r="I224" i="1"/>
  <c r="L224" i="1" s="1"/>
  <c r="I341" i="1"/>
  <c r="L341" i="1" s="1"/>
  <c r="I55" i="8"/>
  <c r="L55" i="8" s="1"/>
  <c r="I234" i="1"/>
  <c r="L234" i="1" s="1"/>
  <c r="I19" i="1"/>
  <c r="L19" i="1" s="1"/>
  <c r="I332" i="1"/>
  <c r="L332" i="1" s="1"/>
  <c r="I377" i="1"/>
  <c r="L377" i="1" s="1"/>
  <c r="I378" i="1"/>
  <c r="L378" i="1" s="1"/>
  <c r="I153" i="1"/>
  <c r="L153" i="1" s="1"/>
  <c r="I21" i="6"/>
  <c r="I69" i="9"/>
  <c r="L69" i="9" s="1"/>
  <c r="I379" i="9"/>
  <c r="L379" i="9" s="1"/>
  <c r="I193" i="9"/>
  <c r="L193" i="9" s="1"/>
  <c r="I270" i="9"/>
  <c r="L270" i="9" s="1"/>
  <c r="I26" i="9"/>
  <c r="L26" i="9" s="1"/>
  <c r="I222" i="9"/>
  <c r="L222" i="9" s="1"/>
  <c r="I210" i="9"/>
  <c r="L210" i="9" s="1"/>
  <c r="I254" i="9"/>
  <c r="L254" i="9" s="1"/>
  <c r="I358" i="9"/>
  <c r="L358" i="9" s="1"/>
  <c r="I88" i="9"/>
  <c r="L88" i="9" s="1"/>
  <c r="I428" i="9"/>
  <c r="L428" i="9" s="1"/>
  <c r="I176" i="8"/>
  <c r="L176" i="8" s="1"/>
  <c r="I157" i="8"/>
  <c r="L157" i="8" s="1"/>
  <c r="I332" i="8"/>
  <c r="L332" i="8" s="1"/>
  <c r="I416" i="8"/>
  <c r="L416" i="8" s="1"/>
  <c r="I44" i="8"/>
  <c r="L44" i="8" s="1"/>
  <c r="I61" i="8"/>
  <c r="L61" i="8" s="1"/>
  <c r="I208" i="8"/>
  <c r="L208" i="8" s="1"/>
  <c r="I368" i="8"/>
  <c r="L368" i="8" s="1"/>
  <c r="I181" i="8"/>
  <c r="L181" i="8" s="1"/>
  <c r="I224" i="8"/>
  <c r="L224" i="8" s="1"/>
  <c r="I64" i="1"/>
  <c r="L64" i="1" s="1"/>
  <c r="I29" i="1"/>
  <c r="L29" i="1" s="1"/>
  <c r="I245" i="1"/>
  <c r="L245" i="1" s="1"/>
  <c r="I257" i="1"/>
  <c r="L257" i="1" s="1"/>
  <c r="I285" i="1"/>
  <c r="L285" i="1" s="1"/>
  <c r="I313" i="1"/>
  <c r="L313" i="1" s="1"/>
  <c r="I81" i="1"/>
  <c r="L81" i="1" s="1"/>
  <c r="I193" i="1"/>
  <c r="L193" i="1" s="1"/>
  <c r="I244" i="1"/>
  <c r="L244" i="1" s="1"/>
  <c r="I129" i="1"/>
  <c r="L129" i="1" s="1"/>
  <c r="I292" i="1"/>
  <c r="L292" i="1" s="1"/>
  <c r="I272" i="6"/>
  <c r="L272" i="6" s="1"/>
  <c r="I423" i="6"/>
  <c r="L423" i="6" s="1"/>
  <c r="I386" i="6"/>
  <c r="L386" i="6" s="1"/>
  <c r="I206" i="6"/>
  <c r="L206" i="6" s="1"/>
  <c r="I245" i="6"/>
  <c r="L245" i="6" s="1"/>
  <c r="I295" i="6"/>
  <c r="L295" i="6" s="1"/>
  <c r="I176" i="6"/>
  <c r="L176" i="6" s="1"/>
  <c r="I229" i="9"/>
  <c r="L229" i="9" s="1"/>
  <c r="I25" i="9"/>
  <c r="L25" i="9" s="1"/>
  <c r="I345" i="9"/>
  <c r="L345" i="9" s="1"/>
  <c r="I205" i="9"/>
  <c r="L205" i="9" s="1"/>
  <c r="I371" i="9"/>
  <c r="L371" i="9" s="1"/>
  <c r="I208" i="9"/>
  <c r="L208" i="9" s="1"/>
  <c r="I200" i="9"/>
  <c r="L200" i="9" s="1"/>
  <c r="I110" i="9"/>
  <c r="L110" i="9" s="1"/>
  <c r="I251" i="9"/>
  <c r="L251" i="9" s="1"/>
  <c r="I342" i="9"/>
  <c r="L342" i="9" s="1"/>
  <c r="I126" i="9"/>
  <c r="L126" i="9" s="1"/>
  <c r="I99" i="9"/>
  <c r="L99" i="9" s="1"/>
  <c r="I135" i="9"/>
  <c r="L135" i="9" s="1"/>
  <c r="I195" i="9"/>
  <c r="L195" i="9" s="1"/>
  <c r="I170" i="9"/>
  <c r="L170" i="9" s="1"/>
  <c r="I151" i="9"/>
  <c r="L151" i="9" s="1"/>
  <c r="I408" i="9"/>
  <c r="L408" i="9" s="1"/>
  <c r="I136" i="9"/>
  <c r="L136" i="9" s="1"/>
  <c r="I56" i="9"/>
  <c r="L56" i="9" s="1"/>
  <c r="I237" i="9"/>
  <c r="L237" i="9" s="1"/>
  <c r="I244" i="9"/>
  <c r="L244" i="9" s="1"/>
  <c r="I333" i="9"/>
  <c r="L333" i="9" s="1"/>
  <c r="I367" i="9"/>
  <c r="L367" i="9" s="1"/>
  <c r="I296" i="9"/>
  <c r="L296" i="9" s="1"/>
  <c r="I55" i="9"/>
  <c r="L55" i="9" s="1"/>
  <c r="I317" i="9"/>
  <c r="L317" i="9" s="1"/>
  <c r="I196" i="9"/>
  <c r="L196" i="9" s="1"/>
  <c r="I374" i="9"/>
  <c r="L374" i="9" s="1"/>
  <c r="I252" i="9"/>
  <c r="L252" i="9" s="1"/>
  <c r="I133" i="9"/>
  <c r="L133" i="9" s="1"/>
  <c r="I95" i="9"/>
  <c r="L95" i="9" s="1"/>
  <c r="I51" i="9"/>
  <c r="L51" i="9" s="1"/>
  <c r="I295" i="9"/>
  <c r="L295" i="9" s="1"/>
  <c r="I307" i="9"/>
  <c r="L307" i="9" s="1"/>
  <c r="I339" i="9"/>
  <c r="L339" i="9" s="1"/>
  <c r="I171" i="9"/>
  <c r="L171" i="9" s="1"/>
  <c r="I297" i="9"/>
  <c r="L297" i="9" s="1"/>
  <c r="I283" i="9"/>
  <c r="L283" i="9" s="1"/>
  <c r="I108" i="9"/>
  <c r="L108" i="9" s="1"/>
  <c r="I239" i="9"/>
  <c r="L239" i="9" s="1"/>
  <c r="I27" i="9"/>
  <c r="L27" i="9" s="1"/>
  <c r="I201" i="9"/>
  <c r="L201" i="9" s="1"/>
  <c r="I268" i="9"/>
  <c r="L268" i="9" s="1"/>
  <c r="I39" i="9"/>
  <c r="L39" i="9" s="1"/>
  <c r="I272" i="9"/>
  <c r="L272" i="9" s="1"/>
  <c r="I401" i="1"/>
  <c r="L401" i="1" s="1"/>
  <c r="I49" i="8"/>
  <c r="L49" i="8" s="1"/>
  <c r="I270" i="8"/>
  <c r="L270" i="8" s="1"/>
  <c r="I116" i="8"/>
  <c r="L116" i="8" s="1"/>
  <c r="I41" i="8"/>
  <c r="L41" i="8" s="1"/>
  <c r="I428" i="8"/>
  <c r="L428" i="8" s="1"/>
  <c r="I400" i="8"/>
  <c r="L400" i="8" s="1"/>
  <c r="I387" i="8"/>
  <c r="L387" i="8" s="1"/>
  <c r="I70" i="8"/>
  <c r="L70" i="8" s="1"/>
  <c r="I92" i="8"/>
  <c r="L92" i="8" s="1"/>
  <c r="I366" i="8"/>
  <c r="L366" i="8" s="1"/>
  <c r="I340" i="8"/>
  <c r="L340" i="8" s="1"/>
  <c r="I188" i="8"/>
  <c r="L188" i="8" s="1"/>
  <c r="I374" i="8"/>
  <c r="L374" i="8" s="1"/>
  <c r="I423" i="8"/>
  <c r="L423" i="8" s="1"/>
  <c r="I296" i="8"/>
  <c r="L296" i="8" s="1"/>
  <c r="I60" i="8"/>
  <c r="L60" i="8" s="1"/>
  <c r="I372" i="8"/>
  <c r="L372" i="8" s="1"/>
  <c r="I232" i="8"/>
  <c r="L232" i="8" s="1"/>
  <c r="I28" i="8"/>
  <c r="L28" i="8" s="1"/>
  <c r="I52" i="8"/>
  <c r="L52" i="8" s="1"/>
  <c r="I179" i="1"/>
  <c r="L179" i="1" s="1"/>
  <c r="I31" i="1"/>
  <c r="L31" i="1" s="1"/>
  <c r="I142" i="1"/>
  <c r="L142" i="1" s="1"/>
  <c r="I427" i="1"/>
  <c r="L427" i="1" s="1"/>
  <c r="I248" i="1"/>
  <c r="L248" i="1" s="1"/>
  <c r="I264" i="1"/>
  <c r="L264" i="1" s="1"/>
  <c r="I273" i="1"/>
  <c r="L273" i="1" s="1"/>
  <c r="I212" i="1"/>
  <c r="L212" i="1" s="1"/>
  <c r="I8" i="1"/>
  <c r="L8" i="1" s="1"/>
  <c r="I386" i="1"/>
  <c r="L386" i="1" s="1"/>
  <c r="I397" i="1"/>
  <c r="L397" i="1" s="1"/>
  <c r="I180" i="1"/>
  <c r="L180" i="1" s="1"/>
  <c r="I316" i="1"/>
  <c r="L316" i="1" s="1"/>
  <c r="I97" i="1"/>
  <c r="L97" i="1" s="1"/>
  <c r="I249" i="1"/>
  <c r="L249" i="1" s="1"/>
  <c r="I160" i="1"/>
  <c r="L160" i="1" s="1"/>
  <c r="I225" i="1"/>
  <c r="L225" i="1" s="1"/>
  <c r="I137" i="1"/>
  <c r="L137" i="1" s="1"/>
  <c r="I365" i="1"/>
  <c r="L365" i="1" s="1"/>
  <c r="I167" i="1"/>
  <c r="L167" i="1" s="1"/>
  <c r="I394" i="1"/>
  <c r="L394" i="1" s="1"/>
  <c r="I96" i="1"/>
  <c r="L96" i="1" s="1"/>
  <c r="I41" i="1"/>
  <c r="L41" i="1" s="1"/>
  <c r="I361" i="1"/>
  <c r="L361" i="1" s="1"/>
  <c r="I293" i="1"/>
  <c r="L293" i="1" s="1"/>
  <c r="I220" i="1"/>
  <c r="L220" i="1" s="1"/>
  <c r="I132" i="1"/>
  <c r="L132" i="1" s="1"/>
  <c r="I108" i="1"/>
  <c r="L108" i="1" s="1"/>
  <c r="I426" i="1"/>
  <c r="L426" i="1" s="1"/>
  <c r="I253" i="1"/>
  <c r="L253" i="1" s="1"/>
  <c r="I9" i="1"/>
  <c r="L9" i="1" s="1"/>
  <c r="I144" i="1"/>
  <c r="L144" i="1" s="1"/>
  <c r="I317" i="1"/>
  <c r="L317" i="1" s="1"/>
  <c r="I105" i="1"/>
  <c r="L105" i="1" s="1"/>
  <c r="I382" i="1"/>
  <c r="L382" i="1" s="1"/>
  <c r="I252" i="1"/>
  <c r="L252" i="1" s="1"/>
  <c r="I349" i="1"/>
  <c r="L349" i="1" s="1"/>
  <c r="I145" i="1"/>
  <c r="L145" i="1" s="1"/>
  <c r="I33" i="1"/>
  <c r="L33" i="1" s="1"/>
  <c r="I181" i="1"/>
  <c r="L181" i="1" s="1"/>
  <c r="L258" i="10"/>
  <c r="L51" i="10"/>
  <c r="L263" i="10"/>
  <c r="L355" i="10"/>
  <c r="L126" i="10"/>
  <c r="L223" i="10"/>
  <c r="L38" i="10"/>
  <c r="L182" i="10"/>
  <c r="L46" i="10"/>
  <c r="L422" i="10"/>
  <c r="L183" i="10"/>
  <c r="L375" i="10"/>
  <c r="L358" i="10"/>
  <c r="L58" i="10"/>
  <c r="L34" i="10"/>
  <c r="L78" i="10"/>
  <c r="L214" i="10"/>
  <c r="L318" i="10"/>
  <c r="L74" i="10"/>
  <c r="L218" i="10"/>
  <c r="L434" i="10"/>
  <c r="L143" i="10"/>
  <c r="L383" i="10"/>
  <c r="L135" i="10"/>
  <c r="L26" i="10"/>
  <c r="L346" i="10"/>
  <c r="L122" i="10"/>
  <c r="L62" i="10"/>
  <c r="L142" i="10"/>
  <c r="L266" i="10"/>
  <c r="L414" i="10"/>
  <c r="L154" i="10"/>
  <c r="L262" i="10"/>
  <c r="L79" i="10"/>
  <c r="L307" i="10"/>
  <c r="L378" i="10"/>
  <c r="L206" i="10"/>
  <c r="L11" i="10"/>
  <c r="L403" i="10"/>
  <c r="L406" i="10"/>
  <c r="L42" i="10"/>
  <c r="L94" i="10"/>
  <c r="L222" i="10"/>
  <c r="L326" i="10"/>
  <c r="L118" i="10"/>
  <c r="L238" i="10"/>
  <c r="L55" i="10"/>
  <c r="L191" i="10"/>
  <c r="L399" i="10"/>
  <c r="L106" i="10"/>
  <c r="L30" i="10"/>
  <c r="L374" i="10"/>
  <c r="L159" i="10"/>
  <c r="L319" i="10"/>
  <c r="L194" i="10"/>
  <c r="L286" i="10"/>
  <c r="L70" i="10"/>
  <c r="L186" i="10"/>
  <c r="L278" i="10"/>
  <c r="L426" i="10"/>
  <c r="L198" i="10"/>
  <c r="L330" i="10"/>
  <c r="L83" i="10"/>
  <c r="L367" i="10"/>
  <c r="L274" i="10"/>
  <c r="L284" i="9"/>
  <c r="L360" i="9"/>
  <c r="L330" i="9"/>
  <c r="L402" i="9"/>
  <c r="L80" i="9"/>
  <c r="L388" i="9"/>
  <c r="L316" i="9"/>
  <c r="L349" i="9"/>
  <c r="L262" i="9"/>
  <c r="L93" i="9"/>
  <c r="I189" i="9"/>
  <c r="I65" i="9"/>
  <c r="I434" i="9"/>
  <c r="I71" i="9"/>
  <c r="I76" i="9"/>
  <c r="I54" i="9"/>
  <c r="I148" i="9"/>
  <c r="I319" i="9"/>
  <c r="I400" i="9"/>
  <c r="I348" i="9"/>
  <c r="I52" i="9"/>
  <c r="I422" i="9"/>
  <c r="I157" i="9"/>
  <c r="I177" i="9"/>
  <c r="I168" i="9"/>
  <c r="I180" i="9"/>
  <c r="I40" i="9"/>
  <c r="I240" i="9"/>
  <c r="I236" i="9"/>
  <c r="I174" i="9"/>
  <c r="I394" i="9"/>
  <c r="I147" i="9"/>
  <c r="I264" i="9"/>
  <c r="I87" i="9"/>
  <c r="I214" i="9"/>
  <c r="I105" i="9"/>
  <c r="I61" i="9"/>
  <c r="I279" i="9"/>
  <c r="I430" i="9"/>
  <c r="I289" i="9"/>
  <c r="I384" i="9"/>
  <c r="I139" i="9"/>
  <c r="I36" i="9"/>
  <c r="I182" i="9"/>
  <c r="I399" i="9"/>
  <c r="I107" i="9"/>
  <c r="I153" i="9"/>
  <c r="I432" i="9"/>
  <c r="I306" i="9"/>
  <c r="I365" i="9"/>
  <c r="I212" i="9"/>
  <c r="I28" i="9"/>
  <c r="I346" i="9"/>
  <c r="I294" i="9"/>
  <c r="I401" i="9"/>
  <c r="I206" i="9"/>
  <c r="I227" i="9"/>
  <c r="I361" i="9"/>
  <c r="I173" i="9"/>
  <c r="I175" i="9"/>
  <c r="I22" i="9"/>
  <c r="I376" i="9"/>
  <c r="I103" i="9"/>
  <c r="I166" i="9"/>
  <c r="I412" i="9"/>
  <c r="I353" i="9"/>
  <c r="I75" i="9"/>
  <c r="I152" i="9"/>
  <c r="I313" i="9"/>
  <c r="I124" i="9"/>
  <c r="I322" i="9"/>
  <c r="I242" i="9"/>
  <c r="I57" i="9"/>
  <c r="I119" i="9"/>
  <c r="I219" i="9"/>
  <c r="I155" i="9"/>
  <c r="I301" i="9"/>
  <c r="I416" i="9"/>
  <c r="I352" i="9"/>
  <c r="I230" i="9"/>
  <c r="I18" i="9"/>
  <c r="I202" i="9"/>
  <c r="I10" i="9"/>
  <c r="I385" i="9"/>
  <c r="I337" i="9"/>
  <c r="I121" i="9"/>
  <c r="I35" i="9"/>
  <c r="I377" i="9"/>
  <c r="I282" i="9"/>
  <c r="I102" i="9"/>
  <c r="I308" i="9"/>
  <c r="I112" i="9"/>
  <c r="I395" i="9"/>
  <c r="I375" i="9"/>
  <c r="I115" i="9"/>
  <c r="I304" i="9"/>
  <c r="I68" i="9"/>
  <c r="I418" i="9"/>
  <c r="I30" i="9"/>
  <c r="I143" i="9"/>
  <c r="I142" i="9"/>
  <c r="I58" i="9"/>
  <c r="I172" i="9"/>
  <c r="I85" i="9"/>
  <c r="I179" i="9"/>
  <c r="I44" i="9"/>
  <c r="I380" i="9"/>
  <c r="I186" i="9"/>
  <c r="I97" i="9"/>
  <c r="I117" i="9"/>
  <c r="I188" i="9"/>
  <c r="I163" i="9"/>
  <c r="I66" i="9"/>
  <c r="I310" i="9"/>
  <c r="I32" i="9"/>
  <c r="I154" i="9"/>
  <c r="I114" i="9"/>
  <c r="I426" i="9"/>
  <c r="I419" i="9"/>
  <c r="I178" i="9"/>
  <c r="I382" i="9"/>
  <c r="I287" i="9"/>
  <c r="I321" i="9"/>
  <c r="I111" i="9"/>
  <c r="I11" i="9"/>
  <c r="I359" i="9"/>
  <c r="I17" i="9"/>
  <c r="I245" i="9"/>
  <c r="I82" i="9"/>
  <c r="I118" i="9"/>
  <c r="I280" i="9"/>
  <c r="I92" i="9"/>
  <c r="I197" i="9"/>
  <c r="I150" i="9"/>
  <c r="I415" i="9"/>
  <c r="I276" i="9"/>
  <c r="I265" i="9"/>
  <c r="I413" i="9"/>
  <c r="I421" i="9"/>
  <c r="I59" i="9"/>
  <c r="I414" i="9"/>
  <c r="I96" i="9"/>
  <c r="I164" i="9"/>
  <c r="L34" i="9"/>
  <c r="L298" i="9"/>
  <c r="L37" i="9"/>
  <c r="L291" i="9"/>
  <c r="L363" i="9"/>
  <c r="L357" i="9"/>
  <c r="L31" i="9"/>
  <c r="L253" i="9"/>
  <c r="L341" i="9"/>
  <c r="L72" i="9"/>
  <c r="L53" i="9"/>
  <c r="L329" i="9"/>
  <c r="L42" i="9"/>
  <c r="L224" i="9"/>
  <c r="I46" i="9"/>
  <c r="I423" i="9"/>
  <c r="I300" i="9"/>
  <c r="I309" i="9"/>
  <c r="I162" i="9"/>
  <c r="I221" i="9"/>
  <c r="I389" i="9"/>
  <c r="I392" i="9"/>
  <c r="I84" i="9"/>
  <c r="I213" i="9"/>
  <c r="I266" i="9"/>
  <c r="I220" i="9"/>
  <c r="I274" i="9"/>
  <c r="I407" i="9"/>
  <c r="I343" i="9"/>
  <c r="I217" i="9"/>
  <c r="I194" i="9"/>
  <c r="I327" i="9"/>
  <c r="I263" i="9"/>
  <c r="I393" i="9"/>
  <c r="I290" i="9"/>
  <c r="I16" i="9"/>
  <c r="I285" i="9"/>
  <c r="I9" i="9"/>
  <c r="I146" i="9"/>
  <c r="I70" i="9"/>
  <c r="I409" i="9"/>
  <c r="I62" i="9"/>
  <c r="I74" i="9"/>
  <c r="I207" i="9"/>
  <c r="I140" i="9"/>
  <c r="I259" i="9"/>
  <c r="I86" i="9"/>
  <c r="I23" i="9"/>
  <c r="I246" i="9"/>
  <c r="I369" i="9"/>
  <c r="I21" i="9"/>
  <c r="I185" i="9"/>
  <c r="I199" i="9"/>
  <c r="I404" i="9"/>
  <c r="I420" i="9"/>
  <c r="I203" i="9"/>
  <c r="I405" i="9"/>
  <c r="I60" i="9"/>
  <c r="I368" i="9"/>
  <c r="I318" i="9"/>
  <c r="I130" i="9"/>
  <c r="I120" i="9"/>
  <c r="I223" i="9"/>
  <c r="I226" i="9"/>
  <c r="I73" i="9"/>
  <c r="I424" i="9"/>
  <c r="I278" i="9"/>
  <c r="I271" i="9"/>
  <c r="I243" i="9"/>
  <c r="I335" i="9"/>
  <c r="I63" i="9"/>
  <c r="I256" i="9"/>
  <c r="I340" i="9"/>
  <c r="I372" i="9"/>
  <c r="I38" i="9"/>
  <c r="I125" i="9"/>
  <c r="I381" i="9"/>
  <c r="I158" i="9"/>
  <c r="I187" i="9"/>
  <c r="I257" i="9"/>
  <c r="I183" i="9"/>
  <c r="I161" i="9"/>
  <c r="I435" i="9"/>
  <c r="I216" i="9"/>
  <c r="I128" i="9"/>
  <c r="I13" i="9"/>
  <c r="I260" i="9"/>
  <c r="I406" i="9"/>
  <c r="I122" i="9"/>
  <c r="I248" i="9"/>
  <c r="I79" i="9"/>
  <c r="I167" i="9"/>
  <c r="I218" i="9"/>
  <c r="I113" i="9"/>
  <c r="I431" i="9"/>
  <c r="I48" i="9"/>
  <c r="I101" i="9"/>
  <c r="I141" i="9"/>
  <c r="I314" i="9"/>
  <c r="I302" i="9"/>
  <c r="I134" i="9"/>
  <c r="I228" i="9"/>
  <c r="I209" i="9"/>
  <c r="I132" i="9"/>
  <c r="I331" i="9"/>
  <c r="I370" i="9"/>
  <c r="I156" i="9"/>
  <c r="I19" i="9"/>
  <c r="I433" i="9"/>
  <c r="I347" i="9"/>
  <c r="I332" i="9"/>
  <c r="I12" i="9"/>
  <c r="I81" i="9"/>
  <c r="I238" i="9"/>
  <c r="I198" i="9"/>
  <c r="I190" i="9"/>
  <c r="I427" i="9"/>
  <c r="I320" i="9"/>
  <c r="I315" i="9"/>
  <c r="I24" i="9"/>
  <c r="I49" i="9"/>
  <c r="I106" i="9"/>
  <c r="L237" i="8"/>
  <c r="L353" i="8"/>
  <c r="L182" i="8"/>
  <c r="L74" i="8"/>
  <c r="L93" i="8"/>
  <c r="L433" i="8"/>
  <c r="L401" i="8"/>
  <c r="L361" i="8"/>
  <c r="L206" i="8"/>
  <c r="L158" i="8"/>
  <c r="L413" i="8"/>
  <c r="L393" i="8"/>
  <c r="L380" i="8"/>
  <c r="L409" i="8"/>
  <c r="L174" i="8"/>
  <c r="L56" i="8"/>
  <c r="L326" i="8"/>
  <c r="L146" i="8"/>
  <c r="L293" i="8"/>
  <c r="L11" i="8"/>
  <c r="L333" i="8"/>
  <c r="L216" i="8"/>
  <c r="L126" i="8"/>
  <c r="L229" i="8"/>
  <c r="L257" i="8"/>
  <c r="L377" i="8"/>
  <c r="L132" i="8"/>
  <c r="L152" i="8"/>
  <c r="L261" i="8"/>
  <c r="L178" i="8"/>
  <c r="L69" i="8"/>
  <c r="L144" i="8"/>
  <c r="L172" i="8"/>
  <c r="L231" i="8"/>
  <c r="L425" i="8"/>
  <c r="L85" i="8"/>
  <c r="L405" i="8"/>
  <c r="L43" i="8"/>
  <c r="L277" i="8"/>
  <c r="L145" i="8"/>
  <c r="L345" i="8"/>
  <c r="L269" i="8"/>
  <c r="L127" i="7"/>
  <c r="L364" i="7"/>
  <c r="L365" i="7"/>
  <c r="L107" i="7"/>
  <c r="L224" i="7"/>
  <c r="L228" i="7"/>
  <c r="L240" i="7"/>
  <c r="L232" i="7"/>
  <c r="L44" i="7"/>
  <c r="L208" i="7"/>
  <c r="L124" i="7"/>
  <c r="L59" i="7"/>
  <c r="L204" i="7"/>
  <c r="L332" i="7"/>
  <c r="L24" i="7"/>
  <c r="L217" i="7"/>
  <c r="L421" i="7"/>
  <c r="L63" i="7"/>
  <c r="L131" i="7"/>
  <c r="L188" i="7"/>
  <c r="L252" i="7"/>
  <c r="L296" i="7"/>
  <c r="L404" i="7"/>
  <c r="L52" i="7"/>
  <c r="L241" i="7"/>
  <c r="L115" i="7"/>
  <c r="L43" i="7"/>
  <c r="L288" i="7"/>
  <c r="L148" i="7"/>
  <c r="L147" i="7"/>
  <c r="L280" i="7"/>
  <c r="L340" i="7"/>
  <c r="L193" i="7"/>
  <c r="L27" i="7"/>
  <c r="L397" i="7"/>
  <c r="L123" i="7"/>
  <c r="L336" i="7"/>
  <c r="L325" i="7"/>
  <c r="L83" i="7"/>
  <c r="L139" i="7"/>
  <c r="L256" i="7"/>
  <c r="L316" i="7"/>
  <c r="L420" i="7"/>
  <c r="L333" i="7"/>
  <c r="L176" i="7"/>
  <c r="L84" i="7"/>
  <c r="L31" i="7"/>
  <c r="L159" i="7"/>
  <c r="L304" i="7"/>
  <c r="L384" i="7"/>
  <c r="L169" i="7"/>
  <c r="L385" i="7"/>
  <c r="L19" i="7"/>
  <c r="L119" i="7"/>
  <c r="L184" i="7"/>
  <c r="L236" i="7"/>
  <c r="L284" i="7"/>
  <c r="L352" i="7"/>
  <c r="L16" i="7"/>
  <c r="L201" i="7"/>
  <c r="L71" i="7"/>
  <c r="L376" i="7"/>
  <c r="L40" i="6"/>
  <c r="L238" i="6"/>
  <c r="L183" i="6"/>
  <c r="L129" i="6"/>
  <c r="L112" i="6"/>
  <c r="L394" i="6"/>
  <c r="L265" i="6"/>
  <c r="L296" i="6"/>
  <c r="L123" i="6"/>
  <c r="L409" i="6"/>
  <c r="L128" i="6"/>
  <c r="L365" i="6"/>
  <c r="L294" i="6"/>
  <c r="L143" i="6"/>
  <c r="L171" i="6"/>
  <c r="L419" i="6"/>
  <c r="L278" i="6"/>
  <c r="L405" i="6"/>
  <c r="L431" i="6"/>
  <c r="L31" i="6"/>
  <c r="L106" i="6"/>
  <c r="L59" i="6"/>
  <c r="L137" i="6"/>
  <c r="L67" i="6"/>
  <c r="L417" i="6"/>
  <c r="L43" i="6"/>
  <c r="L290" i="6"/>
  <c r="L307" i="6"/>
  <c r="L432" i="6"/>
  <c r="L248" i="6"/>
  <c r="L74" i="6"/>
  <c r="L146" i="6"/>
  <c r="L205" i="6"/>
  <c r="L384" i="6"/>
  <c r="L41" i="6"/>
  <c r="L271" i="6"/>
  <c r="L215" i="6"/>
  <c r="L345" i="6"/>
  <c r="L161" i="6"/>
  <c r="L256" i="6"/>
  <c r="L142" i="6"/>
  <c r="L141" i="6"/>
  <c r="L372" i="6"/>
  <c r="L101" i="6"/>
  <c r="L255" i="6"/>
  <c r="I364" i="6"/>
  <c r="I93" i="6"/>
  <c r="I303" i="6"/>
  <c r="I61" i="6"/>
  <c r="I160" i="6"/>
  <c r="I98" i="6"/>
  <c r="I42" i="6"/>
  <c r="I393" i="6"/>
  <c r="I311" i="6"/>
  <c r="I149" i="6"/>
  <c r="I19" i="6"/>
  <c r="I427" i="6"/>
  <c r="I91" i="6"/>
  <c r="I379" i="6"/>
  <c r="I82" i="6"/>
  <c r="I169" i="6"/>
  <c r="I65" i="6"/>
  <c r="I433" i="6"/>
  <c r="I156" i="6"/>
  <c r="I301" i="6"/>
  <c r="I69" i="6"/>
  <c r="I254" i="6"/>
  <c r="I273" i="6"/>
  <c r="I39" i="6"/>
  <c r="I47" i="6"/>
  <c r="I360" i="6"/>
  <c r="I224" i="6"/>
  <c r="I180" i="6"/>
  <c r="I18" i="6"/>
  <c r="I350" i="6"/>
  <c r="I211" i="6"/>
  <c r="I210" i="6"/>
  <c r="I195" i="6"/>
  <c r="I208" i="6"/>
  <c r="I97" i="6"/>
  <c r="I202" i="6"/>
  <c r="I126" i="6"/>
  <c r="I222" i="6"/>
  <c r="I189" i="6"/>
  <c r="I232" i="6"/>
  <c r="I404" i="6"/>
  <c r="I113" i="6"/>
  <c r="I302" i="6"/>
  <c r="I231" i="6"/>
  <c r="I17" i="6"/>
  <c r="I85" i="6"/>
  <c r="I213" i="6"/>
  <c r="I389" i="6"/>
  <c r="I64" i="6"/>
  <c r="I23" i="6"/>
  <c r="I15" i="6"/>
  <c r="I45" i="6"/>
  <c r="I228" i="6"/>
  <c r="I362" i="6"/>
  <c r="I107" i="6"/>
  <c r="I116" i="6"/>
  <c r="I293" i="6"/>
  <c r="I227" i="6"/>
  <c r="I395" i="6"/>
  <c r="I88" i="6"/>
  <c r="I358" i="6"/>
  <c r="I110" i="6"/>
  <c r="I200" i="6"/>
  <c r="I270" i="6"/>
  <c r="I373" i="6"/>
  <c r="I233" i="6"/>
  <c r="I283" i="6"/>
  <c r="I218" i="6"/>
  <c r="I390" i="6"/>
  <c r="I402" i="6"/>
  <c r="I28" i="6"/>
  <c r="I383" i="6"/>
  <c r="I366" i="6"/>
  <c r="I289" i="6"/>
  <c r="I298" i="6"/>
  <c r="I155" i="6"/>
  <c r="I297" i="6"/>
  <c r="I317" i="6"/>
  <c r="I262" i="6"/>
  <c r="L179" i="6"/>
  <c r="L83" i="6"/>
  <c r="L304" i="6"/>
  <c r="L53" i="6"/>
  <c r="L38" i="6"/>
  <c r="L184" i="6"/>
  <c r="L363" i="6"/>
  <c r="L25" i="6"/>
  <c r="L144" i="6"/>
  <c r="L191" i="6"/>
  <c r="L327" i="6"/>
  <c r="L104" i="6"/>
  <c r="L357" i="6"/>
  <c r="L94" i="6"/>
  <c r="L352" i="6"/>
  <c r="L328" i="6"/>
  <c r="L124" i="6"/>
  <c r="L261" i="6"/>
  <c r="L212" i="6"/>
  <c r="L132" i="6"/>
  <c r="L428" i="6"/>
  <c r="L410" i="6"/>
  <c r="L333" i="6"/>
  <c r="L414" i="6"/>
  <c r="L260" i="6"/>
  <c r="L76" i="6"/>
  <c r="L172" i="6"/>
  <c r="L21" i="6"/>
  <c r="L229" i="6"/>
  <c r="L408" i="6"/>
  <c r="L253" i="6"/>
  <c r="L225" i="6"/>
  <c r="L348" i="6"/>
  <c r="L167" i="6"/>
  <c r="L165" i="6"/>
  <c r="L173" i="6"/>
  <c r="L259" i="6"/>
  <c r="L10" i="6"/>
  <c r="L285" i="6"/>
  <c r="L291" i="6"/>
  <c r="L170" i="6"/>
  <c r="L151" i="6"/>
  <c r="L96" i="6"/>
  <c r="L9" i="6"/>
  <c r="L133" i="6"/>
  <c r="L267" i="6"/>
  <c r="L292" i="6"/>
  <c r="L49" i="6"/>
  <c r="L359" i="6"/>
  <c r="L284" i="6"/>
  <c r="I332" i="6"/>
  <c r="I196" i="6"/>
  <c r="I26" i="6"/>
  <c r="I35" i="6"/>
  <c r="I240" i="6"/>
  <c r="I342" i="6"/>
  <c r="I192" i="6"/>
  <c r="I354" i="6"/>
  <c r="I287" i="6"/>
  <c r="I396" i="6"/>
  <c r="I95" i="6"/>
  <c r="I388" i="6"/>
  <c r="I22" i="6"/>
  <c r="I424" i="6"/>
  <c r="I150" i="6"/>
  <c r="I329" i="6"/>
  <c r="I279" i="6"/>
  <c r="I425" i="6"/>
  <c r="I418" i="6"/>
  <c r="I122" i="6"/>
  <c r="I412" i="6"/>
  <c r="I121" i="6"/>
  <c r="I413" i="6"/>
  <c r="I371" i="6"/>
  <c r="I226" i="6"/>
  <c r="I377" i="6"/>
  <c r="I322" i="6"/>
  <c r="I125" i="6"/>
  <c r="I318" i="6"/>
  <c r="I219" i="6"/>
  <c r="I194" i="6"/>
  <c r="I310" i="6"/>
  <c r="I209" i="6"/>
  <c r="I199" i="6"/>
  <c r="I326" i="6"/>
  <c r="I119" i="6"/>
  <c r="I54" i="6"/>
  <c r="I114" i="6"/>
  <c r="I24" i="6"/>
  <c r="I426" i="6"/>
  <c r="I368" i="6"/>
  <c r="I430" i="6"/>
  <c r="I407" i="6"/>
  <c r="I281" i="6"/>
  <c r="I81" i="6"/>
  <c r="I269" i="6"/>
  <c r="I32" i="6"/>
  <c r="I387" i="6"/>
  <c r="I71" i="6"/>
  <c r="I73" i="6"/>
  <c r="I239" i="6"/>
  <c r="I187" i="6"/>
  <c r="I335" i="6"/>
  <c r="I33" i="6"/>
  <c r="I86" i="6"/>
  <c r="I147" i="6"/>
  <c r="I193" i="6"/>
  <c r="I177" i="6"/>
  <c r="I108" i="6"/>
  <c r="I139" i="6"/>
  <c r="I415" i="6"/>
  <c r="I50" i="6"/>
  <c r="I120" i="6"/>
  <c r="I434" i="6"/>
  <c r="I99" i="6"/>
  <c r="I140" i="6"/>
  <c r="I343" i="6"/>
  <c r="I78" i="6"/>
  <c r="I46" i="6"/>
  <c r="I188" i="6"/>
  <c r="I51" i="6"/>
  <c r="I400" i="6"/>
  <c r="I277" i="6"/>
  <c r="I152" i="6"/>
  <c r="I401" i="6"/>
  <c r="I249" i="6"/>
  <c r="I103" i="6"/>
  <c r="I154" i="6"/>
  <c r="I316" i="6"/>
  <c r="I315" i="6"/>
  <c r="I80" i="6"/>
  <c r="I216" i="6"/>
  <c r="I109" i="6"/>
  <c r="I321" i="6"/>
  <c r="I190" i="6"/>
  <c r="I375" i="6"/>
  <c r="I57" i="6"/>
  <c r="I264" i="6"/>
  <c r="I90" i="6"/>
  <c r="I367" i="6"/>
  <c r="L33" i="5"/>
  <c r="L91" i="5"/>
  <c r="L82" i="5"/>
  <c r="L123" i="5"/>
  <c r="L179" i="5"/>
  <c r="L164" i="5"/>
  <c r="L272" i="5"/>
  <c r="L235" i="5"/>
  <c r="L402" i="5"/>
  <c r="L429" i="5"/>
  <c r="L291" i="5"/>
  <c r="L289" i="5"/>
  <c r="L282" i="5"/>
  <c r="L83" i="5"/>
  <c r="L411" i="5"/>
  <c r="L30" i="5"/>
  <c r="L131" i="5"/>
  <c r="L338" i="5"/>
  <c r="L261" i="5"/>
  <c r="L176" i="5"/>
  <c r="L148" i="5"/>
  <c r="L292" i="5"/>
  <c r="L294" i="5"/>
  <c r="L150" i="5"/>
  <c r="L400" i="5"/>
  <c r="L154" i="5"/>
  <c r="L336" i="5"/>
  <c r="L191" i="5"/>
  <c r="L313" i="5"/>
  <c r="L276" i="5"/>
  <c r="L71" i="5"/>
  <c r="L345" i="5"/>
  <c r="L234" i="5"/>
  <c r="L175" i="5"/>
  <c r="L280" i="5"/>
  <c r="L85" i="5"/>
  <c r="L395" i="5"/>
  <c r="L185" i="5"/>
  <c r="L163" i="5"/>
  <c r="L189" i="5"/>
  <c r="L327" i="5"/>
  <c r="L54" i="5"/>
  <c r="L422" i="5"/>
  <c r="L96" i="5"/>
  <c r="L281" i="5"/>
  <c r="L182" i="5"/>
  <c r="L255" i="5"/>
  <c r="L219" i="5"/>
  <c r="L107" i="5"/>
  <c r="L350" i="5"/>
  <c r="L65" i="5"/>
  <c r="L146" i="5"/>
  <c r="L20" i="5"/>
  <c r="L17" i="5"/>
  <c r="L311" i="5"/>
  <c r="L262" i="5"/>
  <c r="L129" i="5"/>
  <c r="L24" i="5"/>
  <c r="L39" i="5"/>
  <c r="L344" i="5"/>
  <c r="L334" i="5"/>
  <c r="L10" i="5"/>
  <c r="L420" i="5"/>
  <c r="L178" i="5"/>
  <c r="L21" i="5"/>
  <c r="L237" i="5"/>
  <c r="L26" i="5"/>
  <c r="L213" i="5"/>
  <c r="L94" i="5"/>
  <c r="L101" i="5"/>
  <c r="L42" i="5"/>
  <c r="L372" i="5"/>
  <c r="L227" i="5"/>
  <c r="L165" i="5"/>
  <c r="L323" i="5"/>
  <c r="L97" i="5"/>
  <c r="L208" i="5"/>
  <c r="L51" i="5"/>
  <c r="L310" i="5"/>
  <c r="L432" i="5"/>
  <c r="L406" i="5"/>
  <c r="L397" i="5"/>
  <c r="L75" i="5"/>
  <c r="L127" i="5"/>
  <c r="L220" i="5"/>
  <c r="L245" i="5"/>
  <c r="L16" i="5"/>
  <c r="L352" i="5"/>
  <c r="L353" i="5"/>
  <c r="L371" i="5"/>
  <c r="L87" i="5"/>
  <c r="L109" i="5"/>
  <c r="L169" i="5"/>
  <c r="L396" i="5"/>
  <c r="L333" i="5"/>
  <c r="L204" i="5"/>
  <c r="L195" i="5"/>
  <c r="L378" i="5"/>
  <c r="L194" i="5"/>
  <c r="L221" i="5"/>
  <c r="L73" i="5"/>
  <c r="L215" i="5"/>
  <c r="L269" i="5"/>
  <c r="L36" i="5"/>
  <c r="L238" i="5"/>
  <c r="L22" i="5"/>
  <c r="L287" i="5"/>
  <c r="L121" i="5"/>
  <c r="L111" i="5"/>
  <c r="L158" i="5"/>
  <c r="L11" i="5"/>
  <c r="L45" i="5"/>
  <c r="L370" i="5"/>
  <c r="L56" i="5"/>
  <c r="L199" i="5"/>
  <c r="L314" i="5"/>
  <c r="L331" i="5"/>
  <c r="L304" i="5"/>
  <c r="L110" i="5"/>
  <c r="L252" i="5"/>
  <c r="L367" i="5"/>
  <c r="L315" i="5"/>
  <c r="L319" i="5"/>
  <c r="L117" i="5"/>
  <c r="L52" i="5"/>
  <c r="L214" i="5"/>
  <c r="L380" i="5"/>
  <c r="L180" i="5"/>
  <c r="L326" i="5"/>
  <c r="L329" i="5"/>
  <c r="L258" i="5"/>
  <c r="L113" i="5"/>
  <c r="L233" i="5"/>
  <c r="L343" i="5"/>
  <c r="L99" i="5"/>
  <c r="L8" i="5"/>
  <c r="L32" i="5"/>
  <c r="L166" i="5"/>
  <c r="L197" i="5"/>
  <c r="L135" i="5"/>
  <c r="L366" i="5"/>
  <c r="L41" i="5"/>
  <c r="L35" i="5"/>
  <c r="L416" i="5"/>
  <c r="L58" i="5"/>
  <c r="L31" i="5"/>
  <c r="L18" i="5"/>
  <c r="L384" i="5"/>
  <c r="L198" i="5"/>
  <c r="L34" i="5"/>
  <c r="L119" i="5"/>
  <c r="L240" i="5"/>
  <c r="L274" i="5"/>
  <c r="L424" i="5"/>
  <c r="L145" i="5"/>
  <c r="L93" i="5"/>
  <c r="L260" i="5"/>
  <c r="L360" i="5"/>
  <c r="L299" i="5"/>
  <c r="L306" i="5"/>
  <c r="L415" i="5"/>
  <c r="L284" i="5"/>
  <c r="L385" i="5"/>
  <c r="L168" i="5"/>
  <c r="L171" i="5"/>
  <c r="L193" i="5"/>
  <c r="L15" i="5"/>
  <c r="L14" i="5"/>
  <c r="L257" i="5"/>
  <c r="L28" i="5"/>
  <c r="L307" i="5"/>
  <c r="L80" i="5"/>
  <c r="L223" i="5"/>
  <c r="L216" i="5"/>
  <c r="L394" i="5"/>
  <c r="L265" i="5"/>
  <c r="L112" i="5"/>
  <c r="L203" i="5"/>
  <c r="L369" i="5"/>
  <c r="L217" i="5"/>
  <c r="L186" i="5"/>
  <c r="L218" i="5"/>
  <c r="L320" i="5"/>
  <c r="L389" i="5"/>
  <c r="L263" i="5"/>
  <c r="L283" i="5"/>
  <c r="L202" i="5"/>
  <c r="L103" i="5"/>
  <c r="L211" i="5"/>
  <c r="L425" i="5"/>
  <c r="L271" i="5"/>
  <c r="L205" i="5"/>
  <c r="L358" i="5"/>
  <c r="L172" i="5"/>
  <c r="L222" i="5"/>
  <c r="L412" i="5"/>
  <c r="L354" i="5"/>
  <c r="L373" i="5"/>
  <c r="L236" i="5"/>
  <c r="L403" i="5"/>
  <c r="L60" i="5"/>
  <c r="L72" i="5"/>
  <c r="L106" i="5"/>
  <c r="L200" i="5"/>
  <c r="L40" i="5"/>
  <c r="L53" i="5"/>
  <c r="L138" i="5"/>
  <c r="L324" i="5"/>
  <c r="L341" i="5"/>
  <c r="L250" i="5"/>
  <c r="L419" i="5"/>
  <c r="L377" i="5"/>
  <c r="L122" i="5"/>
  <c r="L206" i="5"/>
  <c r="L187" i="5"/>
  <c r="L268" i="5"/>
  <c r="L300" i="5"/>
  <c r="L374" i="5"/>
  <c r="L295" i="5"/>
  <c r="L364" i="5"/>
  <c r="L243" i="5"/>
  <c r="L23" i="5"/>
  <c r="L118" i="5"/>
  <c r="L285" i="5"/>
  <c r="L66" i="5"/>
  <c r="L90" i="5"/>
  <c r="L244" i="4"/>
  <c r="L264" i="4"/>
  <c r="L117" i="4"/>
  <c r="L333" i="4"/>
  <c r="L88" i="4"/>
  <c r="L172" i="4"/>
  <c r="L356" i="4"/>
  <c r="L240" i="4"/>
  <c r="L420" i="4"/>
  <c r="L301" i="4"/>
  <c r="L185" i="4"/>
  <c r="L24" i="4"/>
  <c r="L328" i="4"/>
  <c r="L189" i="4"/>
  <c r="L421" i="4"/>
  <c r="L132" i="4"/>
  <c r="L36" i="4"/>
  <c r="L324" i="4"/>
  <c r="L48" i="4"/>
  <c r="L404" i="4"/>
  <c r="L293" i="4"/>
  <c r="L97" i="4"/>
  <c r="L212" i="4"/>
  <c r="L300" i="4"/>
  <c r="L156" i="4"/>
  <c r="L304" i="4"/>
  <c r="L65" i="4"/>
  <c r="L177" i="4"/>
  <c r="L265" i="4"/>
  <c r="L401" i="4"/>
  <c r="L128" i="4"/>
  <c r="L80" i="4"/>
  <c r="L13" i="4"/>
  <c r="L20" i="4"/>
  <c r="L120" i="4"/>
  <c r="L308" i="4"/>
  <c r="L372" i="4"/>
  <c r="L200" i="4"/>
  <c r="L388" i="4"/>
  <c r="L17" i="4"/>
  <c r="L257" i="4"/>
  <c r="L337" i="4"/>
  <c r="L400" i="4"/>
  <c r="L313" i="4"/>
  <c r="L40" i="4"/>
  <c r="L352" i="4"/>
  <c r="L237" i="4"/>
  <c r="L268" i="4"/>
  <c r="L145" i="4"/>
  <c r="L44" i="4"/>
  <c r="L220" i="4"/>
  <c r="L116" i="4"/>
  <c r="L153" i="4"/>
  <c r="L413" i="4"/>
  <c r="L236" i="4"/>
  <c r="L180" i="4"/>
  <c r="L105" i="4"/>
  <c r="L317" i="4"/>
  <c r="L144" i="4"/>
  <c r="L25" i="4"/>
  <c r="L196" i="4"/>
  <c r="L232" i="4"/>
  <c r="L121" i="4"/>
  <c r="L397" i="4"/>
  <c r="L188" i="4"/>
  <c r="L292" i="4"/>
  <c r="L100" i="4"/>
  <c r="L296" i="4"/>
  <c r="L396" i="4"/>
  <c r="L161" i="4"/>
  <c r="L253" i="4"/>
  <c r="L345" i="4"/>
  <c r="L96" i="4"/>
  <c r="L32" i="4"/>
  <c r="L256" i="4"/>
  <c r="L261" i="4"/>
  <c r="L104" i="4"/>
  <c r="L252" i="4"/>
  <c r="L364" i="4"/>
  <c r="L164" i="4"/>
  <c r="L280" i="4"/>
  <c r="L432" i="4"/>
  <c r="L229" i="4"/>
  <c r="L321" i="4"/>
  <c r="L340" i="4"/>
  <c r="L285" i="4"/>
  <c r="L322" i="3"/>
  <c r="L242" i="3"/>
  <c r="L209" i="3"/>
  <c r="L148" i="3"/>
  <c r="L339" i="3"/>
  <c r="L109" i="3"/>
  <c r="L393" i="3"/>
  <c r="L214" i="3"/>
  <c r="L252" i="3"/>
  <c r="L182" i="3"/>
  <c r="L260" i="3"/>
  <c r="L42" i="3"/>
  <c r="L245" i="3"/>
  <c r="L432" i="3"/>
  <c r="L427" i="3"/>
  <c r="L412" i="3"/>
  <c r="L181" i="3"/>
  <c r="L287" i="3"/>
  <c r="L55" i="3"/>
  <c r="L47" i="3"/>
  <c r="L289" i="3"/>
  <c r="L276" i="3"/>
  <c r="L279" i="3"/>
  <c r="L192" i="3"/>
  <c r="L417" i="3"/>
  <c r="L88" i="3"/>
  <c r="L97" i="3"/>
  <c r="L31" i="3"/>
  <c r="L249" i="3"/>
  <c r="L368" i="3"/>
  <c r="L127" i="3"/>
  <c r="L426" i="3"/>
  <c r="L299" i="3"/>
  <c r="L30" i="3"/>
  <c r="L117" i="3"/>
  <c r="L360" i="3"/>
  <c r="L243" i="3"/>
  <c r="L291" i="3"/>
  <c r="L409" i="3"/>
  <c r="L434" i="3"/>
  <c r="L316" i="3"/>
  <c r="L370" i="3"/>
  <c r="L56" i="3"/>
  <c r="L170" i="3"/>
  <c r="L208" i="3"/>
  <c r="L77" i="3"/>
  <c r="L44" i="3"/>
  <c r="L288" i="3"/>
  <c r="L334" i="3"/>
  <c r="L197" i="3"/>
  <c r="L143" i="3"/>
  <c r="L20" i="3"/>
  <c r="L321" i="3"/>
  <c r="L166" i="3"/>
  <c r="L85" i="3"/>
  <c r="L366" i="3"/>
  <c r="L159" i="3"/>
  <c r="L156" i="3"/>
  <c r="L408" i="3"/>
  <c r="L353" i="3"/>
  <c r="L65" i="3"/>
  <c r="L91" i="3"/>
  <c r="L326" i="3"/>
  <c r="L433" i="3"/>
  <c r="L292" i="3"/>
  <c r="L33" i="3"/>
  <c r="L205" i="3"/>
  <c r="L311" i="3"/>
  <c r="L225" i="3"/>
  <c r="L54" i="3"/>
  <c r="L259" i="3"/>
  <c r="L90" i="3"/>
  <c r="L158" i="3"/>
  <c r="L213" i="3"/>
  <c r="L119" i="3"/>
  <c r="L216" i="3"/>
  <c r="L94" i="3"/>
  <c r="L79" i="3"/>
  <c r="L87" i="3"/>
  <c r="L435" i="3"/>
  <c r="L68" i="3"/>
  <c r="L16" i="3"/>
  <c r="L27" i="3"/>
  <c r="L191" i="3"/>
  <c r="L419" i="3"/>
  <c r="L75" i="3"/>
  <c r="L122" i="3"/>
  <c r="L201" i="3"/>
  <c r="L138" i="3"/>
  <c r="L293" i="3"/>
  <c r="L329" i="3"/>
  <c r="L157" i="3"/>
  <c r="L113" i="3"/>
  <c r="L235" i="3"/>
  <c r="L244" i="3"/>
  <c r="L390" i="3"/>
  <c r="L422" i="3"/>
  <c r="L116" i="3"/>
  <c r="L70" i="3"/>
  <c r="L262" i="3"/>
  <c r="L379" i="3"/>
  <c r="L15" i="3"/>
  <c r="L229" i="3"/>
  <c r="L272" i="3"/>
  <c r="L211" i="3"/>
  <c r="L43" i="3"/>
  <c r="L125" i="3"/>
  <c r="L36" i="3"/>
  <c r="L350" i="3"/>
  <c r="L190" i="3"/>
  <c r="L219" i="3"/>
  <c r="L23" i="3"/>
  <c r="L24" i="3"/>
  <c r="L114" i="3"/>
  <c r="L275" i="3"/>
  <c r="L389" i="3"/>
  <c r="L318" i="3"/>
  <c r="L335" i="3"/>
  <c r="L133" i="3"/>
  <c r="L238" i="3"/>
  <c r="L355" i="3"/>
  <c r="L110" i="3"/>
  <c r="L305" i="3"/>
  <c r="L132" i="3"/>
  <c r="L172" i="3"/>
  <c r="L281" i="3"/>
  <c r="L162" i="3"/>
  <c r="L341" i="3"/>
  <c r="L425" i="3"/>
  <c r="L76" i="3"/>
  <c r="L137" i="3"/>
  <c r="L373" i="3"/>
  <c r="L188" i="3"/>
  <c r="L51" i="3"/>
  <c r="L285" i="3"/>
  <c r="L354" i="3"/>
  <c r="L152" i="3"/>
  <c r="L357" i="3"/>
  <c r="L121" i="3"/>
  <c r="L340" i="3"/>
  <c r="L108" i="3"/>
  <c r="L310" i="3"/>
  <c r="L330" i="3"/>
  <c r="L10" i="3"/>
  <c r="L153" i="3"/>
  <c r="L105" i="3"/>
  <c r="L381" i="3"/>
  <c r="L418" i="3"/>
  <c r="L228" i="3"/>
  <c r="L376" i="3"/>
  <c r="L189" i="3"/>
  <c r="L230" i="3"/>
  <c r="L178" i="3"/>
  <c r="L48" i="3"/>
  <c r="L167" i="3"/>
  <c r="L212" i="3"/>
  <c r="L430" i="3"/>
  <c r="L387" i="3"/>
  <c r="L320" i="3"/>
  <c r="L270" i="3"/>
  <c r="L358" i="3"/>
  <c r="L404" i="3"/>
  <c r="L8" i="3"/>
  <c r="L405" i="3"/>
  <c r="L107" i="3"/>
  <c r="L195" i="3"/>
  <c r="L96" i="2"/>
  <c r="L27" i="2"/>
  <c r="L89" i="2"/>
  <c r="L211" i="2"/>
  <c r="L176" i="2"/>
  <c r="L208" i="2"/>
  <c r="L32" i="2"/>
  <c r="L384" i="2"/>
  <c r="L97" i="2"/>
  <c r="L35" i="2"/>
  <c r="L415" i="2"/>
  <c r="L28" i="2"/>
  <c r="L328" i="2"/>
  <c r="L310" i="2"/>
  <c r="L218" i="2"/>
  <c r="L167" i="2"/>
  <c r="L92" i="2"/>
  <c r="L354" i="2"/>
  <c r="L424" i="2"/>
  <c r="L170" i="2"/>
  <c r="L199" i="2"/>
  <c r="L409" i="2"/>
  <c r="L38" i="2"/>
  <c r="L225" i="2"/>
  <c r="L34" i="2"/>
  <c r="L102" i="2"/>
  <c r="L382" i="2"/>
  <c r="L240" i="2"/>
  <c r="L157" i="2"/>
  <c r="L379" i="2"/>
  <c r="L168" i="2"/>
  <c r="L101" i="2"/>
  <c r="L260" i="2"/>
  <c r="L333" i="2"/>
  <c r="L309" i="2"/>
  <c r="L51" i="2"/>
  <c r="L263" i="2"/>
  <c r="L363" i="2"/>
  <c r="L282" i="2"/>
  <c r="L191" i="2"/>
  <c r="L388" i="2"/>
  <c r="L221" i="2"/>
  <c r="L279" i="2"/>
  <c r="L430" i="2"/>
  <c r="L321" i="2"/>
  <c r="L18" i="2"/>
  <c r="L366" i="2"/>
  <c r="L153" i="2"/>
  <c r="L78" i="2"/>
  <c r="L381" i="2"/>
  <c r="L231" i="2"/>
  <c r="L301" i="2"/>
  <c r="L267" i="2"/>
  <c r="L383" i="2"/>
  <c r="L120" i="2"/>
  <c r="L21" i="2"/>
  <c r="L226" i="2"/>
  <c r="L344" i="2"/>
  <c r="L429" i="2"/>
  <c r="L15" i="2"/>
  <c r="L294" i="2"/>
  <c r="L106" i="2"/>
  <c r="L404" i="2"/>
  <c r="L318" i="2"/>
  <c r="L25" i="2"/>
  <c r="L144" i="2"/>
  <c r="L45" i="2"/>
  <c r="L322" i="2"/>
  <c r="L361" i="2"/>
  <c r="L9" i="2"/>
  <c r="L229" i="2"/>
  <c r="L262" i="2"/>
  <c r="L335" i="2"/>
  <c r="L193" i="2"/>
  <c r="L249" i="2"/>
  <c r="L432" i="2"/>
  <c r="L230" i="2"/>
  <c r="L165" i="2"/>
  <c r="L266" i="2"/>
  <c r="L293" i="2"/>
  <c r="L108" i="2"/>
  <c r="L177" i="2"/>
  <c r="L228" i="2"/>
  <c r="L336" i="2"/>
  <c r="L311" i="2"/>
  <c r="L53" i="2"/>
  <c r="L112" i="2"/>
  <c r="L29" i="2"/>
  <c r="L163" i="2"/>
  <c r="L358" i="2"/>
  <c r="L349" i="2"/>
  <c r="L188" i="2"/>
  <c r="L172" i="2"/>
  <c r="L307" i="2"/>
  <c r="L137" i="2"/>
  <c r="L227" i="2"/>
  <c r="L258" i="2"/>
  <c r="L315" i="2"/>
  <c r="L348" i="2"/>
  <c r="L179" i="2"/>
  <c r="L125" i="2"/>
  <c r="L111" i="2"/>
  <c r="L141" i="2"/>
  <c r="L327" i="1"/>
  <c r="L214" i="1"/>
  <c r="L239" i="1"/>
  <c r="L14" i="1"/>
  <c r="L343" i="1"/>
  <c r="L299" i="1"/>
  <c r="L258" i="1"/>
  <c r="L432" i="1"/>
  <c r="L38" i="1"/>
  <c r="L262" i="1"/>
  <c r="L367" i="1"/>
  <c r="L107" i="1"/>
  <c r="L315" i="1"/>
  <c r="L190" i="1"/>
  <c r="L387" i="1"/>
  <c r="L163" i="1"/>
  <c r="L246" i="1"/>
  <c r="L431" i="1"/>
  <c r="L198" i="1"/>
  <c r="L419" i="1"/>
  <c r="L267" i="1"/>
  <c r="L62" i="1"/>
  <c r="L170" i="1"/>
  <c r="L175" i="1"/>
  <c r="L114" i="1"/>
  <c r="L218" i="1"/>
  <c r="L375" i="1"/>
  <c r="L412" i="1"/>
  <c r="L251" i="1"/>
  <c r="L118" i="1"/>
  <c r="L342" i="1"/>
  <c r="L271" i="1"/>
  <c r="L360" i="1"/>
  <c r="L46" i="1"/>
  <c r="L411" i="1"/>
  <c r="L227" i="1"/>
  <c r="L171" i="1"/>
  <c r="L243" i="1"/>
  <c r="L10" i="1"/>
  <c r="L154" i="1"/>
  <c r="L395" i="1"/>
  <c r="L139" i="1"/>
  <c r="L287" i="1"/>
  <c r="L194" i="1"/>
  <c r="L306" i="1"/>
  <c r="L407" i="1"/>
  <c r="L27" i="1"/>
  <c r="L78" i="1"/>
  <c r="L187" i="1"/>
  <c r="L311" i="1"/>
  <c r="L155" i="1"/>
  <c r="L55" i="1"/>
  <c r="L211" i="1"/>
  <c r="L86" i="1"/>
  <c r="L215" i="1"/>
  <c r="L122" i="1"/>
  <c r="L98" i="1"/>
  <c r="L39" i="1"/>
  <c r="L235" i="1"/>
  <c r="L356" i="1"/>
  <c r="L314" i="1"/>
  <c r="L103" i="1"/>
  <c r="L255" i="1"/>
  <c r="L319" i="1"/>
  <c r="L30" i="1"/>
  <c r="L359" i="1"/>
  <c r="L115" i="1"/>
  <c r="L290" i="1"/>
  <c r="L151" i="1"/>
  <c r="L219" i="1"/>
  <c r="L424" i="1"/>
  <c r="L138" i="1"/>
  <c r="L379" i="1"/>
  <c r="L83" i="1"/>
  <c r="L279" i="1"/>
  <c r="L66" i="1"/>
  <c r="L174" i="1"/>
  <c r="L270" i="1"/>
  <c r="L437" i="10" l="1"/>
  <c r="D439" i="10" s="1"/>
  <c r="L437" i="4"/>
  <c r="I439" i="4" s="1"/>
  <c r="L437" i="7"/>
  <c r="I439" i="7" s="1"/>
  <c r="L437" i="8"/>
  <c r="I439" i="8" s="1"/>
  <c r="L427" i="9"/>
  <c r="L81" i="9"/>
  <c r="L331" i="9"/>
  <c r="L101" i="9"/>
  <c r="L122" i="9"/>
  <c r="L183" i="9"/>
  <c r="L381" i="9"/>
  <c r="L243" i="9"/>
  <c r="L130" i="9"/>
  <c r="L199" i="9"/>
  <c r="L140" i="9"/>
  <c r="L285" i="9"/>
  <c r="L343" i="9"/>
  <c r="L389" i="9"/>
  <c r="L413" i="9"/>
  <c r="L118" i="9"/>
  <c r="L287" i="9"/>
  <c r="L310" i="9"/>
  <c r="L44" i="9"/>
  <c r="L58" i="9"/>
  <c r="L375" i="9"/>
  <c r="L102" i="9"/>
  <c r="L202" i="9"/>
  <c r="L416" i="9"/>
  <c r="L124" i="9"/>
  <c r="L376" i="9"/>
  <c r="L401" i="9"/>
  <c r="L153" i="9"/>
  <c r="L430" i="9"/>
  <c r="L214" i="9"/>
  <c r="L40" i="9"/>
  <c r="L400" i="9"/>
  <c r="L189" i="9"/>
  <c r="L320" i="9"/>
  <c r="L347" i="9"/>
  <c r="L141" i="9"/>
  <c r="L248" i="9"/>
  <c r="L161" i="9"/>
  <c r="L372" i="9"/>
  <c r="L424" i="9"/>
  <c r="L60" i="9"/>
  <c r="L404" i="9"/>
  <c r="L259" i="9"/>
  <c r="L9" i="9"/>
  <c r="L217" i="9"/>
  <c r="L220" i="9"/>
  <c r="L309" i="9"/>
  <c r="L164" i="9"/>
  <c r="L415" i="9"/>
  <c r="L280" i="9"/>
  <c r="L321" i="9"/>
  <c r="L32" i="9"/>
  <c r="L188" i="9"/>
  <c r="L172" i="9"/>
  <c r="L115" i="9"/>
  <c r="L35" i="9"/>
  <c r="L219" i="9"/>
  <c r="L75" i="9"/>
  <c r="L175" i="9"/>
  <c r="L28" i="9"/>
  <c r="L182" i="9"/>
  <c r="L289" i="9"/>
  <c r="L147" i="9"/>
  <c r="L177" i="9"/>
  <c r="L54" i="9"/>
  <c r="L315" i="9"/>
  <c r="L198" i="9"/>
  <c r="L332" i="9"/>
  <c r="L156" i="9"/>
  <c r="L209" i="9"/>
  <c r="L314" i="9"/>
  <c r="L431" i="9"/>
  <c r="L79" i="9"/>
  <c r="L260" i="9"/>
  <c r="L435" i="9"/>
  <c r="L187" i="9"/>
  <c r="L38" i="9"/>
  <c r="L63" i="9"/>
  <c r="L278" i="9"/>
  <c r="L223" i="9"/>
  <c r="L368" i="9"/>
  <c r="L420" i="9"/>
  <c r="L21" i="9"/>
  <c r="L86" i="9"/>
  <c r="L74" i="9"/>
  <c r="L146" i="9"/>
  <c r="L290" i="9"/>
  <c r="L194" i="9"/>
  <c r="L274" i="9"/>
  <c r="L84" i="9"/>
  <c r="L162" i="9"/>
  <c r="L46" i="9"/>
  <c r="L59" i="9"/>
  <c r="L276" i="9"/>
  <c r="L92" i="9"/>
  <c r="L245" i="9"/>
  <c r="L111" i="9"/>
  <c r="L178" i="9"/>
  <c r="L154" i="9"/>
  <c r="L163" i="9"/>
  <c r="L186" i="9"/>
  <c r="L85" i="9"/>
  <c r="L143" i="9"/>
  <c r="L304" i="9"/>
  <c r="L112" i="9"/>
  <c r="L377" i="9"/>
  <c r="L385" i="9"/>
  <c r="L230" i="9"/>
  <c r="L155" i="9"/>
  <c r="L242" i="9"/>
  <c r="L152" i="9"/>
  <c r="L166" i="9"/>
  <c r="L22" i="9"/>
  <c r="L227" i="9"/>
  <c r="L346" i="9"/>
  <c r="L306" i="9"/>
  <c r="L399" i="9"/>
  <c r="L384" i="9"/>
  <c r="L61" i="9"/>
  <c r="L264" i="9"/>
  <c r="L236" i="9"/>
  <c r="L168" i="9"/>
  <c r="L52" i="9"/>
  <c r="L148" i="9"/>
  <c r="L434" i="9"/>
  <c r="L49" i="9"/>
  <c r="L433" i="9"/>
  <c r="L134" i="9"/>
  <c r="L218" i="9"/>
  <c r="L128" i="9"/>
  <c r="L340" i="9"/>
  <c r="L73" i="9"/>
  <c r="L405" i="9"/>
  <c r="L246" i="9"/>
  <c r="L409" i="9"/>
  <c r="L263" i="9"/>
  <c r="L266" i="9"/>
  <c r="L300" i="9"/>
  <c r="L96" i="9"/>
  <c r="L150" i="9"/>
  <c r="L359" i="9"/>
  <c r="L426" i="9"/>
  <c r="L117" i="9"/>
  <c r="L418" i="9"/>
  <c r="L121" i="9"/>
  <c r="L119" i="9"/>
  <c r="L353" i="9"/>
  <c r="L173" i="9"/>
  <c r="L212" i="9"/>
  <c r="L36" i="9"/>
  <c r="L394" i="9"/>
  <c r="L157" i="9"/>
  <c r="L76" i="9"/>
  <c r="L106" i="9"/>
  <c r="L238" i="9"/>
  <c r="L370" i="9"/>
  <c r="L228" i="9"/>
  <c r="L113" i="9"/>
  <c r="L13" i="9"/>
  <c r="L158" i="9"/>
  <c r="L335" i="9"/>
  <c r="L120" i="9"/>
  <c r="L369" i="9"/>
  <c r="L62" i="9"/>
  <c r="L393" i="9"/>
  <c r="L392" i="9"/>
  <c r="L421" i="9"/>
  <c r="L17" i="9"/>
  <c r="L419" i="9"/>
  <c r="L380" i="9"/>
  <c r="L30" i="9"/>
  <c r="L308" i="9"/>
  <c r="L10" i="9"/>
  <c r="L352" i="9"/>
  <c r="L322" i="9"/>
  <c r="L103" i="9"/>
  <c r="L206" i="9"/>
  <c r="L432" i="9"/>
  <c r="L105" i="9"/>
  <c r="L240" i="9"/>
  <c r="L348" i="9"/>
  <c r="L65" i="9"/>
  <c r="L24" i="9"/>
  <c r="L190" i="9"/>
  <c r="L12" i="9"/>
  <c r="L19" i="9"/>
  <c r="L132" i="9"/>
  <c r="L302" i="9"/>
  <c r="L48" i="9"/>
  <c r="L167" i="9"/>
  <c r="L406" i="9"/>
  <c r="L216" i="9"/>
  <c r="L257" i="9"/>
  <c r="L125" i="9"/>
  <c r="L256" i="9"/>
  <c r="L271" i="9"/>
  <c r="L226" i="9"/>
  <c r="L318" i="9"/>
  <c r="L203" i="9"/>
  <c r="L185" i="9"/>
  <c r="L23" i="9"/>
  <c r="L207" i="9"/>
  <c r="L70" i="9"/>
  <c r="L16" i="9"/>
  <c r="L327" i="9"/>
  <c r="L407" i="9"/>
  <c r="L213" i="9"/>
  <c r="L221" i="9"/>
  <c r="L423" i="9"/>
  <c r="L414" i="9"/>
  <c r="L265" i="9"/>
  <c r="L197" i="9"/>
  <c r="L82" i="9"/>
  <c r="L11" i="9"/>
  <c r="L382" i="9"/>
  <c r="L114" i="9"/>
  <c r="L66" i="9"/>
  <c r="L97" i="9"/>
  <c r="L179" i="9"/>
  <c r="L142" i="9"/>
  <c r="L68" i="9"/>
  <c r="L395" i="9"/>
  <c r="L282" i="9"/>
  <c r="L337" i="9"/>
  <c r="L18" i="9"/>
  <c r="L301" i="9"/>
  <c r="L57" i="9"/>
  <c r="L313" i="9"/>
  <c r="L412" i="9"/>
  <c r="L361" i="9"/>
  <c r="L294" i="9"/>
  <c r="L365" i="9"/>
  <c r="L107" i="9"/>
  <c r="L139" i="9"/>
  <c r="L279" i="9"/>
  <c r="L87" i="9"/>
  <c r="L174" i="9"/>
  <c r="L180" i="9"/>
  <c r="L422" i="9"/>
  <c r="L319" i="9"/>
  <c r="L71" i="9"/>
  <c r="L264" i="6"/>
  <c r="L315" i="6"/>
  <c r="L400" i="6"/>
  <c r="L434" i="6"/>
  <c r="L139" i="6"/>
  <c r="L187" i="6"/>
  <c r="L281" i="6"/>
  <c r="L119" i="6"/>
  <c r="L125" i="6"/>
  <c r="L122" i="6"/>
  <c r="L329" i="6"/>
  <c r="L354" i="6"/>
  <c r="L298" i="6"/>
  <c r="L283" i="6"/>
  <c r="L200" i="6"/>
  <c r="L107" i="6"/>
  <c r="L302" i="6"/>
  <c r="L97" i="6"/>
  <c r="L224" i="6"/>
  <c r="L156" i="6"/>
  <c r="L82" i="6"/>
  <c r="L42" i="6"/>
  <c r="L190" i="6"/>
  <c r="L103" i="6"/>
  <c r="L46" i="6"/>
  <c r="L415" i="6"/>
  <c r="L193" i="6"/>
  <c r="L71" i="6"/>
  <c r="L368" i="6"/>
  <c r="L209" i="6"/>
  <c r="L226" i="6"/>
  <c r="L279" i="6"/>
  <c r="L287" i="6"/>
  <c r="L332" i="6"/>
  <c r="L383" i="6"/>
  <c r="L88" i="6"/>
  <c r="L45" i="6"/>
  <c r="L389" i="6"/>
  <c r="L232" i="6"/>
  <c r="L210" i="6"/>
  <c r="L39" i="6"/>
  <c r="L427" i="6"/>
  <c r="L61" i="6"/>
  <c r="L367" i="6"/>
  <c r="L375" i="6"/>
  <c r="L216" i="6"/>
  <c r="L154" i="6"/>
  <c r="L152" i="6"/>
  <c r="L188" i="6"/>
  <c r="L140" i="6"/>
  <c r="L50" i="6"/>
  <c r="L177" i="6"/>
  <c r="L33" i="6"/>
  <c r="L73" i="6"/>
  <c r="L269" i="6"/>
  <c r="L430" i="6"/>
  <c r="L114" i="6"/>
  <c r="L199" i="6"/>
  <c r="L219" i="6"/>
  <c r="L377" i="6"/>
  <c r="L121" i="6"/>
  <c r="L425" i="6"/>
  <c r="L424" i="6"/>
  <c r="L396" i="6"/>
  <c r="L342" i="6"/>
  <c r="L196" i="6"/>
  <c r="L297" i="6"/>
  <c r="L366" i="6"/>
  <c r="L390" i="6"/>
  <c r="L373" i="6"/>
  <c r="L358" i="6"/>
  <c r="L293" i="6"/>
  <c r="L228" i="6"/>
  <c r="L64" i="6"/>
  <c r="L17" i="6"/>
  <c r="L404" i="6"/>
  <c r="L126" i="6"/>
  <c r="L195" i="6"/>
  <c r="L18" i="6"/>
  <c r="L47" i="6"/>
  <c r="L69" i="6"/>
  <c r="L65" i="6"/>
  <c r="L91" i="6"/>
  <c r="L311" i="6"/>
  <c r="L160" i="6"/>
  <c r="L364" i="6"/>
  <c r="L321" i="6"/>
  <c r="L249" i="6"/>
  <c r="L78" i="6"/>
  <c r="L147" i="6"/>
  <c r="L387" i="6"/>
  <c r="L426" i="6"/>
  <c r="L310" i="6"/>
  <c r="L371" i="6"/>
  <c r="L388" i="6"/>
  <c r="L35" i="6"/>
  <c r="L262" i="6"/>
  <c r="L28" i="6"/>
  <c r="L395" i="6"/>
  <c r="L15" i="6"/>
  <c r="L213" i="6"/>
  <c r="L189" i="6"/>
  <c r="L211" i="6"/>
  <c r="L273" i="6"/>
  <c r="L19" i="6"/>
  <c r="L303" i="6"/>
  <c r="L90" i="6"/>
  <c r="L80" i="6"/>
  <c r="L277" i="6"/>
  <c r="L99" i="6"/>
  <c r="L335" i="6"/>
  <c r="L81" i="6"/>
  <c r="L54" i="6"/>
  <c r="L318" i="6"/>
  <c r="L412" i="6"/>
  <c r="L22" i="6"/>
  <c r="L240" i="6"/>
  <c r="L155" i="6"/>
  <c r="L218" i="6"/>
  <c r="L270" i="6"/>
  <c r="L116" i="6"/>
  <c r="L231" i="6"/>
  <c r="L202" i="6"/>
  <c r="L180" i="6"/>
  <c r="L301" i="6"/>
  <c r="L169" i="6"/>
  <c r="L393" i="6"/>
  <c r="L57" i="6"/>
  <c r="L109" i="6"/>
  <c r="L316" i="6"/>
  <c r="L401" i="6"/>
  <c r="L51" i="6"/>
  <c r="L343" i="6"/>
  <c r="L120" i="6"/>
  <c r="L108" i="6"/>
  <c r="L86" i="6"/>
  <c r="L239" i="6"/>
  <c r="L32" i="6"/>
  <c r="L407" i="6"/>
  <c r="L24" i="6"/>
  <c r="L326" i="6"/>
  <c r="L194" i="6"/>
  <c r="L322" i="6"/>
  <c r="L413" i="6"/>
  <c r="L418" i="6"/>
  <c r="L150" i="6"/>
  <c r="L95" i="6"/>
  <c r="L192" i="6"/>
  <c r="L26" i="6"/>
  <c r="L317" i="6"/>
  <c r="L289" i="6"/>
  <c r="L402" i="6"/>
  <c r="L233" i="6"/>
  <c r="L110" i="6"/>
  <c r="L227" i="6"/>
  <c r="L362" i="6"/>
  <c r="L23" i="6"/>
  <c r="L85" i="6"/>
  <c r="L113" i="6"/>
  <c r="L222" i="6"/>
  <c r="L208" i="6"/>
  <c r="L350" i="6"/>
  <c r="L360" i="6"/>
  <c r="L254" i="6"/>
  <c r="L433" i="6"/>
  <c r="L379" i="6"/>
  <c r="L149" i="6"/>
  <c r="L98" i="6"/>
  <c r="L93" i="6"/>
  <c r="L437" i="5"/>
  <c r="L437" i="3"/>
  <c r="L437" i="2"/>
  <c r="L437" i="1"/>
  <c r="D439" i="8" l="1"/>
  <c r="D439" i="7"/>
  <c r="D439" i="4"/>
  <c r="L437" i="6"/>
  <c r="I439" i="6" s="1"/>
  <c r="J92" i="10"/>
  <c r="K92" i="10" s="1"/>
  <c r="M92" i="10" s="1"/>
  <c r="J380" i="10"/>
  <c r="K380" i="10" s="1"/>
  <c r="M380" i="10" s="1"/>
  <c r="J287" i="10"/>
  <c r="K287" i="10" s="1"/>
  <c r="M287" i="10" s="1"/>
  <c r="J197" i="10"/>
  <c r="K197" i="10" s="1"/>
  <c r="M197" i="10" s="1"/>
  <c r="J327" i="10"/>
  <c r="K327" i="10" s="1"/>
  <c r="M327" i="10" s="1"/>
  <c r="J151" i="10"/>
  <c r="K151" i="10" s="1"/>
  <c r="M151" i="10" s="1"/>
  <c r="J132" i="10"/>
  <c r="K132" i="10" s="1"/>
  <c r="M132" i="10" s="1"/>
  <c r="J312" i="10"/>
  <c r="K312" i="10" s="1"/>
  <c r="M312" i="10" s="1"/>
  <c r="J234" i="10"/>
  <c r="K234" i="10" s="1"/>
  <c r="M234" i="10" s="1"/>
  <c r="J120" i="10"/>
  <c r="K120" i="10" s="1"/>
  <c r="M120" i="10" s="1"/>
  <c r="J121" i="10"/>
  <c r="K121" i="10" s="1"/>
  <c r="M121" i="10" s="1"/>
  <c r="J219" i="10"/>
  <c r="K219" i="10" s="1"/>
  <c r="M219" i="10" s="1"/>
  <c r="J158" i="10"/>
  <c r="K158" i="10" s="1"/>
  <c r="M158" i="10" s="1"/>
  <c r="J365" i="10"/>
  <c r="K365" i="10" s="1"/>
  <c r="M365" i="10" s="1"/>
  <c r="J409" i="10"/>
  <c r="K409" i="10" s="1"/>
  <c r="M409" i="10" s="1"/>
  <c r="J78" i="10"/>
  <c r="K78" i="10" s="1"/>
  <c r="M78" i="10" s="1"/>
  <c r="J330" i="10"/>
  <c r="K330" i="10" s="1"/>
  <c r="M330" i="10" s="1"/>
  <c r="J360" i="10"/>
  <c r="K360" i="10" s="1"/>
  <c r="M360" i="10" s="1"/>
  <c r="J136" i="10"/>
  <c r="K136" i="10" s="1"/>
  <c r="M136" i="10" s="1"/>
  <c r="J276" i="10"/>
  <c r="K276" i="10" s="1"/>
  <c r="M276" i="10" s="1"/>
  <c r="J159" i="10"/>
  <c r="K159" i="10" s="1"/>
  <c r="M159" i="10" s="1"/>
  <c r="J422" i="10"/>
  <c r="K422" i="10" s="1"/>
  <c r="M422" i="10" s="1"/>
  <c r="J36" i="10"/>
  <c r="K36" i="10" s="1"/>
  <c r="M36" i="10" s="1"/>
  <c r="J320" i="10"/>
  <c r="K320" i="10" s="1"/>
  <c r="M320" i="10" s="1"/>
  <c r="J363" i="10"/>
  <c r="K363" i="10" s="1"/>
  <c r="M363" i="10" s="1"/>
  <c r="J247" i="10"/>
  <c r="K247" i="10" s="1"/>
  <c r="M247" i="10" s="1"/>
  <c r="J191" i="10"/>
  <c r="K191" i="10" s="1"/>
  <c r="M191" i="10" s="1"/>
  <c r="J21" i="10"/>
  <c r="K21" i="10" s="1"/>
  <c r="M21" i="10" s="1"/>
  <c r="J172" i="10"/>
  <c r="K172" i="10" s="1"/>
  <c r="M172" i="10" s="1"/>
  <c r="J236" i="10"/>
  <c r="K236" i="10" s="1"/>
  <c r="M236" i="10" s="1"/>
  <c r="J48" i="10"/>
  <c r="K48" i="10" s="1"/>
  <c r="M48" i="10" s="1"/>
  <c r="J239" i="10"/>
  <c r="K239" i="10" s="1"/>
  <c r="M239" i="10" s="1"/>
  <c r="J299" i="10"/>
  <c r="K299" i="10" s="1"/>
  <c r="M299" i="10" s="1"/>
  <c r="J355" i="10"/>
  <c r="K355" i="10" s="1"/>
  <c r="M355" i="10" s="1"/>
  <c r="J26" i="10"/>
  <c r="K26" i="10" s="1"/>
  <c r="M26" i="10" s="1"/>
  <c r="J143" i="10"/>
  <c r="K143" i="10" s="1"/>
  <c r="M143" i="10" s="1"/>
  <c r="J14" i="10"/>
  <c r="K14" i="10" s="1"/>
  <c r="M14" i="10" s="1"/>
  <c r="J433" i="10"/>
  <c r="K433" i="10" s="1"/>
  <c r="M433" i="10" s="1"/>
  <c r="J268" i="10"/>
  <c r="K268" i="10" s="1"/>
  <c r="M268" i="10" s="1"/>
  <c r="J108" i="10"/>
  <c r="K108" i="10" s="1"/>
  <c r="M108" i="10" s="1"/>
  <c r="J50" i="10"/>
  <c r="K50" i="10" s="1"/>
  <c r="M50" i="10" s="1"/>
  <c r="J79" i="10"/>
  <c r="K79" i="10" s="1"/>
  <c r="M79" i="10" s="1"/>
  <c r="J266" i="10"/>
  <c r="K266" i="10" s="1"/>
  <c r="M266" i="10" s="1"/>
  <c r="J244" i="10"/>
  <c r="K244" i="10" s="1"/>
  <c r="M244" i="10" s="1"/>
  <c r="J62" i="10"/>
  <c r="K62" i="10" s="1"/>
  <c r="M62" i="10" s="1"/>
  <c r="J205" i="10"/>
  <c r="K205" i="10" s="1"/>
  <c r="M205" i="10" s="1"/>
  <c r="J298" i="10"/>
  <c r="K298" i="10" s="1"/>
  <c r="M298" i="10" s="1"/>
  <c r="J20" i="10"/>
  <c r="K20" i="10" s="1"/>
  <c r="M20" i="10" s="1"/>
  <c r="J77" i="10"/>
  <c r="K77" i="10" s="1"/>
  <c r="M77" i="10" s="1"/>
  <c r="J140" i="10"/>
  <c r="K140" i="10" s="1"/>
  <c r="M140" i="10" s="1"/>
  <c r="J288" i="10"/>
  <c r="K288" i="10" s="1"/>
  <c r="M288" i="10" s="1"/>
  <c r="J334" i="10"/>
  <c r="K334" i="10" s="1"/>
  <c r="M334" i="10" s="1"/>
  <c r="J405" i="10"/>
  <c r="K405" i="10" s="1"/>
  <c r="M405" i="10" s="1"/>
  <c r="J394" i="10"/>
  <c r="K394" i="10" s="1"/>
  <c r="M394" i="10" s="1"/>
  <c r="J352" i="10"/>
  <c r="K352" i="10" s="1"/>
  <c r="M352" i="10" s="1"/>
  <c r="J144" i="10"/>
  <c r="K144" i="10" s="1"/>
  <c r="M144" i="10" s="1"/>
  <c r="J152" i="10"/>
  <c r="K152" i="10" s="1"/>
  <c r="M152" i="10" s="1"/>
  <c r="J9" i="10"/>
  <c r="K9" i="10" s="1"/>
  <c r="M9" i="10" s="1"/>
  <c r="J395" i="10"/>
  <c r="K395" i="10" s="1"/>
  <c r="M395" i="10" s="1"/>
  <c r="J168" i="10"/>
  <c r="K168" i="10" s="1"/>
  <c r="M168" i="10" s="1"/>
  <c r="J147" i="10"/>
  <c r="K147" i="10" s="1"/>
  <c r="M147" i="10" s="1"/>
  <c r="J282" i="10"/>
  <c r="K282" i="10" s="1"/>
  <c r="M282" i="10" s="1"/>
  <c r="J218" i="10"/>
  <c r="K218" i="10" s="1"/>
  <c r="M218" i="10" s="1"/>
  <c r="J216" i="10"/>
  <c r="K216" i="10" s="1"/>
  <c r="M216" i="10" s="1"/>
  <c r="J116" i="10"/>
  <c r="K116" i="10" s="1"/>
  <c r="M116" i="10" s="1"/>
  <c r="J38" i="10"/>
  <c r="K38" i="10" s="1"/>
  <c r="M38" i="10" s="1"/>
  <c r="J51" i="10"/>
  <c r="K51" i="10" s="1"/>
  <c r="M51" i="10" s="1"/>
  <c r="J193" i="10"/>
  <c r="K193" i="10" s="1"/>
  <c r="M193" i="10" s="1"/>
  <c r="J255" i="10"/>
  <c r="K255" i="10" s="1"/>
  <c r="M255" i="10" s="1"/>
  <c r="J345" i="10"/>
  <c r="K345" i="10" s="1"/>
  <c r="M345" i="10" s="1"/>
  <c r="J311" i="10"/>
  <c r="K311" i="10" s="1"/>
  <c r="M311" i="10" s="1"/>
  <c r="J347" i="10"/>
  <c r="K347" i="10" s="1"/>
  <c r="M347" i="10" s="1"/>
  <c r="J357" i="10"/>
  <c r="K357" i="10" s="1"/>
  <c r="M357" i="10" s="1"/>
  <c r="J87" i="10"/>
  <c r="K87" i="10" s="1"/>
  <c r="M87" i="10" s="1"/>
  <c r="J387" i="10"/>
  <c r="K387" i="10" s="1"/>
  <c r="M387" i="10" s="1"/>
  <c r="J256" i="10"/>
  <c r="K256" i="10" s="1"/>
  <c r="M256" i="10" s="1"/>
  <c r="J348" i="10"/>
  <c r="K348" i="10" s="1"/>
  <c r="M348" i="10" s="1"/>
  <c r="J227" i="10"/>
  <c r="K227" i="10" s="1"/>
  <c r="M227" i="10" s="1"/>
  <c r="J353" i="10"/>
  <c r="K353" i="10" s="1"/>
  <c r="M353" i="10" s="1"/>
  <c r="J226" i="10"/>
  <c r="K226" i="10" s="1"/>
  <c r="M226" i="10" s="1"/>
  <c r="J271" i="10"/>
  <c r="K271" i="10" s="1"/>
  <c r="M271" i="10" s="1"/>
  <c r="J169" i="10"/>
  <c r="K169" i="10" s="1"/>
  <c r="M169" i="10" s="1"/>
  <c r="J127" i="10"/>
  <c r="K127" i="10" s="1"/>
  <c r="M127" i="10" s="1"/>
  <c r="J289" i="10"/>
  <c r="K289" i="10" s="1"/>
  <c r="M289" i="10" s="1"/>
  <c r="J381" i="10"/>
  <c r="K381" i="10" s="1"/>
  <c r="M381" i="10" s="1"/>
  <c r="J249" i="10"/>
  <c r="K249" i="10" s="1"/>
  <c r="M249" i="10" s="1"/>
  <c r="J262" i="10"/>
  <c r="K262" i="10" s="1"/>
  <c r="M262" i="10" s="1"/>
  <c r="J329" i="10"/>
  <c r="K329" i="10" s="1"/>
  <c r="M329" i="10" s="1"/>
  <c r="J112" i="10"/>
  <c r="K112" i="10" s="1"/>
  <c r="M112" i="10" s="1"/>
  <c r="J155" i="10"/>
  <c r="K155" i="10" s="1"/>
  <c r="M155" i="10" s="1"/>
  <c r="J322" i="10"/>
  <c r="K322" i="10" s="1"/>
  <c r="M322" i="10" s="1"/>
  <c r="J400" i="10"/>
  <c r="K400" i="10" s="1"/>
  <c r="M400" i="10" s="1"/>
  <c r="J173" i="10"/>
  <c r="K173" i="10" s="1"/>
  <c r="M173" i="10" s="1"/>
  <c r="J378" i="10"/>
  <c r="K378" i="10" s="1"/>
  <c r="M378" i="10" s="1"/>
  <c r="J111" i="10"/>
  <c r="K111" i="10" s="1"/>
  <c r="M111" i="10" s="1"/>
  <c r="J359" i="10"/>
  <c r="K359" i="10" s="1"/>
  <c r="M359" i="10" s="1"/>
  <c r="J372" i="10"/>
  <c r="K372" i="10" s="1"/>
  <c r="M372" i="10" s="1"/>
  <c r="J293" i="10"/>
  <c r="K293" i="10" s="1"/>
  <c r="M293" i="10" s="1"/>
  <c r="J19" i="10"/>
  <c r="K19" i="10" s="1"/>
  <c r="M19" i="10" s="1"/>
  <c r="J88" i="10"/>
  <c r="K88" i="10" s="1"/>
  <c r="M88" i="10" s="1"/>
  <c r="J377" i="10"/>
  <c r="K377" i="10" s="1"/>
  <c r="M377" i="10" s="1"/>
  <c r="J61" i="10"/>
  <c r="K61" i="10" s="1"/>
  <c r="M61" i="10" s="1"/>
  <c r="J139" i="10"/>
  <c r="K139" i="10" s="1"/>
  <c r="M139" i="10" s="1"/>
  <c r="J337" i="10"/>
  <c r="K337" i="10" s="1"/>
  <c r="M337" i="10" s="1"/>
  <c r="J31" i="10"/>
  <c r="K31" i="10" s="1"/>
  <c r="M31" i="10" s="1"/>
  <c r="J232" i="10"/>
  <c r="K232" i="10" s="1"/>
  <c r="M232" i="10" s="1"/>
  <c r="J28" i="10"/>
  <c r="K28" i="10" s="1"/>
  <c r="M28" i="10" s="1"/>
  <c r="J204" i="10"/>
  <c r="K204" i="10" s="1"/>
  <c r="M204" i="10" s="1"/>
  <c r="J361" i="10"/>
  <c r="K361" i="10" s="1"/>
  <c r="M361" i="10" s="1"/>
  <c r="J309" i="10"/>
  <c r="K309" i="10" s="1"/>
  <c r="M309" i="10" s="1"/>
  <c r="J188" i="10"/>
  <c r="K188" i="10" s="1"/>
  <c r="M188" i="10" s="1"/>
  <c r="J343" i="10"/>
  <c r="K343" i="10" s="1"/>
  <c r="M343" i="10" s="1"/>
  <c r="J272" i="10"/>
  <c r="K272" i="10" s="1"/>
  <c r="M272" i="10" s="1"/>
  <c r="J389" i="10"/>
  <c r="K389" i="10" s="1"/>
  <c r="M389" i="10" s="1"/>
  <c r="J81" i="10"/>
  <c r="K81" i="10" s="1"/>
  <c r="M81" i="10" s="1"/>
  <c r="J178" i="10"/>
  <c r="K178" i="10" s="1"/>
  <c r="M178" i="10" s="1"/>
  <c r="J114" i="10"/>
  <c r="K114" i="10" s="1"/>
  <c r="M114" i="10" s="1"/>
  <c r="J265" i="10"/>
  <c r="K265" i="10" s="1"/>
  <c r="M265" i="10" s="1"/>
  <c r="J187" i="10"/>
  <c r="K187" i="10" s="1"/>
  <c r="M187" i="10" s="1"/>
  <c r="J52" i="10"/>
  <c r="K52" i="10" s="1"/>
  <c r="M52" i="10" s="1"/>
  <c r="J424" i="10"/>
  <c r="K424" i="10" s="1"/>
  <c r="M424" i="10" s="1"/>
  <c r="J46" i="10"/>
  <c r="K46" i="10" s="1"/>
  <c r="M46" i="10" s="1"/>
  <c r="J184" i="10"/>
  <c r="K184" i="10" s="1"/>
  <c r="M184" i="10" s="1"/>
  <c r="J93" i="10"/>
  <c r="K93" i="10" s="1"/>
  <c r="M93" i="10" s="1"/>
  <c r="J429" i="10"/>
  <c r="K429" i="10" s="1"/>
  <c r="M429" i="10" s="1"/>
  <c r="J230" i="10"/>
  <c r="K230" i="10" s="1"/>
  <c r="M230" i="10" s="1"/>
  <c r="J229" i="10"/>
  <c r="K229" i="10" s="1"/>
  <c r="M229" i="10" s="1"/>
  <c r="J80" i="10"/>
  <c r="K80" i="10" s="1"/>
  <c r="M80" i="10" s="1"/>
  <c r="J113" i="10"/>
  <c r="K113" i="10" s="1"/>
  <c r="M113" i="10" s="1"/>
  <c r="J231" i="10"/>
  <c r="K231" i="10" s="1"/>
  <c r="M231" i="10" s="1"/>
  <c r="J376" i="10"/>
  <c r="K376" i="10" s="1"/>
  <c r="M376" i="10" s="1"/>
  <c r="J434" i="10"/>
  <c r="K434" i="10" s="1"/>
  <c r="M434" i="10" s="1"/>
  <c r="J354" i="10"/>
  <c r="K354" i="10" s="1"/>
  <c r="M354" i="10" s="1"/>
  <c r="J323" i="10"/>
  <c r="K323" i="10" s="1"/>
  <c r="M323" i="10" s="1"/>
  <c r="J49" i="10"/>
  <c r="K49" i="10" s="1"/>
  <c r="M49" i="10" s="1"/>
  <c r="J73" i="10"/>
  <c r="K73" i="10" s="1"/>
  <c r="M73" i="10" s="1"/>
  <c r="J228" i="10"/>
  <c r="K228" i="10" s="1"/>
  <c r="M228" i="10" s="1"/>
  <c r="J126" i="10"/>
  <c r="K126" i="10" s="1"/>
  <c r="M126" i="10" s="1"/>
  <c r="J384" i="10"/>
  <c r="K384" i="10" s="1"/>
  <c r="M384" i="10" s="1"/>
  <c r="J180" i="10"/>
  <c r="K180" i="10" s="1"/>
  <c r="M180" i="10" s="1"/>
  <c r="J296" i="10"/>
  <c r="K296" i="10" s="1"/>
  <c r="M296" i="10" s="1"/>
  <c r="J137" i="10"/>
  <c r="K137" i="10" s="1"/>
  <c r="M137" i="10" s="1"/>
  <c r="J316" i="10"/>
  <c r="K316" i="10" s="1"/>
  <c r="M316" i="10" s="1"/>
  <c r="J373" i="10"/>
  <c r="K373" i="10" s="1"/>
  <c r="M373" i="10" s="1"/>
  <c r="J12" i="10"/>
  <c r="K12" i="10" s="1"/>
  <c r="M12" i="10" s="1"/>
  <c r="J374" i="10"/>
  <c r="K374" i="10" s="1"/>
  <c r="M374" i="10" s="1"/>
  <c r="J390" i="10"/>
  <c r="K390" i="10" s="1"/>
  <c r="M390" i="10" s="1"/>
  <c r="J16" i="10"/>
  <c r="K16" i="10" s="1"/>
  <c r="M16" i="10" s="1"/>
  <c r="J392" i="10"/>
  <c r="K392" i="10" s="1"/>
  <c r="M392" i="10" s="1"/>
  <c r="J194" i="10"/>
  <c r="K194" i="10" s="1"/>
  <c r="M194" i="10" s="1"/>
  <c r="J292" i="10"/>
  <c r="K292" i="10" s="1"/>
  <c r="M292" i="10" s="1"/>
  <c r="J240" i="10"/>
  <c r="K240" i="10" s="1"/>
  <c r="M240" i="10" s="1"/>
  <c r="J142" i="10"/>
  <c r="K142" i="10" s="1"/>
  <c r="M142" i="10" s="1"/>
  <c r="J54" i="10"/>
  <c r="K54" i="10" s="1"/>
  <c r="M54" i="10" s="1"/>
  <c r="J98" i="10"/>
  <c r="K98" i="10" s="1"/>
  <c r="M98" i="10" s="1"/>
  <c r="J44" i="10"/>
  <c r="K44" i="10" s="1"/>
  <c r="M44" i="10" s="1"/>
  <c r="J317" i="10"/>
  <c r="K317" i="10" s="1"/>
  <c r="M317" i="10" s="1"/>
  <c r="J307" i="10"/>
  <c r="K307" i="10" s="1"/>
  <c r="M307" i="10" s="1"/>
  <c r="J156" i="10"/>
  <c r="K156" i="10" s="1"/>
  <c r="M156" i="10" s="1"/>
  <c r="J37" i="10"/>
  <c r="K37" i="10" s="1"/>
  <c r="M37" i="10" s="1"/>
  <c r="J148" i="10"/>
  <c r="K148" i="10" s="1"/>
  <c r="M148" i="10" s="1"/>
  <c r="J32" i="10"/>
  <c r="K32" i="10" s="1"/>
  <c r="M32" i="10" s="1"/>
  <c r="J414" i="10"/>
  <c r="K414" i="10" s="1"/>
  <c r="M414" i="10" s="1"/>
  <c r="J258" i="10"/>
  <c r="K258" i="10" s="1"/>
  <c r="M258" i="10" s="1"/>
  <c r="J189" i="10"/>
  <c r="K189" i="10" s="1"/>
  <c r="M189" i="10" s="1"/>
  <c r="J416" i="10"/>
  <c r="K416" i="10" s="1"/>
  <c r="M416" i="10" s="1"/>
  <c r="J59" i="10"/>
  <c r="K59" i="10" s="1"/>
  <c r="M59" i="10" s="1"/>
  <c r="J325" i="10"/>
  <c r="K325" i="10" s="1"/>
  <c r="M325" i="10" s="1"/>
  <c r="J65" i="10"/>
  <c r="K65" i="10" s="1"/>
  <c r="M65" i="10" s="1"/>
  <c r="J86" i="10"/>
  <c r="K86" i="10" s="1"/>
  <c r="M86" i="10" s="1"/>
  <c r="J402" i="10"/>
  <c r="K402" i="10" s="1"/>
  <c r="M402" i="10" s="1"/>
  <c r="J213" i="10"/>
  <c r="K213" i="10" s="1"/>
  <c r="M213" i="10" s="1"/>
  <c r="J207" i="10"/>
  <c r="K207" i="10" s="1"/>
  <c r="M207" i="10" s="1"/>
  <c r="J209" i="10"/>
  <c r="K209" i="10" s="1"/>
  <c r="M209" i="10" s="1"/>
  <c r="J125" i="10"/>
  <c r="K125" i="10" s="1"/>
  <c r="M125" i="10" s="1"/>
  <c r="J186" i="10"/>
  <c r="K186" i="10" s="1"/>
  <c r="M186" i="10" s="1"/>
  <c r="J302" i="10"/>
  <c r="K302" i="10" s="1"/>
  <c r="M302" i="10" s="1"/>
  <c r="J124" i="10"/>
  <c r="K124" i="10" s="1"/>
  <c r="M124" i="10" s="1"/>
  <c r="J160" i="10"/>
  <c r="K160" i="10" s="1"/>
  <c r="M160" i="10" s="1"/>
  <c r="J430" i="10"/>
  <c r="K430" i="10" s="1"/>
  <c r="M430" i="10" s="1"/>
  <c r="J305" i="10"/>
  <c r="K305" i="10" s="1"/>
  <c r="M305" i="10" s="1"/>
  <c r="J332" i="10"/>
  <c r="K332" i="10" s="1"/>
  <c r="M332" i="10" s="1"/>
  <c r="J379" i="10"/>
  <c r="K379" i="10" s="1"/>
  <c r="M379" i="10" s="1"/>
  <c r="J404" i="10"/>
  <c r="K404" i="10" s="1"/>
  <c r="M404" i="10" s="1"/>
  <c r="J310" i="10"/>
  <c r="K310" i="10" s="1"/>
  <c r="M310" i="10" s="1"/>
  <c r="J85" i="10"/>
  <c r="K85" i="10" s="1"/>
  <c r="M85" i="10" s="1"/>
  <c r="J40" i="10"/>
  <c r="K40" i="10" s="1"/>
  <c r="M40" i="10" s="1"/>
  <c r="J157" i="10"/>
  <c r="K157" i="10" s="1"/>
  <c r="M157" i="10" s="1"/>
  <c r="J109" i="10"/>
  <c r="K109" i="10" s="1"/>
  <c r="M109" i="10" s="1"/>
  <c r="J315" i="10"/>
  <c r="K315" i="10" s="1"/>
  <c r="M315" i="10" s="1"/>
  <c r="J84" i="10"/>
  <c r="K84" i="10" s="1"/>
  <c r="M84" i="10" s="1"/>
  <c r="J138" i="10"/>
  <c r="K138" i="10" s="1"/>
  <c r="M138" i="10" s="1"/>
  <c r="J301" i="10"/>
  <c r="K301" i="10" s="1"/>
  <c r="M301" i="10" s="1"/>
  <c r="J413" i="10"/>
  <c r="K413" i="10" s="1"/>
  <c r="M413" i="10" s="1"/>
  <c r="J15" i="10"/>
  <c r="K15" i="10" s="1"/>
  <c r="M15" i="10" s="1"/>
  <c r="J68" i="10"/>
  <c r="K68" i="10" s="1"/>
  <c r="M68" i="10" s="1"/>
  <c r="J350" i="10"/>
  <c r="K350" i="10" s="1"/>
  <c r="M350" i="10" s="1"/>
  <c r="J166" i="10"/>
  <c r="K166" i="10" s="1"/>
  <c r="M166" i="10" s="1"/>
  <c r="J89" i="10"/>
  <c r="K89" i="10" s="1"/>
  <c r="M89" i="10" s="1"/>
  <c r="J243" i="10"/>
  <c r="K243" i="10" s="1"/>
  <c r="M243" i="10" s="1"/>
  <c r="J306" i="10"/>
  <c r="K306" i="10" s="1"/>
  <c r="M306" i="10" s="1"/>
  <c r="J11" i="10"/>
  <c r="K11" i="10" s="1"/>
  <c r="M11" i="10" s="1"/>
  <c r="J331" i="10"/>
  <c r="K331" i="10" s="1"/>
  <c r="M331" i="10" s="1"/>
  <c r="J366" i="10"/>
  <c r="K366" i="10" s="1"/>
  <c r="M366" i="10" s="1"/>
  <c r="J263" i="10"/>
  <c r="K263" i="10" s="1"/>
  <c r="M263" i="10" s="1"/>
  <c r="J417" i="10"/>
  <c r="K417" i="10" s="1"/>
  <c r="M417" i="10" s="1"/>
  <c r="J34" i="10"/>
  <c r="K34" i="10" s="1"/>
  <c r="M34" i="10" s="1"/>
  <c r="J94" i="10"/>
  <c r="K94" i="10" s="1"/>
  <c r="M94" i="10" s="1"/>
  <c r="J369" i="10"/>
  <c r="K369" i="10" s="1"/>
  <c r="M369" i="10" s="1"/>
  <c r="J71" i="10"/>
  <c r="K71" i="10" s="1"/>
  <c r="M71" i="10" s="1"/>
  <c r="J217" i="10"/>
  <c r="K217" i="10" s="1"/>
  <c r="M217" i="10" s="1"/>
  <c r="J411" i="10"/>
  <c r="K411" i="10" s="1"/>
  <c r="M411" i="10" s="1"/>
  <c r="J170" i="10"/>
  <c r="K170" i="10" s="1"/>
  <c r="M170" i="10" s="1"/>
  <c r="J339" i="10"/>
  <c r="K339" i="10" s="1"/>
  <c r="M339" i="10" s="1"/>
  <c r="J386" i="10"/>
  <c r="K386" i="10" s="1"/>
  <c r="M386" i="10" s="1"/>
  <c r="J274" i="10"/>
  <c r="K274" i="10" s="1"/>
  <c r="M274" i="10" s="1"/>
  <c r="J18" i="10"/>
  <c r="K18" i="10" s="1"/>
  <c r="M18" i="10" s="1"/>
  <c r="J210" i="10"/>
  <c r="K210" i="10" s="1"/>
  <c r="M210" i="10" s="1"/>
  <c r="J105" i="10"/>
  <c r="K105" i="10" s="1"/>
  <c r="M105" i="10" s="1"/>
  <c r="J233" i="10"/>
  <c r="K233" i="10" s="1"/>
  <c r="M233" i="10" s="1"/>
  <c r="J351" i="10"/>
  <c r="K351" i="10" s="1"/>
  <c r="M351" i="10" s="1"/>
  <c r="J371" i="10"/>
  <c r="K371" i="10" s="1"/>
  <c r="M371" i="10" s="1"/>
  <c r="J41" i="10"/>
  <c r="K41" i="10" s="1"/>
  <c r="M41" i="10" s="1"/>
  <c r="J57" i="10"/>
  <c r="K57" i="10" s="1"/>
  <c r="M57" i="10" s="1"/>
  <c r="J335" i="10"/>
  <c r="K335" i="10" s="1"/>
  <c r="M335" i="10" s="1"/>
  <c r="J286" i="10"/>
  <c r="K286" i="10" s="1"/>
  <c r="M286" i="10" s="1"/>
  <c r="J75" i="10"/>
  <c r="K75" i="10" s="1"/>
  <c r="M75" i="10" s="1"/>
  <c r="J154" i="10"/>
  <c r="K154" i="10" s="1"/>
  <c r="M154" i="10" s="1"/>
  <c r="J183" i="10"/>
  <c r="K183" i="10" s="1"/>
  <c r="M183" i="10" s="1"/>
  <c r="J290" i="10"/>
  <c r="K290" i="10" s="1"/>
  <c r="M290" i="10" s="1"/>
  <c r="J308" i="10"/>
  <c r="K308" i="10" s="1"/>
  <c r="M308" i="10" s="1"/>
  <c r="J328" i="10"/>
  <c r="K328" i="10" s="1"/>
  <c r="M328" i="10" s="1"/>
  <c r="J141" i="10"/>
  <c r="K141" i="10" s="1"/>
  <c r="M141" i="10" s="1"/>
  <c r="J313" i="10"/>
  <c r="K313" i="10" s="1"/>
  <c r="M313" i="10" s="1"/>
  <c r="J212" i="10"/>
  <c r="K212" i="10" s="1"/>
  <c r="M212" i="10" s="1"/>
  <c r="J164" i="10"/>
  <c r="K164" i="10" s="1"/>
  <c r="M164" i="10" s="1"/>
  <c r="J225" i="10"/>
  <c r="K225" i="10" s="1"/>
  <c r="M225" i="10" s="1"/>
  <c r="J123" i="10"/>
  <c r="K123" i="10" s="1"/>
  <c r="M123" i="10" s="1"/>
  <c r="J358" i="10"/>
  <c r="K358" i="10" s="1"/>
  <c r="M358" i="10" s="1"/>
  <c r="J206" i="10"/>
  <c r="K206" i="10" s="1"/>
  <c r="M206" i="10" s="1"/>
  <c r="J179" i="10"/>
  <c r="K179" i="10" s="1"/>
  <c r="M179" i="10" s="1"/>
  <c r="J362" i="10"/>
  <c r="K362" i="10" s="1"/>
  <c r="M362" i="10" s="1"/>
  <c r="J326" i="10"/>
  <c r="K326" i="10" s="1"/>
  <c r="M326" i="10" s="1"/>
  <c r="J415" i="10"/>
  <c r="K415" i="10" s="1"/>
  <c r="M415" i="10" s="1"/>
  <c r="J95" i="10"/>
  <c r="K95" i="10" s="1"/>
  <c r="M95" i="10" s="1"/>
  <c r="J364" i="10"/>
  <c r="K364" i="10" s="1"/>
  <c r="M364" i="10" s="1"/>
  <c r="J408" i="10"/>
  <c r="K408" i="10" s="1"/>
  <c r="M408" i="10" s="1"/>
  <c r="J259" i="10"/>
  <c r="K259" i="10" s="1"/>
  <c r="M259" i="10" s="1"/>
  <c r="J375" i="10"/>
  <c r="K375" i="10" s="1"/>
  <c r="M375" i="10" s="1"/>
  <c r="J99" i="10"/>
  <c r="K99" i="10" s="1"/>
  <c r="M99" i="10" s="1"/>
  <c r="J368" i="10"/>
  <c r="K368" i="10" s="1"/>
  <c r="M368" i="10" s="1"/>
  <c r="J23" i="10"/>
  <c r="K23" i="10" s="1"/>
  <c r="M23" i="10" s="1"/>
  <c r="J128" i="10"/>
  <c r="K128" i="10" s="1"/>
  <c r="M128" i="10" s="1"/>
  <c r="J221" i="10"/>
  <c r="K221" i="10" s="1"/>
  <c r="M221" i="10" s="1"/>
  <c r="J261" i="10"/>
  <c r="K261" i="10" s="1"/>
  <c r="M261" i="10" s="1"/>
  <c r="J295" i="10"/>
  <c r="K295" i="10" s="1"/>
  <c r="M295" i="10" s="1"/>
  <c r="J70" i="10"/>
  <c r="K70" i="10" s="1"/>
  <c r="M70" i="10" s="1"/>
  <c r="J214" i="10"/>
  <c r="K214" i="10" s="1"/>
  <c r="M214" i="10" s="1"/>
  <c r="J257" i="10"/>
  <c r="K257" i="10" s="1"/>
  <c r="M257" i="10" s="1"/>
  <c r="J412" i="10"/>
  <c r="K412" i="10" s="1"/>
  <c r="M412" i="10" s="1"/>
  <c r="J53" i="10"/>
  <c r="K53" i="10" s="1"/>
  <c r="M53" i="10" s="1"/>
  <c r="J24" i="10"/>
  <c r="K24" i="10" s="1"/>
  <c r="M24" i="10" s="1"/>
  <c r="J314" i="10"/>
  <c r="K314" i="10" s="1"/>
  <c r="M314" i="10" s="1"/>
  <c r="J198" i="10"/>
  <c r="K198" i="10" s="1"/>
  <c r="M198" i="10" s="1"/>
  <c r="J342" i="10"/>
  <c r="K342" i="10" s="1"/>
  <c r="M342" i="10" s="1"/>
  <c r="J8" i="10"/>
  <c r="K8" i="10" s="1"/>
  <c r="M8" i="10" s="1"/>
  <c r="J72" i="10"/>
  <c r="K72" i="10" s="1"/>
  <c r="M72" i="10" s="1"/>
  <c r="J291" i="10"/>
  <c r="K291" i="10" s="1"/>
  <c r="M291" i="10" s="1"/>
  <c r="J185" i="10"/>
  <c r="K185" i="10" s="1"/>
  <c r="M185" i="10" s="1"/>
  <c r="J131" i="10"/>
  <c r="K131" i="10" s="1"/>
  <c r="M131" i="10" s="1"/>
  <c r="J220" i="10"/>
  <c r="K220" i="10" s="1"/>
  <c r="M220" i="10" s="1"/>
  <c r="J55" i="10"/>
  <c r="K55" i="10" s="1"/>
  <c r="M55" i="10" s="1"/>
  <c r="J318" i="10"/>
  <c r="K318" i="10" s="1"/>
  <c r="M318" i="10" s="1"/>
  <c r="J270" i="10"/>
  <c r="K270" i="10" s="1"/>
  <c r="M270" i="10" s="1"/>
  <c r="J285" i="10"/>
  <c r="K285" i="10" s="1"/>
  <c r="M285" i="10" s="1"/>
  <c r="J101" i="10"/>
  <c r="K101" i="10" s="1"/>
  <c r="M101" i="10" s="1"/>
  <c r="J393" i="10"/>
  <c r="K393" i="10" s="1"/>
  <c r="M393" i="10" s="1"/>
  <c r="J431" i="10"/>
  <c r="K431" i="10" s="1"/>
  <c r="M431" i="10" s="1"/>
  <c r="J58" i="10"/>
  <c r="K58" i="10" s="1"/>
  <c r="M58" i="10" s="1"/>
  <c r="J273" i="10"/>
  <c r="K273" i="10" s="1"/>
  <c r="M273" i="10" s="1"/>
  <c r="J192" i="10"/>
  <c r="K192" i="10" s="1"/>
  <c r="M192" i="10" s="1"/>
  <c r="J177" i="10"/>
  <c r="K177" i="10" s="1"/>
  <c r="M177" i="10" s="1"/>
  <c r="J297" i="10"/>
  <c r="K297" i="10" s="1"/>
  <c r="M297" i="10" s="1"/>
  <c r="J97" i="10"/>
  <c r="K97" i="10" s="1"/>
  <c r="M97" i="10" s="1"/>
  <c r="J135" i="10"/>
  <c r="K135" i="10" s="1"/>
  <c r="M135" i="10" s="1"/>
  <c r="J102" i="10"/>
  <c r="K102" i="10" s="1"/>
  <c r="M102" i="10" s="1"/>
  <c r="J370" i="10"/>
  <c r="K370" i="10" s="1"/>
  <c r="M370" i="10" s="1"/>
  <c r="J349" i="10"/>
  <c r="K349" i="10" s="1"/>
  <c r="M349" i="10" s="1"/>
  <c r="J195" i="10"/>
  <c r="K195" i="10" s="1"/>
  <c r="M195" i="10" s="1"/>
  <c r="J235" i="10"/>
  <c r="K235" i="10" s="1"/>
  <c r="M235" i="10" s="1"/>
  <c r="J341" i="10"/>
  <c r="K341" i="10" s="1"/>
  <c r="M341" i="10" s="1"/>
  <c r="J134" i="10"/>
  <c r="K134" i="10" s="1"/>
  <c r="M134" i="10" s="1"/>
  <c r="J100" i="10"/>
  <c r="K100" i="10" s="1"/>
  <c r="M100" i="10" s="1"/>
  <c r="J153" i="10"/>
  <c r="K153" i="10" s="1"/>
  <c r="M153" i="10" s="1"/>
  <c r="J190" i="10"/>
  <c r="K190" i="10" s="1"/>
  <c r="M190" i="10" s="1"/>
  <c r="J407" i="10"/>
  <c r="K407" i="10" s="1"/>
  <c r="M407" i="10" s="1"/>
  <c r="J321" i="10"/>
  <c r="K321" i="10" s="1"/>
  <c r="M321" i="10" s="1"/>
  <c r="J423" i="10"/>
  <c r="K423" i="10" s="1"/>
  <c r="M423" i="10" s="1"/>
  <c r="J294" i="10"/>
  <c r="K294" i="10" s="1"/>
  <c r="M294" i="10" s="1"/>
  <c r="J336" i="10"/>
  <c r="K336" i="10" s="1"/>
  <c r="M336" i="10" s="1"/>
  <c r="J278" i="10"/>
  <c r="K278" i="10" s="1"/>
  <c r="M278" i="10" s="1"/>
  <c r="J406" i="10"/>
  <c r="K406" i="10" s="1"/>
  <c r="M406" i="10" s="1"/>
  <c r="J224" i="10"/>
  <c r="K224" i="10" s="1"/>
  <c r="M224" i="10" s="1"/>
  <c r="J149" i="10"/>
  <c r="K149" i="10" s="1"/>
  <c r="M149" i="10" s="1"/>
  <c r="J110" i="10"/>
  <c r="K110" i="10" s="1"/>
  <c r="M110" i="10" s="1"/>
  <c r="J76" i="10"/>
  <c r="K76" i="10" s="1"/>
  <c r="M76" i="10" s="1"/>
  <c r="J208" i="10"/>
  <c r="K208" i="10" s="1"/>
  <c r="M208" i="10" s="1"/>
  <c r="J383" i="10"/>
  <c r="K383" i="10" s="1"/>
  <c r="M383" i="10" s="1"/>
  <c r="J222" i="10"/>
  <c r="K222" i="10" s="1"/>
  <c r="M222" i="10" s="1"/>
  <c r="J82" i="10"/>
  <c r="K82" i="10" s="1"/>
  <c r="M82" i="10" s="1"/>
  <c r="J115" i="10"/>
  <c r="K115" i="10" s="1"/>
  <c r="M115" i="10" s="1"/>
  <c r="J90" i="10"/>
  <c r="K90" i="10" s="1"/>
  <c r="M90" i="10" s="1"/>
  <c r="J196" i="10"/>
  <c r="K196" i="10" s="1"/>
  <c r="M196" i="10" s="1"/>
  <c r="J303" i="10"/>
  <c r="K303" i="10" s="1"/>
  <c r="M303" i="10" s="1"/>
  <c r="J56" i="10"/>
  <c r="K56" i="10" s="1"/>
  <c r="M56" i="10" s="1"/>
  <c r="J43" i="10"/>
  <c r="K43" i="10" s="1"/>
  <c r="M43" i="10" s="1"/>
  <c r="J253" i="10"/>
  <c r="K253" i="10" s="1"/>
  <c r="M253" i="10" s="1"/>
  <c r="J202" i="10"/>
  <c r="K202" i="10" s="1"/>
  <c r="M202" i="10" s="1"/>
  <c r="J60" i="10"/>
  <c r="K60" i="10" s="1"/>
  <c r="M60" i="10" s="1"/>
  <c r="J245" i="10"/>
  <c r="K245" i="10" s="1"/>
  <c r="M245" i="10" s="1"/>
  <c r="J382" i="10"/>
  <c r="K382" i="10" s="1"/>
  <c r="M382" i="10" s="1"/>
  <c r="J275" i="10"/>
  <c r="K275" i="10" s="1"/>
  <c r="M275" i="10" s="1"/>
  <c r="J13" i="10"/>
  <c r="K13" i="10" s="1"/>
  <c r="M13" i="10" s="1"/>
  <c r="J122" i="10"/>
  <c r="K122" i="10" s="1"/>
  <c r="M122" i="10" s="1"/>
  <c r="J403" i="10"/>
  <c r="K403" i="10" s="1"/>
  <c r="M403" i="10" s="1"/>
  <c r="J162" i="10"/>
  <c r="K162" i="10" s="1"/>
  <c r="M162" i="10" s="1"/>
  <c r="J269" i="10"/>
  <c r="K269" i="10" s="1"/>
  <c r="M269" i="10" s="1"/>
  <c r="J435" i="10"/>
  <c r="K435" i="10" s="1"/>
  <c r="M435" i="10" s="1"/>
  <c r="J346" i="10"/>
  <c r="K346" i="10" s="1"/>
  <c r="M346" i="10" s="1"/>
  <c r="J117" i="10"/>
  <c r="K117" i="10" s="1"/>
  <c r="M117" i="10" s="1"/>
  <c r="J203" i="10"/>
  <c r="K203" i="10" s="1"/>
  <c r="M203" i="10" s="1"/>
  <c r="J165" i="10"/>
  <c r="K165" i="10" s="1"/>
  <c r="M165" i="10" s="1"/>
  <c r="J42" i="10"/>
  <c r="K42" i="10" s="1"/>
  <c r="M42" i="10" s="1"/>
  <c r="J279" i="10"/>
  <c r="K279" i="10" s="1"/>
  <c r="M279" i="10" s="1"/>
  <c r="J251" i="10"/>
  <c r="K251" i="10" s="1"/>
  <c r="M251" i="10" s="1"/>
  <c r="J264" i="10"/>
  <c r="K264" i="10" s="1"/>
  <c r="M264" i="10" s="1"/>
  <c r="J200" i="10"/>
  <c r="K200" i="10" s="1"/>
  <c r="M200" i="10" s="1"/>
  <c r="J161" i="10"/>
  <c r="K161" i="10" s="1"/>
  <c r="M161" i="10" s="1"/>
  <c r="J238" i="10"/>
  <c r="K238" i="10" s="1"/>
  <c r="M238" i="10" s="1"/>
  <c r="J385" i="10"/>
  <c r="K385" i="10" s="1"/>
  <c r="M385" i="10" s="1"/>
  <c r="J420" i="10"/>
  <c r="K420" i="10" s="1"/>
  <c r="M420" i="10" s="1"/>
  <c r="J39" i="10"/>
  <c r="K39" i="10" s="1"/>
  <c r="M39" i="10" s="1"/>
  <c r="J242" i="10"/>
  <c r="K242" i="10" s="1"/>
  <c r="M242" i="10" s="1"/>
  <c r="J33" i="10"/>
  <c r="K33" i="10" s="1"/>
  <c r="M33" i="10" s="1"/>
  <c r="J398" i="10"/>
  <c r="K398" i="10" s="1"/>
  <c r="M398" i="10" s="1"/>
  <c r="J174" i="10"/>
  <c r="K174" i="10" s="1"/>
  <c r="M174" i="10" s="1"/>
  <c r="J410" i="10"/>
  <c r="K410" i="10" s="1"/>
  <c r="M410" i="10" s="1"/>
  <c r="J63" i="10"/>
  <c r="K63" i="10" s="1"/>
  <c r="M63" i="10" s="1"/>
  <c r="J428" i="10"/>
  <c r="K428" i="10" s="1"/>
  <c r="M428" i="10" s="1"/>
  <c r="J106" i="10"/>
  <c r="K106" i="10" s="1"/>
  <c r="M106" i="10" s="1"/>
  <c r="J45" i="10"/>
  <c r="K45" i="10" s="1"/>
  <c r="M45" i="10" s="1"/>
  <c r="J267" i="10"/>
  <c r="K267" i="10" s="1"/>
  <c r="M267" i="10" s="1"/>
  <c r="J201" i="10"/>
  <c r="K201" i="10" s="1"/>
  <c r="M201" i="10" s="1"/>
  <c r="J280" i="10"/>
  <c r="K280" i="10" s="1"/>
  <c r="M280" i="10" s="1"/>
  <c r="J199" i="10"/>
  <c r="K199" i="10" s="1"/>
  <c r="M199" i="10" s="1"/>
  <c r="J29" i="10"/>
  <c r="K29" i="10" s="1"/>
  <c r="M29" i="10" s="1"/>
  <c r="J391" i="10"/>
  <c r="K391" i="10" s="1"/>
  <c r="M391" i="10" s="1"/>
  <c r="J367" i="10"/>
  <c r="K367" i="10" s="1"/>
  <c r="M367" i="10" s="1"/>
  <c r="J237" i="10"/>
  <c r="K237" i="10" s="1"/>
  <c r="M237" i="10" s="1"/>
  <c r="J96" i="10"/>
  <c r="K96" i="10" s="1"/>
  <c r="M96" i="10" s="1"/>
  <c r="J427" i="10"/>
  <c r="K427" i="10" s="1"/>
  <c r="M427" i="10" s="1"/>
  <c r="J69" i="10"/>
  <c r="K69" i="10" s="1"/>
  <c r="M69" i="10" s="1"/>
  <c r="J388" i="10"/>
  <c r="K388" i="10" s="1"/>
  <c r="M388" i="10" s="1"/>
  <c r="J426" i="10"/>
  <c r="K426" i="10" s="1"/>
  <c r="M426" i="10" s="1"/>
  <c r="J17" i="10"/>
  <c r="K17" i="10" s="1"/>
  <c r="M17" i="10" s="1"/>
  <c r="J254" i="10"/>
  <c r="K254" i="10" s="1"/>
  <c r="M254" i="10" s="1"/>
  <c r="J30" i="10"/>
  <c r="K30" i="10" s="1"/>
  <c r="M30" i="10" s="1"/>
  <c r="J25" i="10"/>
  <c r="K25" i="10" s="1"/>
  <c r="M25" i="10" s="1"/>
  <c r="J150" i="10"/>
  <c r="K150" i="10" s="1"/>
  <c r="M150" i="10" s="1"/>
  <c r="J421" i="10"/>
  <c r="K421" i="10" s="1"/>
  <c r="M421" i="10" s="1"/>
  <c r="J146" i="10"/>
  <c r="K146" i="10" s="1"/>
  <c r="M146" i="10" s="1"/>
  <c r="J103" i="10"/>
  <c r="K103" i="10" s="1"/>
  <c r="M103" i="10" s="1"/>
  <c r="J145" i="10"/>
  <c r="K145" i="10" s="1"/>
  <c r="M145" i="10" s="1"/>
  <c r="J129" i="10"/>
  <c r="K129" i="10" s="1"/>
  <c r="M129" i="10" s="1"/>
  <c r="J22" i="10"/>
  <c r="K22" i="10" s="1"/>
  <c r="M22" i="10" s="1"/>
  <c r="J104" i="10"/>
  <c r="K104" i="10" s="1"/>
  <c r="M104" i="10" s="1"/>
  <c r="J67" i="10"/>
  <c r="K67" i="10" s="1"/>
  <c r="M67" i="10" s="1"/>
  <c r="J248" i="10"/>
  <c r="K248" i="10" s="1"/>
  <c r="M248" i="10" s="1"/>
  <c r="J119" i="10"/>
  <c r="K119" i="10" s="1"/>
  <c r="M119" i="10" s="1"/>
  <c r="J246" i="10"/>
  <c r="K246" i="10" s="1"/>
  <c r="M246" i="10" s="1"/>
  <c r="J182" i="10"/>
  <c r="K182" i="10" s="1"/>
  <c r="M182" i="10" s="1"/>
  <c r="J250" i="10"/>
  <c r="K250" i="10" s="1"/>
  <c r="M250" i="10" s="1"/>
  <c r="J432" i="10"/>
  <c r="K432" i="10" s="1"/>
  <c r="M432" i="10" s="1"/>
  <c r="J324" i="10"/>
  <c r="K324" i="10" s="1"/>
  <c r="M324" i="10" s="1"/>
  <c r="J399" i="10"/>
  <c r="K399" i="10" s="1"/>
  <c r="M399" i="10" s="1"/>
  <c r="J223" i="10"/>
  <c r="K223" i="10" s="1"/>
  <c r="M223" i="10" s="1"/>
  <c r="J35" i="10"/>
  <c r="K35" i="10" s="1"/>
  <c r="M35" i="10" s="1"/>
  <c r="J284" i="10"/>
  <c r="K284" i="10" s="1"/>
  <c r="M284" i="10" s="1"/>
  <c r="J304" i="10"/>
  <c r="K304" i="10" s="1"/>
  <c r="M304" i="10" s="1"/>
  <c r="J47" i="10"/>
  <c r="K47" i="10" s="1"/>
  <c r="M47" i="10" s="1"/>
  <c r="J27" i="10"/>
  <c r="K27" i="10" s="1"/>
  <c r="M27" i="10" s="1"/>
  <c r="J333" i="10"/>
  <c r="K333" i="10" s="1"/>
  <c r="M333" i="10" s="1"/>
  <c r="J211" i="10"/>
  <c r="K211" i="10" s="1"/>
  <c r="M211" i="10" s="1"/>
  <c r="J252" i="10"/>
  <c r="K252" i="10" s="1"/>
  <c r="M252" i="10" s="1"/>
  <c r="J130" i="10"/>
  <c r="K130" i="10" s="1"/>
  <c r="M130" i="10" s="1"/>
  <c r="J163" i="10"/>
  <c r="K163" i="10" s="1"/>
  <c r="M163" i="10" s="1"/>
  <c r="J338" i="10"/>
  <c r="K338" i="10" s="1"/>
  <c r="M338" i="10" s="1"/>
  <c r="J118" i="10"/>
  <c r="K118" i="10" s="1"/>
  <c r="M118" i="10" s="1"/>
  <c r="J340" i="10"/>
  <c r="K340" i="10" s="1"/>
  <c r="M340" i="10" s="1"/>
  <c r="J107" i="10"/>
  <c r="K107" i="10" s="1"/>
  <c r="M107" i="10" s="1"/>
  <c r="J175" i="10"/>
  <c r="K175" i="10" s="1"/>
  <c r="M175" i="10" s="1"/>
  <c r="J277" i="10"/>
  <c r="K277" i="10" s="1"/>
  <c r="M277" i="10" s="1"/>
  <c r="J344" i="10"/>
  <c r="K344" i="10" s="1"/>
  <c r="M344" i="10" s="1"/>
  <c r="J181" i="10"/>
  <c r="K181" i="10" s="1"/>
  <c r="M181" i="10" s="1"/>
  <c r="J419" i="10"/>
  <c r="K419" i="10" s="1"/>
  <c r="M419" i="10" s="1"/>
  <c r="J425" i="10"/>
  <c r="K425" i="10" s="1"/>
  <c r="M425" i="10" s="1"/>
  <c r="J64" i="10"/>
  <c r="K64" i="10" s="1"/>
  <c r="M64" i="10" s="1"/>
  <c r="J281" i="10"/>
  <c r="K281" i="10" s="1"/>
  <c r="M281" i="10" s="1"/>
  <c r="J401" i="10"/>
  <c r="K401" i="10" s="1"/>
  <c r="M401" i="10" s="1"/>
  <c r="J176" i="10"/>
  <c r="K176" i="10" s="1"/>
  <c r="M176" i="10" s="1"/>
  <c r="J283" i="10"/>
  <c r="K283" i="10" s="1"/>
  <c r="M283" i="10" s="1"/>
  <c r="J260" i="10"/>
  <c r="K260" i="10" s="1"/>
  <c r="M260" i="10" s="1"/>
  <c r="J10" i="10"/>
  <c r="K10" i="10" s="1"/>
  <c r="M10" i="10" s="1"/>
  <c r="J215" i="10"/>
  <c r="K215" i="10" s="1"/>
  <c r="M215" i="10" s="1"/>
  <c r="J83" i="10"/>
  <c r="K83" i="10" s="1"/>
  <c r="M83" i="10" s="1"/>
  <c r="J241" i="10"/>
  <c r="K241" i="10" s="1"/>
  <c r="M241" i="10" s="1"/>
  <c r="J418" i="10"/>
  <c r="K418" i="10" s="1"/>
  <c r="M418" i="10" s="1"/>
  <c r="J167" i="10"/>
  <c r="K167" i="10" s="1"/>
  <c r="M167" i="10" s="1"/>
  <c r="J319" i="10"/>
  <c r="K319" i="10" s="1"/>
  <c r="M319" i="10" s="1"/>
  <c r="J91" i="10"/>
  <c r="K91" i="10" s="1"/>
  <c r="M91" i="10" s="1"/>
  <c r="J396" i="10"/>
  <c r="K396" i="10" s="1"/>
  <c r="M396" i="10" s="1"/>
  <c r="J171" i="10"/>
  <c r="K171" i="10" s="1"/>
  <c r="M171" i="10" s="1"/>
  <c r="J300" i="10"/>
  <c r="K300" i="10" s="1"/>
  <c r="M300" i="10" s="1"/>
  <c r="J133" i="10"/>
  <c r="K133" i="10" s="1"/>
  <c r="M133" i="10" s="1"/>
  <c r="J397" i="10"/>
  <c r="K397" i="10" s="1"/>
  <c r="M397" i="10" s="1"/>
  <c r="J74" i="10"/>
  <c r="K74" i="10" s="1"/>
  <c r="M74" i="10" s="1"/>
  <c r="J356" i="10"/>
  <c r="K356" i="10" s="1"/>
  <c r="M356" i="10" s="1"/>
  <c r="J66" i="10"/>
  <c r="K66" i="10" s="1"/>
  <c r="M66" i="10" s="1"/>
  <c r="L437" i="9"/>
  <c r="J282" i="8"/>
  <c r="K282" i="8" s="1"/>
  <c r="M282" i="8" s="1"/>
  <c r="N282" i="9" s="1"/>
  <c r="J379" i="8"/>
  <c r="K379" i="8" s="1"/>
  <c r="M379" i="8" s="1"/>
  <c r="N379" i="9" s="1"/>
  <c r="J57" i="8"/>
  <c r="K57" i="8" s="1"/>
  <c r="M57" i="8" s="1"/>
  <c r="N57" i="9" s="1"/>
  <c r="J331" i="8"/>
  <c r="K331" i="8" s="1"/>
  <c r="M331" i="8" s="1"/>
  <c r="N331" i="9" s="1"/>
  <c r="J56" i="8"/>
  <c r="K56" i="8" s="1"/>
  <c r="M56" i="8" s="1"/>
  <c r="N56" i="9" s="1"/>
  <c r="J91" i="8"/>
  <c r="K91" i="8" s="1"/>
  <c r="M91" i="8" s="1"/>
  <c r="N91" i="9" s="1"/>
  <c r="J314" i="8"/>
  <c r="K314" i="8" s="1"/>
  <c r="M314" i="8" s="1"/>
  <c r="N314" i="9" s="1"/>
  <c r="J88" i="8"/>
  <c r="K88" i="8" s="1"/>
  <c r="M88" i="8" s="1"/>
  <c r="N88" i="9" s="1"/>
  <c r="J65" i="8"/>
  <c r="K65" i="8" s="1"/>
  <c r="M65" i="8" s="1"/>
  <c r="N65" i="9" s="1"/>
  <c r="J355" i="8"/>
  <c r="K355" i="8" s="1"/>
  <c r="M355" i="8" s="1"/>
  <c r="N355" i="9" s="1"/>
  <c r="J339" i="8"/>
  <c r="K339" i="8" s="1"/>
  <c r="M339" i="8" s="1"/>
  <c r="N339" i="9" s="1"/>
  <c r="J187" i="8"/>
  <c r="K187" i="8" s="1"/>
  <c r="M187" i="8" s="1"/>
  <c r="N187" i="9" s="1"/>
  <c r="J27" i="8"/>
  <c r="K27" i="8" s="1"/>
  <c r="M27" i="8" s="1"/>
  <c r="N27" i="9" s="1"/>
  <c r="J134" i="8"/>
  <c r="K134" i="8" s="1"/>
  <c r="M134" i="8" s="1"/>
  <c r="N134" i="9" s="1"/>
  <c r="J374" i="8"/>
  <c r="K374" i="8" s="1"/>
  <c r="M374" i="8" s="1"/>
  <c r="N374" i="9" s="1"/>
  <c r="J216" i="8"/>
  <c r="K216" i="8" s="1"/>
  <c r="M216" i="8" s="1"/>
  <c r="N216" i="9" s="1"/>
  <c r="J106" i="8"/>
  <c r="K106" i="8" s="1"/>
  <c r="M106" i="8" s="1"/>
  <c r="N106" i="9" s="1"/>
  <c r="J211" i="8"/>
  <c r="K211" i="8" s="1"/>
  <c r="M211" i="8" s="1"/>
  <c r="N211" i="9" s="1"/>
  <c r="J390" i="8"/>
  <c r="K390" i="8" s="1"/>
  <c r="M390" i="8" s="1"/>
  <c r="N390" i="9" s="1"/>
  <c r="J86" i="8"/>
  <c r="K86" i="8" s="1"/>
  <c r="M86" i="8" s="1"/>
  <c r="N86" i="9" s="1"/>
  <c r="J376" i="8"/>
  <c r="K376" i="8" s="1"/>
  <c r="M376" i="8" s="1"/>
  <c r="N376" i="9" s="1"/>
  <c r="J21" i="8"/>
  <c r="K21" i="8" s="1"/>
  <c r="M21" i="8" s="1"/>
  <c r="N21" i="9" s="1"/>
  <c r="J261" i="8"/>
  <c r="K261" i="8" s="1"/>
  <c r="M261" i="8" s="1"/>
  <c r="N261" i="9" s="1"/>
  <c r="J83" i="8"/>
  <c r="K83" i="8" s="1"/>
  <c r="M83" i="8" s="1"/>
  <c r="N83" i="9" s="1"/>
  <c r="J269" i="8"/>
  <c r="K269" i="8" s="1"/>
  <c r="M269" i="8" s="1"/>
  <c r="N269" i="9" s="1"/>
  <c r="J396" i="8"/>
  <c r="K396" i="8" s="1"/>
  <c r="M396" i="8" s="1"/>
  <c r="N396" i="9" s="1"/>
  <c r="J193" i="8"/>
  <c r="K193" i="8" s="1"/>
  <c r="M193" i="8" s="1"/>
  <c r="N193" i="9" s="1"/>
  <c r="J358" i="8"/>
  <c r="K358" i="8" s="1"/>
  <c r="M358" i="8" s="1"/>
  <c r="N358" i="9" s="1"/>
  <c r="J26" i="8"/>
  <c r="K26" i="8" s="1"/>
  <c r="M26" i="8" s="1"/>
  <c r="N26" i="9" s="1"/>
  <c r="J344" i="8"/>
  <c r="K344" i="8" s="1"/>
  <c r="M344" i="8" s="1"/>
  <c r="N344" i="9" s="1"/>
  <c r="J292" i="8"/>
  <c r="K292" i="8" s="1"/>
  <c r="M292" i="8" s="1"/>
  <c r="N292" i="9" s="1"/>
  <c r="J55" i="8"/>
  <c r="K55" i="8" s="1"/>
  <c r="M55" i="8" s="1"/>
  <c r="N55" i="9" s="1"/>
  <c r="J251" i="8"/>
  <c r="K251" i="8" s="1"/>
  <c r="M251" i="8" s="1"/>
  <c r="N251" i="9" s="1"/>
  <c r="J410" i="8"/>
  <c r="K410" i="8" s="1"/>
  <c r="M410" i="8" s="1"/>
  <c r="N410" i="9" s="1"/>
  <c r="J321" i="8"/>
  <c r="K321" i="8" s="1"/>
  <c r="M321" i="8" s="1"/>
  <c r="N321" i="9" s="1"/>
  <c r="J222" i="8"/>
  <c r="K222" i="8" s="1"/>
  <c r="M222" i="8" s="1"/>
  <c r="N222" i="9" s="1"/>
  <c r="J343" i="8"/>
  <c r="K343" i="8" s="1"/>
  <c r="M343" i="8" s="1"/>
  <c r="N343" i="9" s="1"/>
  <c r="J212" i="8"/>
  <c r="K212" i="8" s="1"/>
  <c r="M212" i="8" s="1"/>
  <c r="N212" i="9" s="1"/>
  <c r="J375" i="8"/>
  <c r="K375" i="8" s="1"/>
  <c r="M375" i="8" s="1"/>
  <c r="N375" i="9" s="1"/>
  <c r="J394" i="8"/>
  <c r="K394" i="8" s="1"/>
  <c r="M394" i="8" s="1"/>
  <c r="N394" i="9" s="1"/>
  <c r="J154" i="8"/>
  <c r="K154" i="8" s="1"/>
  <c r="M154" i="8" s="1"/>
  <c r="N154" i="9" s="1"/>
  <c r="J157" i="8"/>
  <c r="K157" i="8" s="1"/>
  <c r="M157" i="8" s="1"/>
  <c r="N157" i="9" s="1"/>
  <c r="J156" i="8"/>
  <c r="K156" i="8" s="1"/>
  <c r="M156" i="8" s="1"/>
  <c r="N156" i="9" s="1"/>
  <c r="J223" i="8"/>
  <c r="K223" i="8" s="1"/>
  <c r="M223" i="8" s="1"/>
  <c r="N223" i="9" s="1"/>
  <c r="J204" i="8"/>
  <c r="K204" i="8" s="1"/>
  <c r="M204" i="8" s="1"/>
  <c r="N204" i="9" s="1"/>
  <c r="J385" i="8"/>
  <c r="K385" i="8" s="1"/>
  <c r="M385" i="8" s="1"/>
  <c r="N385" i="9" s="1"/>
  <c r="J227" i="8"/>
  <c r="K227" i="8" s="1"/>
  <c r="M227" i="8" s="1"/>
  <c r="N227" i="9" s="1"/>
  <c r="J305" i="8"/>
  <c r="K305" i="8" s="1"/>
  <c r="M305" i="8" s="1"/>
  <c r="N305" i="9" s="1"/>
  <c r="J142" i="8"/>
  <c r="K142" i="8" s="1"/>
  <c r="M142" i="8" s="1"/>
  <c r="N142" i="9" s="1"/>
  <c r="J226" i="8"/>
  <c r="K226" i="8" s="1"/>
  <c r="M226" i="8" s="1"/>
  <c r="N226" i="9" s="1"/>
  <c r="J172" i="8"/>
  <c r="K172" i="8" s="1"/>
  <c r="M172" i="8" s="1"/>
  <c r="N172" i="9" s="1"/>
  <c r="J206" i="8"/>
  <c r="K206" i="8" s="1"/>
  <c r="M206" i="8" s="1"/>
  <c r="N206" i="9" s="1"/>
  <c r="J97" i="8"/>
  <c r="K97" i="8" s="1"/>
  <c r="M97" i="8" s="1"/>
  <c r="N97" i="9" s="1"/>
  <c r="J393" i="8"/>
  <c r="K393" i="8" s="1"/>
  <c r="M393" i="8" s="1"/>
  <c r="N393" i="9" s="1"/>
  <c r="J230" i="8"/>
  <c r="K230" i="8" s="1"/>
  <c r="M230" i="8" s="1"/>
  <c r="N230" i="9" s="1"/>
  <c r="J234" i="8"/>
  <c r="K234" i="8" s="1"/>
  <c r="M234" i="8" s="1"/>
  <c r="N234" i="9" s="1"/>
  <c r="J10" i="8"/>
  <c r="K10" i="8" s="1"/>
  <c r="M10" i="8" s="1"/>
  <c r="N10" i="9" s="1"/>
  <c r="J303" i="8"/>
  <c r="K303" i="8" s="1"/>
  <c r="M303" i="8" s="1"/>
  <c r="N303" i="9" s="1"/>
  <c r="J93" i="8"/>
  <c r="K93" i="8" s="1"/>
  <c r="M93" i="8" s="1"/>
  <c r="N93" i="9" s="1"/>
  <c r="J203" i="8"/>
  <c r="K203" i="8" s="1"/>
  <c r="M203" i="8" s="1"/>
  <c r="N203" i="9" s="1"/>
  <c r="J62" i="8"/>
  <c r="K62" i="8" s="1"/>
  <c r="M62" i="8" s="1"/>
  <c r="N62" i="9" s="1"/>
  <c r="J337" i="8"/>
  <c r="K337" i="8" s="1"/>
  <c r="M337" i="8" s="1"/>
  <c r="N337" i="9" s="1"/>
  <c r="J197" i="8"/>
  <c r="K197" i="8" s="1"/>
  <c r="M197" i="8" s="1"/>
  <c r="N197" i="9" s="1"/>
  <c r="J146" i="8"/>
  <c r="K146" i="8" s="1"/>
  <c r="M146" i="8" s="1"/>
  <c r="N146" i="9" s="1"/>
  <c r="J130" i="8"/>
  <c r="K130" i="8" s="1"/>
  <c r="M130" i="8" s="1"/>
  <c r="N130" i="9" s="1"/>
  <c r="J115" i="8"/>
  <c r="K115" i="8" s="1"/>
  <c r="M115" i="8" s="1"/>
  <c r="N115" i="9" s="1"/>
  <c r="J420" i="8"/>
  <c r="K420" i="8" s="1"/>
  <c r="M420" i="8" s="1"/>
  <c r="N420" i="9" s="1"/>
  <c r="J283" i="8"/>
  <c r="K283" i="8" s="1"/>
  <c r="M283" i="8" s="1"/>
  <c r="N283" i="9" s="1"/>
  <c r="J167" i="8"/>
  <c r="K167" i="8" s="1"/>
  <c r="M167" i="8" s="1"/>
  <c r="N167" i="9" s="1"/>
  <c r="J50" i="8"/>
  <c r="K50" i="8" s="1"/>
  <c r="M50" i="8" s="1"/>
  <c r="N50" i="9" s="1"/>
  <c r="J233" i="8"/>
  <c r="K233" i="8" s="1"/>
  <c r="M233" i="8" s="1"/>
  <c r="N233" i="9" s="1"/>
  <c r="J295" i="8"/>
  <c r="K295" i="8" s="1"/>
  <c r="M295" i="8" s="1"/>
  <c r="N295" i="9" s="1"/>
  <c r="J366" i="8"/>
  <c r="K366" i="8" s="1"/>
  <c r="M366" i="8" s="1"/>
  <c r="N366" i="9" s="1"/>
  <c r="J368" i="8"/>
  <c r="K368" i="8" s="1"/>
  <c r="M368" i="8" s="1"/>
  <c r="N368" i="9" s="1"/>
  <c r="J159" i="8"/>
  <c r="K159" i="8" s="1"/>
  <c r="M159" i="8" s="1"/>
  <c r="N159" i="9" s="1"/>
  <c r="J411" i="8"/>
  <c r="K411" i="8" s="1"/>
  <c r="M411" i="8" s="1"/>
  <c r="N411" i="9" s="1"/>
  <c r="J284" i="8"/>
  <c r="K284" i="8" s="1"/>
  <c r="M284" i="8" s="1"/>
  <c r="N284" i="9" s="1"/>
  <c r="J116" i="8"/>
  <c r="K116" i="8" s="1"/>
  <c r="M116" i="8" s="1"/>
  <c r="N116" i="9" s="1"/>
  <c r="J61" i="8"/>
  <c r="K61" i="8" s="1"/>
  <c r="M61" i="8" s="1"/>
  <c r="N61" i="9" s="1"/>
  <c r="J242" i="8"/>
  <c r="K242" i="8" s="1"/>
  <c r="M242" i="8" s="1"/>
  <c r="N242" i="9" s="1"/>
  <c r="J386" i="8"/>
  <c r="K386" i="8" s="1"/>
  <c r="M386" i="8" s="1"/>
  <c r="N386" i="9" s="1"/>
  <c r="J317" i="8"/>
  <c r="K317" i="8" s="1"/>
  <c r="M317" i="8" s="1"/>
  <c r="N317" i="9" s="1"/>
  <c r="J9" i="8"/>
  <c r="K9" i="8" s="1"/>
  <c r="M9" i="8" s="1"/>
  <c r="N9" i="9" s="1"/>
  <c r="J232" i="8"/>
  <c r="K232" i="8" s="1"/>
  <c r="M232" i="8" s="1"/>
  <c r="N232" i="9" s="1"/>
  <c r="J363" i="8"/>
  <c r="K363" i="8" s="1"/>
  <c r="M363" i="8" s="1"/>
  <c r="N363" i="9" s="1"/>
  <c r="J202" i="8"/>
  <c r="K202" i="8" s="1"/>
  <c r="M202" i="8" s="1"/>
  <c r="N202" i="9" s="1"/>
  <c r="J48" i="8"/>
  <c r="K48" i="8" s="1"/>
  <c r="M48" i="8" s="1"/>
  <c r="N48" i="9" s="1"/>
  <c r="J171" i="8"/>
  <c r="K171" i="8" s="1"/>
  <c r="M171" i="8" s="1"/>
  <c r="N171" i="9" s="1"/>
  <c r="J39" i="8"/>
  <c r="K39" i="8" s="1"/>
  <c r="M39" i="8" s="1"/>
  <c r="N39" i="9" s="1"/>
  <c r="J181" i="8"/>
  <c r="K181" i="8" s="1"/>
  <c r="M181" i="8" s="1"/>
  <c r="N181" i="9" s="1"/>
  <c r="J287" i="8"/>
  <c r="K287" i="8" s="1"/>
  <c r="M287" i="8" s="1"/>
  <c r="N287" i="9" s="1"/>
  <c r="J245" i="8"/>
  <c r="K245" i="8" s="1"/>
  <c r="M245" i="8" s="1"/>
  <c r="N245" i="9" s="1"/>
  <c r="J219" i="8"/>
  <c r="K219" i="8" s="1"/>
  <c r="M219" i="8" s="1"/>
  <c r="N219" i="9" s="1"/>
  <c r="J285" i="8"/>
  <c r="K285" i="8" s="1"/>
  <c r="M285" i="8" s="1"/>
  <c r="N285" i="9" s="1"/>
  <c r="J210" i="8"/>
  <c r="K210" i="8" s="1"/>
  <c r="M210" i="8" s="1"/>
  <c r="N210" i="9" s="1"/>
  <c r="J320" i="8"/>
  <c r="K320" i="8" s="1"/>
  <c r="M320" i="8" s="1"/>
  <c r="N320" i="9" s="1"/>
  <c r="J161" i="8"/>
  <c r="K161" i="8" s="1"/>
  <c r="M161" i="8" s="1"/>
  <c r="N161" i="9" s="1"/>
  <c r="J137" i="8"/>
  <c r="K137" i="8" s="1"/>
  <c r="M137" i="8" s="1"/>
  <c r="N137" i="9" s="1"/>
  <c r="J349" i="8"/>
  <c r="K349" i="8" s="1"/>
  <c r="M349" i="8" s="1"/>
  <c r="N349" i="9" s="1"/>
  <c r="J252" i="8"/>
  <c r="K252" i="8" s="1"/>
  <c r="M252" i="8" s="1"/>
  <c r="N252" i="9" s="1"/>
  <c r="J185" i="8"/>
  <c r="K185" i="8" s="1"/>
  <c r="M185" i="8" s="1"/>
  <c r="N185" i="9" s="1"/>
  <c r="J117" i="8"/>
  <c r="K117" i="8" s="1"/>
  <c r="M117" i="8" s="1"/>
  <c r="N117" i="9" s="1"/>
  <c r="J192" i="8"/>
  <c r="K192" i="8" s="1"/>
  <c r="M192" i="8" s="1"/>
  <c r="N192" i="9" s="1"/>
  <c r="J373" i="8"/>
  <c r="K373" i="8" s="1"/>
  <c r="M373" i="8" s="1"/>
  <c r="N373" i="9" s="1"/>
  <c r="J150" i="8"/>
  <c r="K150" i="8" s="1"/>
  <c r="M150" i="8" s="1"/>
  <c r="N150" i="9" s="1"/>
  <c r="J213" i="8"/>
  <c r="K213" i="8" s="1"/>
  <c r="M213" i="8" s="1"/>
  <c r="N213" i="9" s="1"/>
  <c r="J397" i="8"/>
  <c r="K397" i="8" s="1"/>
  <c r="M397" i="8" s="1"/>
  <c r="N397" i="9" s="1"/>
  <c r="J377" i="8"/>
  <c r="K377" i="8" s="1"/>
  <c r="M377" i="8" s="1"/>
  <c r="N377" i="9" s="1"/>
  <c r="J43" i="8"/>
  <c r="K43" i="8" s="1"/>
  <c r="M43" i="8" s="1"/>
  <c r="N43" i="9" s="1"/>
  <c r="J33" i="8"/>
  <c r="K33" i="8" s="1"/>
  <c r="M33" i="8" s="1"/>
  <c r="N33" i="9" s="1"/>
  <c r="J384" i="8"/>
  <c r="K384" i="8" s="1"/>
  <c r="M384" i="8" s="1"/>
  <c r="N384" i="9" s="1"/>
  <c r="J272" i="8"/>
  <c r="K272" i="8" s="1"/>
  <c r="M272" i="8" s="1"/>
  <c r="N272" i="9" s="1"/>
  <c r="J270" i="8"/>
  <c r="K270" i="8" s="1"/>
  <c r="M270" i="8" s="1"/>
  <c r="N270" i="9" s="1"/>
  <c r="J214" i="8"/>
  <c r="K214" i="8" s="1"/>
  <c r="M214" i="8" s="1"/>
  <c r="N214" i="9" s="1"/>
  <c r="J265" i="8"/>
  <c r="K265" i="8" s="1"/>
  <c r="M265" i="8" s="1"/>
  <c r="N265" i="9" s="1"/>
  <c r="J175" i="8"/>
  <c r="K175" i="8" s="1"/>
  <c r="M175" i="8" s="1"/>
  <c r="N175" i="9" s="1"/>
  <c r="J246" i="8"/>
  <c r="K246" i="8" s="1"/>
  <c r="M246" i="8" s="1"/>
  <c r="N246" i="9" s="1"/>
  <c r="J311" i="8"/>
  <c r="K311" i="8" s="1"/>
  <c r="M311" i="8" s="1"/>
  <c r="N311" i="9" s="1"/>
  <c r="J249" i="8"/>
  <c r="K249" i="8" s="1"/>
  <c r="M249" i="8" s="1"/>
  <c r="N249" i="9" s="1"/>
  <c r="J262" i="8"/>
  <c r="K262" i="8" s="1"/>
  <c r="M262" i="8" s="1"/>
  <c r="N262" i="9" s="1"/>
  <c r="J416" i="8"/>
  <c r="K416" i="8" s="1"/>
  <c r="M416" i="8" s="1"/>
  <c r="N416" i="9" s="1"/>
  <c r="J180" i="8"/>
  <c r="K180" i="8" s="1"/>
  <c r="M180" i="8" s="1"/>
  <c r="N180" i="9" s="1"/>
  <c r="J323" i="8"/>
  <c r="K323" i="8" s="1"/>
  <c r="M323" i="8" s="1"/>
  <c r="N323" i="9" s="1"/>
  <c r="J78" i="8"/>
  <c r="K78" i="8" s="1"/>
  <c r="M78" i="8" s="1"/>
  <c r="N78" i="9" s="1"/>
  <c r="J225" i="8"/>
  <c r="K225" i="8" s="1"/>
  <c r="M225" i="8" s="1"/>
  <c r="N225" i="9" s="1"/>
  <c r="J433" i="8"/>
  <c r="K433" i="8" s="1"/>
  <c r="M433" i="8" s="1"/>
  <c r="N433" i="9" s="1"/>
  <c r="J114" i="8"/>
  <c r="K114" i="8" s="1"/>
  <c r="M114" i="8" s="1"/>
  <c r="N114" i="9" s="1"/>
  <c r="J98" i="8"/>
  <c r="K98" i="8" s="1"/>
  <c r="M98" i="8" s="1"/>
  <c r="N98" i="9" s="1"/>
  <c r="J307" i="8"/>
  <c r="K307" i="8" s="1"/>
  <c r="M307" i="8" s="1"/>
  <c r="N307" i="9" s="1"/>
  <c r="J435" i="8"/>
  <c r="K435" i="8" s="1"/>
  <c r="M435" i="8" s="1"/>
  <c r="N435" i="9" s="1"/>
  <c r="J23" i="8"/>
  <c r="K23" i="8" s="1"/>
  <c r="M23" i="8" s="1"/>
  <c r="N23" i="9" s="1"/>
  <c r="J422" i="8"/>
  <c r="K422" i="8" s="1"/>
  <c r="M422" i="8" s="1"/>
  <c r="N422" i="9" s="1"/>
  <c r="J82" i="8"/>
  <c r="K82" i="8" s="1"/>
  <c r="M82" i="8" s="1"/>
  <c r="N82" i="9" s="1"/>
  <c r="J260" i="8"/>
  <c r="K260" i="8" s="1"/>
  <c r="M260" i="8" s="1"/>
  <c r="N260" i="9" s="1"/>
  <c r="J402" i="8"/>
  <c r="K402" i="8" s="1"/>
  <c r="M402" i="8" s="1"/>
  <c r="N402" i="9" s="1"/>
  <c r="J108" i="8"/>
  <c r="K108" i="8" s="1"/>
  <c r="M108" i="8" s="1"/>
  <c r="N108" i="9" s="1"/>
  <c r="J353" i="8"/>
  <c r="K353" i="8" s="1"/>
  <c r="M353" i="8" s="1"/>
  <c r="N353" i="9" s="1"/>
  <c r="J318" i="8"/>
  <c r="K318" i="8" s="1"/>
  <c r="M318" i="8" s="1"/>
  <c r="N318" i="9" s="1"/>
  <c r="J195" i="8"/>
  <c r="K195" i="8" s="1"/>
  <c r="M195" i="8" s="1"/>
  <c r="N195" i="9" s="1"/>
  <c r="J184" i="8"/>
  <c r="K184" i="8" s="1"/>
  <c r="M184" i="8" s="1"/>
  <c r="N184" i="9" s="1"/>
  <c r="J322" i="8"/>
  <c r="K322" i="8" s="1"/>
  <c r="M322" i="8" s="1"/>
  <c r="N322" i="9" s="1"/>
  <c r="J169" i="8"/>
  <c r="K169" i="8" s="1"/>
  <c r="M169" i="8" s="1"/>
  <c r="N169" i="9" s="1"/>
  <c r="J25" i="8"/>
  <c r="K25" i="8" s="1"/>
  <c r="M25" i="8" s="1"/>
  <c r="N25" i="9" s="1"/>
  <c r="J281" i="8"/>
  <c r="K281" i="8" s="1"/>
  <c r="M281" i="8" s="1"/>
  <c r="N281" i="9" s="1"/>
  <c r="J248" i="8"/>
  <c r="K248" i="8" s="1"/>
  <c r="M248" i="8" s="1"/>
  <c r="N248" i="9" s="1"/>
  <c r="J46" i="8"/>
  <c r="K46" i="8" s="1"/>
  <c r="M46" i="8" s="1"/>
  <c r="N46" i="9" s="1"/>
  <c r="J49" i="8"/>
  <c r="K49" i="8" s="1"/>
  <c r="M49" i="8" s="1"/>
  <c r="N49" i="9" s="1"/>
  <c r="J132" i="8"/>
  <c r="K132" i="8" s="1"/>
  <c r="M132" i="8" s="1"/>
  <c r="N132" i="9" s="1"/>
  <c r="J341" i="8"/>
  <c r="K341" i="8" s="1"/>
  <c r="M341" i="8" s="1"/>
  <c r="N341" i="9" s="1"/>
  <c r="J71" i="8"/>
  <c r="K71" i="8" s="1"/>
  <c r="M71" i="8" s="1"/>
  <c r="N71" i="9" s="1"/>
  <c r="J274" i="8"/>
  <c r="K274" i="8" s="1"/>
  <c r="M274" i="8" s="1"/>
  <c r="N274" i="9" s="1"/>
  <c r="J164" i="8"/>
  <c r="K164" i="8" s="1"/>
  <c r="M164" i="8" s="1"/>
  <c r="N164" i="9" s="1"/>
  <c r="J53" i="8"/>
  <c r="K53" i="8" s="1"/>
  <c r="M53" i="8" s="1"/>
  <c r="N53" i="9" s="1"/>
  <c r="J302" i="8"/>
  <c r="K302" i="8" s="1"/>
  <c r="M302" i="8" s="1"/>
  <c r="N302" i="9" s="1"/>
  <c r="J237" i="8"/>
  <c r="K237" i="8" s="1"/>
  <c r="M237" i="8" s="1"/>
  <c r="N237" i="9" s="1"/>
  <c r="J308" i="8"/>
  <c r="K308" i="8" s="1"/>
  <c r="M308" i="8" s="1"/>
  <c r="N308" i="9" s="1"/>
  <c r="J189" i="8"/>
  <c r="K189" i="8" s="1"/>
  <c r="M189" i="8" s="1"/>
  <c r="N189" i="9" s="1"/>
  <c r="J113" i="8"/>
  <c r="K113" i="8" s="1"/>
  <c r="M113" i="8" s="1"/>
  <c r="N113" i="9" s="1"/>
  <c r="J67" i="8"/>
  <c r="K67" i="8" s="1"/>
  <c r="M67" i="8" s="1"/>
  <c r="N67" i="9" s="1"/>
  <c r="J235" i="8"/>
  <c r="K235" i="8" s="1"/>
  <c r="M235" i="8" s="1"/>
  <c r="N235" i="9" s="1"/>
  <c r="J315" i="8"/>
  <c r="K315" i="8" s="1"/>
  <c r="M315" i="8" s="1"/>
  <c r="N315" i="9" s="1"/>
  <c r="J162" i="8"/>
  <c r="K162" i="8" s="1"/>
  <c r="M162" i="8" s="1"/>
  <c r="N162" i="9" s="1"/>
  <c r="J123" i="8"/>
  <c r="K123" i="8" s="1"/>
  <c r="M123" i="8" s="1"/>
  <c r="N123" i="9" s="1"/>
  <c r="J356" i="8"/>
  <c r="K356" i="8" s="1"/>
  <c r="M356" i="8" s="1"/>
  <c r="N356" i="9" s="1"/>
  <c r="J182" i="8"/>
  <c r="K182" i="8" s="1"/>
  <c r="M182" i="8" s="1"/>
  <c r="N182" i="9" s="1"/>
  <c r="J423" i="8"/>
  <c r="K423" i="8" s="1"/>
  <c r="M423" i="8" s="1"/>
  <c r="N423" i="9" s="1"/>
  <c r="J280" i="8"/>
  <c r="K280" i="8" s="1"/>
  <c r="M280" i="8" s="1"/>
  <c r="N280" i="9" s="1"/>
  <c r="J103" i="8"/>
  <c r="K103" i="8" s="1"/>
  <c r="M103" i="8" s="1"/>
  <c r="N103" i="9" s="1"/>
  <c r="J145" i="8"/>
  <c r="K145" i="8" s="1"/>
  <c r="M145" i="8" s="1"/>
  <c r="N145" i="9" s="1"/>
  <c r="J408" i="8"/>
  <c r="K408" i="8" s="1"/>
  <c r="M408" i="8" s="1"/>
  <c r="N408" i="9" s="1"/>
  <c r="J110" i="8"/>
  <c r="K110" i="8" s="1"/>
  <c r="M110" i="8" s="1"/>
  <c r="N110" i="9" s="1"/>
  <c r="J18" i="8"/>
  <c r="K18" i="8" s="1"/>
  <c r="M18" i="8" s="1"/>
  <c r="N18" i="9" s="1"/>
  <c r="J310" i="8"/>
  <c r="K310" i="8" s="1"/>
  <c r="M310" i="8" s="1"/>
  <c r="N310" i="9" s="1"/>
  <c r="J268" i="8"/>
  <c r="K268" i="8" s="1"/>
  <c r="M268" i="8" s="1"/>
  <c r="N268" i="9" s="1"/>
  <c r="J139" i="8"/>
  <c r="K139" i="8" s="1"/>
  <c r="M139" i="8" s="1"/>
  <c r="N139" i="9" s="1"/>
  <c r="J406" i="8"/>
  <c r="K406" i="8" s="1"/>
  <c r="M406" i="8" s="1"/>
  <c r="N406" i="9" s="1"/>
  <c r="J77" i="8"/>
  <c r="K77" i="8" s="1"/>
  <c r="M77" i="8" s="1"/>
  <c r="N77" i="9" s="1"/>
  <c r="J388" i="8"/>
  <c r="K388" i="8" s="1"/>
  <c r="M388" i="8" s="1"/>
  <c r="N388" i="9" s="1"/>
  <c r="J414" i="8"/>
  <c r="K414" i="8" s="1"/>
  <c r="M414" i="8" s="1"/>
  <c r="N414" i="9" s="1"/>
  <c r="J429" i="8"/>
  <c r="K429" i="8" s="1"/>
  <c r="M429" i="8" s="1"/>
  <c r="N429" i="9" s="1"/>
  <c r="J253" i="8"/>
  <c r="K253" i="8" s="1"/>
  <c r="M253" i="8" s="1"/>
  <c r="N253" i="9" s="1"/>
  <c r="J264" i="8"/>
  <c r="K264" i="8" s="1"/>
  <c r="M264" i="8" s="1"/>
  <c r="N264" i="9" s="1"/>
  <c r="J13" i="8"/>
  <c r="K13" i="8" s="1"/>
  <c r="M13" i="8" s="1"/>
  <c r="N13" i="9" s="1"/>
  <c r="J201" i="8"/>
  <c r="K201" i="8" s="1"/>
  <c r="M201" i="8" s="1"/>
  <c r="N201" i="9" s="1"/>
  <c r="J20" i="8"/>
  <c r="K20" i="8" s="1"/>
  <c r="M20" i="8" s="1"/>
  <c r="N20" i="9" s="1"/>
  <c r="J149" i="8"/>
  <c r="K149" i="8" s="1"/>
  <c r="M149" i="8" s="1"/>
  <c r="N149" i="9" s="1"/>
  <c r="J418" i="8"/>
  <c r="K418" i="8" s="1"/>
  <c r="M418" i="8" s="1"/>
  <c r="N418" i="9" s="1"/>
  <c r="J405" i="8"/>
  <c r="K405" i="8" s="1"/>
  <c r="M405" i="8" s="1"/>
  <c r="N405" i="9" s="1"/>
  <c r="J427" i="8"/>
  <c r="K427" i="8" s="1"/>
  <c r="M427" i="8" s="1"/>
  <c r="N427" i="9" s="1"/>
  <c r="J60" i="8"/>
  <c r="K60" i="8" s="1"/>
  <c r="M60" i="8" s="1"/>
  <c r="N60" i="9" s="1"/>
  <c r="J92" i="8"/>
  <c r="K92" i="8" s="1"/>
  <c r="M92" i="8" s="1"/>
  <c r="N92" i="9" s="1"/>
  <c r="J395" i="8"/>
  <c r="K395" i="8" s="1"/>
  <c r="M395" i="8" s="1"/>
  <c r="N395" i="9" s="1"/>
  <c r="J125" i="8"/>
  <c r="K125" i="8" s="1"/>
  <c r="M125" i="8" s="1"/>
  <c r="N125" i="9" s="1"/>
  <c r="J239" i="8"/>
  <c r="K239" i="8" s="1"/>
  <c r="M239" i="8" s="1"/>
  <c r="N239" i="9" s="1"/>
  <c r="J328" i="8"/>
  <c r="K328" i="8" s="1"/>
  <c r="M328" i="8" s="1"/>
  <c r="N328" i="9" s="1"/>
  <c r="J105" i="8"/>
  <c r="K105" i="8" s="1"/>
  <c r="M105" i="8" s="1"/>
  <c r="N105" i="9" s="1"/>
  <c r="J32" i="8"/>
  <c r="K32" i="8" s="1"/>
  <c r="M32" i="8" s="1"/>
  <c r="N32" i="9" s="1"/>
  <c r="J58" i="8"/>
  <c r="K58" i="8" s="1"/>
  <c r="M58" i="8" s="1"/>
  <c r="N58" i="9" s="1"/>
  <c r="J259" i="8"/>
  <c r="K259" i="8" s="1"/>
  <c r="M259" i="8" s="1"/>
  <c r="N259" i="9" s="1"/>
  <c r="J276" i="8"/>
  <c r="K276" i="8" s="1"/>
  <c r="M276" i="8" s="1"/>
  <c r="N276" i="9" s="1"/>
  <c r="J199" i="8"/>
  <c r="K199" i="8" s="1"/>
  <c r="M199" i="8" s="1"/>
  <c r="N199" i="9" s="1"/>
  <c r="J163" i="8"/>
  <c r="K163" i="8" s="1"/>
  <c r="M163" i="8" s="1"/>
  <c r="N163" i="9" s="1"/>
  <c r="J428" i="8"/>
  <c r="K428" i="8" s="1"/>
  <c r="M428" i="8" s="1"/>
  <c r="N428" i="9" s="1"/>
  <c r="J24" i="8"/>
  <c r="K24" i="8" s="1"/>
  <c r="M24" i="8" s="1"/>
  <c r="N24" i="9" s="1"/>
  <c r="J70" i="8"/>
  <c r="K70" i="8" s="1"/>
  <c r="M70" i="8" s="1"/>
  <c r="N70" i="9" s="1"/>
  <c r="J424" i="8"/>
  <c r="K424" i="8" s="1"/>
  <c r="M424" i="8" s="1"/>
  <c r="N424" i="9" s="1"/>
  <c r="J403" i="8"/>
  <c r="K403" i="8" s="1"/>
  <c r="M403" i="8" s="1"/>
  <c r="N403" i="9" s="1"/>
  <c r="J352" i="8"/>
  <c r="K352" i="8" s="1"/>
  <c r="M352" i="8" s="1"/>
  <c r="N352" i="9" s="1"/>
  <c r="J19" i="8"/>
  <c r="K19" i="8" s="1"/>
  <c r="M19" i="8" s="1"/>
  <c r="N19" i="9" s="1"/>
  <c r="J360" i="8"/>
  <c r="K360" i="8" s="1"/>
  <c r="M360" i="8" s="1"/>
  <c r="N360" i="9" s="1"/>
  <c r="J42" i="8"/>
  <c r="K42" i="8" s="1"/>
  <c r="M42" i="8" s="1"/>
  <c r="N42" i="9" s="1"/>
  <c r="J370" i="8"/>
  <c r="K370" i="8" s="1"/>
  <c r="M370" i="8" s="1"/>
  <c r="N370" i="9" s="1"/>
  <c r="J120" i="8"/>
  <c r="K120" i="8" s="1"/>
  <c r="M120" i="8" s="1"/>
  <c r="N120" i="9" s="1"/>
  <c r="J267" i="8"/>
  <c r="K267" i="8" s="1"/>
  <c r="M267" i="8" s="1"/>
  <c r="N267" i="9" s="1"/>
  <c r="J326" i="8"/>
  <c r="K326" i="8" s="1"/>
  <c r="M326" i="8" s="1"/>
  <c r="N326" i="9" s="1"/>
  <c r="J144" i="8"/>
  <c r="K144" i="8" s="1"/>
  <c r="M144" i="8" s="1"/>
  <c r="N144" i="9" s="1"/>
  <c r="J421" i="8"/>
  <c r="K421" i="8" s="1"/>
  <c r="M421" i="8" s="1"/>
  <c r="N421" i="9" s="1"/>
  <c r="J173" i="8"/>
  <c r="K173" i="8" s="1"/>
  <c r="M173" i="8" s="1"/>
  <c r="N173" i="9" s="1"/>
  <c r="J426" i="8"/>
  <c r="K426" i="8" s="1"/>
  <c r="M426" i="8" s="1"/>
  <c r="N426" i="9" s="1"/>
  <c r="J291" i="8"/>
  <c r="K291" i="8" s="1"/>
  <c r="M291" i="8" s="1"/>
  <c r="N291" i="9" s="1"/>
  <c r="J306" i="8"/>
  <c r="K306" i="8" s="1"/>
  <c r="M306" i="8" s="1"/>
  <c r="N306" i="9" s="1"/>
  <c r="J293" i="8"/>
  <c r="K293" i="8" s="1"/>
  <c r="M293" i="8" s="1"/>
  <c r="N293" i="9" s="1"/>
  <c r="J179" i="8"/>
  <c r="K179" i="8" s="1"/>
  <c r="M179" i="8" s="1"/>
  <c r="N179" i="9" s="1"/>
  <c r="J122" i="8"/>
  <c r="K122" i="8" s="1"/>
  <c r="M122" i="8" s="1"/>
  <c r="N122" i="9" s="1"/>
  <c r="J75" i="8"/>
  <c r="K75" i="8" s="1"/>
  <c r="M75" i="8" s="1"/>
  <c r="N75" i="9" s="1"/>
  <c r="J178" i="8"/>
  <c r="K178" i="8" s="1"/>
  <c r="M178" i="8" s="1"/>
  <c r="N178" i="9" s="1"/>
  <c r="J236" i="8"/>
  <c r="K236" i="8" s="1"/>
  <c r="M236" i="8" s="1"/>
  <c r="N236" i="9" s="1"/>
  <c r="J218" i="8"/>
  <c r="K218" i="8" s="1"/>
  <c r="M218" i="8" s="1"/>
  <c r="N218" i="9" s="1"/>
  <c r="J380" i="8"/>
  <c r="K380" i="8" s="1"/>
  <c r="M380" i="8" s="1"/>
  <c r="N380" i="9" s="1"/>
  <c r="J170" i="8"/>
  <c r="K170" i="8" s="1"/>
  <c r="M170" i="8" s="1"/>
  <c r="N170" i="9" s="1"/>
  <c r="J412" i="8"/>
  <c r="K412" i="8" s="1"/>
  <c r="M412" i="8" s="1"/>
  <c r="N412" i="9" s="1"/>
  <c r="J151" i="8"/>
  <c r="K151" i="8" s="1"/>
  <c r="M151" i="8" s="1"/>
  <c r="N151" i="9" s="1"/>
  <c r="J47" i="8"/>
  <c r="K47" i="8" s="1"/>
  <c r="M47" i="8" s="1"/>
  <c r="N47" i="9" s="1"/>
  <c r="J140" i="8"/>
  <c r="K140" i="8" s="1"/>
  <c r="M140" i="8" s="1"/>
  <c r="N140" i="9" s="1"/>
  <c r="J342" i="8"/>
  <c r="K342" i="8" s="1"/>
  <c r="M342" i="8" s="1"/>
  <c r="N342" i="9" s="1"/>
  <c r="J152" i="8"/>
  <c r="K152" i="8" s="1"/>
  <c r="M152" i="8" s="1"/>
  <c r="N152" i="9" s="1"/>
  <c r="J101" i="8"/>
  <c r="K101" i="8" s="1"/>
  <c r="M101" i="8" s="1"/>
  <c r="N101" i="9" s="1"/>
  <c r="J387" i="8"/>
  <c r="K387" i="8" s="1"/>
  <c r="M387" i="8" s="1"/>
  <c r="N387" i="9" s="1"/>
  <c r="J69" i="8"/>
  <c r="K69" i="8" s="1"/>
  <c r="M69" i="8" s="1"/>
  <c r="N69" i="9" s="1"/>
  <c r="J309" i="8"/>
  <c r="K309" i="8" s="1"/>
  <c r="M309" i="8" s="1"/>
  <c r="N309" i="9" s="1"/>
  <c r="J155" i="8"/>
  <c r="K155" i="8" s="1"/>
  <c r="M155" i="8" s="1"/>
  <c r="N155" i="9" s="1"/>
  <c r="J73" i="8"/>
  <c r="K73" i="8" s="1"/>
  <c r="M73" i="8" s="1"/>
  <c r="N73" i="9" s="1"/>
  <c r="J382" i="8"/>
  <c r="K382" i="8" s="1"/>
  <c r="M382" i="8" s="1"/>
  <c r="N382" i="9" s="1"/>
  <c r="J45" i="8"/>
  <c r="K45" i="8" s="1"/>
  <c r="M45" i="8" s="1"/>
  <c r="N45" i="9" s="1"/>
  <c r="J313" i="8"/>
  <c r="K313" i="8" s="1"/>
  <c r="M313" i="8" s="1"/>
  <c r="N313" i="9" s="1"/>
  <c r="J126" i="8"/>
  <c r="K126" i="8" s="1"/>
  <c r="M126" i="8" s="1"/>
  <c r="N126" i="9" s="1"/>
  <c r="J52" i="8"/>
  <c r="K52" i="8" s="1"/>
  <c r="M52" i="8" s="1"/>
  <c r="N52" i="9" s="1"/>
  <c r="J319" i="8"/>
  <c r="K319" i="8" s="1"/>
  <c r="M319" i="8" s="1"/>
  <c r="N319" i="9" s="1"/>
  <c r="J51" i="8"/>
  <c r="K51" i="8" s="1"/>
  <c r="M51" i="8" s="1"/>
  <c r="N51" i="9" s="1"/>
  <c r="J434" i="8"/>
  <c r="K434" i="8" s="1"/>
  <c r="M434" i="8" s="1"/>
  <c r="N434" i="9" s="1"/>
  <c r="J89" i="8"/>
  <c r="K89" i="8" s="1"/>
  <c r="M89" i="8" s="1"/>
  <c r="N89" i="9" s="1"/>
  <c r="J324" i="8"/>
  <c r="K324" i="8" s="1"/>
  <c r="M324" i="8" s="1"/>
  <c r="N324" i="9" s="1"/>
  <c r="J84" i="8"/>
  <c r="K84" i="8" s="1"/>
  <c r="M84" i="8" s="1"/>
  <c r="N84" i="9" s="1"/>
  <c r="J99" i="8"/>
  <c r="K99" i="8" s="1"/>
  <c r="M99" i="8" s="1"/>
  <c r="N99" i="9" s="1"/>
  <c r="J229" i="8"/>
  <c r="K229" i="8" s="1"/>
  <c r="M229" i="8" s="1"/>
  <c r="N229" i="9" s="1"/>
  <c r="J399" i="8"/>
  <c r="K399" i="8" s="1"/>
  <c r="M399" i="8" s="1"/>
  <c r="N399" i="9" s="1"/>
  <c r="J177" i="8"/>
  <c r="K177" i="8" s="1"/>
  <c r="M177" i="8" s="1"/>
  <c r="N177" i="9" s="1"/>
  <c r="J432" i="8"/>
  <c r="K432" i="8" s="1"/>
  <c r="M432" i="8" s="1"/>
  <c r="N432" i="9" s="1"/>
  <c r="J79" i="8"/>
  <c r="K79" i="8" s="1"/>
  <c r="M79" i="8" s="1"/>
  <c r="N79" i="9" s="1"/>
  <c r="J102" i="8"/>
  <c r="K102" i="8" s="1"/>
  <c r="M102" i="8" s="1"/>
  <c r="N102" i="9" s="1"/>
  <c r="J109" i="8"/>
  <c r="K109" i="8" s="1"/>
  <c r="M109" i="8" s="1"/>
  <c r="N109" i="9" s="1"/>
  <c r="J346" i="8"/>
  <c r="K346" i="8" s="1"/>
  <c r="M346" i="8" s="1"/>
  <c r="N346" i="9" s="1"/>
  <c r="J38" i="8"/>
  <c r="K38" i="8" s="1"/>
  <c r="M38" i="8" s="1"/>
  <c r="N38" i="9" s="1"/>
  <c r="J398" i="8"/>
  <c r="K398" i="8" s="1"/>
  <c r="M398" i="8" s="1"/>
  <c r="N398" i="9" s="1"/>
  <c r="J345" i="8"/>
  <c r="K345" i="8" s="1"/>
  <c r="M345" i="8" s="1"/>
  <c r="N345" i="9" s="1"/>
  <c r="J289" i="8"/>
  <c r="K289" i="8" s="1"/>
  <c r="M289" i="8" s="1"/>
  <c r="N289" i="9" s="1"/>
  <c r="J111" i="8"/>
  <c r="K111" i="8" s="1"/>
  <c r="M111" i="8" s="1"/>
  <c r="N111" i="9" s="1"/>
  <c r="J81" i="8"/>
  <c r="K81" i="8" s="1"/>
  <c r="M81" i="8" s="1"/>
  <c r="N81" i="9" s="1"/>
  <c r="J133" i="8"/>
  <c r="K133" i="8" s="1"/>
  <c r="M133" i="8" s="1"/>
  <c r="N133" i="9" s="1"/>
  <c r="J148" i="8"/>
  <c r="K148" i="8" s="1"/>
  <c r="M148" i="8" s="1"/>
  <c r="N148" i="9" s="1"/>
  <c r="J12" i="8"/>
  <c r="K12" i="8" s="1"/>
  <c r="M12" i="8" s="1"/>
  <c r="N12" i="9" s="1"/>
  <c r="J304" i="8"/>
  <c r="K304" i="8" s="1"/>
  <c r="M304" i="8" s="1"/>
  <c r="N304" i="9" s="1"/>
  <c r="J231" i="8"/>
  <c r="K231" i="8" s="1"/>
  <c r="M231" i="8" s="1"/>
  <c r="N231" i="9" s="1"/>
  <c r="J191" i="8"/>
  <c r="K191" i="8" s="1"/>
  <c r="M191" i="8" s="1"/>
  <c r="N191" i="9" s="1"/>
  <c r="J31" i="8"/>
  <c r="K31" i="8" s="1"/>
  <c r="M31" i="8" s="1"/>
  <c r="N31" i="9" s="1"/>
  <c r="J221" i="8"/>
  <c r="K221" i="8" s="1"/>
  <c r="M221" i="8" s="1"/>
  <c r="N221" i="9" s="1"/>
  <c r="J198" i="8"/>
  <c r="K198" i="8" s="1"/>
  <c r="M198" i="8" s="1"/>
  <c r="N198" i="9" s="1"/>
  <c r="J135" i="8"/>
  <c r="K135" i="8" s="1"/>
  <c r="M135" i="8" s="1"/>
  <c r="N135" i="9" s="1"/>
  <c r="J188" i="8"/>
  <c r="K188" i="8" s="1"/>
  <c r="M188" i="8" s="1"/>
  <c r="N188" i="9" s="1"/>
  <c r="J129" i="8"/>
  <c r="K129" i="8" s="1"/>
  <c r="M129" i="8" s="1"/>
  <c r="N129" i="9" s="1"/>
  <c r="J131" i="8"/>
  <c r="K131" i="8" s="1"/>
  <c r="M131" i="8" s="1"/>
  <c r="N131" i="9" s="1"/>
  <c r="J430" i="8"/>
  <c r="K430" i="8" s="1"/>
  <c r="M430" i="8" s="1"/>
  <c r="N430" i="9" s="1"/>
  <c r="J333" i="8"/>
  <c r="K333" i="8" s="1"/>
  <c r="M333" i="8" s="1"/>
  <c r="N333" i="9" s="1"/>
  <c r="J263" i="8"/>
  <c r="K263" i="8" s="1"/>
  <c r="M263" i="8" s="1"/>
  <c r="N263" i="9" s="1"/>
  <c r="J165" i="8"/>
  <c r="K165" i="8" s="1"/>
  <c r="M165" i="8" s="1"/>
  <c r="N165" i="9" s="1"/>
  <c r="J74" i="8"/>
  <c r="K74" i="8" s="1"/>
  <c r="M74" i="8" s="1"/>
  <c r="N74" i="9" s="1"/>
  <c r="J228" i="8"/>
  <c r="K228" i="8" s="1"/>
  <c r="M228" i="8" s="1"/>
  <c r="N228" i="9" s="1"/>
  <c r="J94" i="8"/>
  <c r="K94" i="8" s="1"/>
  <c r="M94" i="8" s="1"/>
  <c r="N94" i="9" s="1"/>
  <c r="J367" i="8"/>
  <c r="K367" i="8" s="1"/>
  <c r="M367" i="8" s="1"/>
  <c r="N367" i="9" s="1"/>
  <c r="J160" i="8"/>
  <c r="K160" i="8" s="1"/>
  <c r="M160" i="8" s="1"/>
  <c r="N160" i="9" s="1"/>
  <c r="J44" i="8"/>
  <c r="K44" i="8" s="1"/>
  <c r="M44" i="8" s="1"/>
  <c r="N44" i="9" s="1"/>
  <c r="J279" i="8"/>
  <c r="K279" i="8" s="1"/>
  <c r="M279" i="8" s="1"/>
  <c r="N279" i="9" s="1"/>
  <c r="J255" i="8"/>
  <c r="K255" i="8" s="1"/>
  <c r="M255" i="8" s="1"/>
  <c r="N255" i="9" s="1"/>
  <c r="J294" i="8"/>
  <c r="K294" i="8" s="1"/>
  <c r="M294" i="8" s="1"/>
  <c r="N294" i="9" s="1"/>
  <c r="J17" i="8"/>
  <c r="K17" i="8" s="1"/>
  <c r="M17" i="8" s="1"/>
  <c r="N17" i="9" s="1"/>
  <c r="J371" i="8"/>
  <c r="K371" i="8" s="1"/>
  <c r="M371" i="8" s="1"/>
  <c r="N371" i="9" s="1"/>
  <c r="J217" i="8"/>
  <c r="K217" i="8" s="1"/>
  <c r="M217" i="8" s="1"/>
  <c r="N217" i="9" s="1"/>
  <c r="J35" i="8"/>
  <c r="K35" i="8" s="1"/>
  <c r="M35" i="8" s="1"/>
  <c r="N35" i="9" s="1"/>
  <c r="J297" i="8"/>
  <c r="K297" i="8" s="1"/>
  <c r="M297" i="8" s="1"/>
  <c r="N297" i="9" s="1"/>
  <c r="J15" i="8"/>
  <c r="K15" i="8" s="1"/>
  <c r="M15" i="8" s="1"/>
  <c r="N15" i="9" s="1"/>
  <c r="J327" i="8"/>
  <c r="K327" i="8" s="1"/>
  <c r="M327" i="8" s="1"/>
  <c r="N327" i="9" s="1"/>
  <c r="J207" i="8"/>
  <c r="K207" i="8" s="1"/>
  <c r="M207" i="8" s="1"/>
  <c r="N207" i="9" s="1"/>
  <c r="J64" i="8"/>
  <c r="K64" i="8" s="1"/>
  <c r="M64" i="8" s="1"/>
  <c r="N64" i="9" s="1"/>
  <c r="J176" i="8"/>
  <c r="K176" i="8" s="1"/>
  <c r="M176" i="8" s="1"/>
  <c r="N176" i="9" s="1"/>
  <c r="J250" i="8"/>
  <c r="K250" i="8" s="1"/>
  <c r="M250" i="8" s="1"/>
  <c r="N250" i="9" s="1"/>
  <c r="J153" i="8"/>
  <c r="K153" i="8" s="1"/>
  <c r="M153" i="8" s="1"/>
  <c r="N153" i="9" s="1"/>
  <c r="J37" i="8"/>
  <c r="K37" i="8" s="1"/>
  <c r="M37" i="8" s="1"/>
  <c r="N37" i="9" s="1"/>
  <c r="J141" i="8"/>
  <c r="K141" i="8" s="1"/>
  <c r="M141" i="8" s="1"/>
  <c r="N141" i="9" s="1"/>
  <c r="J220" i="8"/>
  <c r="K220" i="8" s="1"/>
  <c r="M220" i="8" s="1"/>
  <c r="N220" i="9" s="1"/>
  <c r="J100" i="8"/>
  <c r="K100" i="8" s="1"/>
  <c r="M100" i="8" s="1"/>
  <c r="N100" i="9" s="1"/>
  <c r="J288" i="8"/>
  <c r="K288" i="8" s="1"/>
  <c r="M288" i="8" s="1"/>
  <c r="N288" i="9" s="1"/>
  <c r="J128" i="8"/>
  <c r="K128" i="8" s="1"/>
  <c r="M128" i="8" s="1"/>
  <c r="N128" i="9" s="1"/>
  <c r="J244" i="8"/>
  <c r="K244" i="8" s="1"/>
  <c r="M244" i="8" s="1"/>
  <c r="N244" i="9" s="1"/>
  <c r="J85" i="8"/>
  <c r="K85" i="8" s="1"/>
  <c r="M85" i="8" s="1"/>
  <c r="N85" i="9" s="1"/>
  <c r="J361" i="8"/>
  <c r="K361" i="8" s="1"/>
  <c r="M361" i="8" s="1"/>
  <c r="N361" i="9" s="1"/>
  <c r="J208" i="8"/>
  <c r="K208" i="8" s="1"/>
  <c r="M208" i="8" s="1"/>
  <c r="N208" i="9" s="1"/>
  <c r="J301" i="8"/>
  <c r="K301" i="8" s="1"/>
  <c r="M301" i="8" s="1"/>
  <c r="N301" i="9" s="1"/>
  <c r="J256" i="8"/>
  <c r="K256" i="8" s="1"/>
  <c r="M256" i="8" s="1"/>
  <c r="N256" i="9" s="1"/>
  <c r="J66" i="8"/>
  <c r="K66" i="8" s="1"/>
  <c r="M66" i="8" s="1"/>
  <c r="N66" i="9" s="1"/>
  <c r="J273" i="8"/>
  <c r="K273" i="8" s="1"/>
  <c r="M273" i="8" s="1"/>
  <c r="N273" i="9" s="1"/>
  <c r="J63" i="8"/>
  <c r="K63" i="8" s="1"/>
  <c r="M63" i="8" s="1"/>
  <c r="N63" i="9" s="1"/>
  <c r="J275" i="8"/>
  <c r="K275" i="8" s="1"/>
  <c r="M275" i="8" s="1"/>
  <c r="N275" i="9" s="1"/>
  <c r="J401" i="8"/>
  <c r="K401" i="8" s="1"/>
  <c r="M401" i="8" s="1"/>
  <c r="N401" i="9" s="1"/>
  <c r="J381" i="8"/>
  <c r="K381" i="8" s="1"/>
  <c r="M381" i="8" s="1"/>
  <c r="N381" i="9" s="1"/>
  <c r="J354" i="8"/>
  <c r="K354" i="8" s="1"/>
  <c r="M354" i="8" s="1"/>
  <c r="N354" i="9" s="1"/>
  <c r="J40" i="8"/>
  <c r="K40" i="8" s="1"/>
  <c r="M40" i="8" s="1"/>
  <c r="N40" i="9" s="1"/>
  <c r="J80" i="8"/>
  <c r="K80" i="8" s="1"/>
  <c r="M80" i="8" s="1"/>
  <c r="N80" i="9" s="1"/>
  <c r="J72" i="8"/>
  <c r="K72" i="8" s="1"/>
  <c r="M72" i="8" s="1"/>
  <c r="N72" i="9" s="1"/>
  <c r="J59" i="8"/>
  <c r="K59" i="8" s="1"/>
  <c r="M59" i="8" s="1"/>
  <c r="N59" i="9" s="1"/>
  <c r="J296" i="8"/>
  <c r="K296" i="8" s="1"/>
  <c r="M296" i="8" s="1"/>
  <c r="N296" i="9" s="1"/>
  <c r="J174" i="8"/>
  <c r="K174" i="8" s="1"/>
  <c r="M174" i="8" s="1"/>
  <c r="N174" i="9" s="1"/>
  <c r="J404" i="8"/>
  <c r="K404" i="8" s="1"/>
  <c r="M404" i="8" s="1"/>
  <c r="N404" i="9" s="1"/>
  <c r="J118" i="8"/>
  <c r="K118" i="8" s="1"/>
  <c r="M118" i="8" s="1"/>
  <c r="N118" i="9" s="1"/>
  <c r="J29" i="8"/>
  <c r="K29" i="8" s="1"/>
  <c r="M29" i="8" s="1"/>
  <c r="N29" i="9" s="1"/>
  <c r="J286" i="8"/>
  <c r="K286" i="8" s="1"/>
  <c r="M286" i="8" s="1"/>
  <c r="N286" i="9" s="1"/>
  <c r="J369" i="8"/>
  <c r="K369" i="8" s="1"/>
  <c r="M369" i="8" s="1"/>
  <c r="N369" i="9" s="1"/>
  <c r="J300" i="8"/>
  <c r="K300" i="8" s="1"/>
  <c r="M300" i="8" s="1"/>
  <c r="N300" i="9" s="1"/>
  <c r="J121" i="8"/>
  <c r="K121" i="8" s="1"/>
  <c r="M121" i="8" s="1"/>
  <c r="N121" i="9" s="1"/>
  <c r="J407" i="8"/>
  <c r="K407" i="8" s="1"/>
  <c r="M407" i="8" s="1"/>
  <c r="N407" i="9" s="1"/>
  <c r="J335" i="8"/>
  <c r="K335" i="8" s="1"/>
  <c r="M335" i="8" s="1"/>
  <c r="N335" i="9" s="1"/>
  <c r="J186" i="8"/>
  <c r="K186" i="8" s="1"/>
  <c r="M186" i="8" s="1"/>
  <c r="N186" i="9" s="1"/>
  <c r="J415" i="8"/>
  <c r="K415" i="8" s="1"/>
  <c r="M415" i="8" s="1"/>
  <c r="N415" i="9" s="1"/>
  <c r="J90" i="8"/>
  <c r="K90" i="8" s="1"/>
  <c r="M90" i="8" s="1"/>
  <c r="N90" i="9" s="1"/>
  <c r="J299" i="8"/>
  <c r="K299" i="8" s="1"/>
  <c r="M299" i="8" s="1"/>
  <c r="N299" i="9" s="1"/>
  <c r="J112" i="8"/>
  <c r="K112" i="8" s="1"/>
  <c r="M112" i="8" s="1"/>
  <c r="N112" i="9" s="1"/>
  <c r="J30" i="8"/>
  <c r="K30" i="8" s="1"/>
  <c r="M30" i="8" s="1"/>
  <c r="N30" i="9" s="1"/>
  <c r="J417" i="8"/>
  <c r="K417" i="8" s="1"/>
  <c r="M417" i="8" s="1"/>
  <c r="N417" i="9" s="1"/>
  <c r="J243" i="8"/>
  <c r="K243" i="8" s="1"/>
  <c r="M243" i="8" s="1"/>
  <c r="N243" i="9" s="1"/>
  <c r="J340" i="8"/>
  <c r="K340" i="8" s="1"/>
  <c r="M340" i="8" s="1"/>
  <c r="N340" i="9" s="1"/>
  <c r="J138" i="8"/>
  <c r="K138" i="8" s="1"/>
  <c r="M138" i="8" s="1"/>
  <c r="N138" i="9" s="1"/>
  <c r="J36" i="8"/>
  <c r="K36" i="8" s="1"/>
  <c r="M36" i="8" s="1"/>
  <c r="N36" i="9" s="1"/>
  <c r="J136" i="8"/>
  <c r="K136" i="8" s="1"/>
  <c r="M136" i="8" s="1"/>
  <c r="N136" i="9" s="1"/>
  <c r="J348" i="8"/>
  <c r="K348" i="8" s="1"/>
  <c r="M348" i="8" s="1"/>
  <c r="N348" i="9" s="1"/>
  <c r="J359" i="8"/>
  <c r="K359" i="8" s="1"/>
  <c r="M359" i="8" s="1"/>
  <c r="N359" i="9" s="1"/>
  <c r="J8" i="8"/>
  <c r="K8" i="8" s="1"/>
  <c r="J425" i="8"/>
  <c r="K425" i="8" s="1"/>
  <c r="M425" i="8" s="1"/>
  <c r="N425" i="9" s="1"/>
  <c r="J290" i="8"/>
  <c r="K290" i="8" s="1"/>
  <c r="M290" i="8" s="1"/>
  <c r="N290" i="9" s="1"/>
  <c r="J224" i="8"/>
  <c r="K224" i="8" s="1"/>
  <c r="M224" i="8" s="1"/>
  <c r="N224" i="9" s="1"/>
  <c r="J329" i="8"/>
  <c r="K329" i="8" s="1"/>
  <c r="M329" i="8" s="1"/>
  <c r="N329" i="9" s="1"/>
  <c r="J392" i="8"/>
  <c r="K392" i="8" s="1"/>
  <c r="M392" i="8" s="1"/>
  <c r="N392" i="9" s="1"/>
  <c r="J247" i="8"/>
  <c r="K247" i="8" s="1"/>
  <c r="M247" i="8" s="1"/>
  <c r="N247" i="9" s="1"/>
  <c r="J325" i="8"/>
  <c r="K325" i="8" s="1"/>
  <c r="M325" i="8" s="1"/>
  <c r="N325" i="9" s="1"/>
  <c r="J316" i="8"/>
  <c r="K316" i="8" s="1"/>
  <c r="M316" i="8" s="1"/>
  <c r="N316" i="9" s="1"/>
  <c r="J431" i="8"/>
  <c r="K431" i="8" s="1"/>
  <c r="M431" i="8" s="1"/>
  <c r="N431" i="9" s="1"/>
  <c r="J330" i="8"/>
  <c r="K330" i="8" s="1"/>
  <c r="M330" i="8" s="1"/>
  <c r="N330" i="9" s="1"/>
  <c r="J338" i="8"/>
  <c r="K338" i="8" s="1"/>
  <c r="M338" i="8" s="1"/>
  <c r="N338" i="9" s="1"/>
  <c r="J11" i="8"/>
  <c r="K11" i="8" s="1"/>
  <c r="M11" i="8" s="1"/>
  <c r="N11" i="9" s="1"/>
  <c r="J332" i="8"/>
  <c r="K332" i="8" s="1"/>
  <c r="M332" i="8" s="1"/>
  <c r="N332" i="9" s="1"/>
  <c r="J41" i="8"/>
  <c r="K41" i="8" s="1"/>
  <c r="M41" i="8" s="1"/>
  <c r="N41" i="9" s="1"/>
  <c r="J391" i="8"/>
  <c r="K391" i="8" s="1"/>
  <c r="M391" i="8" s="1"/>
  <c r="N391" i="9" s="1"/>
  <c r="J205" i="8"/>
  <c r="K205" i="8" s="1"/>
  <c r="M205" i="8" s="1"/>
  <c r="N205" i="9" s="1"/>
  <c r="J334" i="8"/>
  <c r="K334" i="8" s="1"/>
  <c r="M334" i="8" s="1"/>
  <c r="N334" i="9" s="1"/>
  <c r="J365" i="8"/>
  <c r="K365" i="8" s="1"/>
  <c r="M365" i="8" s="1"/>
  <c r="N365" i="9" s="1"/>
  <c r="J312" i="8"/>
  <c r="K312" i="8" s="1"/>
  <c r="M312" i="8" s="1"/>
  <c r="N312" i="9" s="1"/>
  <c r="J350" i="8"/>
  <c r="K350" i="8" s="1"/>
  <c r="M350" i="8" s="1"/>
  <c r="N350" i="9" s="1"/>
  <c r="J378" i="8"/>
  <c r="K378" i="8" s="1"/>
  <c r="M378" i="8" s="1"/>
  <c r="N378" i="9" s="1"/>
  <c r="J419" i="8"/>
  <c r="K419" i="8" s="1"/>
  <c r="M419" i="8" s="1"/>
  <c r="N419" i="9" s="1"/>
  <c r="J347" i="8"/>
  <c r="K347" i="8" s="1"/>
  <c r="M347" i="8" s="1"/>
  <c r="N347" i="9" s="1"/>
  <c r="J34" i="8"/>
  <c r="K34" i="8" s="1"/>
  <c r="M34" i="8" s="1"/>
  <c r="N34" i="9" s="1"/>
  <c r="J96" i="8"/>
  <c r="K96" i="8" s="1"/>
  <c r="M96" i="8" s="1"/>
  <c r="N96" i="9" s="1"/>
  <c r="J254" i="8"/>
  <c r="K254" i="8" s="1"/>
  <c r="M254" i="8" s="1"/>
  <c r="N254" i="9" s="1"/>
  <c r="J190" i="8"/>
  <c r="K190" i="8" s="1"/>
  <c r="M190" i="8" s="1"/>
  <c r="N190" i="9" s="1"/>
  <c r="J87" i="8"/>
  <c r="K87" i="8" s="1"/>
  <c r="M87" i="8" s="1"/>
  <c r="N87" i="9" s="1"/>
  <c r="J278" i="8"/>
  <c r="K278" i="8" s="1"/>
  <c r="M278" i="8" s="1"/>
  <c r="N278" i="9" s="1"/>
  <c r="J351" i="8"/>
  <c r="K351" i="8" s="1"/>
  <c r="M351" i="8" s="1"/>
  <c r="N351" i="9" s="1"/>
  <c r="J143" i="8"/>
  <c r="K143" i="8" s="1"/>
  <c r="M143" i="8" s="1"/>
  <c r="N143" i="9" s="1"/>
  <c r="J16" i="8"/>
  <c r="K16" i="8" s="1"/>
  <c r="M16" i="8" s="1"/>
  <c r="N16" i="9" s="1"/>
  <c r="J258" i="8"/>
  <c r="K258" i="8" s="1"/>
  <c r="M258" i="8" s="1"/>
  <c r="N258" i="9" s="1"/>
  <c r="J389" i="8"/>
  <c r="K389" i="8" s="1"/>
  <c r="M389" i="8" s="1"/>
  <c r="N389" i="9" s="1"/>
  <c r="J413" i="8"/>
  <c r="K413" i="8" s="1"/>
  <c r="M413" i="8" s="1"/>
  <c r="N413" i="9" s="1"/>
  <c r="J168" i="8"/>
  <c r="K168" i="8" s="1"/>
  <c r="M168" i="8" s="1"/>
  <c r="N168" i="9" s="1"/>
  <c r="J357" i="8"/>
  <c r="K357" i="8" s="1"/>
  <c r="M357" i="8" s="1"/>
  <c r="N357" i="9" s="1"/>
  <c r="J183" i="8"/>
  <c r="K183" i="8" s="1"/>
  <c r="M183" i="8" s="1"/>
  <c r="N183" i="9" s="1"/>
  <c r="J68" i="8"/>
  <c r="K68" i="8" s="1"/>
  <c r="M68" i="8" s="1"/>
  <c r="N68" i="9" s="1"/>
  <c r="J215" i="8"/>
  <c r="K215" i="8" s="1"/>
  <c r="M215" i="8" s="1"/>
  <c r="N215" i="9" s="1"/>
  <c r="J362" i="8"/>
  <c r="K362" i="8" s="1"/>
  <c r="M362" i="8" s="1"/>
  <c r="N362" i="9" s="1"/>
  <c r="J107" i="8"/>
  <c r="K107" i="8" s="1"/>
  <c r="M107" i="8" s="1"/>
  <c r="N107" i="9" s="1"/>
  <c r="J238" i="8"/>
  <c r="K238" i="8" s="1"/>
  <c r="M238" i="8" s="1"/>
  <c r="N238" i="9" s="1"/>
  <c r="J266" i="8"/>
  <c r="K266" i="8" s="1"/>
  <c r="M266" i="8" s="1"/>
  <c r="N266" i="9" s="1"/>
  <c r="J240" i="8"/>
  <c r="K240" i="8" s="1"/>
  <c r="M240" i="8" s="1"/>
  <c r="N240" i="9" s="1"/>
  <c r="J127" i="8"/>
  <c r="K127" i="8" s="1"/>
  <c r="M127" i="8" s="1"/>
  <c r="N127" i="9" s="1"/>
  <c r="J200" i="8"/>
  <c r="K200" i="8" s="1"/>
  <c r="M200" i="8" s="1"/>
  <c r="N200" i="9" s="1"/>
  <c r="J28" i="8"/>
  <c r="K28" i="8" s="1"/>
  <c r="M28" i="8" s="1"/>
  <c r="N28" i="9" s="1"/>
  <c r="J271" i="8"/>
  <c r="K271" i="8" s="1"/>
  <c r="M271" i="8" s="1"/>
  <c r="N271" i="9" s="1"/>
  <c r="J196" i="8"/>
  <c r="K196" i="8" s="1"/>
  <c r="M196" i="8" s="1"/>
  <c r="N196" i="9" s="1"/>
  <c r="J400" i="8"/>
  <c r="K400" i="8" s="1"/>
  <c r="M400" i="8" s="1"/>
  <c r="N400" i="9" s="1"/>
  <c r="J147" i="8"/>
  <c r="K147" i="8" s="1"/>
  <c r="M147" i="8" s="1"/>
  <c r="N147" i="9" s="1"/>
  <c r="J119" i="8"/>
  <c r="K119" i="8" s="1"/>
  <c r="M119" i="8" s="1"/>
  <c r="N119" i="9" s="1"/>
  <c r="J336" i="8"/>
  <c r="K336" i="8" s="1"/>
  <c r="M336" i="8" s="1"/>
  <c r="N336" i="9" s="1"/>
  <c r="J209" i="8"/>
  <c r="K209" i="8" s="1"/>
  <c r="M209" i="8" s="1"/>
  <c r="N209" i="9" s="1"/>
  <c r="J104" i="8"/>
  <c r="K104" i="8" s="1"/>
  <c r="M104" i="8" s="1"/>
  <c r="N104" i="9" s="1"/>
  <c r="J372" i="8"/>
  <c r="K372" i="8" s="1"/>
  <c r="M372" i="8" s="1"/>
  <c r="N372" i="9" s="1"/>
  <c r="J95" i="8"/>
  <c r="K95" i="8" s="1"/>
  <c r="M95" i="8" s="1"/>
  <c r="N95" i="9" s="1"/>
  <c r="J364" i="8"/>
  <c r="K364" i="8" s="1"/>
  <c r="M364" i="8" s="1"/>
  <c r="N364" i="9" s="1"/>
  <c r="J241" i="8"/>
  <c r="K241" i="8" s="1"/>
  <c r="M241" i="8" s="1"/>
  <c r="N241" i="9" s="1"/>
  <c r="J22" i="8"/>
  <c r="K22" i="8" s="1"/>
  <c r="M22" i="8" s="1"/>
  <c r="N22" i="9" s="1"/>
  <c r="J194" i="8"/>
  <c r="K194" i="8" s="1"/>
  <c r="M194" i="8" s="1"/>
  <c r="N194" i="9" s="1"/>
  <c r="J409" i="8"/>
  <c r="K409" i="8" s="1"/>
  <c r="M409" i="8" s="1"/>
  <c r="N409" i="9" s="1"/>
  <c r="J54" i="8"/>
  <c r="K54" i="8" s="1"/>
  <c r="M54" i="8" s="1"/>
  <c r="N54" i="9" s="1"/>
  <c r="J257" i="8"/>
  <c r="K257" i="8" s="1"/>
  <c r="M257" i="8" s="1"/>
  <c r="N257" i="9" s="1"/>
  <c r="J166" i="8"/>
  <c r="K166" i="8" s="1"/>
  <c r="M166" i="8" s="1"/>
  <c r="N166" i="9" s="1"/>
  <c r="J76" i="8"/>
  <c r="K76" i="8" s="1"/>
  <c r="M76" i="8" s="1"/>
  <c r="N76" i="9" s="1"/>
  <c r="J124" i="8"/>
  <c r="K124" i="8" s="1"/>
  <c r="M124" i="8" s="1"/>
  <c r="N124" i="9" s="1"/>
  <c r="J277" i="8"/>
  <c r="K277" i="8" s="1"/>
  <c r="M277" i="8" s="1"/>
  <c r="N277" i="9" s="1"/>
  <c r="J158" i="8"/>
  <c r="K158" i="8" s="1"/>
  <c r="M158" i="8" s="1"/>
  <c r="N158" i="9" s="1"/>
  <c r="J14" i="8"/>
  <c r="K14" i="8" s="1"/>
  <c r="M14" i="8" s="1"/>
  <c r="N14" i="9" s="1"/>
  <c r="J298" i="8"/>
  <c r="K298" i="8" s="1"/>
  <c r="M298" i="8" s="1"/>
  <c r="N298" i="9" s="1"/>
  <c r="J383" i="8"/>
  <c r="K383" i="8" s="1"/>
  <c r="M383" i="8" s="1"/>
  <c r="N383" i="9" s="1"/>
  <c r="J168" i="7"/>
  <c r="K168" i="7" s="1"/>
  <c r="M168" i="7" s="1"/>
  <c r="N168" i="8" s="1"/>
  <c r="J23" i="7"/>
  <c r="K23" i="7" s="1"/>
  <c r="M23" i="7" s="1"/>
  <c r="N23" i="8" s="1"/>
  <c r="J160" i="7"/>
  <c r="K160" i="7" s="1"/>
  <c r="M160" i="7" s="1"/>
  <c r="N160" i="8" s="1"/>
  <c r="J396" i="7"/>
  <c r="K396" i="7" s="1"/>
  <c r="M396" i="7" s="1"/>
  <c r="N396" i="8" s="1"/>
  <c r="J71" i="7"/>
  <c r="K71" i="7" s="1"/>
  <c r="M71" i="7" s="1"/>
  <c r="N71" i="8" s="1"/>
  <c r="J90" i="7"/>
  <c r="K90" i="7" s="1"/>
  <c r="M90" i="7" s="1"/>
  <c r="N90" i="8" s="1"/>
  <c r="J55" i="7"/>
  <c r="K55" i="7" s="1"/>
  <c r="M55" i="7" s="1"/>
  <c r="N55" i="8" s="1"/>
  <c r="J174" i="7"/>
  <c r="K174" i="7" s="1"/>
  <c r="M174" i="7" s="1"/>
  <c r="N174" i="8" s="1"/>
  <c r="J194" i="7"/>
  <c r="K194" i="7" s="1"/>
  <c r="M194" i="7" s="1"/>
  <c r="N194" i="8" s="1"/>
  <c r="O194" i="8" s="1"/>
  <c r="J407" i="7"/>
  <c r="K407" i="7" s="1"/>
  <c r="M407" i="7" s="1"/>
  <c r="N407" i="8" s="1"/>
  <c r="J187" i="7"/>
  <c r="K187" i="7" s="1"/>
  <c r="M187" i="7" s="1"/>
  <c r="N187" i="8" s="1"/>
  <c r="J119" i="7"/>
  <c r="K119" i="7" s="1"/>
  <c r="M119" i="7" s="1"/>
  <c r="N119" i="8" s="1"/>
  <c r="O119" i="8" s="1"/>
  <c r="J415" i="7"/>
  <c r="K415" i="7" s="1"/>
  <c r="M415" i="7" s="1"/>
  <c r="N415" i="8" s="1"/>
  <c r="J17" i="7"/>
  <c r="K17" i="7" s="1"/>
  <c r="M17" i="7" s="1"/>
  <c r="N17" i="8" s="1"/>
  <c r="J376" i="7"/>
  <c r="K376" i="7" s="1"/>
  <c r="M376" i="7" s="1"/>
  <c r="N376" i="8" s="1"/>
  <c r="J110" i="7"/>
  <c r="K110" i="7" s="1"/>
  <c r="M110" i="7" s="1"/>
  <c r="N110" i="8" s="1"/>
  <c r="J13" i="7"/>
  <c r="K13" i="7" s="1"/>
  <c r="M13" i="7" s="1"/>
  <c r="N13" i="8" s="1"/>
  <c r="J342" i="7"/>
  <c r="K342" i="7" s="1"/>
  <c r="M342" i="7" s="1"/>
  <c r="N342" i="8" s="1"/>
  <c r="J143" i="7"/>
  <c r="K143" i="7" s="1"/>
  <c r="M143" i="7" s="1"/>
  <c r="N143" i="8" s="1"/>
  <c r="J394" i="7"/>
  <c r="K394" i="7" s="1"/>
  <c r="M394" i="7" s="1"/>
  <c r="N394" i="8" s="1"/>
  <c r="O394" i="8" s="1"/>
  <c r="J288" i="7"/>
  <c r="K288" i="7" s="1"/>
  <c r="M288" i="7" s="1"/>
  <c r="N288" i="8" s="1"/>
  <c r="J123" i="7"/>
  <c r="K123" i="7" s="1"/>
  <c r="M123" i="7" s="1"/>
  <c r="N123" i="8" s="1"/>
  <c r="J338" i="7"/>
  <c r="K338" i="7" s="1"/>
  <c r="M338" i="7" s="1"/>
  <c r="N338" i="8" s="1"/>
  <c r="J220" i="7"/>
  <c r="K220" i="7" s="1"/>
  <c r="M220" i="7" s="1"/>
  <c r="N220" i="8" s="1"/>
  <c r="J421" i="7"/>
  <c r="K421" i="7" s="1"/>
  <c r="M421" i="7" s="1"/>
  <c r="N421" i="8" s="1"/>
  <c r="O421" i="8" s="1"/>
  <c r="J183" i="7"/>
  <c r="K183" i="7" s="1"/>
  <c r="M183" i="7" s="1"/>
  <c r="N183" i="8" s="1"/>
  <c r="J362" i="7"/>
  <c r="K362" i="7" s="1"/>
  <c r="M362" i="7" s="1"/>
  <c r="N362" i="8" s="1"/>
  <c r="J131" i="7"/>
  <c r="K131" i="7" s="1"/>
  <c r="M131" i="7" s="1"/>
  <c r="N131" i="8" s="1"/>
  <c r="J359" i="7"/>
  <c r="K359" i="7" s="1"/>
  <c r="M359" i="7" s="1"/>
  <c r="N359" i="8" s="1"/>
  <c r="J142" i="7"/>
  <c r="K142" i="7" s="1"/>
  <c r="M142" i="7" s="1"/>
  <c r="N142" i="8" s="1"/>
  <c r="J188" i="7"/>
  <c r="K188" i="7" s="1"/>
  <c r="M188" i="7" s="1"/>
  <c r="N188" i="8" s="1"/>
  <c r="O188" i="8" s="1"/>
  <c r="J266" i="7"/>
  <c r="K266" i="7" s="1"/>
  <c r="M266" i="7" s="1"/>
  <c r="N266" i="8" s="1"/>
  <c r="J161" i="7"/>
  <c r="K161" i="7" s="1"/>
  <c r="M161" i="7" s="1"/>
  <c r="N161" i="8" s="1"/>
  <c r="O161" i="8" s="1"/>
  <c r="J155" i="7"/>
  <c r="K155" i="7" s="1"/>
  <c r="M155" i="7" s="1"/>
  <c r="N155" i="8" s="1"/>
  <c r="J137" i="7"/>
  <c r="K137" i="7" s="1"/>
  <c r="M137" i="7" s="1"/>
  <c r="N137" i="8" s="1"/>
  <c r="J151" i="7"/>
  <c r="K151" i="7" s="1"/>
  <c r="M151" i="7" s="1"/>
  <c r="N151" i="8" s="1"/>
  <c r="O151" i="8" s="1"/>
  <c r="J138" i="7"/>
  <c r="K138" i="7" s="1"/>
  <c r="M138" i="7" s="1"/>
  <c r="N138" i="8" s="1"/>
  <c r="J29" i="7"/>
  <c r="K29" i="7" s="1"/>
  <c r="M29" i="7" s="1"/>
  <c r="N29" i="8" s="1"/>
  <c r="O29" i="8" s="1"/>
  <c r="J264" i="7"/>
  <c r="K264" i="7" s="1"/>
  <c r="M264" i="7" s="1"/>
  <c r="N264" i="8" s="1"/>
  <c r="J373" i="7"/>
  <c r="K373" i="7" s="1"/>
  <c r="M373" i="7" s="1"/>
  <c r="N373" i="8" s="1"/>
  <c r="O373" i="8" s="1"/>
  <c r="J317" i="7"/>
  <c r="K317" i="7" s="1"/>
  <c r="M317" i="7" s="1"/>
  <c r="N317" i="8" s="1"/>
  <c r="J72" i="7"/>
  <c r="K72" i="7" s="1"/>
  <c r="M72" i="7" s="1"/>
  <c r="N72" i="8" s="1"/>
  <c r="J100" i="7"/>
  <c r="K100" i="7" s="1"/>
  <c r="M100" i="7" s="1"/>
  <c r="N100" i="8" s="1"/>
  <c r="J420" i="7"/>
  <c r="K420" i="7" s="1"/>
  <c r="M420" i="7" s="1"/>
  <c r="N420" i="8" s="1"/>
  <c r="J409" i="7"/>
  <c r="K409" i="7" s="1"/>
  <c r="M409" i="7" s="1"/>
  <c r="N409" i="8" s="1"/>
  <c r="J287" i="7"/>
  <c r="K287" i="7" s="1"/>
  <c r="M287" i="7" s="1"/>
  <c r="N287" i="8" s="1"/>
  <c r="J315" i="7"/>
  <c r="K315" i="7" s="1"/>
  <c r="M315" i="7" s="1"/>
  <c r="N315" i="8" s="1"/>
  <c r="J98" i="7"/>
  <c r="K98" i="7" s="1"/>
  <c r="M98" i="7" s="1"/>
  <c r="N98" i="8" s="1"/>
  <c r="O98" i="8" s="1"/>
  <c r="J184" i="7"/>
  <c r="K184" i="7" s="1"/>
  <c r="M184" i="7" s="1"/>
  <c r="N184" i="8" s="1"/>
  <c r="J278" i="7"/>
  <c r="K278" i="7" s="1"/>
  <c r="M278" i="7" s="1"/>
  <c r="N278" i="8" s="1"/>
  <c r="J125" i="7"/>
  <c r="K125" i="7" s="1"/>
  <c r="M125" i="7" s="1"/>
  <c r="N125" i="8" s="1"/>
  <c r="J154" i="7"/>
  <c r="K154" i="7" s="1"/>
  <c r="M154" i="7" s="1"/>
  <c r="N154" i="8" s="1"/>
  <c r="J308" i="7"/>
  <c r="K308" i="7" s="1"/>
  <c r="M308" i="7" s="1"/>
  <c r="N308" i="8" s="1"/>
  <c r="J356" i="7"/>
  <c r="K356" i="7" s="1"/>
  <c r="M356" i="7" s="1"/>
  <c r="N356" i="8" s="1"/>
  <c r="J271" i="7"/>
  <c r="K271" i="7" s="1"/>
  <c r="M271" i="7" s="1"/>
  <c r="N271" i="8" s="1"/>
  <c r="J427" i="7"/>
  <c r="K427" i="7" s="1"/>
  <c r="M427" i="7" s="1"/>
  <c r="N427" i="8" s="1"/>
  <c r="J357" i="7"/>
  <c r="K357" i="7" s="1"/>
  <c r="M357" i="7" s="1"/>
  <c r="N357" i="8" s="1"/>
  <c r="J411" i="7"/>
  <c r="K411" i="7" s="1"/>
  <c r="M411" i="7" s="1"/>
  <c r="N411" i="8" s="1"/>
  <c r="J224" i="7"/>
  <c r="K224" i="7" s="1"/>
  <c r="M224" i="7" s="1"/>
  <c r="N224" i="8" s="1"/>
  <c r="J335" i="7"/>
  <c r="K335" i="7" s="1"/>
  <c r="M335" i="7" s="1"/>
  <c r="N335" i="8" s="1"/>
  <c r="O335" i="8" s="1"/>
  <c r="J252" i="7"/>
  <c r="K252" i="7" s="1"/>
  <c r="M252" i="7" s="1"/>
  <c r="N252" i="8" s="1"/>
  <c r="J132" i="7"/>
  <c r="K132" i="7" s="1"/>
  <c r="M132" i="7" s="1"/>
  <c r="N132" i="8" s="1"/>
  <c r="J106" i="7"/>
  <c r="K106" i="7" s="1"/>
  <c r="M106" i="7" s="1"/>
  <c r="N106" i="8" s="1"/>
  <c r="J414" i="7"/>
  <c r="K414" i="7" s="1"/>
  <c r="M414" i="7" s="1"/>
  <c r="N414" i="8" s="1"/>
  <c r="J397" i="7"/>
  <c r="K397" i="7" s="1"/>
  <c r="M397" i="7" s="1"/>
  <c r="N397" i="8" s="1"/>
  <c r="J413" i="7"/>
  <c r="K413" i="7" s="1"/>
  <c r="M413" i="7" s="1"/>
  <c r="N413" i="8" s="1"/>
  <c r="O413" i="8" s="1"/>
  <c r="J197" i="7"/>
  <c r="K197" i="7" s="1"/>
  <c r="M197" i="7" s="1"/>
  <c r="N197" i="8" s="1"/>
  <c r="O197" i="8" s="1"/>
  <c r="J226" i="7"/>
  <c r="K226" i="7" s="1"/>
  <c r="M226" i="7" s="1"/>
  <c r="N226" i="8" s="1"/>
  <c r="J351" i="7"/>
  <c r="K351" i="7" s="1"/>
  <c r="M351" i="7" s="1"/>
  <c r="N351" i="8" s="1"/>
  <c r="O351" i="8" s="1"/>
  <c r="J87" i="7"/>
  <c r="K87" i="7" s="1"/>
  <c r="M87" i="7" s="1"/>
  <c r="N87" i="8" s="1"/>
  <c r="J66" i="7"/>
  <c r="K66" i="7" s="1"/>
  <c r="M66" i="7" s="1"/>
  <c r="N66" i="8" s="1"/>
  <c r="O66" i="8" s="1"/>
  <c r="J399" i="7"/>
  <c r="K399" i="7" s="1"/>
  <c r="M399" i="7" s="1"/>
  <c r="N399" i="8" s="1"/>
  <c r="O399" i="8" s="1"/>
  <c r="J408" i="7"/>
  <c r="K408" i="7" s="1"/>
  <c r="M408" i="7" s="1"/>
  <c r="N408" i="8" s="1"/>
  <c r="J272" i="7"/>
  <c r="K272" i="7" s="1"/>
  <c r="M272" i="7" s="1"/>
  <c r="N272" i="8" s="1"/>
  <c r="J218" i="7"/>
  <c r="K218" i="7" s="1"/>
  <c r="M218" i="7" s="1"/>
  <c r="N218" i="8" s="1"/>
  <c r="J15" i="7"/>
  <c r="K15" i="7" s="1"/>
  <c r="M15" i="7" s="1"/>
  <c r="N15" i="8" s="1"/>
  <c r="O15" i="8" s="1"/>
  <c r="J193" i="7"/>
  <c r="K193" i="7" s="1"/>
  <c r="M193" i="7" s="1"/>
  <c r="N193" i="8" s="1"/>
  <c r="J136" i="7"/>
  <c r="K136" i="7" s="1"/>
  <c r="M136" i="7" s="1"/>
  <c r="N136" i="8" s="1"/>
  <c r="J57" i="7"/>
  <c r="K57" i="7" s="1"/>
  <c r="M57" i="7" s="1"/>
  <c r="N57" i="8" s="1"/>
  <c r="O57" i="8" s="1"/>
  <c r="J336" i="7"/>
  <c r="K336" i="7" s="1"/>
  <c r="M336" i="7" s="1"/>
  <c r="N336" i="8" s="1"/>
  <c r="J424" i="7"/>
  <c r="K424" i="7" s="1"/>
  <c r="M424" i="7" s="1"/>
  <c r="N424" i="8" s="1"/>
  <c r="J102" i="7"/>
  <c r="K102" i="7" s="1"/>
  <c r="M102" i="7" s="1"/>
  <c r="N102" i="8" s="1"/>
  <c r="J345" i="7"/>
  <c r="K345" i="7" s="1"/>
  <c r="M345" i="7" s="1"/>
  <c r="N345" i="8" s="1"/>
  <c r="J387" i="7"/>
  <c r="K387" i="7" s="1"/>
  <c r="M387" i="7" s="1"/>
  <c r="N387" i="8" s="1"/>
  <c r="J301" i="7"/>
  <c r="K301" i="7" s="1"/>
  <c r="M301" i="7" s="1"/>
  <c r="N301" i="8" s="1"/>
  <c r="O301" i="8" s="1"/>
  <c r="J140" i="7"/>
  <c r="K140" i="7" s="1"/>
  <c r="M140" i="7" s="1"/>
  <c r="N140" i="8" s="1"/>
  <c r="O140" i="8" s="1"/>
  <c r="J139" i="7"/>
  <c r="K139" i="7" s="1"/>
  <c r="M139" i="7" s="1"/>
  <c r="N139" i="8" s="1"/>
  <c r="O139" i="8" s="1"/>
  <c r="J81" i="7"/>
  <c r="K81" i="7" s="1"/>
  <c r="M81" i="7" s="1"/>
  <c r="N81" i="8" s="1"/>
  <c r="O81" i="8" s="1"/>
  <c r="J133" i="7"/>
  <c r="K133" i="7" s="1"/>
  <c r="M133" i="7" s="1"/>
  <c r="N133" i="8" s="1"/>
  <c r="O133" i="8" s="1"/>
  <c r="J417" i="7"/>
  <c r="K417" i="7" s="1"/>
  <c r="M417" i="7" s="1"/>
  <c r="N417" i="8" s="1"/>
  <c r="J152" i="7"/>
  <c r="K152" i="7" s="1"/>
  <c r="M152" i="7" s="1"/>
  <c r="N152" i="8" s="1"/>
  <c r="J251" i="7"/>
  <c r="K251" i="7" s="1"/>
  <c r="M251" i="7" s="1"/>
  <c r="N251" i="8" s="1"/>
  <c r="J104" i="7"/>
  <c r="K104" i="7" s="1"/>
  <c r="M104" i="7" s="1"/>
  <c r="N104" i="8" s="1"/>
  <c r="J216" i="7"/>
  <c r="K216" i="7" s="1"/>
  <c r="M216" i="7" s="1"/>
  <c r="N216" i="8" s="1"/>
  <c r="J163" i="7"/>
  <c r="K163" i="7" s="1"/>
  <c r="M163" i="7" s="1"/>
  <c r="N163" i="8" s="1"/>
  <c r="J11" i="7"/>
  <c r="K11" i="7" s="1"/>
  <c r="M11" i="7" s="1"/>
  <c r="N11" i="8" s="1"/>
  <c r="J32" i="7"/>
  <c r="K32" i="7" s="1"/>
  <c r="M32" i="7" s="1"/>
  <c r="N32" i="8" s="1"/>
  <c r="O32" i="8" s="1"/>
  <c r="J382" i="7"/>
  <c r="K382" i="7" s="1"/>
  <c r="M382" i="7" s="1"/>
  <c r="N382" i="8" s="1"/>
  <c r="J120" i="7"/>
  <c r="K120" i="7" s="1"/>
  <c r="M120" i="7" s="1"/>
  <c r="N120" i="8" s="1"/>
  <c r="J350" i="7"/>
  <c r="K350" i="7" s="1"/>
  <c r="M350" i="7" s="1"/>
  <c r="N350" i="8" s="1"/>
  <c r="J310" i="7"/>
  <c r="K310" i="7" s="1"/>
  <c r="M310" i="7" s="1"/>
  <c r="N310" i="8" s="1"/>
  <c r="O310" i="8" s="1"/>
  <c r="J428" i="7"/>
  <c r="K428" i="7" s="1"/>
  <c r="M428" i="7" s="1"/>
  <c r="N428" i="8" s="1"/>
  <c r="J186" i="7"/>
  <c r="K186" i="7" s="1"/>
  <c r="M186" i="7" s="1"/>
  <c r="N186" i="8" s="1"/>
  <c r="J141" i="7"/>
  <c r="K141" i="7" s="1"/>
  <c r="M141" i="7" s="1"/>
  <c r="N141" i="8" s="1"/>
  <c r="O141" i="8" s="1"/>
  <c r="J223" i="7"/>
  <c r="K223" i="7" s="1"/>
  <c r="M223" i="7" s="1"/>
  <c r="N223" i="8" s="1"/>
  <c r="J201" i="7"/>
  <c r="K201" i="7" s="1"/>
  <c r="M201" i="7" s="1"/>
  <c r="N201" i="8" s="1"/>
  <c r="J265" i="7"/>
  <c r="K265" i="7" s="1"/>
  <c r="M265" i="7" s="1"/>
  <c r="N265" i="8" s="1"/>
  <c r="O265" i="8" s="1"/>
  <c r="J38" i="7"/>
  <c r="K38" i="7" s="1"/>
  <c r="M38" i="7" s="1"/>
  <c r="N38" i="8" s="1"/>
  <c r="J306" i="7"/>
  <c r="K306" i="7" s="1"/>
  <c r="M306" i="7" s="1"/>
  <c r="N306" i="8" s="1"/>
  <c r="O306" i="8" s="1"/>
  <c r="J262" i="7"/>
  <c r="K262" i="7" s="1"/>
  <c r="M262" i="7" s="1"/>
  <c r="N262" i="8" s="1"/>
  <c r="J366" i="7"/>
  <c r="K366" i="7" s="1"/>
  <c r="M366" i="7" s="1"/>
  <c r="N366" i="8" s="1"/>
  <c r="J291" i="7"/>
  <c r="K291" i="7" s="1"/>
  <c r="M291" i="7" s="1"/>
  <c r="N291" i="8" s="1"/>
  <c r="O291" i="8" s="1"/>
  <c r="J111" i="7"/>
  <c r="K111" i="7" s="1"/>
  <c r="M111" i="7" s="1"/>
  <c r="N111" i="8" s="1"/>
  <c r="J305" i="7"/>
  <c r="K305" i="7" s="1"/>
  <c r="M305" i="7" s="1"/>
  <c r="N305" i="8" s="1"/>
  <c r="J85" i="7"/>
  <c r="K85" i="7" s="1"/>
  <c r="M85" i="7" s="1"/>
  <c r="N85" i="8" s="1"/>
  <c r="J274" i="7"/>
  <c r="K274" i="7" s="1"/>
  <c r="M274" i="7" s="1"/>
  <c r="N274" i="8" s="1"/>
  <c r="J203" i="7"/>
  <c r="K203" i="7" s="1"/>
  <c r="M203" i="7" s="1"/>
  <c r="N203" i="8" s="1"/>
  <c r="J173" i="7"/>
  <c r="K173" i="7" s="1"/>
  <c r="M173" i="7" s="1"/>
  <c r="N173" i="8" s="1"/>
  <c r="O173" i="8" s="1"/>
  <c r="J316" i="7"/>
  <c r="K316" i="7" s="1"/>
  <c r="M316" i="7" s="1"/>
  <c r="N316" i="8" s="1"/>
  <c r="O316" i="8" s="1"/>
  <c r="J331" i="7"/>
  <c r="K331" i="7" s="1"/>
  <c r="M331" i="7" s="1"/>
  <c r="N331" i="8" s="1"/>
  <c r="O331" i="8" s="1"/>
  <c r="J209" i="7"/>
  <c r="K209" i="7" s="1"/>
  <c r="M209" i="7" s="1"/>
  <c r="N209" i="8" s="1"/>
  <c r="J115" i="7"/>
  <c r="K115" i="7" s="1"/>
  <c r="M115" i="7" s="1"/>
  <c r="N115" i="8" s="1"/>
  <c r="O115" i="8" s="1"/>
  <c r="J195" i="7"/>
  <c r="K195" i="7" s="1"/>
  <c r="M195" i="7" s="1"/>
  <c r="N195" i="8" s="1"/>
  <c r="O195" i="8" s="1"/>
  <c r="J368" i="7"/>
  <c r="K368" i="7" s="1"/>
  <c r="M368" i="7" s="1"/>
  <c r="N368" i="8" s="1"/>
  <c r="J339" i="7"/>
  <c r="K339" i="7" s="1"/>
  <c r="M339" i="7" s="1"/>
  <c r="N339" i="8" s="1"/>
  <c r="J364" i="7"/>
  <c r="K364" i="7" s="1"/>
  <c r="M364" i="7" s="1"/>
  <c r="N364" i="8" s="1"/>
  <c r="O364" i="8" s="1"/>
  <c r="J349" i="7"/>
  <c r="K349" i="7" s="1"/>
  <c r="M349" i="7" s="1"/>
  <c r="N349" i="8" s="1"/>
  <c r="O349" i="8" s="1"/>
  <c r="J76" i="7"/>
  <c r="K76" i="7" s="1"/>
  <c r="M76" i="7" s="1"/>
  <c r="N76" i="8" s="1"/>
  <c r="J240" i="7"/>
  <c r="K240" i="7" s="1"/>
  <c r="M240" i="7" s="1"/>
  <c r="N240" i="8" s="1"/>
  <c r="J258" i="7"/>
  <c r="K258" i="7" s="1"/>
  <c r="M258" i="7" s="1"/>
  <c r="N258" i="8" s="1"/>
  <c r="J228" i="7"/>
  <c r="K228" i="7" s="1"/>
  <c r="M228" i="7" s="1"/>
  <c r="N228" i="8" s="1"/>
  <c r="O228" i="8" s="1"/>
  <c r="J83" i="7"/>
  <c r="K83" i="7" s="1"/>
  <c r="M83" i="7" s="1"/>
  <c r="N83" i="8" s="1"/>
  <c r="O83" i="8" s="1"/>
  <c r="J241" i="7"/>
  <c r="K241" i="7" s="1"/>
  <c r="M241" i="7" s="1"/>
  <c r="N241" i="8" s="1"/>
  <c r="J369" i="7"/>
  <c r="K369" i="7" s="1"/>
  <c r="M369" i="7" s="1"/>
  <c r="N369" i="8" s="1"/>
  <c r="J105" i="7"/>
  <c r="K105" i="7" s="1"/>
  <c r="M105" i="7" s="1"/>
  <c r="N105" i="8" s="1"/>
  <c r="J58" i="7"/>
  <c r="K58" i="7" s="1"/>
  <c r="M58" i="7" s="1"/>
  <c r="N58" i="8" s="1"/>
  <c r="J330" i="7"/>
  <c r="K330" i="7" s="1"/>
  <c r="M330" i="7" s="1"/>
  <c r="N330" i="8" s="1"/>
  <c r="O330" i="8" s="1"/>
  <c r="J273" i="7"/>
  <c r="K273" i="7" s="1"/>
  <c r="M273" i="7" s="1"/>
  <c r="N273" i="8" s="1"/>
  <c r="J77" i="7"/>
  <c r="K77" i="7" s="1"/>
  <c r="M77" i="7" s="1"/>
  <c r="N77" i="8" s="1"/>
  <c r="J282" i="7"/>
  <c r="K282" i="7" s="1"/>
  <c r="M282" i="7" s="1"/>
  <c r="N282" i="8" s="1"/>
  <c r="J64" i="7"/>
  <c r="K64" i="7" s="1"/>
  <c r="M64" i="7" s="1"/>
  <c r="N64" i="8" s="1"/>
  <c r="J234" i="7"/>
  <c r="K234" i="7" s="1"/>
  <c r="M234" i="7" s="1"/>
  <c r="N234" i="8" s="1"/>
  <c r="J244" i="7"/>
  <c r="K244" i="7" s="1"/>
  <c r="M244" i="7" s="1"/>
  <c r="N244" i="8" s="1"/>
  <c r="J150" i="7"/>
  <c r="K150" i="7" s="1"/>
  <c r="M150" i="7" s="1"/>
  <c r="N150" i="8" s="1"/>
  <c r="J22" i="7"/>
  <c r="K22" i="7" s="1"/>
  <c r="M22" i="7" s="1"/>
  <c r="N22" i="8" s="1"/>
  <c r="J39" i="7"/>
  <c r="K39" i="7" s="1"/>
  <c r="M39" i="7" s="1"/>
  <c r="N39" i="8" s="1"/>
  <c r="J302" i="7"/>
  <c r="K302" i="7" s="1"/>
  <c r="M302" i="7" s="1"/>
  <c r="N302" i="8" s="1"/>
  <c r="J157" i="7"/>
  <c r="K157" i="7" s="1"/>
  <c r="M157" i="7" s="1"/>
  <c r="N157" i="8" s="1"/>
  <c r="J181" i="7"/>
  <c r="K181" i="7" s="1"/>
  <c r="M181" i="7" s="1"/>
  <c r="N181" i="8" s="1"/>
  <c r="J296" i="7"/>
  <c r="K296" i="7" s="1"/>
  <c r="M296" i="7" s="1"/>
  <c r="N296" i="8" s="1"/>
  <c r="O296" i="8" s="1"/>
  <c r="J243" i="7"/>
  <c r="K243" i="7" s="1"/>
  <c r="M243" i="7" s="1"/>
  <c r="N243" i="8" s="1"/>
  <c r="J236" i="7"/>
  <c r="K236" i="7" s="1"/>
  <c r="M236" i="7" s="1"/>
  <c r="N236" i="8" s="1"/>
  <c r="J332" i="7"/>
  <c r="K332" i="7" s="1"/>
  <c r="M332" i="7" s="1"/>
  <c r="N332" i="8" s="1"/>
  <c r="J149" i="7"/>
  <c r="K149" i="7" s="1"/>
  <c r="M149" i="7" s="1"/>
  <c r="N149" i="8" s="1"/>
  <c r="O149" i="8" s="1"/>
  <c r="J325" i="7"/>
  <c r="K325" i="7" s="1"/>
  <c r="M325" i="7" s="1"/>
  <c r="N325" i="8" s="1"/>
  <c r="J232" i="7"/>
  <c r="K232" i="7" s="1"/>
  <c r="M232" i="7" s="1"/>
  <c r="N232" i="8" s="1"/>
  <c r="O232" i="8" s="1"/>
  <c r="J94" i="7"/>
  <c r="K94" i="7" s="1"/>
  <c r="M94" i="7" s="1"/>
  <c r="N94" i="8" s="1"/>
  <c r="J230" i="7"/>
  <c r="K230" i="7" s="1"/>
  <c r="M230" i="7" s="1"/>
  <c r="N230" i="8" s="1"/>
  <c r="J44" i="7"/>
  <c r="K44" i="7" s="1"/>
  <c r="M44" i="7" s="1"/>
  <c r="N44" i="8" s="1"/>
  <c r="O44" i="8" s="1"/>
  <c r="J164" i="7"/>
  <c r="K164" i="7" s="1"/>
  <c r="M164" i="7" s="1"/>
  <c r="N164" i="8" s="1"/>
  <c r="O164" i="8" s="1"/>
  <c r="J329" i="7"/>
  <c r="K329" i="7" s="1"/>
  <c r="M329" i="7" s="1"/>
  <c r="N329" i="8" s="1"/>
  <c r="J25" i="7"/>
  <c r="K25" i="7" s="1"/>
  <c r="M25" i="7" s="1"/>
  <c r="N25" i="8" s="1"/>
  <c r="J113" i="7"/>
  <c r="K113" i="7" s="1"/>
  <c r="M113" i="7" s="1"/>
  <c r="N113" i="8" s="1"/>
  <c r="J147" i="7"/>
  <c r="K147" i="7" s="1"/>
  <c r="M147" i="7" s="1"/>
  <c r="N147" i="8" s="1"/>
  <c r="J299" i="7"/>
  <c r="K299" i="7" s="1"/>
  <c r="M299" i="7" s="1"/>
  <c r="N299" i="8" s="1"/>
  <c r="J97" i="7"/>
  <c r="K97" i="7" s="1"/>
  <c r="M97" i="7" s="1"/>
  <c r="N97" i="8" s="1"/>
  <c r="J393" i="7"/>
  <c r="K393" i="7" s="1"/>
  <c r="M393" i="7" s="1"/>
  <c r="N393" i="8" s="1"/>
  <c r="J327" i="7"/>
  <c r="K327" i="7" s="1"/>
  <c r="M327" i="7" s="1"/>
  <c r="N327" i="8" s="1"/>
  <c r="J426" i="7"/>
  <c r="K426" i="7" s="1"/>
  <c r="M426" i="7" s="1"/>
  <c r="N426" i="8" s="1"/>
  <c r="J412" i="7"/>
  <c r="K412" i="7" s="1"/>
  <c r="M412" i="7" s="1"/>
  <c r="N412" i="8" s="1"/>
  <c r="J318" i="7"/>
  <c r="K318" i="7" s="1"/>
  <c r="M318" i="7" s="1"/>
  <c r="N318" i="8" s="1"/>
  <c r="J67" i="7"/>
  <c r="K67" i="7" s="1"/>
  <c r="M67" i="7" s="1"/>
  <c r="N67" i="8" s="1"/>
  <c r="J355" i="7"/>
  <c r="K355" i="7" s="1"/>
  <c r="M355" i="7" s="1"/>
  <c r="N355" i="8" s="1"/>
  <c r="J389" i="7"/>
  <c r="K389" i="7" s="1"/>
  <c r="M389" i="7" s="1"/>
  <c r="N389" i="8" s="1"/>
  <c r="J118" i="7"/>
  <c r="K118" i="7" s="1"/>
  <c r="M118" i="7" s="1"/>
  <c r="N118" i="8" s="1"/>
  <c r="J384" i="7"/>
  <c r="K384" i="7" s="1"/>
  <c r="M384" i="7" s="1"/>
  <c r="N384" i="8" s="1"/>
  <c r="J207" i="7"/>
  <c r="K207" i="7" s="1"/>
  <c r="M207" i="7" s="1"/>
  <c r="N207" i="8" s="1"/>
  <c r="J28" i="7"/>
  <c r="K28" i="7" s="1"/>
  <c r="M28" i="7" s="1"/>
  <c r="N28" i="8" s="1"/>
  <c r="J122" i="7"/>
  <c r="K122" i="7" s="1"/>
  <c r="M122" i="7" s="1"/>
  <c r="N122" i="8" s="1"/>
  <c r="J275" i="7"/>
  <c r="K275" i="7" s="1"/>
  <c r="M275" i="7" s="1"/>
  <c r="N275" i="8" s="1"/>
  <c r="J319" i="7"/>
  <c r="K319" i="7" s="1"/>
  <c r="M319" i="7" s="1"/>
  <c r="N319" i="8" s="1"/>
  <c r="J239" i="7"/>
  <c r="K239" i="7" s="1"/>
  <c r="M239" i="7" s="1"/>
  <c r="N239" i="8" s="1"/>
  <c r="O239" i="8" s="1"/>
  <c r="J169" i="7"/>
  <c r="K169" i="7" s="1"/>
  <c r="M169" i="7" s="1"/>
  <c r="N169" i="8" s="1"/>
  <c r="J211" i="7"/>
  <c r="K211" i="7" s="1"/>
  <c r="M211" i="7" s="1"/>
  <c r="N211" i="8" s="1"/>
  <c r="J334" i="7"/>
  <c r="K334" i="7" s="1"/>
  <c r="M334" i="7" s="1"/>
  <c r="N334" i="8" s="1"/>
  <c r="J19" i="7"/>
  <c r="K19" i="7" s="1"/>
  <c r="M19" i="7" s="1"/>
  <c r="N19" i="8" s="1"/>
  <c r="J20" i="7"/>
  <c r="K20" i="7" s="1"/>
  <c r="M20" i="7" s="1"/>
  <c r="N20" i="8" s="1"/>
  <c r="J263" i="7"/>
  <c r="K263" i="7" s="1"/>
  <c r="M263" i="7" s="1"/>
  <c r="N263" i="8" s="1"/>
  <c r="O263" i="8" s="1"/>
  <c r="J314" i="7"/>
  <c r="K314" i="7" s="1"/>
  <c r="M314" i="7" s="1"/>
  <c r="N314" i="8" s="1"/>
  <c r="J51" i="7"/>
  <c r="K51" i="7" s="1"/>
  <c r="M51" i="7" s="1"/>
  <c r="N51" i="8" s="1"/>
  <c r="J69" i="7"/>
  <c r="K69" i="7" s="1"/>
  <c r="M69" i="7" s="1"/>
  <c r="N69" i="8" s="1"/>
  <c r="O69" i="8" s="1"/>
  <c r="J229" i="7"/>
  <c r="K229" i="7" s="1"/>
  <c r="M229" i="7" s="1"/>
  <c r="N229" i="8" s="1"/>
  <c r="J145" i="7"/>
  <c r="K145" i="7" s="1"/>
  <c r="M145" i="7" s="1"/>
  <c r="N145" i="8" s="1"/>
  <c r="O145" i="8" s="1"/>
  <c r="J381" i="7"/>
  <c r="K381" i="7" s="1"/>
  <c r="M381" i="7" s="1"/>
  <c r="N381" i="8" s="1"/>
  <c r="J403" i="7"/>
  <c r="K403" i="7" s="1"/>
  <c r="M403" i="7" s="1"/>
  <c r="N403" i="8" s="1"/>
  <c r="O403" i="8" s="1"/>
  <c r="J333" i="7"/>
  <c r="K333" i="7" s="1"/>
  <c r="M333" i="7" s="1"/>
  <c r="N333" i="8" s="1"/>
  <c r="J146" i="7"/>
  <c r="K146" i="7" s="1"/>
  <c r="M146" i="7" s="1"/>
  <c r="N146" i="8" s="1"/>
  <c r="J269" i="7"/>
  <c r="K269" i="7" s="1"/>
  <c r="M269" i="7" s="1"/>
  <c r="N269" i="8" s="1"/>
  <c r="J16" i="7"/>
  <c r="K16" i="7" s="1"/>
  <c r="M16" i="7" s="1"/>
  <c r="N16" i="8" s="1"/>
  <c r="O16" i="8" s="1"/>
  <c r="J311" i="7"/>
  <c r="K311" i="7" s="1"/>
  <c r="M311" i="7" s="1"/>
  <c r="N311" i="8" s="1"/>
  <c r="J86" i="7"/>
  <c r="K86" i="7" s="1"/>
  <c r="M86" i="7" s="1"/>
  <c r="N86" i="8" s="1"/>
  <c r="J283" i="7"/>
  <c r="K283" i="7" s="1"/>
  <c r="M283" i="7" s="1"/>
  <c r="N283" i="8" s="1"/>
  <c r="J328" i="7"/>
  <c r="K328" i="7" s="1"/>
  <c r="M328" i="7" s="1"/>
  <c r="N328" i="8" s="1"/>
  <c r="O328" i="8" s="1"/>
  <c r="J324" i="7"/>
  <c r="K324" i="7" s="1"/>
  <c r="M324" i="7" s="1"/>
  <c r="N324" i="8" s="1"/>
  <c r="O324" i="8" s="1"/>
  <c r="J233" i="7"/>
  <c r="K233" i="7" s="1"/>
  <c r="M233" i="7" s="1"/>
  <c r="N233" i="8" s="1"/>
  <c r="J41" i="7"/>
  <c r="K41" i="7" s="1"/>
  <c r="M41" i="7" s="1"/>
  <c r="N41" i="8" s="1"/>
  <c r="J135" i="7"/>
  <c r="K135" i="7" s="1"/>
  <c r="M135" i="7" s="1"/>
  <c r="N135" i="8" s="1"/>
  <c r="J14" i="7"/>
  <c r="K14" i="7" s="1"/>
  <c r="M14" i="7" s="1"/>
  <c r="N14" i="8" s="1"/>
  <c r="J73" i="7"/>
  <c r="K73" i="7" s="1"/>
  <c r="M73" i="7" s="1"/>
  <c r="N73" i="8" s="1"/>
  <c r="J18" i="7"/>
  <c r="K18" i="7" s="1"/>
  <c r="M18" i="7" s="1"/>
  <c r="N18" i="8" s="1"/>
  <c r="J92" i="7"/>
  <c r="K92" i="7" s="1"/>
  <c r="M92" i="7" s="1"/>
  <c r="N92" i="8" s="1"/>
  <c r="O92" i="8" s="1"/>
  <c r="J343" i="7"/>
  <c r="K343" i="7" s="1"/>
  <c r="M343" i="7" s="1"/>
  <c r="N343" i="8" s="1"/>
  <c r="J47" i="7"/>
  <c r="K47" i="7" s="1"/>
  <c r="M47" i="7" s="1"/>
  <c r="N47" i="8" s="1"/>
  <c r="O47" i="8" s="1"/>
  <c r="J270" i="7"/>
  <c r="K270" i="7" s="1"/>
  <c r="M270" i="7" s="1"/>
  <c r="N270" i="8" s="1"/>
  <c r="J292" i="7"/>
  <c r="K292" i="7" s="1"/>
  <c r="M292" i="7" s="1"/>
  <c r="N292" i="8" s="1"/>
  <c r="O292" i="8" s="1"/>
  <c r="J202" i="7"/>
  <c r="K202" i="7" s="1"/>
  <c r="M202" i="7" s="1"/>
  <c r="N202" i="8" s="1"/>
  <c r="J290" i="7"/>
  <c r="K290" i="7" s="1"/>
  <c r="M290" i="7" s="1"/>
  <c r="N290" i="8" s="1"/>
  <c r="O290" i="8" s="1"/>
  <c r="J75" i="7"/>
  <c r="K75" i="7" s="1"/>
  <c r="M75" i="7" s="1"/>
  <c r="N75" i="8" s="1"/>
  <c r="J36" i="7"/>
  <c r="K36" i="7" s="1"/>
  <c r="M36" i="7" s="1"/>
  <c r="N36" i="8" s="1"/>
  <c r="O36" i="8" s="1"/>
  <c r="J63" i="7"/>
  <c r="K63" i="7" s="1"/>
  <c r="M63" i="7" s="1"/>
  <c r="N63" i="8" s="1"/>
  <c r="J398" i="7"/>
  <c r="K398" i="7" s="1"/>
  <c r="M398" i="7" s="1"/>
  <c r="N398" i="8" s="1"/>
  <c r="J198" i="7"/>
  <c r="K198" i="7" s="1"/>
  <c r="M198" i="7" s="1"/>
  <c r="N198" i="8" s="1"/>
  <c r="J68" i="7"/>
  <c r="K68" i="7" s="1"/>
  <c r="M68" i="7" s="1"/>
  <c r="N68" i="8" s="1"/>
  <c r="J206" i="7"/>
  <c r="K206" i="7" s="1"/>
  <c r="M206" i="7" s="1"/>
  <c r="N206" i="8" s="1"/>
  <c r="O206" i="8" s="1"/>
  <c r="J297" i="7"/>
  <c r="K297" i="7" s="1"/>
  <c r="M297" i="7" s="1"/>
  <c r="N297" i="8" s="1"/>
  <c r="J50" i="7"/>
  <c r="K50" i="7" s="1"/>
  <c r="M50" i="7" s="1"/>
  <c r="N50" i="8" s="1"/>
  <c r="O50" i="8" s="1"/>
  <c r="J348" i="7"/>
  <c r="K348" i="7" s="1"/>
  <c r="M348" i="7" s="1"/>
  <c r="N348" i="8" s="1"/>
  <c r="J61" i="7"/>
  <c r="K61" i="7" s="1"/>
  <c r="M61" i="7" s="1"/>
  <c r="N61" i="8" s="1"/>
  <c r="J124" i="7"/>
  <c r="K124" i="7" s="1"/>
  <c r="M124" i="7" s="1"/>
  <c r="N124" i="8" s="1"/>
  <c r="J246" i="7"/>
  <c r="K246" i="7" s="1"/>
  <c r="M246" i="7" s="1"/>
  <c r="N246" i="8" s="1"/>
  <c r="J196" i="7"/>
  <c r="K196" i="7" s="1"/>
  <c r="M196" i="7" s="1"/>
  <c r="N196" i="8" s="1"/>
  <c r="J74" i="7"/>
  <c r="K74" i="7" s="1"/>
  <c r="M74" i="7" s="1"/>
  <c r="N74" i="8" s="1"/>
  <c r="J217" i="7"/>
  <c r="K217" i="7" s="1"/>
  <c r="M217" i="7" s="1"/>
  <c r="N217" i="8" s="1"/>
  <c r="O217" i="8" s="1"/>
  <c r="J429" i="7"/>
  <c r="K429" i="7" s="1"/>
  <c r="M429" i="7" s="1"/>
  <c r="N429" i="8" s="1"/>
  <c r="J294" i="7"/>
  <c r="K294" i="7" s="1"/>
  <c r="M294" i="7" s="1"/>
  <c r="N294" i="8" s="1"/>
  <c r="J177" i="7"/>
  <c r="K177" i="7" s="1"/>
  <c r="M177" i="7" s="1"/>
  <c r="N177" i="8" s="1"/>
  <c r="J285" i="7"/>
  <c r="K285" i="7" s="1"/>
  <c r="M285" i="7" s="1"/>
  <c r="N285" i="8" s="1"/>
  <c r="J130" i="7"/>
  <c r="K130" i="7" s="1"/>
  <c r="M130" i="7" s="1"/>
  <c r="N130" i="8" s="1"/>
  <c r="J10" i="7"/>
  <c r="K10" i="7" s="1"/>
  <c r="M10" i="7" s="1"/>
  <c r="N10" i="8" s="1"/>
  <c r="J360" i="7"/>
  <c r="K360" i="7" s="1"/>
  <c r="M360" i="7" s="1"/>
  <c r="N360" i="8" s="1"/>
  <c r="J346" i="7"/>
  <c r="K346" i="7" s="1"/>
  <c r="M346" i="7" s="1"/>
  <c r="N346" i="8" s="1"/>
  <c r="J307" i="7"/>
  <c r="K307" i="7" s="1"/>
  <c r="M307" i="7" s="1"/>
  <c r="N307" i="8" s="1"/>
  <c r="J171" i="7"/>
  <c r="K171" i="7" s="1"/>
  <c r="M171" i="7" s="1"/>
  <c r="N171" i="8" s="1"/>
  <c r="J191" i="7"/>
  <c r="K191" i="7" s="1"/>
  <c r="M191" i="7" s="1"/>
  <c r="N191" i="8" s="1"/>
  <c r="J386" i="7"/>
  <c r="K386" i="7" s="1"/>
  <c r="M386" i="7" s="1"/>
  <c r="N386" i="8" s="1"/>
  <c r="O386" i="8" s="1"/>
  <c r="J176" i="7"/>
  <c r="K176" i="7" s="1"/>
  <c r="M176" i="7" s="1"/>
  <c r="N176" i="8" s="1"/>
  <c r="J54" i="7"/>
  <c r="K54" i="7" s="1"/>
  <c r="M54" i="7" s="1"/>
  <c r="N54" i="8" s="1"/>
  <c r="O54" i="8" s="1"/>
  <c r="J121" i="7"/>
  <c r="K121" i="7" s="1"/>
  <c r="M121" i="7" s="1"/>
  <c r="N121" i="8" s="1"/>
  <c r="J179" i="7"/>
  <c r="K179" i="7" s="1"/>
  <c r="M179" i="7" s="1"/>
  <c r="N179" i="8" s="1"/>
  <c r="J303" i="7"/>
  <c r="K303" i="7" s="1"/>
  <c r="M303" i="7" s="1"/>
  <c r="N303" i="8" s="1"/>
  <c r="O303" i="8" s="1"/>
  <c r="J144" i="7"/>
  <c r="K144" i="7" s="1"/>
  <c r="M144" i="7" s="1"/>
  <c r="N144" i="8" s="1"/>
  <c r="J178" i="7"/>
  <c r="K178" i="7" s="1"/>
  <c r="M178" i="7" s="1"/>
  <c r="N178" i="8" s="1"/>
  <c r="J433" i="7"/>
  <c r="K433" i="7" s="1"/>
  <c r="M433" i="7" s="1"/>
  <c r="N433" i="8" s="1"/>
  <c r="J185" i="7"/>
  <c r="K185" i="7" s="1"/>
  <c r="M185" i="7" s="1"/>
  <c r="N185" i="8" s="1"/>
  <c r="J59" i="7"/>
  <c r="K59" i="7" s="1"/>
  <c r="M59" i="7" s="1"/>
  <c r="N59" i="8" s="1"/>
  <c r="J304" i="7"/>
  <c r="K304" i="7" s="1"/>
  <c r="M304" i="7" s="1"/>
  <c r="N304" i="8" s="1"/>
  <c r="O304" i="8" s="1"/>
  <c r="J372" i="7"/>
  <c r="K372" i="7" s="1"/>
  <c r="M372" i="7" s="1"/>
  <c r="N372" i="8" s="1"/>
  <c r="J82" i="7"/>
  <c r="K82" i="7" s="1"/>
  <c r="M82" i="7" s="1"/>
  <c r="N82" i="8" s="1"/>
  <c r="J93" i="7"/>
  <c r="K93" i="7" s="1"/>
  <c r="M93" i="7" s="1"/>
  <c r="N93" i="8" s="1"/>
  <c r="O93" i="8" s="1"/>
  <c r="J259" i="7"/>
  <c r="K259" i="7" s="1"/>
  <c r="M259" i="7" s="1"/>
  <c r="N259" i="8" s="1"/>
  <c r="J43" i="7"/>
  <c r="K43" i="7" s="1"/>
  <c r="M43" i="7" s="1"/>
  <c r="N43" i="8" s="1"/>
  <c r="O43" i="8" s="1"/>
  <c r="J249" i="7"/>
  <c r="K249" i="7" s="1"/>
  <c r="M249" i="7" s="1"/>
  <c r="N249" i="8" s="1"/>
  <c r="J96" i="7"/>
  <c r="K96" i="7" s="1"/>
  <c r="M96" i="7" s="1"/>
  <c r="N96" i="8" s="1"/>
  <c r="J379" i="7"/>
  <c r="K379" i="7" s="1"/>
  <c r="M379" i="7" s="1"/>
  <c r="N379" i="8" s="1"/>
  <c r="J49" i="7"/>
  <c r="K49" i="7" s="1"/>
  <c r="M49" i="7" s="1"/>
  <c r="N49" i="8" s="1"/>
  <c r="J215" i="7"/>
  <c r="K215" i="7" s="1"/>
  <c r="M215" i="7" s="1"/>
  <c r="N215" i="8" s="1"/>
  <c r="J52" i="7"/>
  <c r="K52" i="7" s="1"/>
  <c r="M52" i="7" s="1"/>
  <c r="N52" i="8" s="1"/>
  <c r="O52" i="8" s="1"/>
  <c r="J430" i="7"/>
  <c r="K430" i="7" s="1"/>
  <c r="M430" i="7" s="1"/>
  <c r="N430" i="8" s="1"/>
  <c r="J237" i="7"/>
  <c r="K237" i="7" s="1"/>
  <c r="M237" i="7" s="1"/>
  <c r="N237" i="8" s="1"/>
  <c r="J101" i="7"/>
  <c r="K101" i="7" s="1"/>
  <c r="M101" i="7" s="1"/>
  <c r="N101" i="8" s="1"/>
  <c r="J166" i="7"/>
  <c r="K166" i="7" s="1"/>
  <c r="M166" i="7" s="1"/>
  <c r="N166" i="8" s="1"/>
  <c r="J199" i="7"/>
  <c r="K199" i="7" s="1"/>
  <c r="M199" i="7" s="1"/>
  <c r="N199" i="8" s="1"/>
  <c r="J378" i="7"/>
  <c r="K378" i="7" s="1"/>
  <c r="M378" i="7" s="1"/>
  <c r="N378" i="8" s="1"/>
  <c r="J347" i="7"/>
  <c r="K347" i="7" s="1"/>
  <c r="M347" i="7" s="1"/>
  <c r="N347" i="8" s="1"/>
  <c r="O347" i="8" s="1"/>
  <c r="J156" i="7"/>
  <c r="K156" i="7" s="1"/>
  <c r="M156" i="7" s="1"/>
  <c r="N156" i="8" s="1"/>
  <c r="O156" i="8" s="1"/>
  <c r="J159" i="7"/>
  <c r="K159" i="7" s="1"/>
  <c r="M159" i="7" s="1"/>
  <c r="N159" i="8" s="1"/>
  <c r="J225" i="7"/>
  <c r="K225" i="7" s="1"/>
  <c r="M225" i="7" s="1"/>
  <c r="N225" i="8" s="1"/>
  <c r="O225" i="8" s="1"/>
  <c r="J26" i="7"/>
  <c r="K26" i="7" s="1"/>
  <c r="M26" i="7" s="1"/>
  <c r="N26" i="8" s="1"/>
  <c r="J253" i="7"/>
  <c r="K253" i="7" s="1"/>
  <c r="M253" i="7" s="1"/>
  <c r="N253" i="8" s="1"/>
  <c r="J289" i="7"/>
  <c r="K289" i="7" s="1"/>
  <c r="M289" i="7" s="1"/>
  <c r="N289" i="8" s="1"/>
  <c r="J295" i="7"/>
  <c r="K295" i="7" s="1"/>
  <c r="M295" i="7" s="1"/>
  <c r="N295" i="8" s="1"/>
  <c r="J423" i="7"/>
  <c r="K423" i="7" s="1"/>
  <c r="M423" i="7" s="1"/>
  <c r="N423" i="8" s="1"/>
  <c r="O423" i="8" s="1"/>
  <c r="J205" i="7"/>
  <c r="K205" i="7" s="1"/>
  <c r="M205" i="7" s="1"/>
  <c r="N205" i="8" s="1"/>
  <c r="O205" i="8" s="1"/>
  <c r="J129" i="7"/>
  <c r="K129" i="7" s="1"/>
  <c r="M129" i="7" s="1"/>
  <c r="N129" i="8" s="1"/>
  <c r="O129" i="8" s="1"/>
  <c r="J89" i="7"/>
  <c r="K89" i="7" s="1"/>
  <c r="M89" i="7" s="1"/>
  <c r="N89" i="8" s="1"/>
  <c r="J148" i="7"/>
  <c r="K148" i="7" s="1"/>
  <c r="M148" i="7" s="1"/>
  <c r="N148" i="8" s="1"/>
  <c r="O148" i="8" s="1"/>
  <c r="J358" i="7"/>
  <c r="K358" i="7" s="1"/>
  <c r="M358" i="7" s="1"/>
  <c r="N358" i="8" s="1"/>
  <c r="J341" i="7"/>
  <c r="K341" i="7" s="1"/>
  <c r="M341" i="7" s="1"/>
  <c r="N341" i="8" s="1"/>
  <c r="J56" i="7"/>
  <c r="K56" i="7" s="1"/>
  <c r="M56" i="7" s="1"/>
  <c r="N56" i="8" s="1"/>
  <c r="O56" i="8" s="1"/>
  <c r="J245" i="7"/>
  <c r="K245" i="7" s="1"/>
  <c r="M245" i="7" s="1"/>
  <c r="N245" i="8" s="1"/>
  <c r="J419" i="7"/>
  <c r="K419" i="7" s="1"/>
  <c r="M419" i="7" s="1"/>
  <c r="N419" i="8" s="1"/>
  <c r="J300" i="7"/>
  <c r="K300" i="7" s="1"/>
  <c r="M300" i="7" s="1"/>
  <c r="N300" i="8" s="1"/>
  <c r="J392" i="7"/>
  <c r="K392" i="7" s="1"/>
  <c r="M392" i="7" s="1"/>
  <c r="N392" i="8" s="1"/>
  <c r="J231" i="7"/>
  <c r="K231" i="7" s="1"/>
  <c r="M231" i="7" s="1"/>
  <c r="N231" i="8" s="1"/>
  <c r="J9" i="7"/>
  <c r="K9" i="7" s="1"/>
  <c r="M9" i="7" s="1"/>
  <c r="N9" i="8" s="1"/>
  <c r="O9" i="8" s="1"/>
  <c r="J30" i="7"/>
  <c r="K30" i="7" s="1"/>
  <c r="M30" i="7" s="1"/>
  <c r="N30" i="8" s="1"/>
  <c r="J388" i="7"/>
  <c r="K388" i="7" s="1"/>
  <c r="M388" i="7" s="1"/>
  <c r="N388" i="8" s="1"/>
  <c r="J165" i="7"/>
  <c r="K165" i="7" s="1"/>
  <c r="M165" i="7" s="1"/>
  <c r="N165" i="8" s="1"/>
  <c r="J99" i="7"/>
  <c r="K99" i="7" s="1"/>
  <c r="M99" i="7" s="1"/>
  <c r="N99" i="8" s="1"/>
  <c r="J255" i="7"/>
  <c r="K255" i="7" s="1"/>
  <c r="M255" i="7" s="1"/>
  <c r="N255" i="8" s="1"/>
  <c r="J46" i="7"/>
  <c r="K46" i="7" s="1"/>
  <c r="M46" i="7" s="1"/>
  <c r="N46" i="8" s="1"/>
  <c r="J279" i="7"/>
  <c r="K279" i="7" s="1"/>
  <c r="M279" i="7" s="1"/>
  <c r="N279" i="8" s="1"/>
  <c r="J12" i="7"/>
  <c r="K12" i="7" s="1"/>
  <c r="M12" i="7" s="1"/>
  <c r="N12" i="8" s="1"/>
  <c r="O12" i="8" s="1"/>
  <c r="J204" i="7"/>
  <c r="K204" i="7" s="1"/>
  <c r="M204" i="7" s="1"/>
  <c r="N204" i="8" s="1"/>
  <c r="J128" i="7"/>
  <c r="K128" i="7" s="1"/>
  <c r="M128" i="7" s="1"/>
  <c r="N128" i="8" s="1"/>
  <c r="J95" i="7"/>
  <c r="K95" i="7" s="1"/>
  <c r="M95" i="7" s="1"/>
  <c r="N95" i="8" s="1"/>
  <c r="J48" i="7"/>
  <c r="K48" i="7" s="1"/>
  <c r="M48" i="7" s="1"/>
  <c r="N48" i="8" s="1"/>
  <c r="O48" i="8" s="1"/>
  <c r="J109" i="7"/>
  <c r="K109" i="7" s="1"/>
  <c r="M109" i="7" s="1"/>
  <c r="N109" i="8" s="1"/>
  <c r="J107" i="7"/>
  <c r="K107" i="7" s="1"/>
  <c r="M107" i="7" s="1"/>
  <c r="N107" i="8" s="1"/>
  <c r="O107" i="8" s="1"/>
  <c r="J380" i="7"/>
  <c r="K380" i="7" s="1"/>
  <c r="M380" i="7" s="1"/>
  <c r="N380" i="8" s="1"/>
  <c r="J42" i="7"/>
  <c r="K42" i="7" s="1"/>
  <c r="M42" i="7" s="1"/>
  <c r="N42" i="8" s="1"/>
  <c r="O42" i="8" s="1"/>
  <c r="J126" i="7"/>
  <c r="K126" i="7" s="1"/>
  <c r="M126" i="7" s="1"/>
  <c r="N126" i="8" s="1"/>
  <c r="J313" i="7"/>
  <c r="K313" i="7" s="1"/>
  <c r="M313" i="7" s="1"/>
  <c r="N313" i="8" s="1"/>
  <c r="O313" i="8" s="1"/>
  <c r="J257" i="7"/>
  <c r="K257" i="7" s="1"/>
  <c r="M257" i="7" s="1"/>
  <c r="N257" i="8" s="1"/>
  <c r="J190" i="7"/>
  <c r="K190" i="7" s="1"/>
  <c r="M190" i="7" s="1"/>
  <c r="N190" i="8" s="1"/>
  <c r="J312" i="7"/>
  <c r="K312" i="7" s="1"/>
  <c r="M312" i="7" s="1"/>
  <c r="N312" i="8" s="1"/>
  <c r="J31" i="7"/>
  <c r="K31" i="7" s="1"/>
  <c r="M31" i="7" s="1"/>
  <c r="N31" i="8" s="1"/>
  <c r="J91" i="7"/>
  <c r="K91" i="7" s="1"/>
  <c r="M91" i="7" s="1"/>
  <c r="N91" i="8" s="1"/>
  <c r="O91" i="8" s="1"/>
  <c r="J248" i="7"/>
  <c r="K248" i="7" s="1"/>
  <c r="M248" i="7" s="1"/>
  <c r="N248" i="8" s="1"/>
  <c r="J27" i="7"/>
  <c r="K27" i="7" s="1"/>
  <c r="M27" i="7" s="1"/>
  <c r="N27" i="8" s="1"/>
  <c r="J40" i="7"/>
  <c r="K40" i="7" s="1"/>
  <c r="M40" i="7" s="1"/>
  <c r="N40" i="8" s="1"/>
  <c r="J88" i="7"/>
  <c r="K88" i="7" s="1"/>
  <c r="M88" i="7" s="1"/>
  <c r="N88" i="8" s="1"/>
  <c r="J404" i="7"/>
  <c r="K404" i="7" s="1"/>
  <c r="M404" i="7" s="1"/>
  <c r="N404" i="8" s="1"/>
  <c r="J354" i="7"/>
  <c r="K354" i="7" s="1"/>
  <c r="M354" i="7" s="1"/>
  <c r="N354" i="8" s="1"/>
  <c r="J112" i="7"/>
  <c r="K112" i="7" s="1"/>
  <c r="M112" i="7" s="1"/>
  <c r="N112" i="8" s="1"/>
  <c r="O112" i="8" s="1"/>
  <c r="J416" i="7"/>
  <c r="K416" i="7" s="1"/>
  <c r="M416" i="7" s="1"/>
  <c r="N416" i="8" s="1"/>
  <c r="J405" i="7"/>
  <c r="K405" i="7" s="1"/>
  <c r="M405" i="7" s="1"/>
  <c r="N405" i="8" s="1"/>
  <c r="J235" i="7"/>
  <c r="K235" i="7" s="1"/>
  <c r="M235" i="7" s="1"/>
  <c r="N235" i="8" s="1"/>
  <c r="O235" i="8" s="1"/>
  <c r="J70" i="7"/>
  <c r="K70" i="7" s="1"/>
  <c r="M70" i="7" s="1"/>
  <c r="N70" i="8" s="1"/>
  <c r="O70" i="8" s="1"/>
  <c r="J221" i="7"/>
  <c r="K221" i="7" s="1"/>
  <c r="M221" i="7" s="1"/>
  <c r="N221" i="8" s="1"/>
  <c r="J321" i="7"/>
  <c r="K321" i="7" s="1"/>
  <c r="M321" i="7" s="1"/>
  <c r="N321" i="8" s="1"/>
  <c r="O321" i="8" s="1"/>
  <c r="J242" i="7"/>
  <c r="K242" i="7" s="1"/>
  <c r="M242" i="7" s="1"/>
  <c r="N242" i="8" s="1"/>
  <c r="O242" i="8" s="1"/>
  <c r="J431" i="7"/>
  <c r="K431" i="7" s="1"/>
  <c r="M431" i="7" s="1"/>
  <c r="N431" i="8" s="1"/>
  <c r="J418" i="7"/>
  <c r="K418" i="7" s="1"/>
  <c r="M418" i="7" s="1"/>
  <c r="N418" i="8" s="1"/>
  <c r="J222" i="7"/>
  <c r="K222" i="7" s="1"/>
  <c r="M222" i="7" s="1"/>
  <c r="N222" i="8" s="1"/>
  <c r="J254" i="7"/>
  <c r="K254" i="7" s="1"/>
  <c r="M254" i="7" s="1"/>
  <c r="N254" i="8" s="1"/>
  <c r="J208" i="7"/>
  <c r="K208" i="7" s="1"/>
  <c r="M208" i="7" s="1"/>
  <c r="N208" i="8" s="1"/>
  <c r="J80" i="7"/>
  <c r="K80" i="7" s="1"/>
  <c r="M80" i="7" s="1"/>
  <c r="N80" i="8" s="1"/>
  <c r="J250" i="7"/>
  <c r="K250" i="7" s="1"/>
  <c r="M250" i="7" s="1"/>
  <c r="N250" i="8" s="1"/>
  <c r="J367" i="7"/>
  <c r="K367" i="7" s="1"/>
  <c r="M367" i="7" s="1"/>
  <c r="N367" i="8" s="1"/>
  <c r="J435" i="7"/>
  <c r="K435" i="7" s="1"/>
  <c r="M435" i="7" s="1"/>
  <c r="N435" i="8" s="1"/>
  <c r="J284" i="7"/>
  <c r="K284" i="7" s="1"/>
  <c r="M284" i="7" s="1"/>
  <c r="N284" i="8" s="1"/>
  <c r="J33" i="7"/>
  <c r="K33" i="7" s="1"/>
  <c r="M33" i="7" s="1"/>
  <c r="N33" i="8" s="1"/>
  <c r="J162" i="7"/>
  <c r="K162" i="7" s="1"/>
  <c r="M162" i="7" s="1"/>
  <c r="N162" i="8" s="1"/>
  <c r="J410" i="7"/>
  <c r="K410" i="7" s="1"/>
  <c r="M410" i="7" s="1"/>
  <c r="N410" i="8" s="1"/>
  <c r="J34" i="7"/>
  <c r="K34" i="7" s="1"/>
  <c r="M34" i="7" s="1"/>
  <c r="N34" i="8" s="1"/>
  <c r="J363" i="7"/>
  <c r="K363" i="7" s="1"/>
  <c r="M363" i="7" s="1"/>
  <c r="N363" i="8" s="1"/>
  <c r="J167" i="7"/>
  <c r="K167" i="7" s="1"/>
  <c r="M167" i="7" s="1"/>
  <c r="N167" i="8" s="1"/>
  <c r="J175" i="7"/>
  <c r="K175" i="7" s="1"/>
  <c r="M175" i="7" s="1"/>
  <c r="N175" i="8" s="1"/>
  <c r="J45" i="7"/>
  <c r="K45" i="7" s="1"/>
  <c r="M45" i="7" s="1"/>
  <c r="N45" i="8" s="1"/>
  <c r="J293" i="7"/>
  <c r="K293" i="7" s="1"/>
  <c r="M293" i="7" s="1"/>
  <c r="N293" i="8" s="1"/>
  <c r="J320" i="7"/>
  <c r="K320" i="7" s="1"/>
  <c r="M320" i="7" s="1"/>
  <c r="N320" i="8" s="1"/>
  <c r="O320" i="8" s="1"/>
  <c r="J280" i="7"/>
  <c r="K280" i="7" s="1"/>
  <c r="M280" i="7" s="1"/>
  <c r="N280" i="8" s="1"/>
  <c r="J277" i="7"/>
  <c r="K277" i="7" s="1"/>
  <c r="M277" i="7" s="1"/>
  <c r="N277" i="8" s="1"/>
  <c r="J400" i="7"/>
  <c r="K400" i="7" s="1"/>
  <c r="M400" i="7" s="1"/>
  <c r="N400" i="8" s="1"/>
  <c r="J406" i="7"/>
  <c r="K406" i="7" s="1"/>
  <c r="M406" i="7" s="1"/>
  <c r="N406" i="8" s="1"/>
  <c r="O406" i="8" s="1"/>
  <c r="J395" i="7"/>
  <c r="K395" i="7" s="1"/>
  <c r="M395" i="7" s="1"/>
  <c r="N395" i="8" s="1"/>
  <c r="J35" i="7"/>
  <c r="K35" i="7" s="1"/>
  <c r="M35" i="7" s="1"/>
  <c r="N35" i="8" s="1"/>
  <c r="O35" i="8" s="1"/>
  <c r="J247" i="7"/>
  <c r="K247" i="7" s="1"/>
  <c r="M247" i="7" s="1"/>
  <c r="N247" i="8" s="1"/>
  <c r="J238" i="7"/>
  <c r="K238" i="7" s="1"/>
  <c r="M238" i="7" s="1"/>
  <c r="N238" i="8" s="1"/>
  <c r="J212" i="7"/>
  <c r="K212" i="7" s="1"/>
  <c r="M212" i="7" s="1"/>
  <c r="N212" i="8" s="1"/>
  <c r="J371" i="7"/>
  <c r="K371" i="7" s="1"/>
  <c r="M371" i="7" s="1"/>
  <c r="N371" i="8" s="1"/>
  <c r="J108" i="7"/>
  <c r="K108" i="7" s="1"/>
  <c r="M108" i="7" s="1"/>
  <c r="N108" i="8" s="1"/>
  <c r="J79" i="7"/>
  <c r="K79" i="7" s="1"/>
  <c r="M79" i="7" s="1"/>
  <c r="N79" i="8" s="1"/>
  <c r="J322" i="7"/>
  <c r="K322" i="7" s="1"/>
  <c r="M322" i="7" s="1"/>
  <c r="N322" i="8" s="1"/>
  <c r="O322" i="8" s="1"/>
  <c r="J65" i="7"/>
  <c r="K65" i="7" s="1"/>
  <c r="M65" i="7" s="1"/>
  <c r="N65" i="8" s="1"/>
  <c r="J24" i="7"/>
  <c r="K24" i="7" s="1"/>
  <c r="M24" i="7" s="1"/>
  <c r="N24" i="8" s="1"/>
  <c r="J281" i="7"/>
  <c r="K281" i="7" s="1"/>
  <c r="M281" i="7" s="1"/>
  <c r="N281" i="8" s="1"/>
  <c r="O281" i="8" s="1"/>
  <c r="J377" i="7"/>
  <c r="K377" i="7" s="1"/>
  <c r="M377" i="7" s="1"/>
  <c r="N377" i="8" s="1"/>
  <c r="J219" i="7"/>
  <c r="K219" i="7" s="1"/>
  <c r="M219" i="7" s="1"/>
  <c r="N219" i="8" s="1"/>
  <c r="J385" i="7"/>
  <c r="K385" i="7" s="1"/>
  <c r="M385" i="7" s="1"/>
  <c r="N385" i="8" s="1"/>
  <c r="J401" i="7"/>
  <c r="K401" i="7" s="1"/>
  <c r="M401" i="7" s="1"/>
  <c r="N401" i="8" s="1"/>
  <c r="J434" i="7"/>
  <c r="K434" i="7" s="1"/>
  <c r="M434" i="7" s="1"/>
  <c r="N434" i="8" s="1"/>
  <c r="J192" i="7"/>
  <c r="K192" i="7" s="1"/>
  <c r="M192" i="7" s="1"/>
  <c r="N192" i="8" s="1"/>
  <c r="J298" i="7"/>
  <c r="K298" i="7" s="1"/>
  <c r="M298" i="7" s="1"/>
  <c r="N298" i="8" s="1"/>
  <c r="O298" i="8" s="1"/>
  <c r="J117" i="7"/>
  <c r="K117" i="7" s="1"/>
  <c r="M117" i="7" s="1"/>
  <c r="N117" i="8" s="1"/>
  <c r="J323" i="7"/>
  <c r="K323" i="7" s="1"/>
  <c r="M323" i="7" s="1"/>
  <c r="N323" i="8" s="1"/>
  <c r="J383" i="7"/>
  <c r="K383" i="7" s="1"/>
  <c r="M383" i="7" s="1"/>
  <c r="N383" i="8" s="1"/>
  <c r="J365" i="7"/>
  <c r="K365" i="7" s="1"/>
  <c r="M365" i="7" s="1"/>
  <c r="N365" i="8" s="1"/>
  <c r="J103" i="7"/>
  <c r="K103" i="7" s="1"/>
  <c r="M103" i="7" s="1"/>
  <c r="N103" i="8" s="1"/>
  <c r="O103" i="8" s="1"/>
  <c r="J213" i="7"/>
  <c r="K213" i="7" s="1"/>
  <c r="M213" i="7" s="1"/>
  <c r="N213" i="8" s="1"/>
  <c r="J60" i="7"/>
  <c r="K60" i="7" s="1"/>
  <c r="M60" i="7" s="1"/>
  <c r="N60" i="8" s="1"/>
  <c r="O60" i="8" s="1"/>
  <c r="J84" i="7"/>
  <c r="K84" i="7" s="1"/>
  <c r="M84" i="7" s="1"/>
  <c r="N84" i="8" s="1"/>
  <c r="J337" i="7"/>
  <c r="K337" i="7" s="1"/>
  <c r="M337" i="7" s="1"/>
  <c r="N337" i="8" s="1"/>
  <c r="J309" i="7"/>
  <c r="K309" i="7" s="1"/>
  <c r="M309" i="7" s="1"/>
  <c r="N309" i="8" s="1"/>
  <c r="J170" i="7"/>
  <c r="K170" i="7" s="1"/>
  <c r="M170" i="7" s="1"/>
  <c r="N170" i="8" s="1"/>
  <c r="O170" i="8" s="1"/>
  <c r="J37" i="7"/>
  <c r="K37" i="7" s="1"/>
  <c r="M37" i="7" s="1"/>
  <c r="N37" i="8" s="1"/>
  <c r="O37" i="8" s="1"/>
  <c r="J210" i="7"/>
  <c r="K210" i="7" s="1"/>
  <c r="M210" i="7" s="1"/>
  <c r="N210" i="8" s="1"/>
  <c r="J134" i="7"/>
  <c r="K134" i="7" s="1"/>
  <c r="M134" i="7" s="1"/>
  <c r="N134" i="8" s="1"/>
  <c r="J62" i="7"/>
  <c r="K62" i="7" s="1"/>
  <c r="M62" i="7" s="1"/>
  <c r="N62" i="8" s="1"/>
  <c r="J422" i="7"/>
  <c r="K422" i="7" s="1"/>
  <c r="M422" i="7" s="1"/>
  <c r="N422" i="8" s="1"/>
  <c r="J200" i="7"/>
  <c r="K200" i="7" s="1"/>
  <c r="M200" i="7" s="1"/>
  <c r="N200" i="8" s="1"/>
  <c r="J391" i="7"/>
  <c r="K391" i="7" s="1"/>
  <c r="M391" i="7" s="1"/>
  <c r="N391" i="8" s="1"/>
  <c r="J344" i="7"/>
  <c r="K344" i="7" s="1"/>
  <c r="M344" i="7" s="1"/>
  <c r="N344" i="8" s="1"/>
  <c r="O344" i="8" s="1"/>
  <c r="J375" i="7"/>
  <c r="K375" i="7" s="1"/>
  <c r="M375" i="7" s="1"/>
  <c r="N375" i="8" s="1"/>
  <c r="O375" i="8" s="1"/>
  <c r="J402" i="7"/>
  <c r="K402" i="7" s="1"/>
  <c r="M402" i="7" s="1"/>
  <c r="N402" i="8" s="1"/>
  <c r="J153" i="7"/>
  <c r="K153" i="7" s="1"/>
  <c r="M153" i="7" s="1"/>
  <c r="N153" i="8" s="1"/>
  <c r="J127" i="7"/>
  <c r="K127" i="7" s="1"/>
  <c r="M127" i="7" s="1"/>
  <c r="N127" i="8" s="1"/>
  <c r="J340" i="7"/>
  <c r="K340" i="7" s="1"/>
  <c r="M340" i="7" s="1"/>
  <c r="N340" i="8" s="1"/>
  <c r="J374" i="7"/>
  <c r="K374" i="7" s="1"/>
  <c r="M374" i="7" s="1"/>
  <c r="N374" i="8" s="1"/>
  <c r="J286" i="7"/>
  <c r="K286" i="7" s="1"/>
  <c r="M286" i="7" s="1"/>
  <c r="N286" i="8" s="1"/>
  <c r="J189" i="7"/>
  <c r="K189" i="7" s="1"/>
  <c r="M189" i="7" s="1"/>
  <c r="N189" i="8" s="1"/>
  <c r="J353" i="7"/>
  <c r="K353" i="7" s="1"/>
  <c r="M353" i="7" s="1"/>
  <c r="N353" i="8" s="1"/>
  <c r="J172" i="7"/>
  <c r="K172" i="7" s="1"/>
  <c r="M172" i="7" s="1"/>
  <c r="N172" i="8" s="1"/>
  <c r="J214" i="7"/>
  <c r="K214" i="7" s="1"/>
  <c r="M214" i="7" s="1"/>
  <c r="N214" i="8" s="1"/>
  <c r="J256" i="7"/>
  <c r="K256" i="7" s="1"/>
  <c r="M256" i="7" s="1"/>
  <c r="N256" i="8" s="1"/>
  <c r="O256" i="8" s="1"/>
  <c r="J326" i="7"/>
  <c r="K326" i="7" s="1"/>
  <c r="M326" i="7" s="1"/>
  <c r="N326" i="8" s="1"/>
  <c r="O326" i="8" s="1"/>
  <c r="J261" i="7"/>
  <c r="K261" i="7" s="1"/>
  <c r="M261" i="7" s="1"/>
  <c r="N261" i="8" s="1"/>
  <c r="J352" i="7"/>
  <c r="K352" i="7" s="1"/>
  <c r="M352" i="7" s="1"/>
  <c r="N352" i="8" s="1"/>
  <c r="J8" i="7"/>
  <c r="K8" i="7" s="1"/>
  <c r="M8" i="7" s="1"/>
  <c r="J21" i="7"/>
  <c r="K21" i="7" s="1"/>
  <c r="M21" i="7" s="1"/>
  <c r="N21" i="8" s="1"/>
  <c r="J182" i="7"/>
  <c r="K182" i="7" s="1"/>
  <c r="M182" i="7" s="1"/>
  <c r="N182" i="8" s="1"/>
  <c r="J227" i="7"/>
  <c r="K227" i="7" s="1"/>
  <c r="M227" i="7" s="1"/>
  <c r="N227" i="8" s="1"/>
  <c r="J370" i="7"/>
  <c r="K370" i="7" s="1"/>
  <c r="M370" i="7" s="1"/>
  <c r="N370" i="8" s="1"/>
  <c r="J114" i="7"/>
  <c r="K114" i="7" s="1"/>
  <c r="M114" i="7" s="1"/>
  <c r="N114" i="8" s="1"/>
  <c r="O114" i="8" s="1"/>
  <c r="J267" i="7"/>
  <c r="K267" i="7" s="1"/>
  <c r="M267" i="7" s="1"/>
  <c r="N267" i="8" s="1"/>
  <c r="J116" i="7"/>
  <c r="K116" i="7" s="1"/>
  <c r="M116" i="7" s="1"/>
  <c r="N116" i="8" s="1"/>
  <c r="J78" i="7"/>
  <c r="K78" i="7" s="1"/>
  <c r="M78" i="7" s="1"/>
  <c r="N78" i="8" s="1"/>
  <c r="J53" i="7"/>
  <c r="K53" i="7" s="1"/>
  <c r="M53" i="7" s="1"/>
  <c r="N53" i="8" s="1"/>
  <c r="J260" i="7"/>
  <c r="K260" i="7" s="1"/>
  <c r="M260" i="7" s="1"/>
  <c r="N260" i="8" s="1"/>
  <c r="J425" i="7"/>
  <c r="K425" i="7" s="1"/>
  <c r="M425" i="7" s="1"/>
  <c r="N425" i="8" s="1"/>
  <c r="J432" i="7"/>
  <c r="K432" i="7" s="1"/>
  <c r="M432" i="7" s="1"/>
  <c r="N432" i="8" s="1"/>
  <c r="O432" i="8" s="1"/>
  <c r="J361" i="7"/>
  <c r="K361" i="7" s="1"/>
  <c r="M361" i="7" s="1"/>
  <c r="N361" i="8" s="1"/>
  <c r="O361" i="8" s="1"/>
  <c r="J268" i="7"/>
  <c r="K268" i="7" s="1"/>
  <c r="M268" i="7" s="1"/>
  <c r="N268" i="8" s="1"/>
  <c r="J180" i="7"/>
  <c r="K180" i="7" s="1"/>
  <c r="M180" i="7" s="1"/>
  <c r="N180" i="8" s="1"/>
  <c r="J276" i="7"/>
  <c r="K276" i="7" s="1"/>
  <c r="M276" i="7" s="1"/>
  <c r="N276" i="8" s="1"/>
  <c r="J390" i="7"/>
  <c r="K390" i="7" s="1"/>
  <c r="M390" i="7" s="1"/>
  <c r="N390" i="8" s="1"/>
  <c r="O390" i="8" s="1"/>
  <c r="J158" i="7"/>
  <c r="K158" i="7" s="1"/>
  <c r="M158" i="7" s="1"/>
  <c r="N158" i="8" s="1"/>
  <c r="I439" i="5"/>
  <c r="D439" i="5"/>
  <c r="J407" i="4"/>
  <c r="K407" i="4" s="1"/>
  <c r="M407" i="4" s="1"/>
  <c r="N407" i="5" s="1"/>
  <c r="J205" i="4"/>
  <c r="K205" i="4" s="1"/>
  <c r="M205" i="4" s="1"/>
  <c r="N205" i="5" s="1"/>
  <c r="J275" i="4"/>
  <c r="K275" i="4" s="1"/>
  <c r="M275" i="4" s="1"/>
  <c r="N275" i="5" s="1"/>
  <c r="J194" i="4"/>
  <c r="K194" i="4" s="1"/>
  <c r="M194" i="4" s="1"/>
  <c r="N194" i="5" s="1"/>
  <c r="J151" i="4"/>
  <c r="K151" i="4" s="1"/>
  <c r="M151" i="4" s="1"/>
  <c r="N151" i="5" s="1"/>
  <c r="J61" i="4"/>
  <c r="K61" i="4" s="1"/>
  <c r="M61" i="4" s="1"/>
  <c r="N61" i="5" s="1"/>
  <c r="J415" i="4"/>
  <c r="K415" i="4" s="1"/>
  <c r="M415" i="4" s="1"/>
  <c r="N415" i="5" s="1"/>
  <c r="J43" i="4"/>
  <c r="K43" i="4" s="1"/>
  <c r="M43" i="4" s="1"/>
  <c r="N43" i="5" s="1"/>
  <c r="J30" i="4"/>
  <c r="K30" i="4" s="1"/>
  <c r="M30" i="4" s="1"/>
  <c r="N30" i="5" s="1"/>
  <c r="J288" i="4"/>
  <c r="K288" i="4" s="1"/>
  <c r="M288" i="4" s="1"/>
  <c r="N288" i="5" s="1"/>
  <c r="J284" i="4"/>
  <c r="K284" i="4" s="1"/>
  <c r="M284" i="4" s="1"/>
  <c r="N284" i="5" s="1"/>
  <c r="J9" i="4"/>
  <c r="K9" i="4" s="1"/>
  <c r="M9" i="4" s="1"/>
  <c r="N9" i="5" s="1"/>
  <c r="J160" i="4"/>
  <c r="K160" i="4" s="1"/>
  <c r="M160" i="4" s="1"/>
  <c r="N160" i="5" s="1"/>
  <c r="J133" i="4"/>
  <c r="K133" i="4" s="1"/>
  <c r="M133" i="4" s="1"/>
  <c r="N133" i="5" s="1"/>
  <c r="J280" i="4"/>
  <c r="K280" i="4" s="1"/>
  <c r="M280" i="4" s="1"/>
  <c r="N280" i="5" s="1"/>
  <c r="J89" i="4"/>
  <c r="K89" i="4" s="1"/>
  <c r="M89" i="4" s="1"/>
  <c r="N89" i="5" s="1"/>
  <c r="J314" i="4"/>
  <c r="K314" i="4" s="1"/>
  <c r="M314" i="4" s="1"/>
  <c r="N314" i="5" s="1"/>
  <c r="J337" i="4"/>
  <c r="K337" i="4" s="1"/>
  <c r="M337" i="4" s="1"/>
  <c r="N337" i="5" s="1"/>
  <c r="J55" i="4"/>
  <c r="K55" i="4" s="1"/>
  <c r="M55" i="4" s="1"/>
  <c r="N55" i="5" s="1"/>
  <c r="J153" i="4"/>
  <c r="K153" i="4" s="1"/>
  <c r="M153" i="4" s="1"/>
  <c r="N153" i="5" s="1"/>
  <c r="J110" i="4"/>
  <c r="K110" i="4" s="1"/>
  <c r="M110" i="4" s="1"/>
  <c r="N110" i="5" s="1"/>
  <c r="J264" i="4"/>
  <c r="K264" i="4" s="1"/>
  <c r="M264" i="4" s="1"/>
  <c r="N264" i="5" s="1"/>
  <c r="J109" i="4"/>
  <c r="K109" i="4" s="1"/>
  <c r="M109" i="4" s="1"/>
  <c r="N109" i="5" s="1"/>
  <c r="J220" i="4"/>
  <c r="K220" i="4" s="1"/>
  <c r="M220" i="4" s="1"/>
  <c r="N220" i="5" s="1"/>
  <c r="J31" i="4"/>
  <c r="K31" i="4" s="1"/>
  <c r="M31" i="4" s="1"/>
  <c r="N31" i="5" s="1"/>
  <c r="J390" i="4"/>
  <c r="K390" i="4" s="1"/>
  <c r="M390" i="4" s="1"/>
  <c r="N390" i="5" s="1"/>
  <c r="J350" i="4"/>
  <c r="K350" i="4" s="1"/>
  <c r="M350" i="4" s="1"/>
  <c r="N350" i="5" s="1"/>
  <c r="J300" i="4"/>
  <c r="K300" i="4" s="1"/>
  <c r="M300" i="4" s="1"/>
  <c r="N300" i="5" s="1"/>
  <c r="J359" i="4"/>
  <c r="K359" i="4" s="1"/>
  <c r="M359" i="4" s="1"/>
  <c r="N359" i="5" s="1"/>
  <c r="J192" i="4"/>
  <c r="K192" i="4" s="1"/>
  <c r="M192" i="4" s="1"/>
  <c r="N192" i="5" s="1"/>
  <c r="J285" i="4"/>
  <c r="K285" i="4" s="1"/>
  <c r="M285" i="4" s="1"/>
  <c r="N285" i="5" s="1"/>
  <c r="J279" i="4"/>
  <c r="K279" i="4" s="1"/>
  <c r="M279" i="4" s="1"/>
  <c r="N279" i="5" s="1"/>
  <c r="J179" i="4"/>
  <c r="K179" i="4" s="1"/>
  <c r="M179" i="4" s="1"/>
  <c r="N179" i="5" s="1"/>
  <c r="J403" i="4"/>
  <c r="K403" i="4" s="1"/>
  <c r="M403" i="4" s="1"/>
  <c r="N403" i="5" s="1"/>
  <c r="J38" i="4"/>
  <c r="K38" i="4" s="1"/>
  <c r="M38" i="4" s="1"/>
  <c r="N38" i="5" s="1"/>
  <c r="J131" i="4"/>
  <c r="K131" i="4" s="1"/>
  <c r="M131" i="4" s="1"/>
  <c r="N131" i="5" s="1"/>
  <c r="J168" i="4"/>
  <c r="K168" i="4" s="1"/>
  <c r="M168" i="4" s="1"/>
  <c r="N168" i="5" s="1"/>
  <c r="J23" i="4"/>
  <c r="K23" i="4" s="1"/>
  <c r="M23" i="4" s="1"/>
  <c r="N23" i="5" s="1"/>
  <c r="J123" i="4"/>
  <c r="K123" i="4" s="1"/>
  <c r="M123" i="4" s="1"/>
  <c r="N123" i="5" s="1"/>
  <c r="J261" i="4"/>
  <c r="K261" i="4" s="1"/>
  <c r="M261" i="4" s="1"/>
  <c r="N261" i="5" s="1"/>
  <c r="J265" i="4"/>
  <c r="K265" i="4" s="1"/>
  <c r="M265" i="4" s="1"/>
  <c r="N265" i="5" s="1"/>
  <c r="J82" i="4"/>
  <c r="K82" i="4" s="1"/>
  <c r="M82" i="4" s="1"/>
  <c r="N82" i="5" s="1"/>
  <c r="J297" i="4"/>
  <c r="K297" i="4" s="1"/>
  <c r="M297" i="4" s="1"/>
  <c r="N297" i="5" s="1"/>
  <c r="J53" i="4"/>
  <c r="K53" i="4" s="1"/>
  <c r="M53" i="4" s="1"/>
  <c r="N53" i="5" s="1"/>
  <c r="J77" i="4"/>
  <c r="K77" i="4" s="1"/>
  <c r="M77" i="4" s="1"/>
  <c r="N77" i="5" s="1"/>
  <c r="J79" i="4"/>
  <c r="K79" i="4" s="1"/>
  <c r="M79" i="4" s="1"/>
  <c r="N79" i="5" s="1"/>
  <c r="J344" i="4"/>
  <c r="K344" i="4" s="1"/>
  <c r="M344" i="4" s="1"/>
  <c r="N344" i="5" s="1"/>
  <c r="J76" i="4"/>
  <c r="K76" i="4" s="1"/>
  <c r="M76" i="4" s="1"/>
  <c r="N76" i="5" s="1"/>
  <c r="J420" i="4"/>
  <c r="K420" i="4" s="1"/>
  <c r="M420" i="4" s="1"/>
  <c r="N420" i="5" s="1"/>
  <c r="J296" i="4"/>
  <c r="K296" i="4" s="1"/>
  <c r="M296" i="4" s="1"/>
  <c r="N296" i="5" s="1"/>
  <c r="J283" i="4"/>
  <c r="K283" i="4" s="1"/>
  <c r="M283" i="4" s="1"/>
  <c r="N283" i="5" s="1"/>
  <c r="J308" i="4"/>
  <c r="K308" i="4" s="1"/>
  <c r="M308" i="4" s="1"/>
  <c r="N308" i="5" s="1"/>
  <c r="J171" i="4"/>
  <c r="K171" i="4" s="1"/>
  <c r="M171" i="4" s="1"/>
  <c r="N171" i="5" s="1"/>
  <c r="J312" i="4"/>
  <c r="K312" i="4" s="1"/>
  <c r="M312" i="4" s="1"/>
  <c r="N312" i="5" s="1"/>
  <c r="J404" i="4"/>
  <c r="K404" i="4" s="1"/>
  <c r="M404" i="4" s="1"/>
  <c r="N404" i="5" s="1"/>
  <c r="J427" i="4"/>
  <c r="K427" i="4" s="1"/>
  <c r="M427" i="4" s="1"/>
  <c r="N427" i="5" s="1"/>
  <c r="J13" i="4"/>
  <c r="K13" i="4" s="1"/>
  <c r="M13" i="4" s="1"/>
  <c r="N13" i="5" s="1"/>
  <c r="J398" i="4"/>
  <c r="K398" i="4" s="1"/>
  <c r="M398" i="4" s="1"/>
  <c r="N398" i="5" s="1"/>
  <c r="J69" i="4"/>
  <c r="K69" i="4" s="1"/>
  <c r="M69" i="4" s="1"/>
  <c r="N69" i="5" s="1"/>
  <c r="J166" i="4"/>
  <c r="K166" i="4" s="1"/>
  <c r="M166" i="4" s="1"/>
  <c r="N166" i="5" s="1"/>
  <c r="J305" i="4"/>
  <c r="K305" i="4" s="1"/>
  <c r="M305" i="4" s="1"/>
  <c r="N305" i="5" s="1"/>
  <c r="J394" i="4"/>
  <c r="K394" i="4" s="1"/>
  <c r="M394" i="4" s="1"/>
  <c r="N394" i="5" s="1"/>
  <c r="J50" i="4"/>
  <c r="K50" i="4" s="1"/>
  <c r="M50" i="4" s="1"/>
  <c r="N50" i="5" s="1"/>
  <c r="J218" i="4"/>
  <c r="K218" i="4" s="1"/>
  <c r="M218" i="4" s="1"/>
  <c r="N218" i="5" s="1"/>
  <c r="J56" i="4"/>
  <c r="K56" i="4" s="1"/>
  <c r="M56" i="4" s="1"/>
  <c r="N56" i="5" s="1"/>
  <c r="J352" i="4"/>
  <c r="K352" i="4" s="1"/>
  <c r="M352" i="4" s="1"/>
  <c r="N352" i="5" s="1"/>
  <c r="J26" i="4"/>
  <c r="K26" i="4" s="1"/>
  <c r="M26" i="4" s="1"/>
  <c r="N26" i="5" s="1"/>
  <c r="J429" i="4"/>
  <c r="K429" i="4" s="1"/>
  <c r="M429" i="4" s="1"/>
  <c r="N429" i="5" s="1"/>
  <c r="J383" i="4"/>
  <c r="K383" i="4" s="1"/>
  <c r="M383" i="4" s="1"/>
  <c r="N383" i="5" s="1"/>
  <c r="J72" i="4"/>
  <c r="K72" i="4" s="1"/>
  <c r="M72" i="4" s="1"/>
  <c r="N72" i="5" s="1"/>
  <c r="J266" i="4"/>
  <c r="K266" i="4" s="1"/>
  <c r="M266" i="4" s="1"/>
  <c r="N266" i="5" s="1"/>
  <c r="J299" i="4"/>
  <c r="K299" i="4" s="1"/>
  <c r="M299" i="4" s="1"/>
  <c r="N299" i="5" s="1"/>
  <c r="J327" i="4"/>
  <c r="K327" i="4" s="1"/>
  <c r="M327" i="4" s="1"/>
  <c r="N327" i="5" s="1"/>
  <c r="J206" i="4"/>
  <c r="K206" i="4" s="1"/>
  <c r="M206" i="4" s="1"/>
  <c r="N206" i="5" s="1"/>
  <c r="J118" i="4"/>
  <c r="K118" i="4" s="1"/>
  <c r="M118" i="4" s="1"/>
  <c r="N118" i="5" s="1"/>
  <c r="J154" i="4"/>
  <c r="K154" i="4" s="1"/>
  <c r="M154" i="4" s="1"/>
  <c r="N154" i="5" s="1"/>
  <c r="J276" i="4"/>
  <c r="K276" i="4" s="1"/>
  <c r="M276" i="4" s="1"/>
  <c r="N276" i="5" s="1"/>
  <c r="J408" i="4"/>
  <c r="K408" i="4" s="1"/>
  <c r="M408" i="4" s="1"/>
  <c r="N408" i="5" s="1"/>
  <c r="J384" i="4"/>
  <c r="K384" i="4" s="1"/>
  <c r="M384" i="4" s="1"/>
  <c r="N384" i="5" s="1"/>
  <c r="J339" i="4"/>
  <c r="K339" i="4" s="1"/>
  <c r="M339" i="4" s="1"/>
  <c r="N339" i="5" s="1"/>
  <c r="J181" i="4"/>
  <c r="K181" i="4" s="1"/>
  <c r="M181" i="4" s="1"/>
  <c r="N181" i="5" s="1"/>
  <c r="J78" i="4"/>
  <c r="K78" i="4" s="1"/>
  <c r="M78" i="4" s="1"/>
  <c r="N78" i="5" s="1"/>
  <c r="J386" i="4"/>
  <c r="K386" i="4" s="1"/>
  <c r="M386" i="4" s="1"/>
  <c r="N386" i="5" s="1"/>
  <c r="J289" i="4"/>
  <c r="K289" i="4" s="1"/>
  <c r="M289" i="4" s="1"/>
  <c r="N289" i="5" s="1"/>
  <c r="J419" i="4"/>
  <c r="K419" i="4" s="1"/>
  <c r="M419" i="4" s="1"/>
  <c r="N419" i="5" s="1"/>
  <c r="J141" i="4"/>
  <c r="K141" i="4" s="1"/>
  <c r="M141" i="4" s="1"/>
  <c r="N141" i="5" s="1"/>
  <c r="J197" i="4"/>
  <c r="K197" i="4" s="1"/>
  <c r="M197" i="4" s="1"/>
  <c r="N197" i="5" s="1"/>
  <c r="J60" i="4"/>
  <c r="K60" i="4" s="1"/>
  <c r="M60" i="4" s="1"/>
  <c r="N60" i="5" s="1"/>
  <c r="J363" i="4"/>
  <c r="K363" i="4" s="1"/>
  <c r="M363" i="4" s="1"/>
  <c r="N363" i="5" s="1"/>
  <c r="J286" i="4"/>
  <c r="K286" i="4" s="1"/>
  <c r="M286" i="4" s="1"/>
  <c r="N286" i="5" s="1"/>
  <c r="J251" i="4"/>
  <c r="K251" i="4" s="1"/>
  <c r="M251" i="4" s="1"/>
  <c r="N251" i="5" s="1"/>
  <c r="J422" i="4"/>
  <c r="K422" i="4" s="1"/>
  <c r="M422" i="4" s="1"/>
  <c r="N422" i="5" s="1"/>
  <c r="J340" i="4"/>
  <c r="K340" i="4" s="1"/>
  <c r="M340" i="4" s="1"/>
  <c r="N340" i="5" s="1"/>
  <c r="J255" i="4"/>
  <c r="K255" i="4" s="1"/>
  <c r="M255" i="4" s="1"/>
  <c r="N255" i="5" s="1"/>
  <c r="J381" i="4"/>
  <c r="K381" i="4" s="1"/>
  <c r="M381" i="4" s="1"/>
  <c r="N381" i="5" s="1"/>
  <c r="J362" i="4"/>
  <c r="K362" i="4" s="1"/>
  <c r="M362" i="4" s="1"/>
  <c r="N362" i="5" s="1"/>
  <c r="J318" i="4"/>
  <c r="K318" i="4" s="1"/>
  <c r="M318" i="4" s="1"/>
  <c r="N318" i="5" s="1"/>
  <c r="J410" i="4"/>
  <c r="K410" i="4" s="1"/>
  <c r="M410" i="4" s="1"/>
  <c r="N410" i="5" s="1"/>
  <c r="J11" i="4"/>
  <c r="K11" i="4" s="1"/>
  <c r="M11" i="4" s="1"/>
  <c r="N11" i="5" s="1"/>
  <c r="J230" i="4"/>
  <c r="K230" i="4" s="1"/>
  <c r="M230" i="4" s="1"/>
  <c r="N230" i="5" s="1"/>
  <c r="J49" i="4"/>
  <c r="K49" i="4" s="1"/>
  <c r="M49" i="4" s="1"/>
  <c r="N49" i="5" s="1"/>
  <c r="J306" i="4"/>
  <c r="K306" i="4" s="1"/>
  <c r="M306" i="4" s="1"/>
  <c r="N306" i="5" s="1"/>
  <c r="J199" i="4"/>
  <c r="K199" i="4" s="1"/>
  <c r="M199" i="4" s="1"/>
  <c r="N199" i="5" s="1"/>
  <c r="J345" i="4"/>
  <c r="K345" i="4" s="1"/>
  <c r="M345" i="4" s="1"/>
  <c r="N345" i="5" s="1"/>
  <c r="J212" i="4"/>
  <c r="K212" i="4" s="1"/>
  <c r="M212" i="4" s="1"/>
  <c r="N212" i="5" s="1"/>
  <c r="J391" i="4"/>
  <c r="K391" i="4" s="1"/>
  <c r="M391" i="4" s="1"/>
  <c r="N391" i="5" s="1"/>
  <c r="J379" i="4"/>
  <c r="K379" i="4" s="1"/>
  <c r="M379" i="4" s="1"/>
  <c r="N379" i="5" s="1"/>
  <c r="J243" i="4"/>
  <c r="K243" i="4" s="1"/>
  <c r="M243" i="4" s="1"/>
  <c r="N243" i="5" s="1"/>
  <c r="J186" i="4"/>
  <c r="K186" i="4" s="1"/>
  <c r="M186" i="4" s="1"/>
  <c r="N186" i="5" s="1"/>
  <c r="J147" i="4"/>
  <c r="K147" i="4" s="1"/>
  <c r="M147" i="4" s="1"/>
  <c r="N147" i="5" s="1"/>
  <c r="J156" i="4"/>
  <c r="K156" i="4" s="1"/>
  <c r="M156" i="4" s="1"/>
  <c r="N156" i="5" s="1"/>
  <c r="J301" i="4"/>
  <c r="K301" i="4" s="1"/>
  <c r="M301" i="4" s="1"/>
  <c r="N301" i="5" s="1"/>
  <c r="J174" i="4"/>
  <c r="K174" i="4" s="1"/>
  <c r="M174" i="4" s="1"/>
  <c r="N174" i="5" s="1"/>
  <c r="J232" i="4"/>
  <c r="K232" i="4" s="1"/>
  <c r="M232" i="4" s="1"/>
  <c r="N232" i="5" s="1"/>
  <c r="J413" i="4"/>
  <c r="K413" i="4" s="1"/>
  <c r="M413" i="4" s="1"/>
  <c r="N413" i="5" s="1"/>
  <c r="J165" i="4"/>
  <c r="K165" i="4" s="1"/>
  <c r="M165" i="4" s="1"/>
  <c r="N165" i="5" s="1"/>
  <c r="J59" i="4"/>
  <c r="K59" i="4" s="1"/>
  <c r="M59" i="4" s="1"/>
  <c r="N59" i="5" s="1"/>
  <c r="J236" i="4"/>
  <c r="K236" i="4" s="1"/>
  <c r="M236" i="4" s="1"/>
  <c r="N236" i="5" s="1"/>
  <c r="J219" i="4"/>
  <c r="K219" i="4" s="1"/>
  <c r="M219" i="4" s="1"/>
  <c r="N219" i="5" s="1"/>
  <c r="J73" i="4"/>
  <c r="K73" i="4" s="1"/>
  <c r="M73" i="4" s="1"/>
  <c r="N73" i="5" s="1"/>
  <c r="J19" i="4"/>
  <c r="K19" i="4" s="1"/>
  <c r="M19" i="4" s="1"/>
  <c r="N19" i="5" s="1"/>
  <c r="J348" i="4"/>
  <c r="K348" i="4" s="1"/>
  <c r="M348" i="4" s="1"/>
  <c r="N348" i="5" s="1"/>
  <c r="J96" i="4"/>
  <c r="K96" i="4" s="1"/>
  <c r="M96" i="4" s="1"/>
  <c r="N96" i="5" s="1"/>
  <c r="J248" i="4"/>
  <c r="K248" i="4" s="1"/>
  <c r="M248" i="4" s="1"/>
  <c r="N248" i="5" s="1"/>
  <c r="J311" i="4"/>
  <c r="K311" i="4" s="1"/>
  <c r="M311" i="4" s="1"/>
  <c r="N311" i="5" s="1"/>
  <c r="J85" i="4"/>
  <c r="K85" i="4" s="1"/>
  <c r="M85" i="4" s="1"/>
  <c r="N85" i="5" s="1"/>
  <c r="J149" i="4"/>
  <c r="K149" i="4" s="1"/>
  <c r="M149" i="4" s="1"/>
  <c r="N149" i="5" s="1"/>
  <c r="J371" i="4"/>
  <c r="K371" i="4" s="1"/>
  <c r="M371" i="4" s="1"/>
  <c r="N371" i="5" s="1"/>
  <c r="J395" i="4"/>
  <c r="K395" i="4" s="1"/>
  <c r="M395" i="4" s="1"/>
  <c r="N395" i="5" s="1"/>
  <c r="J114" i="4"/>
  <c r="K114" i="4" s="1"/>
  <c r="M114" i="4" s="1"/>
  <c r="N114" i="5" s="1"/>
  <c r="J414" i="4"/>
  <c r="K414" i="4" s="1"/>
  <c r="M414" i="4" s="1"/>
  <c r="N414" i="5" s="1"/>
  <c r="J101" i="4"/>
  <c r="K101" i="4" s="1"/>
  <c r="M101" i="4" s="1"/>
  <c r="N101" i="5" s="1"/>
  <c r="J80" i="4"/>
  <c r="K80" i="4" s="1"/>
  <c r="M80" i="4" s="1"/>
  <c r="N80" i="5" s="1"/>
  <c r="J157" i="4"/>
  <c r="K157" i="4" s="1"/>
  <c r="M157" i="4" s="1"/>
  <c r="N157" i="5" s="1"/>
  <c r="J27" i="4"/>
  <c r="K27" i="4" s="1"/>
  <c r="M27" i="4" s="1"/>
  <c r="N27" i="5" s="1"/>
  <c r="J191" i="4"/>
  <c r="K191" i="4" s="1"/>
  <c r="M191" i="4" s="1"/>
  <c r="N191" i="5" s="1"/>
  <c r="J273" i="4"/>
  <c r="K273" i="4" s="1"/>
  <c r="M273" i="4" s="1"/>
  <c r="N273" i="5" s="1"/>
  <c r="J146" i="4"/>
  <c r="K146" i="4" s="1"/>
  <c r="M146" i="4" s="1"/>
  <c r="N146" i="5" s="1"/>
  <c r="J334" i="4"/>
  <c r="K334" i="4" s="1"/>
  <c r="M334" i="4" s="1"/>
  <c r="N334" i="5" s="1"/>
  <c r="J227" i="4"/>
  <c r="K227" i="4" s="1"/>
  <c r="M227" i="4" s="1"/>
  <c r="N227" i="5" s="1"/>
  <c r="J144" i="4"/>
  <c r="K144" i="4" s="1"/>
  <c r="M144" i="4" s="1"/>
  <c r="N144" i="5" s="1"/>
  <c r="J239" i="4"/>
  <c r="K239" i="4" s="1"/>
  <c r="M239" i="4" s="1"/>
  <c r="N239" i="5" s="1"/>
  <c r="J281" i="4"/>
  <c r="K281" i="4" s="1"/>
  <c r="M281" i="4" s="1"/>
  <c r="N281" i="5" s="1"/>
  <c r="J44" i="4"/>
  <c r="K44" i="4" s="1"/>
  <c r="M44" i="4" s="1"/>
  <c r="N44" i="5" s="1"/>
  <c r="J18" i="4"/>
  <c r="K18" i="4" s="1"/>
  <c r="M18" i="4" s="1"/>
  <c r="N18" i="5" s="1"/>
  <c r="J254" i="4"/>
  <c r="K254" i="4" s="1"/>
  <c r="M254" i="4" s="1"/>
  <c r="N254" i="5" s="1"/>
  <c r="J294" i="4"/>
  <c r="K294" i="4" s="1"/>
  <c r="M294" i="4" s="1"/>
  <c r="N294" i="5" s="1"/>
  <c r="J28" i="4"/>
  <c r="K28" i="4" s="1"/>
  <c r="M28" i="4" s="1"/>
  <c r="N28" i="5" s="1"/>
  <c r="J244" i="4"/>
  <c r="K244" i="4" s="1"/>
  <c r="M244" i="4" s="1"/>
  <c r="N244" i="5" s="1"/>
  <c r="J90" i="4"/>
  <c r="K90" i="4" s="1"/>
  <c r="M90" i="4" s="1"/>
  <c r="N90" i="5" s="1"/>
  <c r="J341" i="4"/>
  <c r="K341" i="4" s="1"/>
  <c r="M341" i="4" s="1"/>
  <c r="N341" i="5" s="1"/>
  <c r="J223" i="4"/>
  <c r="K223" i="4" s="1"/>
  <c r="M223" i="4" s="1"/>
  <c r="N223" i="5" s="1"/>
  <c r="J184" i="4"/>
  <c r="K184" i="4" s="1"/>
  <c r="M184" i="4" s="1"/>
  <c r="N184" i="5" s="1"/>
  <c r="J373" i="4"/>
  <c r="K373" i="4" s="1"/>
  <c r="M373" i="4" s="1"/>
  <c r="N373" i="5" s="1"/>
  <c r="J431" i="4"/>
  <c r="K431" i="4" s="1"/>
  <c r="M431" i="4" s="1"/>
  <c r="N431" i="5" s="1"/>
  <c r="J233" i="4"/>
  <c r="K233" i="4" s="1"/>
  <c r="M233" i="4" s="1"/>
  <c r="N233" i="5" s="1"/>
  <c r="J137" i="4"/>
  <c r="K137" i="4" s="1"/>
  <c r="M137" i="4" s="1"/>
  <c r="N137" i="5" s="1"/>
  <c r="J103" i="4"/>
  <c r="K103" i="4" s="1"/>
  <c r="M103" i="4" s="1"/>
  <c r="N103" i="5" s="1"/>
  <c r="J229" i="4"/>
  <c r="K229" i="4" s="1"/>
  <c r="M229" i="4" s="1"/>
  <c r="N229" i="5" s="1"/>
  <c r="J307" i="4"/>
  <c r="K307" i="4" s="1"/>
  <c r="M307" i="4" s="1"/>
  <c r="N307" i="5" s="1"/>
  <c r="J105" i="4"/>
  <c r="K105" i="4" s="1"/>
  <c r="M105" i="4" s="1"/>
  <c r="N105" i="5" s="1"/>
  <c r="J102" i="4"/>
  <c r="K102" i="4" s="1"/>
  <c r="M102" i="4" s="1"/>
  <c r="N102" i="5" s="1"/>
  <c r="J98" i="4"/>
  <c r="K98" i="4" s="1"/>
  <c r="M98" i="4" s="1"/>
  <c r="N98" i="5" s="1"/>
  <c r="J322" i="4"/>
  <c r="K322" i="4" s="1"/>
  <c r="M322" i="4" s="1"/>
  <c r="N322" i="5" s="1"/>
  <c r="J418" i="4"/>
  <c r="K418" i="4" s="1"/>
  <c r="M418" i="4" s="1"/>
  <c r="N418" i="5" s="1"/>
  <c r="J148" i="4"/>
  <c r="K148" i="4" s="1"/>
  <c r="M148" i="4" s="1"/>
  <c r="N148" i="5" s="1"/>
  <c r="J35" i="4"/>
  <c r="K35" i="4" s="1"/>
  <c r="M35" i="4" s="1"/>
  <c r="N35" i="5" s="1"/>
  <c r="J335" i="4"/>
  <c r="K335" i="4" s="1"/>
  <c r="M335" i="4" s="1"/>
  <c r="N335" i="5" s="1"/>
  <c r="J33" i="4"/>
  <c r="K33" i="4" s="1"/>
  <c r="M33" i="4" s="1"/>
  <c r="N33" i="5" s="1"/>
  <c r="J190" i="4"/>
  <c r="K190" i="4" s="1"/>
  <c r="M190" i="4" s="1"/>
  <c r="N190" i="5" s="1"/>
  <c r="J259" i="4"/>
  <c r="K259" i="4" s="1"/>
  <c r="M259" i="4" s="1"/>
  <c r="N259" i="5" s="1"/>
  <c r="J143" i="4"/>
  <c r="K143" i="4" s="1"/>
  <c r="M143" i="4" s="1"/>
  <c r="N143" i="5" s="1"/>
  <c r="J100" i="4"/>
  <c r="K100" i="4" s="1"/>
  <c r="M100" i="4" s="1"/>
  <c r="N100" i="5" s="1"/>
  <c r="J319" i="4"/>
  <c r="K319" i="4" s="1"/>
  <c r="M319" i="4" s="1"/>
  <c r="N319" i="5" s="1"/>
  <c r="J268" i="4"/>
  <c r="K268" i="4" s="1"/>
  <c r="M268" i="4" s="1"/>
  <c r="N268" i="5" s="1"/>
  <c r="J270" i="4"/>
  <c r="K270" i="4" s="1"/>
  <c r="M270" i="4" s="1"/>
  <c r="N270" i="5" s="1"/>
  <c r="J75" i="4"/>
  <c r="K75" i="4" s="1"/>
  <c r="M75" i="4" s="1"/>
  <c r="N75" i="5" s="1"/>
  <c r="J14" i="4"/>
  <c r="K14" i="4" s="1"/>
  <c r="M14" i="4" s="1"/>
  <c r="N14" i="5" s="1"/>
  <c r="J396" i="4"/>
  <c r="K396" i="4" s="1"/>
  <c r="M396" i="4" s="1"/>
  <c r="N396" i="5" s="1"/>
  <c r="J169" i="4"/>
  <c r="K169" i="4" s="1"/>
  <c r="M169" i="4" s="1"/>
  <c r="N169" i="5" s="1"/>
  <c r="J126" i="4"/>
  <c r="K126" i="4" s="1"/>
  <c r="M126" i="4" s="1"/>
  <c r="N126" i="5" s="1"/>
  <c r="J338" i="4"/>
  <c r="K338" i="4" s="1"/>
  <c r="M338" i="4" s="1"/>
  <c r="N338" i="5" s="1"/>
  <c r="J417" i="4"/>
  <c r="K417" i="4" s="1"/>
  <c r="M417" i="4" s="1"/>
  <c r="N417" i="5" s="1"/>
  <c r="J292" i="4"/>
  <c r="K292" i="4" s="1"/>
  <c r="M292" i="4" s="1"/>
  <c r="N292" i="5" s="1"/>
  <c r="J104" i="4"/>
  <c r="K104" i="4" s="1"/>
  <c r="M104" i="4" s="1"/>
  <c r="N104" i="5" s="1"/>
  <c r="J349" i="4"/>
  <c r="K349" i="4" s="1"/>
  <c r="M349" i="4" s="1"/>
  <c r="N349" i="5" s="1"/>
  <c r="J183" i="4"/>
  <c r="K183" i="4" s="1"/>
  <c r="M183" i="4" s="1"/>
  <c r="N183" i="5" s="1"/>
  <c r="J250" i="4"/>
  <c r="K250" i="4" s="1"/>
  <c r="M250" i="4" s="1"/>
  <c r="N250" i="5" s="1"/>
  <c r="J167" i="4"/>
  <c r="K167" i="4" s="1"/>
  <c r="M167" i="4" s="1"/>
  <c r="N167" i="5" s="1"/>
  <c r="J367" i="4"/>
  <c r="K367" i="4" s="1"/>
  <c r="M367" i="4" s="1"/>
  <c r="N367" i="5" s="1"/>
  <c r="J162" i="4"/>
  <c r="K162" i="4" s="1"/>
  <c r="M162" i="4" s="1"/>
  <c r="N162" i="5" s="1"/>
  <c r="J34" i="4"/>
  <c r="K34" i="4" s="1"/>
  <c r="M34" i="4" s="1"/>
  <c r="N34" i="5" s="1"/>
  <c r="J201" i="4"/>
  <c r="K201" i="4" s="1"/>
  <c r="M201" i="4" s="1"/>
  <c r="N201" i="5" s="1"/>
  <c r="J393" i="4"/>
  <c r="K393" i="4" s="1"/>
  <c r="M393" i="4" s="1"/>
  <c r="N393" i="5" s="1"/>
  <c r="J389" i="4"/>
  <c r="K389" i="4" s="1"/>
  <c r="M389" i="4" s="1"/>
  <c r="N389" i="5" s="1"/>
  <c r="J331" i="4"/>
  <c r="K331" i="4" s="1"/>
  <c r="M331" i="4" s="1"/>
  <c r="N331" i="5" s="1"/>
  <c r="J84" i="4"/>
  <c r="K84" i="4" s="1"/>
  <c r="M84" i="4" s="1"/>
  <c r="N84" i="5" s="1"/>
  <c r="J155" i="4"/>
  <c r="K155" i="4" s="1"/>
  <c r="M155" i="4" s="1"/>
  <c r="N155" i="5" s="1"/>
  <c r="J70" i="4"/>
  <c r="K70" i="4" s="1"/>
  <c r="M70" i="4" s="1"/>
  <c r="N70" i="5" s="1"/>
  <c r="J310" i="4"/>
  <c r="K310" i="4" s="1"/>
  <c r="M310" i="4" s="1"/>
  <c r="N310" i="5" s="1"/>
  <c r="J129" i="4"/>
  <c r="K129" i="4" s="1"/>
  <c r="M129" i="4" s="1"/>
  <c r="N129" i="5" s="1"/>
  <c r="J46" i="4"/>
  <c r="K46" i="4" s="1"/>
  <c r="M46" i="4" s="1"/>
  <c r="N46" i="5" s="1"/>
  <c r="J15" i="4"/>
  <c r="K15" i="4" s="1"/>
  <c r="M15" i="4" s="1"/>
  <c r="N15" i="5" s="1"/>
  <c r="J278" i="4"/>
  <c r="K278" i="4" s="1"/>
  <c r="M278" i="4" s="1"/>
  <c r="N278" i="5" s="1"/>
  <c r="J380" i="4"/>
  <c r="K380" i="4" s="1"/>
  <c r="M380" i="4" s="1"/>
  <c r="N380" i="5" s="1"/>
  <c r="J399" i="4"/>
  <c r="K399" i="4" s="1"/>
  <c r="M399" i="4" s="1"/>
  <c r="N399" i="5" s="1"/>
  <c r="J8" i="4"/>
  <c r="K8" i="4" s="1"/>
  <c r="M8" i="4" s="1"/>
  <c r="J430" i="4"/>
  <c r="K430" i="4" s="1"/>
  <c r="M430" i="4" s="1"/>
  <c r="N430" i="5" s="1"/>
  <c r="J188" i="4"/>
  <c r="K188" i="4" s="1"/>
  <c r="M188" i="4" s="1"/>
  <c r="N188" i="5" s="1"/>
  <c r="J277" i="4"/>
  <c r="K277" i="4" s="1"/>
  <c r="M277" i="4" s="1"/>
  <c r="N277" i="5" s="1"/>
  <c r="J282" i="4"/>
  <c r="K282" i="4" s="1"/>
  <c r="M282" i="4" s="1"/>
  <c r="N282" i="5" s="1"/>
  <c r="J66" i="4"/>
  <c r="K66" i="4" s="1"/>
  <c r="M66" i="4" s="1"/>
  <c r="N66" i="5" s="1"/>
  <c r="J315" i="4"/>
  <c r="K315" i="4" s="1"/>
  <c r="M315" i="4" s="1"/>
  <c r="N315" i="5" s="1"/>
  <c r="J213" i="4"/>
  <c r="K213" i="4" s="1"/>
  <c r="M213" i="4" s="1"/>
  <c r="N213" i="5" s="1"/>
  <c r="J358" i="4"/>
  <c r="K358" i="4" s="1"/>
  <c r="M358" i="4" s="1"/>
  <c r="N358" i="5" s="1"/>
  <c r="J428" i="4"/>
  <c r="K428" i="4" s="1"/>
  <c r="M428" i="4" s="1"/>
  <c r="N428" i="5" s="1"/>
  <c r="J112" i="4"/>
  <c r="K112" i="4" s="1"/>
  <c r="M112" i="4" s="1"/>
  <c r="N112" i="5" s="1"/>
  <c r="J198" i="4"/>
  <c r="K198" i="4" s="1"/>
  <c r="M198" i="4" s="1"/>
  <c r="N198" i="5" s="1"/>
  <c r="J375" i="4"/>
  <c r="K375" i="4" s="1"/>
  <c r="M375" i="4" s="1"/>
  <c r="N375" i="5" s="1"/>
  <c r="J320" i="4"/>
  <c r="K320" i="4" s="1"/>
  <c r="M320" i="4" s="1"/>
  <c r="N320" i="5" s="1"/>
  <c r="J68" i="4"/>
  <c r="K68" i="4" s="1"/>
  <c r="M68" i="4" s="1"/>
  <c r="N68" i="5" s="1"/>
  <c r="J295" i="4"/>
  <c r="K295" i="4" s="1"/>
  <c r="M295" i="4" s="1"/>
  <c r="N295" i="5" s="1"/>
  <c r="J62" i="4"/>
  <c r="K62" i="4" s="1"/>
  <c r="M62" i="4" s="1"/>
  <c r="N62" i="5" s="1"/>
  <c r="J127" i="4"/>
  <c r="K127" i="4" s="1"/>
  <c r="M127" i="4" s="1"/>
  <c r="N127" i="5" s="1"/>
  <c r="J330" i="4"/>
  <c r="K330" i="4" s="1"/>
  <c r="M330" i="4" s="1"/>
  <c r="N330" i="5" s="1"/>
  <c r="J370" i="4"/>
  <c r="K370" i="4" s="1"/>
  <c r="M370" i="4" s="1"/>
  <c r="N370" i="5" s="1"/>
  <c r="J346" i="4"/>
  <c r="K346" i="4" s="1"/>
  <c r="M346" i="4" s="1"/>
  <c r="N346" i="5" s="1"/>
  <c r="J45" i="4"/>
  <c r="K45" i="4" s="1"/>
  <c r="M45" i="4" s="1"/>
  <c r="N45" i="5" s="1"/>
  <c r="J54" i="4"/>
  <c r="K54" i="4" s="1"/>
  <c r="M54" i="4" s="1"/>
  <c r="N54" i="5" s="1"/>
  <c r="J47" i="4"/>
  <c r="K47" i="4" s="1"/>
  <c r="M47" i="4" s="1"/>
  <c r="N47" i="5" s="1"/>
  <c r="J369" i="4"/>
  <c r="K369" i="4" s="1"/>
  <c r="M369" i="4" s="1"/>
  <c r="N369" i="5" s="1"/>
  <c r="J423" i="4"/>
  <c r="K423" i="4" s="1"/>
  <c r="M423" i="4" s="1"/>
  <c r="N423" i="5" s="1"/>
  <c r="J36" i="4"/>
  <c r="K36" i="4" s="1"/>
  <c r="M36" i="4" s="1"/>
  <c r="N36" i="5" s="1"/>
  <c r="J99" i="4"/>
  <c r="K99" i="4" s="1"/>
  <c r="M99" i="4" s="1"/>
  <c r="N99" i="5" s="1"/>
  <c r="J117" i="4"/>
  <c r="K117" i="4" s="1"/>
  <c r="M117" i="4" s="1"/>
  <c r="N117" i="5" s="1"/>
  <c r="J256" i="4"/>
  <c r="K256" i="4" s="1"/>
  <c r="M256" i="4" s="1"/>
  <c r="N256" i="5" s="1"/>
  <c r="J175" i="4"/>
  <c r="K175" i="4" s="1"/>
  <c r="M175" i="4" s="1"/>
  <c r="N175" i="5" s="1"/>
  <c r="J74" i="4"/>
  <c r="K74" i="4" s="1"/>
  <c r="M74" i="4" s="1"/>
  <c r="N74" i="5" s="1"/>
  <c r="J304" i="4"/>
  <c r="K304" i="4" s="1"/>
  <c r="M304" i="4" s="1"/>
  <c r="N304" i="5" s="1"/>
  <c r="J21" i="4"/>
  <c r="K21" i="4" s="1"/>
  <c r="M21" i="4" s="1"/>
  <c r="N21" i="5" s="1"/>
  <c r="J372" i="4"/>
  <c r="K372" i="4" s="1"/>
  <c r="M372" i="4" s="1"/>
  <c r="N372" i="5" s="1"/>
  <c r="J405" i="4"/>
  <c r="K405" i="4" s="1"/>
  <c r="M405" i="4" s="1"/>
  <c r="N405" i="5" s="1"/>
  <c r="J366" i="4"/>
  <c r="K366" i="4" s="1"/>
  <c r="M366" i="4" s="1"/>
  <c r="N366" i="5" s="1"/>
  <c r="J134" i="4"/>
  <c r="K134" i="4" s="1"/>
  <c r="M134" i="4" s="1"/>
  <c r="N134" i="5" s="1"/>
  <c r="J29" i="4"/>
  <c r="K29" i="4" s="1"/>
  <c r="M29" i="4" s="1"/>
  <c r="N29" i="5" s="1"/>
  <c r="J130" i="4"/>
  <c r="K130" i="4" s="1"/>
  <c r="M130" i="4" s="1"/>
  <c r="N130" i="5" s="1"/>
  <c r="J111" i="4"/>
  <c r="K111" i="4" s="1"/>
  <c r="M111" i="4" s="1"/>
  <c r="N111" i="5" s="1"/>
  <c r="J86" i="4"/>
  <c r="K86" i="4" s="1"/>
  <c r="M86" i="4" s="1"/>
  <c r="N86" i="5" s="1"/>
  <c r="J203" i="4"/>
  <c r="K203" i="4" s="1"/>
  <c r="M203" i="4" s="1"/>
  <c r="N203" i="5" s="1"/>
  <c r="J425" i="4"/>
  <c r="K425" i="4" s="1"/>
  <c r="M425" i="4" s="1"/>
  <c r="N425" i="5" s="1"/>
  <c r="J434" i="4"/>
  <c r="K434" i="4" s="1"/>
  <c r="M434" i="4" s="1"/>
  <c r="N434" i="5" s="1"/>
  <c r="J88" i="4"/>
  <c r="K88" i="4" s="1"/>
  <c r="M88" i="4" s="1"/>
  <c r="N88" i="5" s="1"/>
  <c r="J92" i="4"/>
  <c r="K92" i="4" s="1"/>
  <c r="M92" i="4" s="1"/>
  <c r="N92" i="5" s="1"/>
  <c r="J182" i="4"/>
  <c r="K182" i="4" s="1"/>
  <c r="M182" i="4" s="1"/>
  <c r="N182" i="5" s="1"/>
  <c r="J333" i="4"/>
  <c r="K333" i="4" s="1"/>
  <c r="M333" i="4" s="1"/>
  <c r="N333" i="5" s="1"/>
  <c r="J416" i="4"/>
  <c r="K416" i="4" s="1"/>
  <c r="M416" i="4" s="1"/>
  <c r="N416" i="5" s="1"/>
  <c r="J196" i="4"/>
  <c r="K196" i="4" s="1"/>
  <c r="M196" i="4" s="1"/>
  <c r="N196" i="5" s="1"/>
  <c r="J200" i="4"/>
  <c r="K200" i="4" s="1"/>
  <c r="M200" i="4" s="1"/>
  <c r="N200" i="5" s="1"/>
  <c r="J291" i="4"/>
  <c r="K291" i="4" s="1"/>
  <c r="M291" i="4" s="1"/>
  <c r="N291" i="5" s="1"/>
  <c r="J97" i="4"/>
  <c r="K97" i="4" s="1"/>
  <c r="M97" i="4" s="1"/>
  <c r="N97" i="5" s="1"/>
  <c r="J241" i="4"/>
  <c r="K241" i="4" s="1"/>
  <c r="M241" i="4" s="1"/>
  <c r="N241" i="5" s="1"/>
  <c r="J40" i="4"/>
  <c r="K40" i="4" s="1"/>
  <c r="M40" i="4" s="1"/>
  <c r="N40" i="5" s="1"/>
  <c r="J402" i="4"/>
  <c r="K402" i="4" s="1"/>
  <c r="M402" i="4" s="1"/>
  <c r="N402" i="5" s="1"/>
  <c r="J128" i="4"/>
  <c r="K128" i="4" s="1"/>
  <c r="M128" i="4" s="1"/>
  <c r="N128" i="5" s="1"/>
  <c r="J121" i="4"/>
  <c r="K121" i="4" s="1"/>
  <c r="M121" i="4" s="1"/>
  <c r="N121" i="5" s="1"/>
  <c r="J242" i="4"/>
  <c r="K242" i="4" s="1"/>
  <c r="M242" i="4" s="1"/>
  <c r="N242" i="5" s="1"/>
  <c r="J409" i="4"/>
  <c r="K409" i="4" s="1"/>
  <c r="M409" i="4" s="1"/>
  <c r="N409" i="5" s="1"/>
  <c r="J368" i="4"/>
  <c r="K368" i="4" s="1"/>
  <c r="M368" i="4" s="1"/>
  <c r="N368" i="5" s="1"/>
  <c r="J142" i="4"/>
  <c r="K142" i="4" s="1"/>
  <c r="M142" i="4" s="1"/>
  <c r="N142" i="5" s="1"/>
  <c r="J132" i="4"/>
  <c r="K132" i="4" s="1"/>
  <c r="M132" i="4" s="1"/>
  <c r="N132" i="5" s="1"/>
  <c r="J240" i="4"/>
  <c r="K240" i="4" s="1"/>
  <c r="M240" i="4" s="1"/>
  <c r="N240" i="5" s="1"/>
  <c r="J392" i="4"/>
  <c r="K392" i="4" s="1"/>
  <c r="M392" i="4" s="1"/>
  <c r="N392" i="5" s="1"/>
  <c r="J124" i="4"/>
  <c r="K124" i="4" s="1"/>
  <c r="M124" i="4" s="1"/>
  <c r="N124" i="5" s="1"/>
  <c r="J216" i="4"/>
  <c r="K216" i="4" s="1"/>
  <c r="M216" i="4" s="1"/>
  <c r="N216" i="5" s="1"/>
  <c r="J387" i="4"/>
  <c r="K387" i="4" s="1"/>
  <c r="M387" i="4" s="1"/>
  <c r="N387" i="5" s="1"/>
  <c r="J260" i="4"/>
  <c r="K260" i="4" s="1"/>
  <c r="M260" i="4" s="1"/>
  <c r="N260" i="5" s="1"/>
  <c r="J177" i="4"/>
  <c r="K177" i="4" s="1"/>
  <c r="M177" i="4" s="1"/>
  <c r="N177" i="5" s="1"/>
  <c r="J122" i="4"/>
  <c r="K122" i="4" s="1"/>
  <c r="M122" i="4" s="1"/>
  <c r="N122" i="5" s="1"/>
  <c r="J24" i="4"/>
  <c r="K24" i="4" s="1"/>
  <c r="M24" i="4" s="1"/>
  <c r="N24" i="5" s="1"/>
  <c r="J178" i="4"/>
  <c r="K178" i="4" s="1"/>
  <c r="M178" i="4" s="1"/>
  <c r="N178" i="5" s="1"/>
  <c r="J176" i="4"/>
  <c r="K176" i="4" s="1"/>
  <c r="M176" i="4" s="1"/>
  <c r="N176" i="5" s="1"/>
  <c r="J293" i="4"/>
  <c r="K293" i="4" s="1"/>
  <c r="M293" i="4" s="1"/>
  <c r="N293" i="5" s="1"/>
  <c r="J225" i="4"/>
  <c r="K225" i="4" s="1"/>
  <c r="M225" i="4" s="1"/>
  <c r="N225" i="5" s="1"/>
  <c r="J180" i="4"/>
  <c r="K180" i="4" s="1"/>
  <c r="M180" i="4" s="1"/>
  <c r="N180" i="5" s="1"/>
  <c r="J397" i="4"/>
  <c r="K397" i="4" s="1"/>
  <c r="M397" i="4" s="1"/>
  <c r="N397" i="5" s="1"/>
  <c r="J125" i="4"/>
  <c r="K125" i="4" s="1"/>
  <c r="M125" i="4" s="1"/>
  <c r="N125" i="5" s="1"/>
  <c r="J12" i="4"/>
  <c r="K12" i="4" s="1"/>
  <c r="M12" i="4" s="1"/>
  <c r="N12" i="5" s="1"/>
  <c r="J263" i="4"/>
  <c r="K263" i="4" s="1"/>
  <c r="M263" i="4" s="1"/>
  <c r="N263" i="5" s="1"/>
  <c r="J163" i="4"/>
  <c r="K163" i="4" s="1"/>
  <c r="M163" i="4" s="1"/>
  <c r="N163" i="5" s="1"/>
  <c r="J435" i="4"/>
  <c r="K435" i="4" s="1"/>
  <c r="M435" i="4" s="1"/>
  <c r="N435" i="5" s="1"/>
  <c r="J116" i="4"/>
  <c r="K116" i="4" s="1"/>
  <c r="M116" i="4" s="1"/>
  <c r="N116" i="5" s="1"/>
  <c r="J222" i="4"/>
  <c r="K222" i="4" s="1"/>
  <c r="M222" i="4" s="1"/>
  <c r="N222" i="5" s="1"/>
  <c r="J211" i="4"/>
  <c r="K211" i="4" s="1"/>
  <c r="M211" i="4" s="1"/>
  <c r="N211" i="5" s="1"/>
  <c r="J360" i="4"/>
  <c r="K360" i="4" s="1"/>
  <c r="M360" i="4" s="1"/>
  <c r="N360" i="5" s="1"/>
  <c r="J382" i="4"/>
  <c r="K382" i="4" s="1"/>
  <c r="M382" i="4" s="1"/>
  <c r="N382" i="5" s="1"/>
  <c r="J208" i="4"/>
  <c r="K208" i="4" s="1"/>
  <c r="M208" i="4" s="1"/>
  <c r="N208" i="5" s="1"/>
  <c r="J20" i="4"/>
  <c r="K20" i="4" s="1"/>
  <c r="M20" i="4" s="1"/>
  <c r="N20" i="5" s="1"/>
  <c r="J187" i="4"/>
  <c r="K187" i="4" s="1"/>
  <c r="M187" i="4" s="1"/>
  <c r="N187" i="5" s="1"/>
  <c r="J257" i="4"/>
  <c r="K257" i="4" s="1"/>
  <c r="M257" i="4" s="1"/>
  <c r="N257" i="5" s="1"/>
  <c r="J22" i="4"/>
  <c r="K22" i="4" s="1"/>
  <c r="M22" i="4" s="1"/>
  <c r="N22" i="5" s="1"/>
  <c r="J25" i="4"/>
  <c r="K25" i="4" s="1"/>
  <c r="M25" i="4" s="1"/>
  <c r="N25" i="5" s="1"/>
  <c r="J247" i="4"/>
  <c r="K247" i="4" s="1"/>
  <c r="M247" i="4" s="1"/>
  <c r="N247" i="5" s="1"/>
  <c r="J51" i="4"/>
  <c r="K51" i="4" s="1"/>
  <c r="M51" i="4" s="1"/>
  <c r="N51" i="5" s="1"/>
  <c r="J343" i="4"/>
  <c r="K343" i="4" s="1"/>
  <c r="M343" i="4" s="1"/>
  <c r="N343" i="5" s="1"/>
  <c r="J326" i="4"/>
  <c r="K326" i="4" s="1"/>
  <c r="M326" i="4" s="1"/>
  <c r="N326" i="5" s="1"/>
  <c r="J145" i="4"/>
  <c r="K145" i="4" s="1"/>
  <c r="M145" i="4" s="1"/>
  <c r="N145" i="5" s="1"/>
  <c r="J374" i="4"/>
  <c r="K374" i="4" s="1"/>
  <c r="M374" i="4" s="1"/>
  <c r="N374" i="5" s="1"/>
  <c r="J39" i="4"/>
  <c r="K39" i="4" s="1"/>
  <c r="M39" i="4" s="1"/>
  <c r="N39" i="5" s="1"/>
  <c r="J106" i="4"/>
  <c r="K106" i="4" s="1"/>
  <c r="M106" i="4" s="1"/>
  <c r="N106" i="5" s="1"/>
  <c r="J65" i="4"/>
  <c r="K65" i="4" s="1"/>
  <c r="M65" i="4" s="1"/>
  <c r="N65" i="5" s="1"/>
  <c r="J238" i="4"/>
  <c r="K238" i="4" s="1"/>
  <c r="M238" i="4" s="1"/>
  <c r="N238" i="5" s="1"/>
  <c r="J214" i="4"/>
  <c r="K214" i="4" s="1"/>
  <c r="M214" i="4" s="1"/>
  <c r="N214" i="5" s="1"/>
  <c r="J316" i="4"/>
  <c r="K316" i="4" s="1"/>
  <c r="M316" i="4" s="1"/>
  <c r="N316" i="5" s="1"/>
  <c r="J204" i="4"/>
  <c r="K204" i="4" s="1"/>
  <c r="M204" i="4" s="1"/>
  <c r="N204" i="5" s="1"/>
  <c r="J158" i="4"/>
  <c r="K158" i="4" s="1"/>
  <c r="M158" i="4" s="1"/>
  <c r="N158" i="5" s="1"/>
  <c r="J271" i="4"/>
  <c r="K271" i="4" s="1"/>
  <c r="M271" i="4" s="1"/>
  <c r="N271" i="5" s="1"/>
  <c r="J355" i="4"/>
  <c r="K355" i="4" s="1"/>
  <c r="M355" i="4" s="1"/>
  <c r="N355" i="5" s="1"/>
  <c r="J328" i="4"/>
  <c r="K328" i="4" s="1"/>
  <c r="M328" i="4" s="1"/>
  <c r="N328" i="5" s="1"/>
  <c r="J10" i="4"/>
  <c r="K10" i="4" s="1"/>
  <c r="M10" i="4" s="1"/>
  <c r="N10" i="5" s="1"/>
  <c r="J290" i="4"/>
  <c r="K290" i="4" s="1"/>
  <c r="M290" i="4" s="1"/>
  <c r="N290" i="5" s="1"/>
  <c r="J357" i="4"/>
  <c r="K357" i="4" s="1"/>
  <c r="M357" i="4" s="1"/>
  <c r="N357" i="5" s="1"/>
  <c r="J287" i="4"/>
  <c r="K287" i="4" s="1"/>
  <c r="M287" i="4" s="1"/>
  <c r="N287" i="5" s="1"/>
  <c r="J207" i="4"/>
  <c r="K207" i="4" s="1"/>
  <c r="M207" i="4" s="1"/>
  <c r="N207" i="5" s="1"/>
  <c r="J385" i="4"/>
  <c r="K385" i="4" s="1"/>
  <c r="M385" i="4" s="1"/>
  <c r="N385" i="5" s="1"/>
  <c r="J217" i="4"/>
  <c r="K217" i="4" s="1"/>
  <c r="M217" i="4" s="1"/>
  <c r="N217" i="5" s="1"/>
  <c r="J164" i="4"/>
  <c r="K164" i="4" s="1"/>
  <c r="M164" i="4" s="1"/>
  <c r="N164" i="5" s="1"/>
  <c r="J185" i="4"/>
  <c r="K185" i="4" s="1"/>
  <c r="M185" i="4" s="1"/>
  <c r="N185" i="5" s="1"/>
  <c r="J107" i="4"/>
  <c r="K107" i="4" s="1"/>
  <c r="M107" i="4" s="1"/>
  <c r="N107" i="5" s="1"/>
  <c r="J269" i="4"/>
  <c r="K269" i="4" s="1"/>
  <c r="M269" i="4" s="1"/>
  <c r="N269" i="5" s="1"/>
  <c r="J325" i="4"/>
  <c r="K325" i="4" s="1"/>
  <c r="M325" i="4" s="1"/>
  <c r="N325" i="5" s="1"/>
  <c r="J336" i="4"/>
  <c r="K336" i="4" s="1"/>
  <c r="M336" i="4" s="1"/>
  <c r="N336" i="5" s="1"/>
  <c r="J87" i="4"/>
  <c r="K87" i="4" s="1"/>
  <c r="M87" i="4" s="1"/>
  <c r="N87" i="5" s="1"/>
  <c r="J94" i="4"/>
  <c r="K94" i="4" s="1"/>
  <c r="M94" i="4" s="1"/>
  <c r="N94" i="5" s="1"/>
  <c r="J57" i="4"/>
  <c r="K57" i="4" s="1"/>
  <c r="M57" i="4" s="1"/>
  <c r="N57" i="5" s="1"/>
  <c r="J388" i="4"/>
  <c r="K388" i="4" s="1"/>
  <c r="M388" i="4" s="1"/>
  <c r="N388" i="5" s="1"/>
  <c r="J317" i="4"/>
  <c r="K317" i="4" s="1"/>
  <c r="M317" i="4" s="1"/>
  <c r="N317" i="5" s="1"/>
  <c r="J64" i="4"/>
  <c r="K64" i="4" s="1"/>
  <c r="M64" i="4" s="1"/>
  <c r="N64" i="5" s="1"/>
  <c r="J83" i="4"/>
  <c r="K83" i="4" s="1"/>
  <c r="M83" i="4" s="1"/>
  <c r="N83" i="5" s="1"/>
  <c r="J173" i="4"/>
  <c r="K173" i="4" s="1"/>
  <c r="M173" i="4" s="1"/>
  <c r="N173" i="5" s="1"/>
  <c r="J108" i="4"/>
  <c r="K108" i="4" s="1"/>
  <c r="M108" i="4" s="1"/>
  <c r="N108" i="5" s="1"/>
  <c r="J228" i="4"/>
  <c r="K228" i="4" s="1"/>
  <c r="M228" i="4" s="1"/>
  <c r="N228" i="5" s="1"/>
  <c r="J152" i="4"/>
  <c r="K152" i="4" s="1"/>
  <c r="M152" i="4" s="1"/>
  <c r="N152" i="5" s="1"/>
  <c r="J274" i="4"/>
  <c r="K274" i="4" s="1"/>
  <c r="M274" i="4" s="1"/>
  <c r="N274" i="5" s="1"/>
  <c r="J215" i="4"/>
  <c r="K215" i="4" s="1"/>
  <c r="M215" i="4" s="1"/>
  <c r="N215" i="5" s="1"/>
  <c r="J17" i="4"/>
  <c r="K17" i="4" s="1"/>
  <c r="M17" i="4" s="1"/>
  <c r="N17" i="5" s="1"/>
  <c r="J93" i="4"/>
  <c r="K93" i="4" s="1"/>
  <c r="M93" i="4" s="1"/>
  <c r="N93" i="5" s="1"/>
  <c r="J329" i="4"/>
  <c r="K329" i="4" s="1"/>
  <c r="M329" i="4" s="1"/>
  <c r="N329" i="5" s="1"/>
  <c r="J63" i="4"/>
  <c r="K63" i="4" s="1"/>
  <c r="M63" i="4" s="1"/>
  <c r="N63" i="5" s="1"/>
  <c r="J42" i="4"/>
  <c r="K42" i="4" s="1"/>
  <c r="M42" i="4" s="1"/>
  <c r="N42" i="5" s="1"/>
  <c r="J221" i="4"/>
  <c r="K221" i="4" s="1"/>
  <c r="M221" i="4" s="1"/>
  <c r="N221" i="5" s="1"/>
  <c r="J170" i="4"/>
  <c r="K170" i="4" s="1"/>
  <c r="M170" i="4" s="1"/>
  <c r="N170" i="5" s="1"/>
  <c r="J235" i="4"/>
  <c r="K235" i="4" s="1"/>
  <c r="M235" i="4" s="1"/>
  <c r="N235" i="5" s="1"/>
  <c r="J120" i="4"/>
  <c r="K120" i="4" s="1"/>
  <c r="M120" i="4" s="1"/>
  <c r="N120" i="5" s="1"/>
  <c r="J361" i="4"/>
  <c r="K361" i="4" s="1"/>
  <c r="M361" i="4" s="1"/>
  <c r="N361" i="5" s="1"/>
  <c r="J113" i="4"/>
  <c r="K113" i="4" s="1"/>
  <c r="M113" i="4" s="1"/>
  <c r="N113" i="5" s="1"/>
  <c r="J81" i="4"/>
  <c r="K81" i="4" s="1"/>
  <c r="M81" i="4" s="1"/>
  <c r="N81" i="5" s="1"/>
  <c r="J115" i="4"/>
  <c r="K115" i="4" s="1"/>
  <c r="M115" i="4" s="1"/>
  <c r="N115" i="5" s="1"/>
  <c r="J272" i="4"/>
  <c r="K272" i="4" s="1"/>
  <c r="M272" i="4" s="1"/>
  <c r="N272" i="5" s="1"/>
  <c r="J32" i="4"/>
  <c r="K32" i="4" s="1"/>
  <c r="M32" i="4" s="1"/>
  <c r="N32" i="5" s="1"/>
  <c r="J95" i="4"/>
  <c r="K95" i="4" s="1"/>
  <c r="M95" i="4" s="1"/>
  <c r="N95" i="5" s="1"/>
  <c r="J41" i="4"/>
  <c r="K41" i="4" s="1"/>
  <c r="M41" i="4" s="1"/>
  <c r="N41" i="5" s="1"/>
  <c r="J253" i="4"/>
  <c r="K253" i="4" s="1"/>
  <c r="M253" i="4" s="1"/>
  <c r="N253" i="5" s="1"/>
  <c r="J351" i="4"/>
  <c r="K351" i="4" s="1"/>
  <c r="M351" i="4" s="1"/>
  <c r="N351" i="5" s="1"/>
  <c r="J401" i="4"/>
  <c r="K401" i="4" s="1"/>
  <c r="M401" i="4" s="1"/>
  <c r="N401" i="5" s="1"/>
  <c r="J354" i="4"/>
  <c r="K354" i="4" s="1"/>
  <c r="M354" i="4" s="1"/>
  <c r="N354" i="5" s="1"/>
  <c r="J245" i="4"/>
  <c r="K245" i="4" s="1"/>
  <c r="M245" i="4" s="1"/>
  <c r="N245" i="5" s="1"/>
  <c r="J119" i="4"/>
  <c r="K119" i="4" s="1"/>
  <c r="M119" i="4" s="1"/>
  <c r="N119" i="5" s="1"/>
  <c r="J52" i="4"/>
  <c r="K52" i="4" s="1"/>
  <c r="M52" i="4" s="1"/>
  <c r="N52" i="5" s="1"/>
  <c r="J139" i="4"/>
  <c r="K139" i="4" s="1"/>
  <c r="M139" i="4" s="1"/>
  <c r="N139" i="5" s="1"/>
  <c r="J252" i="4"/>
  <c r="K252" i="4" s="1"/>
  <c r="M252" i="4" s="1"/>
  <c r="N252" i="5" s="1"/>
  <c r="J135" i="4"/>
  <c r="K135" i="4" s="1"/>
  <c r="M135" i="4" s="1"/>
  <c r="N135" i="5" s="1"/>
  <c r="J426" i="4"/>
  <c r="K426" i="4" s="1"/>
  <c r="M426" i="4" s="1"/>
  <c r="N426" i="5" s="1"/>
  <c r="J342" i="4"/>
  <c r="K342" i="4" s="1"/>
  <c r="M342" i="4" s="1"/>
  <c r="N342" i="5" s="1"/>
  <c r="J411" i="4"/>
  <c r="K411" i="4" s="1"/>
  <c r="M411" i="4" s="1"/>
  <c r="N411" i="5" s="1"/>
  <c r="J400" i="4"/>
  <c r="K400" i="4" s="1"/>
  <c r="M400" i="4" s="1"/>
  <c r="N400" i="5" s="1"/>
  <c r="J365" i="4"/>
  <c r="K365" i="4" s="1"/>
  <c r="M365" i="4" s="1"/>
  <c r="N365" i="5" s="1"/>
  <c r="J189" i="4"/>
  <c r="K189" i="4" s="1"/>
  <c r="M189" i="4" s="1"/>
  <c r="N189" i="5" s="1"/>
  <c r="J138" i="4"/>
  <c r="K138" i="4" s="1"/>
  <c r="M138" i="4" s="1"/>
  <c r="N138" i="5" s="1"/>
  <c r="J376" i="4"/>
  <c r="K376" i="4" s="1"/>
  <c r="M376" i="4" s="1"/>
  <c r="N376" i="5" s="1"/>
  <c r="J313" i="4"/>
  <c r="K313" i="4" s="1"/>
  <c r="M313" i="4" s="1"/>
  <c r="N313" i="5" s="1"/>
  <c r="J37" i="4"/>
  <c r="K37" i="4" s="1"/>
  <c r="M37" i="4" s="1"/>
  <c r="N37" i="5" s="1"/>
  <c r="J378" i="4"/>
  <c r="K378" i="4" s="1"/>
  <c r="M378" i="4" s="1"/>
  <c r="N378" i="5" s="1"/>
  <c r="J48" i="4"/>
  <c r="K48" i="4" s="1"/>
  <c r="M48" i="4" s="1"/>
  <c r="N48" i="5" s="1"/>
  <c r="J231" i="4"/>
  <c r="K231" i="4" s="1"/>
  <c r="M231" i="4" s="1"/>
  <c r="N231" i="5" s="1"/>
  <c r="J377" i="4"/>
  <c r="K377" i="4" s="1"/>
  <c r="M377" i="4" s="1"/>
  <c r="N377" i="5" s="1"/>
  <c r="J210" i="4"/>
  <c r="K210" i="4" s="1"/>
  <c r="M210" i="4" s="1"/>
  <c r="N210" i="5" s="1"/>
  <c r="J224" i="4"/>
  <c r="K224" i="4" s="1"/>
  <c r="M224" i="4" s="1"/>
  <c r="N224" i="5" s="1"/>
  <c r="J91" i="4"/>
  <c r="K91" i="4" s="1"/>
  <c r="M91" i="4" s="1"/>
  <c r="N91" i="5" s="1"/>
  <c r="J172" i="4"/>
  <c r="K172" i="4" s="1"/>
  <c r="M172" i="4" s="1"/>
  <c r="N172" i="5" s="1"/>
  <c r="J303" i="4"/>
  <c r="K303" i="4" s="1"/>
  <c r="M303" i="4" s="1"/>
  <c r="N303" i="5" s="1"/>
  <c r="J209" i="4"/>
  <c r="K209" i="4" s="1"/>
  <c r="M209" i="4" s="1"/>
  <c r="N209" i="5" s="1"/>
  <c r="J226" i="4"/>
  <c r="K226" i="4" s="1"/>
  <c r="M226" i="4" s="1"/>
  <c r="N226" i="5" s="1"/>
  <c r="J150" i="4"/>
  <c r="K150" i="4" s="1"/>
  <c r="M150" i="4" s="1"/>
  <c r="N150" i="5" s="1"/>
  <c r="J249" i="4"/>
  <c r="K249" i="4" s="1"/>
  <c r="M249" i="4" s="1"/>
  <c r="N249" i="5" s="1"/>
  <c r="J412" i="4"/>
  <c r="K412" i="4" s="1"/>
  <c r="M412" i="4" s="1"/>
  <c r="N412" i="5" s="1"/>
  <c r="J136" i="4"/>
  <c r="K136" i="4" s="1"/>
  <c r="M136" i="4" s="1"/>
  <c r="N136" i="5" s="1"/>
  <c r="J161" i="4"/>
  <c r="K161" i="4" s="1"/>
  <c r="M161" i="4" s="1"/>
  <c r="N161" i="5" s="1"/>
  <c r="J258" i="4"/>
  <c r="K258" i="4" s="1"/>
  <c r="M258" i="4" s="1"/>
  <c r="N258" i="5" s="1"/>
  <c r="J347" i="4"/>
  <c r="K347" i="4" s="1"/>
  <c r="M347" i="4" s="1"/>
  <c r="N347" i="5" s="1"/>
  <c r="J16" i="4"/>
  <c r="K16" i="4" s="1"/>
  <c r="M16" i="4" s="1"/>
  <c r="N16" i="5" s="1"/>
  <c r="J433" i="4"/>
  <c r="K433" i="4" s="1"/>
  <c r="M433" i="4" s="1"/>
  <c r="N433" i="5" s="1"/>
  <c r="J302" i="4"/>
  <c r="K302" i="4" s="1"/>
  <c r="M302" i="4" s="1"/>
  <c r="N302" i="5" s="1"/>
  <c r="J421" i="4"/>
  <c r="K421" i="4" s="1"/>
  <c r="M421" i="4" s="1"/>
  <c r="N421" i="5" s="1"/>
  <c r="J237" i="4"/>
  <c r="K237" i="4" s="1"/>
  <c r="M237" i="4" s="1"/>
  <c r="N237" i="5" s="1"/>
  <c r="J202" i="4"/>
  <c r="K202" i="4" s="1"/>
  <c r="M202" i="4" s="1"/>
  <c r="N202" i="5" s="1"/>
  <c r="J267" i="4"/>
  <c r="K267" i="4" s="1"/>
  <c r="M267" i="4" s="1"/>
  <c r="N267" i="5" s="1"/>
  <c r="J332" i="4"/>
  <c r="K332" i="4" s="1"/>
  <c r="M332" i="4" s="1"/>
  <c r="N332" i="5" s="1"/>
  <c r="J193" i="4"/>
  <c r="K193" i="4" s="1"/>
  <c r="M193" i="4" s="1"/>
  <c r="N193" i="5" s="1"/>
  <c r="J353" i="4"/>
  <c r="K353" i="4" s="1"/>
  <c r="M353" i="4" s="1"/>
  <c r="N353" i="5" s="1"/>
  <c r="J424" i="4"/>
  <c r="K424" i="4" s="1"/>
  <c r="M424" i="4" s="1"/>
  <c r="N424" i="5" s="1"/>
  <c r="J432" i="4"/>
  <c r="K432" i="4" s="1"/>
  <c r="M432" i="4" s="1"/>
  <c r="N432" i="5" s="1"/>
  <c r="J140" i="4"/>
  <c r="K140" i="4" s="1"/>
  <c r="M140" i="4" s="1"/>
  <c r="N140" i="5" s="1"/>
  <c r="J323" i="4"/>
  <c r="K323" i="4" s="1"/>
  <c r="M323" i="4" s="1"/>
  <c r="N323" i="5" s="1"/>
  <c r="J356" i="4"/>
  <c r="K356" i="4" s="1"/>
  <c r="M356" i="4" s="1"/>
  <c r="N356" i="5" s="1"/>
  <c r="J309" i="4"/>
  <c r="K309" i="4" s="1"/>
  <c r="M309" i="4" s="1"/>
  <c r="N309" i="5" s="1"/>
  <c r="J324" i="4"/>
  <c r="K324" i="4" s="1"/>
  <c r="M324" i="4" s="1"/>
  <c r="N324" i="5" s="1"/>
  <c r="J71" i="4"/>
  <c r="K71" i="4" s="1"/>
  <c r="M71" i="4" s="1"/>
  <c r="N71" i="5" s="1"/>
  <c r="J321" i="4"/>
  <c r="K321" i="4" s="1"/>
  <c r="M321" i="4" s="1"/>
  <c r="N321" i="5" s="1"/>
  <c r="J246" i="4"/>
  <c r="K246" i="4" s="1"/>
  <c r="M246" i="4" s="1"/>
  <c r="N246" i="5" s="1"/>
  <c r="J298" i="4"/>
  <c r="K298" i="4" s="1"/>
  <c r="M298" i="4" s="1"/>
  <c r="N298" i="5" s="1"/>
  <c r="J262" i="4"/>
  <c r="K262" i="4" s="1"/>
  <c r="M262" i="4" s="1"/>
  <c r="N262" i="5" s="1"/>
  <c r="J58" i="4"/>
  <c r="K58" i="4" s="1"/>
  <c r="M58" i="4" s="1"/>
  <c r="N58" i="5" s="1"/>
  <c r="J364" i="4"/>
  <c r="K364" i="4" s="1"/>
  <c r="M364" i="4" s="1"/>
  <c r="N364" i="5" s="1"/>
  <c r="J67" i="4"/>
  <c r="K67" i="4" s="1"/>
  <c r="M67" i="4" s="1"/>
  <c r="N67" i="5" s="1"/>
  <c r="J406" i="4"/>
  <c r="K406" i="4" s="1"/>
  <c r="M406" i="4" s="1"/>
  <c r="N406" i="5" s="1"/>
  <c r="J234" i="4"/>
  <c r="K234" i="4" s="1"/>
  <c r="M234" i="4" s="1"/>
  <c r="N234" i="5" s="1"/>
  <c r="J195" i="4"/>
  <c r="K195" i="4" s="1"/>
  <c r="M195" i="4" s="1"/>
  <c r="N195" i="5" s="1"/>
  <c r="J159" i="4"/>
  <c r="K159" i="4" s="1"/>
  <c r="M159" i="4" s="1"/>
  <c r="N159" i="5" s="1"/>
  <c r="D439" i="3"/>
  <c r="I439" i="3"/>
  <c r="D439" i="2"/>
  <c r="I439" i="2"/>
  <c r="I439" i="1"/>
  <c r="D439" i="1"/>
  <c r="O180" i="8" l="1"/>
  <c r="O116" i="8"/>
  <c r="O214" i="8"/>
  <c r="O153" i="8"/>
  <c r="O391" i="8"/>
  <c r="O134" i="8"/>
  <c r="O213" i="8"/>
  <c r="O434" i="8"/>
  <c r="O212" i="8"/>
  <c r="O410" i="8"/>
  <c r="O435" i="8"/>
  <c r="O40" i="8"/>
  <c r="O46" i="8"/>
  <c r="O388" i="8"/>
  <c r="O433" i="8"/>
  <c r="O346" i="8"/>
  <c r="O285" i="8"/>
  <c r="O73" i="8"/>
  <c r="O207" i="8"/>
  <c r="O355" i="8"/>
  <c r="O181" i="8"/>
  <c r="O209" i="8"/>
  <c r="O424" i="8"/>
  <c r="O408" i="8"/>
  <c r="O409" i="8"/>
  <c r="O317" i="8"/>
  <c r="O138" i="8"/>
  <c r="O359" i="8"/>
  <c r="O415" i="8"/>
  <c r="O71" i="8"/>
  <c r="O422" i="8"/>
  <c r="O24" i="8"/>
  <c r="O108" i="8"/>
  <c r="O222" i="8"/>
  <c r="O405" i="8"/>
  <c r="O404" i="8"/>
  <c r="O358" i="8"/>
  <c r="O96" i="8"/>
  <c r="O144" i="8"/>
  <c r="O171" i="8"/>
  <c r="O122" i="8"/>
  <c r="O243" i="8"/>
  <c r="O105" i="8"/>
  <c r="O152" i="8"/>
  <c r="O218" i="8"/>
  <c r="O187" i="8"/>
  <c r="O55" i="8"/>
  <c r="O172" i="8"/>
  <c r="O402" i="8"/>
  <c r="O333" i="8"/>
  <c r="O67" i="8"/>
  <c r="O147" i="8"/>
  <c r="O274" i="8"/>
  <c r="O38" i="8"/>
  <c r="O350" i="8"/>
  <c r="O266" i="8"/>
  <c r="D439" i="6"/>
  <c r="O276" i="8"/>
  <c r="O78" i="8"/>
  <c r="O370" i="8"/>
  <c r="O383" i="8"/>
  <c r="O192" i="8"/>
  <c r="O371" i="8"/>
  <c r="O277" i="8"/>
  <c r="O45" i="8"/>
  <c r="O34" i="8"/>
  <c r="O80" i="8"/>
  <c r="O418" i="8"/>
  <c r="O221" i="8"/>
  <c r="O88" i="8"/>
  <c r="O257" i="8"/>
  <c r="O279" i="8"/>
  <c r="O245" i="8"/>
  <c r="O215" i="8"/>
  <c r="O249" i="8"/>
  <c r="O176" i="8"/>
  <c r="O429" i="8"/>
  <c r="O18" i="8"/>
  <c r="O283" i="8"/>
  <c r="O381" i="8"/>
  <c r="O28" i="8"/>
  <c r="O412" i="8"/>
  <c r="O25" i="8"/>
  <c r="O230" i="8"/>
  <c r="O234" i="8"/>
  <c r="O273" i="8"/>
  <c r="O369" i="8"/>
  <c r="O258" i="8"/>
  <c r="O305" i="8"/>
  <c r="O262" i="8"/>
  <c r="O201" i="8"/>
  <c r="O428" i="8"/>
  <c r="O382" i="8"/>
  <c r="O216" i="8"/>
  <c r="O417" i="8"/>
  <c r="O102" i="8"/>
  <c r="O136" i="8"/>
  <c r="O272" i="8"/>
  <c r="O87" i="8"/>
  <c r="O132" i="8"/>
  <c r="O411" i="8"/>
  <c r="O356" i="8"/>
  <c r="O278" i="8"/>
  <c r="O287" i="8"/>
  <c r="O72" i="8"/>
  <c r="O123" i="8"/>
  <c r="O342" i="8"/>
  <c r="O17" i="8"/>
  <c r="O407" i="8"/>
  <c r="O90" i="8"/>
  <c r="O23" i="8"/>
  <c r="O261" i="8"/>
  <c r="O374" i="8"/>
  <c r="O210" i="8"/>
  <c r="O401" i="8"/>
  <c r="O79" i="8"/>
  <c r="O159" i="8"/>
  <c r="O259" i="8"/>
  <c r="O61" i="8"/>
  <c r="O229" i="8"/>
  <c r="O384" i="8"/>
  <c r="O236" i="8"/>
  <c r="O11" i="8"/>
  <c r="O414" i="8"/>
  <c r="O420" i="8"/>
  <c r="O110" i="8"/>
  <c r="O174" i="8"/>
  <c r="O425" i="8"/>
  <c r="O227" i="8"/>
  <c r="O352" i="8"/>
  <c r="O286" i="8"/>
  <c r="O309" i="8"/>
  <c r="O323" i="8"/>
  <c r="O377" i="8"/>
  <c r="O395" i="8"/>
  <c r="O280" i="8"/>
  <c r="O175" i="8"/>
  <c r="O208" i="8"/>
  <c r="O431" i="8"/>
  <c r="O31" i="8"/>
  <c r="O128" i="8"/>
  <c r="O392" i="8"/>
  <c r="O89" i="8"/>
  <c r="O295" i="8"/>
  <c r="O378" i="8"/>
  <c r="O237" i="8"/>
  <c r="O49" i="8"/>
  <c r="O372" i="8"/>
  <c r="O179" i="8"/>
  <c r="O124" i="8"/>
  <c r="O297" i="8"/>
  <c r="O398" i="8"/>
  <c r="O233" i="8"/>
  <c r="O86" i="8"/>
  <c r="O146" i="8"/>
  <c r="O314" i="8"/>
  <c r="O334" i="8"/>
  <c r="O319" i="8"/>
  <c r="O426" i="8"/>
  <c r="O299" i="8"/>
  <c r="O329" i="8"/>
  <c r="O94" i="8"/>
  <c r="O332" i="8"/>
  <c r="O22" i="8"/>
  <c r="O64" i="8"/>
  <c r="O241" i="8"/>
  <c r="O240" i="8"/>
  <c r="O339" i="8"/>
  <c r="O203" i="8"/>
  <c r="O111" i="8"/>
  <c r="O223" i="8"/>
  <c r="O104" i="8"/>
  <c r="O193" i="8"/>
  <c r="O397" i="8"/>
  <c r="O252" i="8"/>
  <c r="O357" i="8"/>
  <c r="O308" i="8"/>
  <c r="O184" i="8"/>
  <c r="O288" i="8"/>
  <c r="O13" i="8"/>
  <c r="O168" i="8"/>
  <c r="M437" i="10"/>
  <c r="D439" i="9"/>
  <c r="I439" i="9"/>
  <c r="N8" i="9"/>
  <c r="O127" i="8"/>
  <c r="O65" i="8"/>
  <c r="O284" i="8"/>
  <c r="O416" i="8"/>
  <c r="O380" i="8"/>
  <c r="O231" i="8"/>
  <c r="O82" i="8"/>
  <c r="O307" i="8"/>
  <c r="O246" i="8"/>
  <c r="O198" i="8"/>
  <c r="O270" i="8"/>
  <c r="O51" i="8"/>
  <c r="O389" i="8"/>
  <c r="O97" i="8"/>
  <c r="O155" i="8"/>
  <c r="O183" i="8"/>
  <c r="O53" i="8"/>
  <c r="O21" i="8"/>
  <c r="O353" i="8"/>
  <c r="O340" i="8"/>
  <c r="O84" i="8"/>
  <c r="O365" i="8"/>
  <c r="O385" i="8"/>
  <c r="O247" i="8"/>
  <c r="O400" i="8"/>
  <c r="O293" i="8"/>
  <c r="O363" i="8"/>
  <c r="O33" i="8"/>
  <c r="O250" i="8"/>
  <c r="O248" i="8"/>
  <c r="O190" i="8"/>
  <c r="O99" i="8"/>
  <c r="O419" i="8"/>
  <c r="O253" i="8"/>
  <c r="O166" i="8"/>
  <c r="O59" i="8"/>
  <c r="O10" i="8"/>
  <c r="O294" i="8"/>
  <c r="O196" i="8"/>
  <c r="O348" i="8"/>
  <c r="O68" i="8"/>
  <c r="O135" i="8"/>
  <c r="O20" i="8"/>
  <c r="O169" i="8"/>
  <c r="O118" i="8"/>
  <c r="O318" i="8"/>
  <c r="O393" i="8"/>
  <c r="O113" i="8"/>
  <c r="O325" i="8"/>
  <c r="O302" i="8"/>
  <c r="O244" i="8"/>
  <c r="O77" i="8"/>
  <c r="O85" i="8"/>
  <c r="O366" i="8"/>
  <c r="O186" i="8"/>
  <c r="O120" i="8"/>
  <c r="O163" i="8"/>
  <c r="O345" i="8"/>
  <c r="O106" i="8"/>
  <c r="O224" i="8"/>
  <c r="O271" i="8"/>
  <c r="O125" i="8"/>
  <c r="O315" i="8"/>
  <c r="O100" i="8"/>
  <c r="O264" i="8"/>
  <c r="O137" i="8"/>
  <c r="O362" i="8"/>
  <c r="O338" i="8"/>
  <c r="O143" i="8"/>
  <c r="O376" i="8"/>
  <c r="O160" i="8"/>
  <c r="O189" i="8"/>
  <c r="O62" i="8"/>
  <c r="O219" i="8"/>
  <c r="O95" i="8"/>
  <c r="O165" i="8"/>
  <c r="O26" i="8"/>
  <c r="O101" i="8"/>
  <c r="O185" i="8"/>
  <c r="O130" i="8"/>
  <c r="O75" i="8"/>
  <c r="O41" i="8"/>
  <c r="O269" i="8"/>
  <c r="O19" i="8"/>
  <c r="O39" i="8"/>
  <c r="O142" i="8"/>
  <c r="O158" i="8"/>
  <c r="O268" i="8"/>
  <c r="O260" i="8"/>
  <c r="O267" i="8"/>
  <c r="O182" i="8"/>
  <c r="O200" i="8"/>
  <c r="O337" i="8"/>
  <c r="O117" i="8"/>
  <c r="O238" i="8"/>
  <c r="O167" i="8"/>
  <c r="O162" i="8"/>
  <c r="O367" i="8"/>
  <c r="O254" i="8"/>
  <c r="O354" i="8"/>
  <c r="O27" i="8"/>
  <c r="O312" i="8"/>
  <c r="O126" i="8"/>
  <c r="O109" i="8"/>
  <c r="O204" i="8"/>
  <c r="O255" i="8"/>
  <c r="O30" i="8"/>
  <c r="O300" i="8"/>
  <c r="O341" i="8"/>
  <c r="O289" i="8"/>
  <c r="O199" i="8"/>
  <c r="O430" i="8"/>
  <c r="O379" i="8"/>
  <c r="O178" i="8"/>
  <c r="O121" i="8"/>
  <c r="O191" i="8"/>
  <c r="O360" i="8"/>
  <c r="O177" i="8"/>
  <c r="O74" i="8"/>
  <c r="O63" i="8"/>
  <c r="O202" i="8"/>
  <c r="O343" i="8"/>
  <c r="O14" i="8"/>
  <c r="O311" i="8"/>
  <c r="O211" i="8"/>
  <c r="O275" i="8"/>
  <c r="O327" i="8"/>
  <c r="O157" i="8"/>
  <c r="O150" i="8"/>
  <c r="O282" i="8"/>
  <c r="O58" i="8"/>
  <c r="O76" i="8"/>
  <c r="O368" i="8"/>
  <c r="O251" i="8"/>
  <c r="O387" i="8"/>
  <c r="O336" i="8"/>
  <c r="O226" i="8"/>
  <c r="O427" i="8"/>
  <c r="O154" i="8"/>
  <c r="O131" i="8"/>
  <c r="O220" i="8"/>
  <c r="O396" i="8"/>
  <c r="M437" i="7"/>
  <c r="N8" i="8"/>
  <c r="J349" i="6"/>
  <c r="K349" i="6" s="1"/>
  <c r="M349" i="6" s="1"/>
  <c r="N349" i="7" s="1"/>
  <c r="O349" i="7" s="1"/>
  <c r="J274" i="6"/>
  <c r="K274" i="6" s="1"/>
  <c r="M274" i="6" s="1"/>
  <c r="N274" i="7" s="1"/>
  <c r="O274" i="7" s="1"/>
  <c r="J354" i="6"/>
  <c r="K354" i="6" s="1"/>
  <c r="M354" i="6" s="1"/>
  <c r="N354" i="7" s="1"/>
  <c r="O354" i="7" s="1"/>
  <c r="J252" i="6"/>
  <c r="K252" i="6" s="1"/>
  <c r="M252" i="6" s="1"/>
  <c r="N252" i="7" s="1"/>
  <c r="O252" i="7" s="1"/>
  <c r="J39" i="6"/>
  <c r="K39" i="6" s="1"/>
  <c r="M39" i="6" s="1"/>
  <c r="N39" i="7" s="1"/>
  <c r="O39" i="7" s="1"/>
  <c r="J23" i="6"/>
  <c r="K23" i="6" s="1"/>
  <c r="M23" i="6" s="1"/>
  <c r="N23" i="7" s="1"/>
  <c r="O23" i="7" s="1"/>
  <c r="J361" i="6"/>
  <c r="K361" i="6" s="1"/>
  <c r="M361" i="6" s="1"/>
  <c r="N361" i="7" s="1"/>
  <c r="O361" i="7" s="1"/>
  <c r="J12" i="6"/>
  <c r="K12" i="6" s="1"/>
  <c r="M12" i="6" s="1"/>
  <c r="N12" i="7" s="1"/>
  <c r="O12" i="7" s="1"/>
  <c r="J412" i="6"/>
  <c r="K412" i="6" s="1"/>
  <c r="M412" i="6" s="1"/>
  <c r="N412" i="7" s="1"/>
  <c r="O412" i="7" s="1"/>
  <c r="J156" i="6"/>
  <c r="K156" i="6" s="1"/>
  <c r="M156" i="6" s="1"/>
  <c r="N156" i="7" s="1"/>
  <c r="O156" i="7" s="1"/>
  <c r="J61" i="6"/>
  <c r="K61" i="6" s="1"/>
  <c r="M61" i="6" s="1"/>
  <c r="N61" i="7" s="1"/>
  <c r="O61" i="7" s="1"/>
  <c r="J184" i="6"/>
  <c r="K184" i="6" s="1"/>
  <c r="M184" i="6" s="1"/>
  <c r="N184" i="7" s="1"/>
  <c r="O184" i="7" s="1"/>
  <c r="J381" i="6"/>
  <c r="K381" i="6" s="1"/>
  <c r="M381" i="6" s="1"/>
  <c r="N381" i="7" s="1"/>
  <c r="O381" i="7" s="1"/>
  <c r="J107" i="6"/>
  <c r="K107" i="6" s="1"/>
  <c r="M107" i="6" s="1"/>
  <c r="N107" i="7" s="1"/>
  <c r="O107" i="7" s="1"/>
  <c r="J419" i="6"/>
  <c r="K419" i="6" s="1"/>
  <c r="M419" i="6" s="1"/>
  <c r="N419" i="7" s="1"/>
  <c r="O419" i="7" s="1"/>
  <c r="J347" i="6"/>
  <c r="K347" i="6" s="1"/>
  <c r="M347" i="6" s="1"/>
  <c r="N347" i="7" s="1"/>
  <c r="O347" i="7" s="1"/>
  <c r="J148" i="6"/>
  <c r="K148" i="6" s="1"/>
  <c r="M148" i="6" s="1"/>
  <c r="N148" i="7" s="1"/>
  <c r="O148" i="7" s="1"/>
  <c r="J358" i="6"/>
  <c r="K358" i="6" s="1"/>
  <c r="M358" i="6" s="1"/>
  <c r="N358" i="7" s="1"/>
  <c r="O358" i="7" s="1"/>
  <c r="J431" i="6"/>
  <c r="K431" i="6" s="1"/>
  <c r="M431" i="6" s="1"/>
  <c r="N431" i="7" s="1"/>
  <c r="O431" i="7" s="1"/>
  <c r="J102" i="6"/>
  <c r="K102" i="6" s="1"/>
  <c r="M102" i="6" s="1"/>
  <c r="N102" i="7" s="1"/>
  <c r="O102" i="7" s="1"/>
  <c r="J313" i="6"/>
  <c r="K313" i="6" s="1"/>
  <c r="M313" i="6" s="1"/>
  <c r="N313" i="7" s="1"/>
  <c r="O313" i="7" s="1"/>
  <c r="J430" i="6"/>
  <c r="K430" i="6" s="1"/>
  <c r="M430" i="6" s="1"/>
  <c r="N430" i="7" s="1"/>
  <c r="O430" i="7" s="1"/>
  <c r="J117" i="6"/>
  <c r="K117" i="6" s="1"/>
  <c r="M117" i="6" s="1"/>
  <c r="N117" i="7" s="1"/>
  <c r="O117" i="7" s="1"/>
  <c r="J212" i="6"/>
  <c r="K212" i="6" s="1"/>
  <c r="M212" i="6" s="1"/>
  <c r="N212" i="7" s="1"/>
  <c r="O212" i="7" s="1"/>
  <c r="J320" i="6"/>
  <c r="K320" i="6" s="1"/>
  <c r="M320" i="6" s="1"/>
  <c r="N320" i="7" s="1"/>
  <c r="O320" i="7" s="1"/>
  <c r="J231" i="6"/>
  <c r="K231" i="6" s="1"/>
  <c r="M231" i="6" s="1"/>
  <c r="N231" i="7" s="1"/>
  <c r="O231" i="7" s="1"/>
  <c r="J224" i="6"/>
  <c r="K224" i="6" s="1"/>
  <c r="M224" i="6" s="1"/>
  <c r="N224" i="7" s="1"/>
  <c r="O224" i="7" s="1"/>
  <c r="J137" i="6"/>
  <c r="K137" i="6" s="1"/>
  <c r="M137" i="6" s="1"/>
  <c r="N137" i="7" s="1"/>
  <c r="O137" i="7" s="1"/>
  <c r="J165" i="6"/>
  <c r="K165" i="6" s="1"/>
  <c r="M165" i="6" s="1"/>
  <c r="N165" i="7" s="1"/>
  <c r="O165" i="7" s="1"/>
  <c r="J192" i="6"/>
  <c r="K192" i="6" s="1"/>
  <c r="M192" i="6" s="1"/>
  <c r="N192" i="7" s="1"/>
  <c r="O192" i="7" s="1"/>
  <c r="J40" i="6"/>
  <c r="K40" i="6" s="1"/>
  <c r="M40" i="6" s="1"/>
  <c r="N40" i="7" s="1"/>
  <c r="O40" i="7" s="1"/>
  <c r="J241" i="6"/>
  <c r="K241" i="6" s="1"/>
  <c r="M241" i="6" s="1"/>
  <c r="N241" i="7" s="1"/>
  <c r="O241" i="7" s="1"/>
  <c r="J257" i="6"/>
  <c r="K257" i="6" s="1"/>
  <c r="M257" i="6" s="1"/>
  <c r="N257" i="7" s="1"/>
  <c r="O257" i="7" s="1"/>
  <c r="J363" i="6"/>
  <c r="K363" i="6" s="1"/>
  <c r="M363" i="6" s="1"/>
  <c r="N363" i="7" s="1"/>
  <c r="O363" i="7" s="1"/>
  <c r="J35" i="6"/>
  <c r="K35" i="6" s="1"/>
  <c r="M35" i="6" s="1"/>
  <c r="N35" i="7" s="1"/>
  <c r="O35" i="7" s="1"/>
  <c r="J310" i="6"/>
  <c r="K310" i="6" s="1"/>
  <c r="M310" i="6" s="1"/>
  <c r="N310" i="7" s="1"/>
  <c r="O310" i="7" s="1"/>
  <c r="J60" i="6"/>
  <c r="K60" i="6" s="1"/>
  <c r="M60" i="6" s="1"/>
  <c r="N60" i="7" s="1"/>
  <c r="O60" i="7" s="1"/>
  <c r="J118" i="6"/>
  <c r="K118" i="6" s="1"/>
  <c r="M118" i="6" s="1"/>
  <c r="N118" i="7" s="1"/>
  <c r="O118" i="7" s="1"/>
  <c r="J376" i="6"/>
  <c r="K376" i="6" s="1"/>
  <c r="M376" i="6" s="1"/>
  <c r="N376" i="7" s="1"/>
  <c r="O376" i="7" s="1"/>
  <c r="J83" i="6"/>
  <c r="K83" i="6" s="1"/>
  <c r="M83" i="6" s="1"/>
  <c r="N83" i="7" s="1"/>
  <c r="O83" i="7" s="1"/>
  <c r="J205" i="6"/>
  <c r="K205" i="6" s="1"/>
  <c r="M205" i="6" s="1"/>
  <c r="N205" i="7" s="1"/>
  <c r="O205" i="7" s="1"/>
  <c r="J95" i="6"/>
  <c r="K95" i="6" s="1"/>
  <c r="M95" i="6" s="1"/>
  <c r="N95" i="7" s="1"/>
  <c r="O95" i="7" s="1"/>
  <c r="J276" i="6"/>
  <c r="K276" i="6" s="1"/>
  <c r="M276" i="6" s="1"/>
  <c r="N276" i="7" s="1"/>
  <c r="O276" i="7" s="1"/>
  <c r="J96" i="6"/>
  <c r="K96" i="6" s="1"/>
  <c r="M96" i="6" s="1"/>
  <c r="N96" i="7" s="1"/>
  <c r="O96" i="7" s="1"/>
  <c r="J141" i="6"/>
  <c r="K141" i="6" s="1"/>
  <c r="M141" i="6" s="1"/>
  <c r="N141" i="7" s="1"/>
  <c r="O141" i="7" s="1"/>
  <c r="J318" i="6"/>
  <c r="K318" i="6" s="1"/>
  <c r="M318" i="6" s="1"/>
  <c r="N318" i="7" s="1"/>
  <c r="O318" i="7" s="1"/>
  <c r="J50" i="6"/>
  <c r="K50" i="6" s="1"/>
  <c r="M50" i="6" s="1"/>
  <c r="N50" i="7" s="1"/>
  <c r="O50" i="7" s="1"/>
  <c r="J32" i="6"/>
  <c r="K32" i="6" s="1"/>
  <c r="M32" i="6" s="1"/>
  <c r="N32" i="7" s="1"/>
  <c r="O32" i="7" s="1"/>
  <c r="J395" i="6"/>
  <c r="K395" i="6" s="1"/>
  <c r="M395" i="6" s="1"/>
  <c r="N395" i="7" s="1"/>
  <c r="O395" i="7" s="1"/>
  <c r="J428" i="6"/>
  <c r="K428" i="6" s="1"/>
  <c r="M428" i="6" s="1"/>
  <c r="N428" i="7" s="1"/>
  <c r="O428" i="7" s="1"/>
  <c r="J287" i="6"/>
  <c r="K287" i="6" s="1"/>
  <c r="M287" i="6" s="1"/>
  <c r="N287" i="7" s="1"/>
  <c r="O287" i="7" s="1"/>
  <c r="J364" i="6"/>
  <c r="K364" i="6" s="1"/>
  <c r="M364" i="6" s="1"/>
  <c r="N364" i="7" s="1"/>
  <c r="O364" i="7" s="1"/>
  <c r="J331" i="6"/>
  <c r="K331" i="6" s="1"/>
  <c r="M331" i="6" s="1"/>
  <c r="N331" i="7" s="1"/>
  <c r="O331" i="7" s="1"/>
  <c r="J422" i="6"/>
  <c r="K422" i="6" s="1"/>
  <c r="M422" i="6" s="1"/>
  <c r="N422" i="7" s="1"/>
  <c r="O422" i="7" s="1"/>
  <c r="J227" i="6"/>
  <c r="K227" i="6" s="1"/>
  <c r="M227" i="6" s="1"/>
  <c r="N227" i="7" s="1"/>
  <c r="O227" i="7" s="1"/>
  <c r="J323" i="6"/>
  <c r="K323" i="6" s="1"/>
  <c r="M323" i="6" s="1"/>
  <c r="N323" i="7" s="1"/>
  <c r="O323" i="7" s="1"/>
  <c r="J367" i="6"/>
  <c r="K367" i="6" s="1"/>
  <c r="M367" i="6" s="1"/>
  <c r="N367" i="7" s="1"/>
  <c r="O367" i="7" s="1"/>
  <c r="J49" i="6"/>
  <c r="K49" i="6" s="1"/>
  <c r="M49" i="6" s="1"/>
  <c r="N49" i="7" s="1"/>
  <c r="O49" i="7" s="1"/>
  <c r="J124" i="6"/>
  <c r="K124" i="6" s="1"/>
  <c r="M124" i="6" s="1"/>
  <c r="N124" i="7" s="1"/>
  <c r="O124" i="7" s="1"/>
  <c r="J435" i="6"/>
  <c r="K435" i="6" s="1"/>
  <c r="M435" i="6" s="1"/>
  <c r="N435" i="7" s="1"/>
  <c r="O435" i="7" s="1"/>
  <c r="J238" i="6"/>
  <c r="K238" i="6" s="1"/>
  <c r="M238" i="6" s="1"/>
  <c r="N238" i="7" s="1"/>
  <c r="O238" i="7" s="1"/>
  <c r="J309" i="6"/>
  <c r="K309" i="6" s="1"/>
  <c r="M309" i="6" s="1"/>
  <c r="N309" i="7" s="1"/>
  <c r="O309" i="7" s="1"/>
  <c r="J72" i="6"/>
  <c r="K72" i="6" s="1"/>
  <c r="M72" i="6" s="1"/>
  <c r="N72" i="7" s="1"/>
  <c r="O72" i="7" s="1"/>
  <c r="J28" i="6"/>
  <c r="K28" i="6" s="1"/>
  <c r="M28" i="6" s="1"/>
  <c r="N28" i="7" s="1"/>
  <c r="O28" i="7" s="1"/>
  <c r="J370" i="6"/>
  <c r="K370" i="6" s="1"/>
  <c r="M370" i="6" s="1"/>
  <c r="N370" i="7" s="1"/>
  <c r="O370" i="7" s="1"/>
  <c r="J405" i="6"/>
  <c r="K405" i="6" s="1"/>
  <c r="M405" i="6" s="1"/>
  <c r="N405" i="7" s="1"/>
  <c r="O405" i="7" s="1"/>
  <c r="J215" i="6"/>
  <c r="K215" i="6" s="1"/>
  <c r="M215" i="6" s="1"/>
  <c r="N215" i="7" s="1"/>
  <c r="O215" i="7" s="1"/>
  <c r="J350" i="6"/>
  <c r="K350" i="6" s="1"/>
  <c r="M350" i="6" s="1"/>
  <c r="N350" i="7" s="1"/>
  <c r="O350" i="7" s="1"/>
  <c r="J73" i="6"/>
  <c r="K73" i="6" s="1"/>
  <c r="M73" i="6" s="1"/>
  <c r="N73" i="7" s="1"/>
  <c r="O73" i="7" s="1"/>
  <c r="J424" i="6"/>
  <c r="K424" i="6" s="1"/>
  <c r="M424" i="6" s="1"/>
  <c r="N424" i="7" s="1"/>
  <c r="O424" i="7" s="1"/>
  <c r="J188" i="6"/>
  <c r="K188" i="6" s="1"/>
  <c r="M188" i="6" s="1"/>
  <c r="N188" i="7" s="1"/>
  <c r="O188" i="7" s="1"/>
  <c r="J185" i="6"/>
  <c r="K185" i="6" s="1"/>
  <c r="M185" i="6" s="1"/>
  <c r="N185" i="7" s="1"/>
  <c r="O185" i="7" s="1"/>
  <c r="J415" i="6"/>
  <c r="K415" i="6" s="1"/>
  <c r="M415" i="6" s="1"/>
  <c r="N415" i="7" s="1"/>
  <c r="O415" i="7" s="1"/>
  <c r="J222" i="6"/>
  <c r="K222" i="6" s="1"/>
  <c r="M222" i="6" s="1"/>
  <c r="N222" i="7" s="1"/>
  <c r="O222" i="7" s="1"/>
  <c r="J271" i="6"/>
  <c r="K271" i="6" s="1"/>
  <c r="M271" i="6" s="1"/>
  <c r="N271" i="7" s="1"/>
  <c r="O271" i="7" s="1"/>
  <c r="J311" i="6"/>
  <c r="K311" i="6" s="1"/>
  <c r="M311" i="6" s="1"/>
  <c r="N311" i="7" s="1"/>
  <c r="O311" i="7" s="1"/>
  <c r="J56" i="6"/>
  <c r="K56" i="6" s="1"/>
  <c r="M56" i="6" s="1"/>
  <c r="N56" i="7" s="1"/>
  <c r="O56" i="7" s="1"/>
  <c r="J346" i="6"/>
  <c r="K346" i="6" s="1"/>
  <c r="M346" i="6" s="1"/>
  <c r="N346" i="7" s="1"/>
  <c r="O346" i="7" s="1"/>
  <c r="J159" i="6"/>
  <c r="K159" i="6" s="1"/>
  <c r="M159" i="6" s="1"/>
  <c r="N159" i="7" s="1"/>
  <c r="O159" i="7" s="1"/>
  <c r="J149" i="6"/>
  <c r="K149" i="6" s="1"/>
  <c r="M149" i="6" s="1"/>
  <c r="N149" i="7" s="1"/>
  <c r="O149" i="7" s="1"/>
  <c r="J38" i="6"/>
  <c r="K38" i="6" s="1"/>
  <c r="M38" i="6" s="1"/>
  <c r="N38" i="7" s="1"/>
  <c r="O38" i="7" s="1"/>
  <c r="J133" i="6"/>
  <c r="K133" i="6" s="1"/>
  <c r="M133" i="6" s="1"/>
  <c r="N133" i="7" s="1"/>
  <c r="O133" i="7" s="1"/>
  <c r="J418" i="6"/>
  <c r="K418" i="6" s="1"/>
  <c r="M418" i="6" s="1"/>
  <c r="N418" i="7" s="1"/>
  <c r="O418" i="7" s="1"/>
  <c r="J179" i="6"/>
  <c r="K179" i="6" s="1"/>
  <c r="M179" i="6" s="1"/>
  <c r="N179" i="7" s="1"/>
  <c r="O179" i="7" s="1"/>
  <c r="J11" i="6"/>
  <c r="K11" i="6" s="1"/>
  <c r="M11" i="6" s="1"/>
  <c r="N11" i="7" s="1"/>
  <c r="O11" i="7" s="1"/>
  <c r="J67" i="6"/>
  <c r="K67" i="6" s="1"/>
  <c r="M67" i="6" s="1"/>
  <c r="N67" i="7" s="1"/>
  <c r="O67" i="7" s="1"/>
  <c r="J377" i="6"/>
  <c r="K377" i="6" s="1"/>
  <c r="M377" i="6" s="1"/>
  <c r="N377" i="7" s="1"/>
  <c r="O377" i="7" s="1"/>
  <c r="J387" i="6"/>
  <c r="K387" i="6" s="1"/>
  <c r="M387" i="6" s="1"/>
  <c r="N387" i="7" s="1"/>
  <c r="O387" i="7" s="1"/>
  <c r="J196" i="6"/>
  <c r="K196" i="6" s="1"/>
  <c r="M196" i="6" s="1"/>
  <c r="N196" i="7" s="1"/>
  <c r="O196" i="7" s="1"/>
  <c r="J21" i="6"/>
  <c r="K21" i="6" s="1"/>
  <c r="M21" i="6" s="1"/>
  <c r="N21" i="7" s="1"/>
  <c r="O21" i="7" s="1"/>
  <c r="J108" i="6"/>
  <c r="K108" i="6" s="1"/>
  <c r="M108" i="6" s="1"/>
  <c r="N108" i="7" s="1"/>
  <c r="O108" i="7" s="1"/>
  <c r="J316" i="6"/>
  <c r="K316" i="6" s="1"/>
  <c r="M316" i="6" s="1"/>
  <c r="N316" i="7" s="1"/>
  <c r="O316" i="7" s="1"/>
  <c r="J251" i="6"/>
  <c r="K251" i="6" s="1"/>
  <c r="M251" i="6" s="1"/>
  <c r="N251" i="7" s="1"/>
  <c r="O251" i="7" s="1"/>
  <c r="J258" i="6"/>
  <c r="K258" i="6" s="1"/>
  <c r="M258" i="6" s="1"/>
  <c r="N258" i="7" s="1"/>
  <c r="O258" i="7" s="1"/>
  <c r="J433" i="6"/>
  <c r="K433" i="6" s="1"/>
  <c r="M433" i="6" s="1"/>
  <c r="N433" i="7" s="1"/>
  <c r="O433" i="7" s="1"/>
  <c r="J204" i="6"/>
  <c r="K204" i="6" s="1"/>
  <c r="M204" i="6" s="1"/>
  <c r="N204" i="7" s="1"/>
  <c r="O204" i="7" s="1"/>
  <c r="J52" i="6"/>
  <c r="K52" i="6" s="1"/>
  <c r="M52" i="6" s="1"/>
  <c r="N52" i="7" s="1"/>
  <c r="O52" i="7" s="1"/>
  <c r="J92" i="6"/>
  <c r="K92" i="6" s="1"/>
  <c r="M92" i="6" s="1"/>
  <c r="N92" i="7" s="1"/>
  <c r="O92" i="7" s="1"/>
  <c r="J296" i="6"/>
  <c r="K296" i="6" s="1"/>
  <c r="M296" i="6" s="1"/>
  <c r="N296" i="7" s="1"/>
  <c r="O296" i="7" s="1"/>
  <c r="J239" i="6"/>
  <c r="K239" i="6" s="1"/>
  <c r="M239" i="6" s="1"/>
  <c r="N239" i="7" s="1"/>
  <c r="O239" i="7" s="1"/>
  <c r="J233" i="6"/>
  <c r="K233" i="6" s="1"/>
  <c r="M233" i="6" s="1"/>
  <c r="N233" i="7" s="1"/>
  <c r="O233" i="7" s="1"/>
  <c r="J244" i="6"/>
  <c r="K244" i="6" s="1"/>
  <c r="M244" i="6" s="1"/>
  <c r="N244" i="7" s="1"/>
  <c r="O244" i="7" s="1"/>
  <c r="J223" i="6"/>
  <c r="K223" i="6" s="1"/>
  <c r="M223" i="6" s="1"/>
  <c r="N223" i="7" s="1"/>
  <c r="O223" i="7" s="1"/>
  <c r="J268" i="6"/>
  <c r="K268" i="6" s="1"/>
  <c r="M268" i="6" s="1"/>
  <c r="N268" i="7" s="1"/>
  <c r="O268" i="7" s="1"/>
  <c r="J374" i="6"/>
  <c r="K374" i="6" s="1"/>
  <c r="M374" i="6" s="1"/>
  <c r="N374" i="7" s="1"/>
  <c r="O374" i="7" s="1"/>
  <c r="J246" i="6"/>
  <c r="K246" i="6" s="1"/>
  <c r="M246" i="6" s="1"/>
  <c r="N246" i="7" s="1"/>
  <c r="O246" i="7" s="1"/>
  <c r="J120" i="6"/>
  <c r="K120" i="6" s="1"/>
  <c r="M120" i="6" s="1"/>
  <c r="N120" i="7" s="1"/>
  <c r="O120" i="7" s="1"/>
  <c r="J14" i="6"/>
  <c r="K14" i="6" s="1"/>
  <c r="M14" i="6" s="1"/>
  <c r="N14" i="7" s="1"/>
  <c r="O14" i="7" s="1"/>
  <c r="J29" i="6"/>
  <c r="K29" i="6" s="1"/>
  <c r="M29" i="6" s="1"/>
  <c r="N29" i="7" s="1"/>
  <c r="O29" i="7" s="1"/>
  <c r="J369" i="6"/>
  <c r="K369" i="6" s="1"/>
  <c r="M369" i="6" s="1"/>
  <c r="N369" i="7" s="1"/>
  <c r="O369" i="7" s="1"/>
  <c r="J365" i="6"/>
  <c r="K365" i="6" s="1"/>
  <c r="M365" i="6" s="1"/>
  <c r="N365" i="7" s="1"/>
  <c r="O365" i="7" s="1"/>
  <c r="J394" i="6"/>
  <c r="K394" i="6" s="1"/>
  <c r="M394" i="6" s="1"/>
  <c r="N394" i="7" s="1"/>
  <c r="O394" i="7" s="1"/>
  <c r="J182" i="6"/>
  <c r="K182" i="6" s="1"/>
  <c r="M182" i="6" s="1"/>
  <c r="N182" i="7" s="1"/>
  <c r="O182" i="7" s="1"/>
  <c r="J98" i="6"/>
  <c r="K98" i="6" s="1"/>
  <c r="M98" i="6" s="1"/>
  <c r="N98" i="7" s="1"/>
  <c r="O98" i="7" s="1"/>
  <c r="J176" i="6"/>
  <c r="K176" i="6" s="1"/>
  <c r="M176" i="6" s="1"/>
  <c r="N176" i="7" s="1"/>
  <c r="O176" i="7" s="1"/>
  <c r="J138" i="6"/>
  <c r="K138" i="6" s="1"/>
  <c r="M138" i="6" s="1"/>
  <c r="N138" i="7" s="1"/>
  <c r="O138" i="7" s="1"/>
  <c r="J88" i="6"/>
  <c r="K88" i="6" s="1"/>
  <c r="M88" i="6" s="1"/>
  <c r="N88" i="7" s="1"/>
  <c r="O88" i="7" s="1"/>
  <c r="J390" i="6"/>
  <c r="K390" i="6" s="1"/>
  <c r="M390" i="6" s="1"/>
  <c r="N390" i="7" s="1"/>
  <c r="O390" i="7" s="1"/>
  <c r="J134" i="6"/>
  <c r="K134" i="6" s="1"/>
  <c r="M134" i="6" s="1"/>
  <c r="N134" i="7" s="1"/>
  <c r="O134" i="7" s="1"/>
  <c r="J319" i="6"/>
  <c r="K319" i="6" s="1"/>
  <c r="M319" i="6" s="1"/>
  <c r="N319" i="7" s="1"/>
  <c r="O319" i="7" s="1"/>
  <c r="J315" i="6"/>
  <c r="K315" i="6" s="1"/>
  <c r="M315" i="6" s="1"/>
  <c r="N315" i="7" s="1"/>
  <c r="O315" i="7" s="1"/>
  <c r="J338" i="6"/>
  <c r="K338" i="6" s="1"/>
  <c r="M338" i="6" s="1"/>
  <c r="N338" i="7" s="1"/>
  <c r="O338" i="7" s="1"/>
  <c r="J434" i="6"/>
  <c r="K434" i="6" s="1"/>
  <c r="M434" i="6" s="1"/>
  <c r="N434" i="7" s="1"/>
  <c r="O434" i="7" s="1"/>
  <c r="J217" i="6"/>
  <c r="K217" i="6" s="1"/>
  <c r="M217" i="6" s="1"/>
  <c r="N217" i="7" s="1"/>
  <c r="O217" i="7" s="1"/>
  <c r="J260" i="6"/>
  <c r="K260" i="6" s="1"/>
  <c r="M260" i="6" s="1"/>
  <c r="N260" i="7" s="1"/>
  <c r="O260" i="7" s="1"/>
  <c r="J432" i="6"/>
  <c r="K432" i="6" s="1"/>
  <c r="M432" i="6" s="1"/>
  <c r="N432" i="7" s="1"/>
  <c r="O432" i="7" s="1"/>
  <c r="J202" i="6"/>
  <c r="K202" i="6" s="1"/>
  <c r="M202" i="6" s="1"/>
  <c r="N202" i="7" s="1"/>
  <c r="O202" i="7" s="1"/>
  <c r="J113" i="6"/>
  <c r="K113" i="6" s="1"/>
  <c r="M113" i="6" s="1"/>
  <c r="N113" i="7" s="1"/>
  <c r="O113" i="7" s="1"/>
  <c r="J234" i="6"/>
  <c r="K234" i="6" s="1"/>
  <c r="M234" i="6" s="1"/>
  <c r="N234" i="7" s="1"/>
  <c r="O234" i="7" s="1"/>
  <c r="J208" i="6"/>
  <c r="K208" i="6" s="1"/>
  <c r="M208" i="6" s="1"/>
  <c r="N208" i="7" s="1"/>
  <c r="O208" i="7" s="1"/>
  <c r="J259" i="6"/>
  <c r="K259" i="6" s="1"/>
  <c r="M259" i="6" s="1"/>
  <c r="N259" i="7" s="1"/>
  <c r="O259" i="7" s="1"/>
  <c r="J20" i="6"/>
  <c r="K20" i="6" s="1"/>
  <c r="M20" i="6" s="1"/>
  <c r="N20" i="7" s="1"/>
  <c r="O20" i="7" s="1"/>
  <c r="J406" i="6"/>
  <c r="K406" i="6" s="1"/>
  <c r="M406" i="6" s="1"/>
  <c r="N406" i="7" s="1"/>
  <c r="O406" i="7" s="1"/>
  <c r="J126" i="6"/>
  <c r="K126" i="6" s="1"/>
  <c r="M126" i="6" s="1"/>
  <c r="N126" i="7" s="1"/>
  <c r="O126" i="7" s="1"/>
  <c r="J362" i="6"/>
  <c r="K362" i="6" s="1"/>
  <c r="M362" i="6" s="1"/>
  <c r="N362" i="7" s="1"/>
  <c r="O362" i="7" s="1"/>
  <c r="J81" i="6"/>
  <c r="K81" i="6" s="1"/>
  <c r="M81" i="6" s="1"/>
  <c r="N81" i="7" s="1"/>
  <c r="O81" i="7" s="1"/>
  <c r="J139" i="6"/>
  <c r="K139" i="6" s="1"/>
  <c r="M139" i="6" s="1"/>
  <c r="N139" i="7" s="1"/>
  <c r="O139" i="7" s="1"/>
  <c r="J174" i="6"/>
  <c r="K174" i="6" s="1"/>
  <c r="M174" i="6" s="1"/>
  <c r="N174" i="7" s="1"/>
  <c r="O174" i="7" s="1"/>
  <c r="J136" i="6"/>
  <c r="K136" i="6" s="1"/>
  <c r="M136" i="6" s="1"/>
  <c r="N136" i="7" s="1"/>
  <c r="O136" i="7" s="1"/>
  <c r="J144" i="6"/>
  <c r="K144" i="6" s="1"/>
  <c r="M144" i="6" s="1"/>
  <c r="N144" i="7" s="1"/>
  <c r="O144" i="7" s="1"/>
  <c r="J262" i="6"/>
  <c r="K262" i="6" s="1"/>
  <c r="M262" i="6" s="1"/>
  <c r="N262" i="7" s="1"/>
  <c r="O262" i="7" s="1"/>
  <c r="J414" i="6"/>
  <c r="K414" i="6" s="1"/>
  <c r="M414" i="6" s="1"/>
  <c r="N414" i="7" s="1"/>
  <c r="O414" i="7" s="1"/>
  <c r="J236" i="6"/>
  <c r="K236" i="6" s="1"/>
  <c r="M236" i="6" s="1"/>
  <c r="N236" i="7" s="1"/>
  <c r="O236" i="7" s="1"/>
  <c r="J255" i="6"/>
  <c r="K255" i="6" s="1"/>
  <c r="M255" i="6" s="1"/>
  <c r="N255" i="7" s="1"/>
  <c r="O255" i="7" s="1"/>
  <c r="J357" i="6"/>
  <c r="K357" i="6" s="1"/>
  <c r="M357" i="6" s="1"/>
  <c r="N357" i="7" s="1"/>
  <c r="O357" i="7" s="1"/>
  <c r="J250" i="6"/>
  <c r="K250" i="6" s="1"/>
  <c r="M250" i="6" s="1"/>
  <c r="N250" i="7" s="1"/>
  <c r="O250" i="7" s="1"/>
  <c r="J125" i="6"/>
  <c r="K125" i="6" s="1"/>
  <c r="M125" i="6" s="1"/>
  <c r="N125" i="7" s="1"/>
  <c r="O125" i="7" s="1"/>
  <c r="J13" i="6"/>
  <c r="K13" i="6" s="1"/>
  <c r="M13" i="6" s="1"/>
  <c r="N13" i="7" s="1"/>
  <c r="O13" i="7" s="1"/>
  <c r="J19" i="6"/>
  <c r="K19" i="6" s="1"/>
  <c r="M19" i="6" s="1"/>
  <c r="N19" i="7" s="1"/>
  <c r="O19" i="7" s="1"/>
  <c r="J291" i="6"/>
  <c r="K291" i="6" s="1"/>
  <c r="M291" i="6" s="1"/>
  <c r="N291" i="7" s="1"/>
  <c r="O291" i="7" s="1"/>
  <c r="J169" i="6"/>
  <c r="K169" i="6" s="1"/>
  <c r="M169" i="6" s="1"/>
  <c r="N169" i="7" s="1"/>
  <c r="O169" i="7" s="1"/>
  <c r="J167" i="6"/>
  <c r="K167" i="6" s="1"/>
  <c r="M167" i="6" s="1"/>
  <c r="N167" i="7" s="1"/>
  <c r="O167" i="7" s="1"/>
  <c r="J352" i="6"/>
  <c r="K352" i="6" s="1"/>
  <c r="M352" i="6" s="1"/>
  <c r="N352" i="7" s="1"/>
  <c r="O352" i="7" s="1"/>
  <c r="J94" i="6"/>
  <c r="K94" i="6" s="1"/>
  <c r="M94" i="6" s="1"/>
  <c r="N94" i="7" s="1"/>
  <c r="O94" i="7" s="1"/>
  <c r="J344" i="6"/>
  <c r="K344" i="6" s="1"/>
  <c r="M344" i="6" s="1"/>
  <c r="N344" i="7" s="1"/>
  <c r="O344" i="7" s="1"/>
  <c r="J305" i="6"/>
  <c r="K305" i="6" s="1"/>
  <c r="M305" i="6" s="1"/>
  <c r="N305" i="7" s="1"/>
  <c r="O305" i="7" s="1"/>
  <c r="J122" i="6"/>
  <c r="K122" i="6" s="1"/>
  <c r="M122" i="6" s="1"/>
  <c r="N122" i="7" s="1"/>
  <c r="O122" i="7" s="1"/>
  <c r="J289" i="6"/>
  <c r="K289" i="6" s="1"/>
  <c r="M289" i="6" s="1"/>
  <c r="N289" i="7" s="1"/>
  <c r="O289" i="7" s="1"/>
  <c r="J25" i="6"/>
  <c r="K25" i="6" s="1"/>
  <c r="M25" i="6" s="1"/>
  <c r="N25" i="7" s="1"/>
  <c r="O25" i="7" s="1"/>
  <c r="J116" i="6"/>
  <c r="K116" i="6" s="1"/>
  <c r="M116" i="6" s="1"/>
  <c r="N116" i="7" s="1"/>
  <c r="O116" i="7" s="1"/>
  <c r="J64" i="6"/>
  <c r="K64" i="6" s="1"/>
  <c r="M64" i="6" s="1"/>
  <c r="N64" i="7" s="1"/>
  <c r="O64" i="7" s="1"/>
  <c r="J314" i="6"/>
  <c r="K314" i="6" s="1"/>
  <c r="M314" i="6" s="1"/>
  <c r="N314" i="7" s="1"/>
  <c r="O314" i="7" s="1"/>
  <c r="J273" i="6"/>
  <c r="K273" i="6" s="1"/>
  <c r="M273" i="6" s="1"/>
  <c r="N273" i="7" s="1"/>
  <c r="O273" i="7" s="1"/>
  <c r="J290" i="6"/>
  <c r="K290" i="6" s="1"/>
  <c r="M290" i="6" s="1"/>
  <c r="N290" i="7" s="1"/>
  <c r="O290" i="7" s="1"/>
  <c r="J335" i="6"/>
  <c r="K335" i="6" s="1"/>
  <c r="M335" i="6" s="1"/>
  <c r="N335" i="7" s="1"/>
  <c r="O335" i="7" s="1"/>
  <c r="J243" i="6"/>
  <c r="K243" i="6" s="1"/>
  <c r="M243" i="6" s="1"/>
  <c r="N243" i="7" s="1"/>
  <c r="O243" i="7" s="1"/>
  <c r="J355" i="6"/>
  <c r="K355" i="6" s="1"/>
  <c r="M355" i="6" s="1"/>
  <c r="N355" i="7" s="1"/>
  <c r="O355" i="7" s="1"/>
  <c r="J420" i="6"/>
  <c r="K420" i="6" s="1"/>
  <c r="M420" i="6" s="1"/>
  <c r="N420" i="7" s="1"/>
  <c r="O420" i="7" s="1"/>
  <c r="J426" i="6"/>
  <c r="K426" i="6" s="1"/>
  <c r="M426" i="6" s="1"/>
  <c r="N426" i="7" s="1"/>
  <c r="O426" i="7" s="1"/>
  <c r="J87" i="6"/>
  <c r="K87" i="6" s="1"/>
  <c r="M87" i="6" s="1"/>
  <c r="N87" i="7" s="1"/>
  <c r="O87" i="7" s="1"/>
  <c r="J33" i="6"/>
  <c r="K33" i="6" s="1"/>
  <c r="M33" i="6" s="1"/>
  <c r="N33" i="7" s="1"/>
  <c r="O33" i="7" s="1"/>
  <c r="J407" i="6"/>
  <c r="K407" i="6" s="1"/>
  <c r="M407" i="6" s="1"/>
  <c r="N407" i="7" s="1"/>
  <c r="O407" i="7" s="1"/>
  <c r="J340" i="6"/>
  <c r="K340" i="6" s="1"/>
  <c r="M340" i="6" s="1"/>
  <c r="N340" i="7" s="1"/>
  <c r="O340" i="7" s="1"/>
  <c r="J195" i="6"/>
  <c r="K195" i="6" s="1"/>
  <c r="M195" i="6" s="1"/>
  <c r="N195" i="7" s="1"/>
  <c r="O195" i="7" s="1"/>
  <c r="J300" i="6"/>
  <c r="K300" i="6" s="1"/>
  <c r="M300" i="6" s="1"/>
  <c r="N300" i="7" s="1"/>
  <c r="O300" i="7" s="1"/>
  <c r="J198" i="6"/>
  <c r="K198" i="6" s="1"/>
  <c r="M198" i="6" s="1"/>
  <c r="N198" i="7" s="1"/>
  <c r="O198" i="7" s="1"/>
  <c r="J368" i="6"/>
  <c r="K368" i="6" s="1"/>
  <c r="M368" i="6" s="1"/>
  <c r="N368" i="7" s="1"/>
  <c r="O368" i="7" s="1"/>
  <c r="J228" i="6"/>
  <c r="K228" i="6" s="1"/>
  <c r="M228" i="6" s="1"/>
  <c r="N228" i="7" s="1"/>
  <c r="O228" i="7" s="1"/>
  <c r="J17" i="6"/>
  <c r="K17" i="6" s="1"/>
  <c r="M17" i="6" s="1"/>
  <c r="N17" i="7" s="1"/>
  <c r="O17" i="7" s="1"/>
  <c r="J348" i="6"/>
  <c r="K348" i="6" s="1"/>
  <c r="M348" i="6" s="1"/>
  <c r="N348" i="7" s="1"/>
  <c r="O348" i="7" s="1"/>
  <c r="J186" i="6"/>
  <c r="K186" i="6" s="1"/>
  <c r="M186" i="6" s="1"/>
  <c r="N186" i="7" s="1"/>
  <c r="O186" i="7" s="1"/>
  <c r="J106" i="6"/>
  <c r="K106" i="6" s="1"/>
  <c r="M106" i="6" s="1"/>
  <c r="N106" i="7" s="1"/>
  <c r="O106" i="7" s="1"/>
  <c r="J180" i="6"/>
  <c r="K180" i="6" s="1"/>
  <c r="M180" i="6" s="1"/>
  <c r="N180" i="7" s="1"/>
  <c r="O180" i="7" s="1"/>
  <c r="J197" i="6"/>
  <c r="K197" i="6" s="1"/>
  <c r="M197" i="6" s="1"/>
  <c r="N197" i="7" s="1"/>
  <c r="O197" i="7" s="1"/>
  <c r="J356" i="6"/>
  <c r="K356" i="6" s="1"/>
  <c r="M356" i="6" s="1"/>
  <c r="N356" i="7" s="1"/>
  <c r="O356" i="7" s="1"/>
  <c r="J392" i="6"/>
  <c r="K392" i="6" s="1"/>
  <c r="M392" i="6" s="1"/>
  <c r="N392" i="7" s="1"/>
  <c r="O392" i="7" s="1"/>
  <c r="J265" i="6"/>
  <c r="K265" i="6" s="1"/>
  <c r="M265" i="6" s="1"/>
  <c r="N265" i="7" s="1"/>
  <c r="O265" i="7" s="1"/>
  <c r="J199" i="6"/>
  <c r="K199" i="6" s="1"/>
  <c r="M199" i="6" s="1"/>
  <c r="N199" i="7" s="1"/>
  <c r="O199" i="7" s="1"/>
  <c r="J330" i="6"/>
  <c r="K330" i="6" s="1"/>
  <c r="M330" i="6" s="1"/>
  <c r="N330" i="7" s="1"/>
  <c r="O330" i="7" s="1"/>
  <c r="J209" i="6"/>
  <c r="K209" i="6" s="1"/>
  <c r="M209" i="6" s="1"/>
  <c r="N209" i="7" s="1"/>
  <c r="O209" i="7" s="1"/>
  <c r="J91" i="6"/>
  <c r="K91" i="6" s="1"/>
  <c r="M91" i="6" s="1"/>
  <c r="N91" i="7" s="1"/>
  <c r="O91" i="7" s="1"/>
  <c r="J146" i="6"/>
  <c r="K146" i="6" s="1"/>
  <c r="M146" i="6" s="1"/>
  <c r="N146" i="7" s="1"/>
  <c r="O146" i="7" s="1"/>
  <c r="J46" i="6"/>
  <c r="K46" i="6" s="1"/>
  <c r="M46" i="6" s="1"/>
  <c r="N46" i="7" s="1"/>
  <c r="O46" i="7" s="1"/>
  <c r="J359" i="6"/>
  <c r="K359" i="6" s="1"/>
  <c r="M359" i="6" s="1"/>
  <c r="N359" i="7" s="1"/>
  <c r="O359" i="7" s="1"/>
  <c r="J157" i="6"/>
  <c r="K157" i="6" s="1"/>
  <c r="M157" i="6" s="1"/>
  <c r="N157" i="7" s="1"/>
  <c r="O157" i="7" s="1"/>
  <c r="J58" i="6"/>
  <c r="K58" i="6" s="1"/>
  <c r="M58" i="6" s="1"/>
  <c r="N58" i="7" s="1"/>
  <c r="O58" i="7" s="1"/>
  <c r="J171" i="6"/>
  <c r="K171" i="6" s="1"/>
  <c r="M171" i="6" s="1"/>
  <c r="N171" i="7" s="1"/>
  <c r="O171" i="7" s="1"/>
  <c r="J278" i="6"/>
  <c r="K278" i="6" s="1"/>
  <c r="M278" i="6" s="1"/>
  <c r="N278" i="7" s="1"/>
  <c r="O278" i="7" s="1"/>
  <c r="J275" i="6"/>
  <c r="K275" i="6" s="1"/>
  <c r="M275" i="6" s="1"/>
  <c r="N275" i="7" s="1"/>
  <c r="O275" i="7" s="1"/>
  <c r="J399" i="6"/>
  <c r="K399" i="6" s="1"/>
  <c r="M399" i="6" s="1"/>
  <c r="N399" i="7" s="1"/>
  <c r="O399" i="7" s="1"/>
  <c r="J166" i="6"/>
  <c r="K166" i="6" s="1"/>
  <c r="M166" i="6" s="1"/>
  <c r="N166" i="7" s="1"/>
  <c r="O166" i="7" s="1"/>
  <c r="J163" i="6"/>
  <c r="K163" i="6" s="1"/>
  <c r="M163" i="6" s="1"/>
  <c r="N163" i="7" s="1"/>
  <c r="O163" i="7" s="1"/>
  <c r="J425" i="6"/>
  <c r="K425" i="6" s="1"/>
  <c r="M425" i="6" s="1"/>
  <c r="N425" i="7" s="1"/>
  <c r="O425" i="7" s="1"/>
  <c r="J386" i="6"/>
  <c r="K386" i="6" s="1"/>
  <c r="M386" i="6" s="1"/>
  <c r="N386" i="7" s="1"/>
  <c r="O386" i="7" s="1"/>
  <c r="J30" i="6"/>
  <c r="K30" i="6" s="1"/>
  <c r="M30" i="6" s="1"/>
  <c r="N30" i="7" s="1"/>
  <c r="O30" i="7" s="1"/>
  <c r="J135" i="6"/>
  <c r="K135" i="6" s="1"/>
  <c r="M135" i="6" s="1"/>
  <c r="N135" i="7" s="1"/>
  <c r="O135" i="7" s="1"/>
  <c r="J26" i="6"/>
  <c r="K26" i="6" s="1"/>
  <c r="M26" i="6" s="1"/>
  <c r="N26" i="7" s="1"/>
  <c r="O26" i="7" s="1"/>
  <c r="J103" i="6"/>
  <c r="K103" i="6" s="1"/>
  <c r="M103" i="6" s="1"/>
  <c r="N103" i="7" s="1"/>
  <c r="O103" i="7" s="1"/>
  <c r="J71" i="6"/>
  <c r="K71" i="6" s="1"/>
  <c r="M71" i="6" s="1"/>
  <c r="N71" i="7" s="1"/>
  <c r="O71" i="7" s="1"/>
  <c r="J80" i="6"/>
  <c r="K80" i="6" s="1"/>
  <c r="M80" i="6" s="1"/>
  <c r="N80" i="7" s="1"/>
  <c r="O80" i="7" s="1"/>
  <c r="J187" i="6"/>
  <c r="K187" i="6" s="1"/>
  <c r="M187" i="6" s="1"/>
  <c r="N187" i="7" s="1"/>
  <c r="O187" i="7" s="1"/>
  <c r="J298" i="6"/>
  <c r="K298" i="6" s="1"/>
  <c r="M298" i="6" s="1"/>
  <c r="N298" i="7" s="1"/>
  <c r="O298" i="7" s="1"/>
  <c r="J152" i="6"/>
  <c r="K152" i="6" s="1"/>
  <c r="M152" i="6" s="1"/>
  <c r="N152" i="7" s="1"/>
  <c r="O152" i="7" s="1"/>
  <c r="J82" i="6"/>
  <c r="K82" i="6" s="1"/>
  <c r="M82" i="6" s="1"/>
  <c r="N82" i="7" s="1"/>
  <c r="O82" i="7" s="1"/>
  <c r="J326" i="6"/>
  <c r="K326" i="6" s="1"/>
  <c r="M326" i="6" s="1"/>
  <c r="N326" i="7" s="1"/>
  <c r="O326" i="7" s="1"/>
  <c r="J18" i="6"/>
  <c r="K18" i="6" s="1"/>
  <c r="M18" i="6" s="1"/>
  <c r="N18" i="7" s="1"/>
  <c r="O18" i="7" s="1"/>
  <c r="J79" i="6"/>
  <c r="K79" i="6" s="1"/>
  <c r="M79" i="6" s="1"/>
  <c r="N79" i="7" s="1"/>
  <c r="O79" i="7" s="1"/>
  <c r="J328" i="6"/>
  <c r="K328" i="6" s="1"/>
  <c r="M328" i="6" s="1"/>
  <c r="N328" i="7" s="1"/>
  <c r="O328" i="7" s="1"/>
  <c r="J100" i="6"/>
  <c r="K100" i="6" s="1"/>
  <c r="M100" i="6" s="1"/>
  <c r="N100" i="7" s="1"/>
  <c r="O100" i="7" s="1"/>
  <c r="J417" i="6"/>
  <c r="K417" i="6" s="1"/>
  <c r="M417" i="6" s="1"/>
  <c r="N417" i="7" s="1"/>
  <c r="O417" i="7" s="1"/>
  <c r="J264" i="6"/>
  <c r="K264" i="6" s="1"/>
  <c r="M264" i="6" s="1"/>
  <c r="N264" i="7" s="1"/>
  <c r="O264" i="7" s="1"/>
  <c r="J201" i="6"/>
  <c r="K201" i="6" s="1"/>
  <c r="M201" i="6" s="1"/>
  <c r="N201" i="7" s="1"/>
  <c r="O201" i="7" s="1"/>
  <c r="J225" i="6"/>
  <c r="K225" i="6" s="1"/>
  <c r="M225" i="6" s="1"/>
  <c r="N225" i="7" s="1"/>
  <c r="O225" i="7" s="1"/>
  <c r="J53" i="6"/>
  <c r="K53" i="6" s="1"/>
  <c r="M53" i="6" s="1"/>
  <c r="N53" i="7" s="1"/>
  <c r="O53" i="7" s="1"/>
  <c r="J62" i="6"/>
  <c r="K62" i="6" s="1"/>
  <c r="M62" i="6" s="1"/>
  <c r="N62" i="7" s="1"/>
  <c r="O62" i="7" s="1"/>
  <c r="J261" i="6"/>
  <c r="K261" i="6" s="1"/>
  <c r="M261" i="6" s="1"/>
  <c r="N261" i="7" s="1"/>
  <c r="O261" i="7" s="1"/>
  <c r="J37" i="6"/>
  <c r="K37" i="6" s="1"/>
  <c r="M37" i="6" s="1"/>
  <c r="N37" i="7" s="1"/>
  <c r="O37" i="7" s="1"/>
  <c r="J286" i="6"/>
  <c r="K286" i="6" s="1"/>
  <c r="M286" i="6" s="1"/>
  <c r="N286" i="7" s="1"/>
  <c r="O286" i="7" s="1"/>
  <c r="J245" i="6"/>
  <c r="K245" i="6" s="1"/>
  <c r="M245" i="6" s="1"/>
  <c r="N245" i="7" s="1"/>
  <c r="O245" i="7" s="1"/>
  <c r="J312" i="6"/>
  <c r="K312" i="6" s="1"/>
  <c r="M312" i="6" s="1"/>
  <c r="N312" i="7" s="1"/>
  <c r="O312" i="7" s="1"/>
  <c r="J57" i="6"/>
  <c r="K57" i="6" s="1"/>
  <c r="M57" i="6" s="1"/>
  <c r="N57" i="7" s="1"/>
  <c r="O57" i="7" s="1"/>
  <c r="J47" i="6"/>
  <c r="K47" i="6" s="1"/>
  <c r="M47" i="6" s="1"/>
  <c r="N47" i="7" s="1"/>
  <c r="O47" i="7" s="1"/>
  <c r="J161" i="6"/>
  <c r="K161" i="6" s="1"/>
  <c r="M161" i="6" s="1"/>
  <c r="N161" i="7" s="1"/>
  <c r="O161" i="7" s="1"/>
  <c r="J172" i="6"/>
  <c r="K172" i="6" s="1"/>
  <c r="M172" i="6" s="1"/>
  <c r="N172" i="7" s="1"/>
  <c r="O172" i="7" s="1"/>
  <c r="J41" i="6"/>
  <c r="K41" i="6" s="1"/>
  <c r="M41" i="6" s="1"/>
  <c r="N41" i="7" s="1"/>
  <c r="O41" i="7" s="1"/>
  <c r="J400" i="6"/>
  <c r="K400" i="6" s="1"/>
  <c r="M400" i="6" s="1"/>
  <c r="N400" i="7" s="1"/>
  <c r="O400" i="7" s="1"/>
  <c r="J77" i="6"/>
  <c r="K77" i="6" s="1"/>
  <c r="M77" i="6" s="1"/>
  <c r="N77" i="7" s="1"/>
  <c r="O77" i="7" s="1"/>
  <c r="J389" i="6"/>
  <c r="K389" i="6" s="1"/>
  <c r="M389" i="6" s="1"/>
  <c r="N389" i="7" s="1"/>
  <c r="O389" i="7" s="1"/>
  <c r="J270" i="6"/>
  <c r="K270" i="6" s="1"/>
  <c r="M270" i="6" s="1"/>
  <c r="N270" i="7" s="1"/>
  <c r="O270" i="7" s="1"/>
  <c r="J307" i="6"/>
  <c r="K307" i="6" s="1"/>
  <c r="M307" i="6" s="1"/>
  <c r="N307" i="7" s="1"/>
  <c r="O307" i="7" s="1"/>
  <c r="J220" i="6"/>
  <c r="K220" i="6" s="1"/>
  <c r="M220" i="6" s="1"/>
  <c r="N220" i="7" s="1"/>
  <c r="O220" i="7" s="1"/>
  <c r="J269" i="6"/>
  <c r="K269" i="6" s="1"/>
  <c r="M269" i="6" s="1"/>
  <c r="N269" i="7" s="1"/>
  <c r="O269" i="7" s="1"/>
  <c r="J242" i="6"/>
  <c r="K242" i="6" s="1"/>
  <c r="M242" i="6" s="1"/>
  <c r="N242" i="7" s="1"/>
  <c r="O242" i="7" s="1"/>
  <c r="J55" i="6"/>
  <c r="K55" i="6" s="1"/>
  <c r="M55" i="6" s="1"/>
  <c r="N55" i="7" s="1"/>
  <c r="O55" i="7" s="1"/>
  <c r="J90" i="6"/>
  <c r="K90" i="6" s="1"/>
  <c r="M90" i="6" s="1"/>
  <c r="N90" i="7" s="1"/>
  <c r="O90" i="7" s="1"/>
  <c r="J147" i="6"/>
  <c r="K147" i="6" s="1"/>
  <c r="M147" i="6" s="1"/>
  <c r="N147" i="7" s="1"/>
  <c r="O147" i="7" s="1"/>
  <c r="J343" i="6"/>
  <c r="K343" i="6" s="1"/>
  <c r="M343" i="6" s="1"/>
  <c r="N343" i="7" s="1"/>
  <c r="O343" i="7" s="1"/>
  <c r="J402" i="6"/>
  <c r="K402" i="6" s="1"/>
  <c r="M402" i="6" s="1"/>
  <c r="N402" i="7" s="1"/>
  <c r="O402" i="7" s="1"/>
  <c r="J308" i="6"/>
  <c r="K308" i="6" s="1"/>
  <c r="M308" i="6" s="1"/>
  <c r="N308" i="7" s="1"/>
  <c r="O308" i="7" s="1"/>
  <c r="J16" i="6"/>
  <c r="K16" i="6" s="1"/>
  <c r="M16" i="6" s="1"/>
  <c r="N16" i="7" s="1"/>
  <c r="O16" i="7" s="1"/>
  <c r="J127" i="6"/>
  <c r="K127" i="6" s="1"/>
  <c r="M127" i="6" s="1"/>
  <c r="N127" i="7" s="1"/>
  <c r="O127" i="7" s="1"/>
  <c r="J36" i="6"/>
  <c r="K36" i="6" s="1"/>
  <c r="M36" i="6" s="1"/>
  <c r="N36" i="7" s="1"/>
  <c r="O36" i="7" s="1"/>
  <c r="J158" i="6"/>
  <c r="K158" i="6" s="1"/>
  <c r="M158" i="6" s="1"/>
  <c r="N158" i="7" s="1"/>
  <c r="O158" i="7" s="1"/>
  <c r="J76" i="6"/>
  <c r="K76" i="6" s="1"/>
  <c r="M76" i="6" s="1"/>
  <c r="N76" i="7" s="1"/>
  <c r="O76" i="7" s="1"/>
  <c r="J327" i="6"/>
  <c r="K327" i="6" s="1"/>
  <c r="M327" i="6" s="1"/>
  <c r="N327" i="7" s="1"/>
  <c r="O327" i="7" s="1"/>
  <c r="J111" i="6"/>
  <c r="K111" i="6" s="1"/>
  <c r="M111" i="6" s="1"/>
  <c r="N111" i="7" s="1"/>
  <c r="O111" i="7" s="1"/>
  <c r="J397" i="6"/>
  <c r="K397" i="6" s="1"/>
  <c r="M397" i="6" s="1"/>
  <c r="N397" i="7" s="1"/>
  <c r="O397" i="7" s="1"/>
  <c r="J128" i="6"/>
  <c r="K128" i="6" s="1"/>
  <c r="M128" i="6" s="1"/>
  <c r="N128" i="7" s="1"/>
  <c r="O128" i="7" s="1"/>
  <c r="J266" i="6"/>
  <c r="K266" i="6" s="1"/>
  <c r="M266" i="6" s="1"/>
  <c r="N266" i="7" s="1"/>
  <c r="O266" i="7" s="1"/>
  <c r="J398" i="6"/>
  <c r="K398" i="6" s="1"/>
  <c r="M398" i="6" s="1"/>
  <c r="N398" i="7" s="1"/>
  <c r="O398" i="7" s="1"/>
  <c r="J288" i="6"/>
  <c r="K288" i="6" s="1"/>
  <c r="M288" i="6" s="1"/>
  <c r="N288" i="7" s="1"/>
  <c r="O288" i="7" s="1"/>
  <c r="J59" i="6"/>
  <c r="K59" i="6" s="1"/>
  <c r="M59" i="6" s="1"/>
  <c r="N59" i="7" s="1"/>
  <c r="O59" i="7" s="1"/>
  <c r="J162" i="6"/>
  <c r="K162" i="6" s="1"/>
  <c r="M162" i="6" s="1"/>
  <c r="N162" i="7" s="1"/>
  <c r="O162" i="7" s="1"/>
  <c r="J429" i="6"/>
  <c r="K429" i="6" s="1"/>
  <c r="M429" i="6" s="1"/>
  <c r="N429" i="7" s="1"/>
  <c r="O429" i="7" s="1"/>
  <c r="J302" i="6"/>
  <c r="K302" i="6" s="1"/>
  <c r="M302" i="6" s="1"/>
  <c r="N302" i="7" s="1"/>
  <c r="O302" i="7" s="1"/>
  <c r="J322" i="6"/>
  <c r="K322" i="6" s="1"/>
  <c r="M322" i="6" s="1"/>
  <c r="N322" i="7" s="1"/>
  <c r="O322" i="7" s="1"/>
  <c r="J183" i="6"/>
  <c r="K183" i="6" s="1"/>
  <c r="M183" i="6" s="1"/>
  <c r="N183" i="7" s="1"/>
  <c r="O183" i="7" s="1"/>
  <c r="J396" i="6"/>
  <c r="K396" i="6" s="1"/>
  <c r="M396" i="6" s="1"/>
  <c r="N396" i="7" s="1"/>
  <c r="O396" i="7" s="1"/>
  <c r="J191" i="6"/>
  <c r="K191" i="6" s="1"/>
  <c r="M191" i="6" s="1"/>
  <c r="N191" i="7" s="1"/>
  <c r="O191" i="7" s="1"/>
  <c r="J42" i="6"/>
  <c r="K42" i="6" s="1"/>
  <c r="M42" i="6" s="1"/>
  <c r="N42" i="7" s="1"/>
  <c r="O42" i="7" s="1"/>
  <c r="J216" i="6"/>
  <c r="K216" i="6" s="1"/>
  <c r="M216" i="6" s="1"/>
  <c r="N216" i="7" s="1"/>
  <c r="O216" i="7" s="1"/>
  <c r="J119" i="6"/>
  <c r="K119" i="6" s="1"/>
  <c r="M119" i="6" s="1"/>
  <c r="N119" i="7" s="1"/>
  <c r="O119" i="7" s="1"/>
  <c r="J423" i="6"/>
  <c r="K423" i="6" s="1"/>
  <c r="M423" i="6" s="1"/>
  <c r="N423" i="7" s="1"/>
  <c r="O423" i="7" s="1"/>
  <c r="J237" i="6"/>
  <c r="K237" i="6" s="1"/>
  <c r="M237" i="6" s="1"/>
  <c r="N237" i="7" s="1"/>
  <c r="O237" i="7" s="1"/>
  <c r="J200" i="6"/>
  <c r="K200" i="6" s="1"/>
  <c r="M200" i="6" s="1"/>
  <c r="N200" i="7" s="1"/>
  <c r="O200" i="7" s="1"/>
  <c r="J175" i="6"/>
  <c r="K175" i="6" s="1"/>
  <c r="M175" i="6" s="1"/>
  <c r="N175" i="7" s="1"/>
  <c r="O175" i="7" s="1"/>
  <c r="J177" i="6"/>
  <c r="K177" i="6" s="1"/>
  <c r="M177" i="6" s="1"/>
  <c r="N177" i="7" s="1"/>
  <c r="O177" i="7" s="1"/>
  <c r="J150" i="6"/>
  <c r="K150" i="6" s="1"/>
  <c r="M150" i="6" s="1"/>
  <c r="N150" i="7" s="1"/>
  <c r="O150" i="7" s="1"/>
  <c r="J69" i="6"/>
  <c r="K69" i="6" s="1"/>
  <c r="M69" i="6" s="1"/>
  <c r="N69" i="7" s="1"/>
  <c r="O69" i="7" s="1"/>
  <c r="J299" i="6"/>
  <c r="K299" i="6" s="1"/>
  <c r="M299" i="6" s="1"/>
  <c r="N299" i="7" s="1"/>
  <c r="O299" i="7" s="1"/>
  <c r="J339" i="6"/>
  <c r="K339" i="6" s="1"/>
  <c r="M339" i="6" s="1"/>
  <c r="N339" i="7" s="1"/>
  <c r="O339" i="7" s="1"/>
  <c r="J401" i="6"/>
  <c r="K401" i="6" s="1"/>
  <c r="M401" i="6" s="1"/>
  <c r="N401" i="7" s="1"/>
  <c r="O401" i="7" s="1"/>
  <c r="J375" i="6"/>
  <c r="K375" i="6" s="1"/>
  <c r="M375" i="6" s="1"/>
  <c r="N375" i="7" s="1"/>
  <c r="O375" i="7" s="1"/>
  <c r="J256" i="6"/>
  <c r="K256" i="6" s="1"/>
  <c r="M256" i="6" s="1"/>
  <c r="N256" i="7" s="1"/>
  <c r="O256" i="7" s="1"/>
  <c r="J142" i="6"/>
  <c r="K142" i="6" s="1"/>
  <c r="M142" i="6" s="1"/>
  <c r="N142" i="7" s="1"/>
  <c r="O142" i="7" s="1"/>
  <c r="J218" i="6"/>
  <c r="K218" i="6" s="1"/>
  <c r="M218" i="6" s="1"/>
  <c r="N218" i="7" s="1"/>
  <c r="O218" i="7" s="1"/>
  <c r="J388" i="6"/>
  <c r="K388" i="6" s="1"/>
  <c r="M388" i="6" s="1"/>
  <c r="N388" i="7" s="1"/>
  <c r="O388" i="7" s="1"/>
  <c r="J371" i="6"/>
  <c r="K371" i="6" s="1"/>
  <c r="M371" i="6" s="1"/>
  <c r="N371" i="7" s="1"/>
  <c r="O371" i="7" s="1"/>
  <c r="J341" i="6"/>
  <c r="K341" i="6" s="1"/>
  <c r="M341" i="6" s="1"/>
  <c r="N341" i="7" s="1"/>
  <c r="O341" i="7" s="1"/>
  <c r="J292" i="6"/>
  <c r="K292" i="6" s="1"/>
  <c r="M292" i="6" s="1"/>
  <c r="N292" i="7" s="1"/>
  <c r="O292" i="7" s="1"/>
  <c r="J277" i="6"/>
  <c r="K277" i="6" s="1"/>
  <c r="M277" i="6" s="1"/>
  <c r="N277" i="7" s="1"/>
  <c r="O277" i="7" s="1"/>
  <c r="J404" i="6"/>
  <c r="K404" i="6" s="1"/>
  <c r="M404" i="6" s="1"/>
  <c r="N404" i="7" s="1"/>
  <c r="O404" i="7" s="1"/>
  <c r="J160" i="6"/>
  <c r="K160" i="6" s="1"/>
  <c r="M160" i="6" s="1"/>
  <c r="N160" i="7" s="1"/>
  <c r="O160" i="7" s="1"/>
  <c r="J189" i="6"/>
  <c r="K189" i="6" s="1"/>
  <c r="M189" i="6" s="1"/>
  <c r="N189" i="7" s="1"/>
  <c r="O189" i="7" s="1"/>
  <c r="J303" i="6"/>
  <c r="K303" i="6" s="1"/>
  <c r="M303" i="6" s="1"/>
  <c r="N303" i="7" s="1"/>
  <c r="O303" i="7" s="1"/>
  <c r="J337" i="6"/>
  <c r="K337" i="6" s="1"/>
  <c r="M337" i="6" s="1"/>
  <c r="N337" i="7" s="1"/>
  <c r="O337" i="7" s="1"/>
  <c r="J178" i="6"/>
  <c r="K178" i="6" s="1"/>
  <c r="M178" i="6" s="1"/>
  <c r="N178" i="7" s="1"/>
  <c r="O178" i="7" s="1"/>
  <c r="J372" i="6"/>
  <c r="K372" i="6" s="1"/>
  <c r="M372" i="6" s="1"/>
  <c r="N372" i="7" s="1"/>
  <c r="O372" i="7" s="1"/>
  <c r="J75" i="6"/>
  <c r="K75" i="6" s="1"/>
  <c r="M75" i="6" s="1"/>
  <c r="N75" i="7" s="1"/>
  <c r="O75" i="7" s="1"/>
  <c r="J282" i="6"/>
  <c r="K282" i="6" s="1"/>
  <c r="M282" i="6" s="1"/>
  <c r="N282" i="7" s="1"/>
  <c r="O282" i="7" s="1"/>
  <c r="J378" i="6"/>
  <c r="K378" i="6" s="1"/>
  <c r="M378" i="6" s="1"/>
  <c r="N378" i="7" s="1"/>
  <c r="O378" i="7" s="1"/>
  <c r="J267" i="6"/>
  <c r="K267" i="6" s="1"/>
  <c r="M267" i="6" s="1"/>
  <c r="N267" i="7" s="1"/>
  <c r="O267" i="7" s="1"/>
  <c r="J203" i="6"/>
  <c r="K203" i="6" s="1"/>
  <c r="M203" i="6" s="1"/>
  <c r="N203" i="7" s="1"/>
  <c r="O203" i="7" s="1"/>
  <c r="J173" i="6"/>
  <c r="K173" i="6" s="1"/>
  <c r="M173" i="6" s="1"/>
  <c r="N173" i="7" s="1"/>
  <c r="O173" i="7" s="1"/>
  <c r="J366" i="6"/>
  <c r="K366" i="6" s="1"/>
  <c r="M366" i="6" s="1"/>
  <c r="N366" i="7" s="1"/>
  <c r="O366" i="7" s="1"/>
  <c r="J410" i="6"/>
  <c r="K410" i="6" s="1"/>
  <c r="M410" i="6" s="1"/>
  <c r="N410" i="7" s="1"/>
  <c r="O410" i="7" s="1"/>
  <c r="J86" i="6"/>
  <c r="K86" i="6" s="1"/>
  <c r="M86" i="6" s="1"/>
  <c r="N86" i="7" s="1"/>
  <c r="O86" i="7" s="1"/>
  <c r="J193" i="6"/>
  <c r="K193" i="6" s="1"/>
  <c r="M193" i="6" s="1"/>
  <c r="N193" i="7" s="1"/>
  <c r="O193" i="7" s="1"/>
  <c r="J219" i="6"/>
  <c r="K219" i="6" s="1"/>
  <c r="M219" i="6" s="1"/>
  <c r="N219" i="7" s="1"/>
  <c r="O219" i="7" s="1"/>
  <c r="J254" i="6"/>
  <c r="K254" i="6" s="1"/>
  <c r="M254" i="6" s="1"/>
  <c r="N254" i="7" s="1"/>
  <c r="O254" i="7" s="1"/>
  <c r="J284" i="6"/>
  <c r="K284" i="6" s="1"/>
  <c r="M284" i="6" s="1"/>
  <c r="N284" i="7" s="1"/>
  <c r="O284" i="7" s="1"/>
  <c r="J281" i="6"/>
  <c r="K281" i="6" s="1"/>
  <c r="M281" i="6" s="1"/>
  <c r="N281" i="7" s="1"/>
  <c r="O281" i="7" s="1"/>
  <c r="J279" i="6"/>
  <c r="K279" i="6" s="1"/>
  <c r="M279" i="6" s="1"/>
  <c r="N279" i="7" s="1"/>
  <c r="O279" i="7" s="1"/>
  <c r="J115" i="6"/>
  <c r="K115" i="6" s="1"/>
  <c r="M115" i="6" s="1"/>
  <c r="N115" i="7" s="1"/>
  <c r="O115" i="7" s="1"/>
  <c r="J27" i="6"/>
  <c r="K27" i="6" s="1"/>
  <c r="M27" i="6" s="1"/>
  <c r="N27" i="7" s="1"/>
  <c r="O27" i="7" s="1"/>
  <c r="J283" i="6"/>
  <c r="K283" i="6" s="1"/>
  <c r="M283" i="6" s="1"/>
  <c r="N283" i="7" s="1"/>
  <c r="O283" i="7" s="1"/>
  <c r="J213" i="6"/>
  <c r="K213" i="6" s="1"/>
  <c r="M213" i="6" s="1"/>
  <c r="N213" i="7" s="1"/>
  <c r="O213" i="7" s="1"/>
  <c r="J317" i="6"/>
  <c r="K317" i="6" s="1"/>
  <c r="M317" i="6" s="1"/>
  <c r="N317" i="7" s="1"/>
  <c r="O317" i="7" s="1"/>
  <c r="J85" i="6"/>
  <c r="K85" i="6" s="1"/>
  <c r="M85" i="6" s="1"/>
  <c r="N85" i="7" s="1"/>
  <c r="O85" i="7" s="1"/>
  <c r="J105" i="6"/>
  <c r="K105" i="6" s="1"/>
  <c r="M105" i="6" s="1"/>
  <c r="N105" i="7" s="1"/>
  <c r="O105" i="7" s="1"/>
  <c r="J263" i="6"/>
  <c r="K263" i="6" s="1"/>
  <c r="M263" i="6" s="1"/>
  <c r="N263" i="7" s="1"/>
  <c r="O263" i="7" s="1"/>
  <c r="J413" i="6"/>
  <c r="K413" i="6" s="1"/>
  <c r="M413" i="6" s="1"/>
  <c r="N413" i="7" s="1"/>
  <c r="O413" i="7" s="1"/>
  <c r="J360" i="6"/>
  <c r="K360" i="6" s="1"/>
  <c r="M360" i="6" s="1"/>
  <c r="N360" i="7" s="1"/>
  <c r="O360" i="7" s="1"/>
  <c r="J97" i="6"/>
  <c r="K97" i="6" s="1"/>
  <c r="M97" i="6" s="1"/>
  <c r="N97" i="7" s="1"/>
  <c r="O97" i="7" s="1"/>
  <c r="J70" i="6"/>
  <c r="K70" i="6" s="1"/>
  <c r="M70" i="6" s="1"/>
  <c r="N70" i="7" s="1"/>
  <c r="O70" i="7" s="1"/>
  <c r="J421" i="6"/>
  <c r="K421" i="6" s="1"/>
  <c r="M421" i="6" s="1"/>
  <c r="N421" i="7" s="1"/>
  <c r="O421" i="7" s="1"/>
  <c r="J230" i="6"/>
  <c r="K230" i="6" s="1"/>
  <c r="M230" i="6" s="1"/>
  <c r="N230" i="7" s="1"/>
  <c r="O230" i="7" s="1"/>
  <c r="J235" i="6"/>
  <c r="K235" i="6" s="1"/>
  <c r="M235" i="6" s="1"/>
  <c r="N235" i="7" s="1"/>
  <c r="O235" i="7" s="1"/>
  <c r="J66" i="6"/>
  <c r="K66" i="6" s="1"/>
  <c r="M66" i="6" s="1"/>
  <c r="N66" i="7" s="1"/>
  <c r="O66" i="7" s="1"/>
  <c r="J143" i="6"/>
  <c r="K143" i="6" s="1"/>
  <c r="M143" i="6" s="1"/>
  <c r="N143" i="7" s="1"/>
  <c r="O143" i="7" s="1"/>
  <c r="J416" i="6"/>
  <c r="K416" i="6" s="1"/>
  <c r="M416" i="6" s="1"/>
  <c r="N416" i="7" s="1"/>
  <c r="O416" i="7" s="1"/>
  <c r="J280" i="6"/>
  <c r="K280" i="6" s="1"/>
  <c r="M280" i="6" s="1"/>
  <c r="N280" i="7" s="1"/>
  <c r="O280" i="7" s="1"/>
  <c r="J295" i="6"/>
  <c r="K295" i="6" s="1"/>
  <c r="M295" i="6" s="1"/>
  <c r="N295" i="7" s="1"/>
  <c r="O295" i="7" s="1"/>
  <c r="J384" i="6"/>
  <c r="K384" i="6" s="1"/>
  <c r="M384" i="6" s="1"/>
  <c r="N384" i="7" s="1"/>
  <c r="O384" i="7" s="1"/>
  <c r="J334" i="6"/>
  <c r="K334" i="6" s="1"/>
  <c r="M334" i="6" s="1"/>
  <c r="N334" i="7" s="1"/>
  <c r="O334" i="7" s="1"/>
  <c r="J10" i="6"/>
  <c r="K10" i="6" s="1"/>
  <c r="M10" i="6" s="1"/>
  <c r="N10" i="7" s="1"/>
  <c r="O10" i="7" s="1"/>
  <c r="J74" i="6"/>
  <c r="K74" i="6" s="1"/>
  <c r="M74" i="6" s="1"/>
  <c r="N74" i="7" s="1"/>
  <c r="O74" i="7" s="1"/>
  <c r="J164" i="6"/>
  <c r="K164" i="6" s="1"/>
  <c r="M164" i="6" s="1"/>
  <c r="N164" i="7" s="1"/>
  <c r="O164" i="7" s="1"/>
  <c r="J63" i="6"/>
  <c r="K63" i="6" s="1"/>
  <c r="M63" i="6" s="1"/>
  <c r="N63" i="7" s="1"/>
  <c r="O63" i="7" s="1"/>
  <c r="J382" i="6"/>
  <c r="K382" i="6" s="1"/>
  <c r="M382" i="6" s="1"/>
  <c r="N382" i="7" s="1"/>
  <c r="O382" i="7" s="1"/>
  <c r="J345" i="6"/>
  <c r="K345" i="6" s="1"/>
  <c r="M345" i="6" s="1"/>
  <c r="N345" i="7" s="1"/>
  <c r="O345" i="7" s="1"/>
  <c r="J248" i="6"/>
  <c r="K248" i="6" s="1"/>
  <c r="M248" i="6" s="1"/>
  <c r="N248" i="7" s="1"/>
  <c r="O248" i="7" s="1"/>
  <c r="J380" i="6"/>
  <c r="K380" i="6" s="1"/>
  <c r="M380" i="6" s="1"/>
  <c r="N380" i="7" s="1"/>
  <c r="O380" i="7" s="1"/>
  <c r="J351" i="6"/>
  <c r="K351" i="6" s="1"/>
  <c r="M351" i="6" s="1"/>
  <c r="N351" i="7" s="1"/>
  <c r="O351" i="7" s="1"/>
  <c r="J48" i="6"/>
  <c r="K48" i="6" s="1"/>
  <c r="M48" i="6" s="1"/>
  <c r="N48" i="7" s="1"/>
  <c r="O48" i="7" s="1"/>
  <c r="J93" i="6"/>
  <c r="K93" i="6" s="1"/>
  <c r="M93" i="6" s="1"/>
  <c r="N93" i="7" s="1"/>
  <c r="O93" i="7" s="1"/>
  <c r="J221" i="6"/>
  <c r="K221" i="6" s="1"/>
  <c r="M221" i="6" s="1"/>
  <c r="N221" i="7" s="1"/>
  <c r="O221" i="7" s="1"/>
  <c r="J89" i="6"/>
  <c r="K89" i="6" s="1"/>
  <c r="M89" i="6" s="1"/>
  <c r="N89" i="7" s="1"/>
  <c r="O89" i="7" s="1"/>
  <c r="J229" i="6"/>
  <c r="K229" i="6" s="1"/>
  <c r="M229" i="6" s="1"/>
  <c r="N229" i="7" s="1"/>
  <c r="O229" i="7" s="1"/>
  <c r="J391" i="6"/>
  <c r="K391" i="6" s="1"/>
  <c r="M391" i="6" s="1"/>
  <c r="N391" i="7" s="1"/>
  <c r="O391" i="7" s="1"/>
  <c r="J22" i="6"/>
  <c r="K22" i="6" s="1"/>
  <c r="M22" i="6" s="1"/>
  <c r="N22" i="7" s="1"/>
  <c r="O22" i="7" s="1"/>
  <c r="J123" i="6"/>
  <c r="K123" i="6" s="1"/>
  <c r="M123" i="6" s="1"/>
  <c r="N123" i="7" s="1"/>
  <c r="O123" i="7" s="1"/>
  <c r="J336" i="6"/>
  <c r="K336" i="6" s="1"/>
  <c r="M336" i="6" s="1"/>
  <c r="N336" i="7" s="1"/>
  <c r="O336" i="7" s="1"/>
  <c r="J247" i="6"/>
  <c r="K247" i="6" s="1"/>
  <c r="M247" i="6" s="1"/>
  <c r="N247" i="7" s="1"/>
  <c r="O247" i="7" s="1"/>
  <c r="J9" i="6"/>
  <c r="K9" i="6" s="1"/>
  <c r="M9" i="6" s="1"/>
  <c r="N9" i="7" s="1"/>
  <c r="O9" i="7" s="1"/>
  <c r="J15" i="6"/>
  <c r="K15" i="6" s="1"/>
  <c r="M15" i="6" s="1"/>
  <c r="N15" i="7" s="1"/>
  <c r="O15" i="7" s="1"/>
  <c r="J114" i="6"/>
  <c r="K114" i="6" s="1"/>
  <c r="M114" i="6" s="1"/>
  <c r="N114" i="7" s="1"/>
  <c r="O114" i="7" s="1"/>
  <c r="J211" i="6"/>
  <c r="K211" i="6" s="1"/>
  <c r="M211" i="6" s="1"/>
  <c r="N211" i="7" s="1"/>
  <c r="O211" i="7" s="1"/>
  <c r="J129" i="6"/>
  <c r="K129" i="6" s="1"/>
  <c r="M129" i="6" s="1"/>
  <c r="N129" i="7" s="1"/>
  <c r="O129" i="7" s="1"/>
  <c r="J297" i="6"/>
  <c r="K297" i="6" s="1"/>
  <c r="M297" i="6" s="1"/>
  <c r="N297" i="7" s="1"/>
  <c r="O297" i="7" s="1"/>
  <c r="J101" i="6"/>
  <c r="K101" i="6" s="1"/>
  <c r="M101" i="6" s="1"/>
  <c r="N101" i="7" s="1"/>
  <c r="O101" i="7" s="1"/>
  <c r="J31" i="6"/>
  <c r="K31" i="6" s="1"/>
  <c r="M31" i="6" s="1"/>
  <c r="N31" i="7" s="1"/>
  <c r="O31" i="7" s="1"/>
  <c r="J99" i="6"/>
  <c r="K99" i="6" s="1"/>
  <c r="M99" i="6" s="1"/>
  <c r="N99" i="7" s="1"/>
  <c r="O99" i="7" s="1"/>
  <c r="J24" i="6"/>
  <c r="K24" i="6" s="1"/>
  <c r="M24" i="6" s="1"/>
  <c r="N24" i="7" s="1"/>
  <c r="O24" i="7" s="1"/>
  <c r="J293" i="6"/>
  <c r="K293" i="6" s="1"/>
  <c r="M293" i="6" s="1"/>
  <c r="N293" i="7" s="1"/>
  <c r="O293" i="7" s="1"/>
  <c r="J411" i="6"/>
  <c r="K411" i="6" s="1"/>
  <c r="M411" i="6" s="1"/>
  <c r="N411" i="7" s="1"/>
  <c r="O411" i="7" s="1"/>
  <c r="J54" i="6"/>
  <c r="K54" i="6" s="1"/>
  <c r="M54" i="6" s="1"/>
  <c r="N54" i="7" s="1"/>
  <c r="O54" i="7" s="1"/>
  <c r="J34" i="6"/>
  <c r="K34" i="6" s="1"/>
  <c r="M34" i="6" s="1"/>
  <c r="N34" i="7" s="1"/>
  <c r="O34" i="7" s="1"/>
  <c r="J206" i="6"/>
  <c r="K206" i="6" s="1"/>
  <c r="M206" i="6" s="1"/>
  <c r="N206" i="7" s="1"/>
  <c r="O206" i="7" s="1"/>
  <c r="J427" i="6"/>
  <c r="K427" i="6" s="1"/>
  <c r="M427" i="6" s="1"/>
  <c r="N427" i="7" s="1"/>
  <c r="O427" i="7" s="1"/>
  <c r="J353" i="6"/>
  <c r="K353" i="6" s="1"/>
  <c r="M353" i="6" s="1"/>
  <c r="N353" i="7" s="1"/>
  <c r="O353" i="7" s="1"/>
  <c r="J110" i="6"/>
  <c r="K110" i="6" s="1"/>
  <c r="M110" i="6" s="1"/>
  <c r="N110" i="7" s="1"/>
  <c r="O110" i="7" s="1"/>
  <c r="J272" i="6"/>
  <c r="K272" i="6" s="1"/>
  <c r="M272" i="6" s="1"/>
  <c r="N272" i="7" s="1"/>
  <c r="O272" i="7" s="1"/>
  <c r="J342" i="6"/>
  <c r="K342" i="6" s="1"/>
  <c r="M342" i="6" s="1"/>
  <c r="N342" i="7" s="1"/>
  <c r="O342" i="7" s="1"/>
  <c r="J214" i="6"/>
  <c r="K214" i="6" s="1"/>
  <c r="M214" i="6" s="1"/>
  <c r="N214" i="7" s="1"/>
  <c r="O214" i="7" s="1"/>
  <c r="J131" i="6"/>
  <c r="K131" i="6" s="1"/>
  <c r="M131" i="6" s="1"/>
  <c r="N131" i="7" s="1"/>
  <c r="O131" i="7" s="1"/>
  <c r="J168" i="6"/>
  <c r="K168" i="6" s="1"/>
  <c r="M168" i="6" s="1"/>
  <c r="N168" i="7" s="1"/>
  <c r="O168" i="7" s="1"/>
  <c r="J332" i="6"/>
  <c r="K332" i="6" s="1"/>
  <c r="M332" i="6" s="1"/>
  <c r="N332" i="7" s="1"/>
  <c r="O332" i="7" s="1"/>
  <c r="J240" i="6"/>
  <c r="K240" i="6" s="1"/>
  <c r="M240" i="6" s="1"/>
  <c r="N240" i="7" s="1"/>
  <c r="O240" i="7" s="1"/>
  <c r="J210" i="6"/>
  <c r="K210" i="6" s="1"/>
  <c r="M210" i="6" s="1"/>
  <c r="N210" i="7" s="1"/>
  <c r="O210" i="7" s="1"/>
  <c r="J170" i="6"/>
  <c r="K170" i="6" s="1"/>
  <c r="M170" i="6" s="1"/>
  <c r="N170" i="7" s="1"/>
  <c r="O170" i="7" s="1"/>
  <c r="J181" i="6"/>
  <c r="K181" i="6" s="1"/>
  <c r="M181" i="6" s="1"/>
  <c r="N181" i="7" s="1"/>
  <c r="O181" i="7" s="1"/>
  <c r="J154" i="6"/>
  <c r="K154" i="6" s="1"/>
  <c r="M154" i="6" s="1"/>
  <c r="N154" i="7" s="1"/>
  <c r="O154" i="7" s="1"/>
  <c r="J232" i="6"/>
  <c r="K232" i="6" s="1"/>
  <c r="M232" i="6" s="1"/>
  <c r="N232" i="7" s="1"/>
  <c r="O232" i="7" s="1"/>
  <c r="J130" i="6"/>
  <c r="K130" i="6" s="1"/>
  <c r="M130" i="6" s="1"/>
  <c r="N130" i="7" s="1"/>
  <c r="O130" i="7" s="1"/>
  <c r="J112" i="6"/>
  <c r="K112" i="6" s="1"/>
  <c r="M112" i="6" s="1"/>
  <c r="N112" i="7" s="1"/>
  <c r="O112" i="7" s="1"/>
  <c r="J68" i="6"/>
  <c r="K68" i="6" s="1"/>
  <c r="M68" i="6" s="1"/>
  <c r="N68" i="7" s="1"/>
  <c r="O68" i="7" s="1"/>
  <c r="J194" i="6"/>
  <c r="K194" i="6" s="1"/>
  <c r="M194" i="6" s="1"/>
  <c r="N194" i="7" s="1"/>
  <c r="O194" i="7" s="1"/>
  <c r="J78" i="6"/>
  <c r="K78" i="6" s="1"/>
  <c r="M78" i="6" s="1"/>
  <c r="N78" i="7" s="1"/>
  <c r="O78" i="7" s="1"/>
  <c r="J145" i="6"/>
  <c r="K145" i="6" s="1"/>
  <c r="M145" i="6" s="1"/>
  <c r="N145" i="7" s="1"/>
  <c r="O145" i="7" s="1"/>
  <c r="J155" i="6"/>
  <c r="K155" i="6" s="1"/>
  <c r="M155" i="6" s="1"/>
  <c r="N155" i="7" s="1"/>
  <c r="O155" i="7" s="1"/>
  <c r="J373" i="6"/>
  <c r="K373" i="6" s="1"/>
  <c r="M373" i="6" s="1"/>
  <c r="N373" i="7" s="1"/>
  <c r="O373" i="7" s="1"/>
  <c r="J285" i="6"/>
  <c r="K285" i="6" s="1"/>
  <c r="M285" i="6" s="1"/>
  <c r="N285" i="7" s="1"/>
  <c r="O285" i="7" s="1"/>
  <c r="J294" i="6"/>
  <c r="K294" i="6" s="1"/>
  <c r="M294" i="6" s="1"/>
  <c r="N294" i="7" s="1"/>
  <c r="O294" i="7" s="1"/>
  <c r="J65" i="6"/>
  <c r="K65" i="6" s="1"/>
  <c r="M65" i="6" s="1"/>
  <c r="N65" i="7" s="1"/>
  <c r="O65" i="7" s="1"/>
  <c r="J132" i="6"/>
  <c r="K132" i="6" s="1"/>
  <c r="M132" i="6" s="1"/>
  <c r="N132" i="7" s="1"/>
  <c r="O132" i="7" s="1"/>
  <c r="J408" i="6"/>
  <c r="K408" i="6" s="1"/>
  <c r="M408" i="6" s="1"/>
  <c r="N408" i="7" s="1"/>
  <c r="O408" i="7" s="1"/>
  <c r="J226" i="6"/>
  <c r="K226" i="6" s="1"/>
  <c r="M226" i="6" s="1"/>
  <c r="N226" i="7" s="1"/>
  <c r="O226" i="7" s="1"/>
  <c r="J403" i="6"/>
  <c r="K403" i="6" s="1"/>
  <c r="M403" i="6" s="1"/>
  <c r="N403" i="7" s="1"/>
  <c r="O403" i="7" s="1"/>
  <c r="J409" i="6"/>
  <c r="K409" i="6" s="1"/>
  <c r="M409" i="6" s="1"/>
  <c r="N409" i="7" s="1"/>
  <c r="O409" i="7" s="1"/>
  <c r="J140" i="6"/>
  <c r="K140" i="6" s="1"/>
  <c r="M140" i="6" s="1"/>
  <c r="N140" i="7" s="1"/>
  <c r="O140" i="7" s="1"/>
  <c r="J153" i="6"/>
  <c r="K153" i="6" s="1"/>
  <c r="M153" i="6" s="1"/>
  <c r="N153" i="7" s="1"/>
  <c r="O153" i="7" s="1"/>
  <c r="J190" i="6"/>
  <c r="K190" i="6" s="1"/>
  <c r="M190" i="6" s="1"/>
  <c r="N190" i="7" s="1"/>
  <c r="O190" i="7" s="1"/>
  <c r="J109" i="6"/>
  <c r="K109" i="6" s="1"/>
  <c r="M109" i="6" s="1"/>
  <c r="N109" i="7" s="1"/>
  <c r="O109" i="7" s="1"/>
  <c r="J253" i="6"/>
  <c r="K253" i="6" s="1"/>
  <c r="M253" i="6" s="1"/>
  <c r="N253" i="7" s="1"/>
  <c r="O253" i="7" s="1"/>
  <c r="J8" i="6"/>
  <c r="K8" i="6" s="1"/>
  <c r="M8" i="6" s="1"/>
  <c r="J43" i="6"/>
  <c r="K43" i="6" s="1"/>
  <c r="M43" i="6" s="1"/>
  <c r="N43" i="7" s="1"/>
  <c r="O43" i="7" s="1"/>
  <c r="J121" i="6"/>
  <c r="K121" i="6" s="1"/>
  <c r="M121" i="6" s="1"/>
  <c r="N121" i="7" s="1"/>
  <c r="O121" i="7" s="1"/>
  <c r="J306" i="6"/>
  <c r="K306" i="6" s="1"/>
  <c r="M306" i="6" s="1"/>
  <c r="N306" i="7" s="1"/>
  <c r="O306" i="7" s="1"/>
  <c r="J301" i="6"/>
  <c r="K301" i="6" s="1"/>
  <c r="M301" i="6" s="1"/>
  <c r="N301" i="7" s="1"/>
  <c r="O301" i="7" s="1"/>
  <c r="J51" i="6"/>
  <c r="K51" i="6" s="1"/>
  <c r="M51" i="6" s="1"/>
  <c r="N51" i="7" s="1"/>
  <c r="O51" i="7" s="1"/>
  <c r="J393" i="6"/>
  <c r="K393" i="6" s="1"/>
  <c r="M393" i="6" s="1"/>
  <c r="N393" i="7" s="1"/>
  <c r="O393" i="7" s="1"/>
  <c r="J383" i="6"/>
  <c r="K383" i="6" s="1"/>
  <c r="M383" i="6" s="1"/>
  <c r="N383" i="7" s="1"/>
  <c r="O383" i="7" s="1"/>
  <c r="J104" i="6"/>
  <c r="K104" i="6" s="1"/>
  <c r="M104" i="6" s="1"/>
  <c r="N104" i="7" s="1"/>
  <c r="O104" i="7" s="1"/>
  <c r="J385" i="6"/>
  <c r="K385" i="6" s="1"/>
  <c r="M385" i="6" s="1"/>
  <c r="N385" i="7" s="1"/>
  <c r="O385" i="7" s="1"/>
  <c r="J151" i="6"/>
  <c r="K151" i="6" s="1"/>
  <c r="M151" i="6" s="1"/>
  <c r="N151" i="7" s="1"/>
  <c r="O151" i="7" s="1"/>
  <c r="J207" i="6"/>
  <c r="K207" i="6" s="1"/>
  <c r="M207" i="6" s="1"/>
  <c r="N207" i="7" s="1"/>
  <c r="O207" i="7" s="1"/>
  <c r="J304" i="6"/>
  <c r="K304" i="6" s="1"/>
  <c r="M304" i="6" s="1"/>
  <c r="N304" i="7" s="1"/>
  <c r="O304" i="7" s="1"/>
  <c r="J379" i="6"/>
  <c r="K379" i="6" s="1"/>
  <c r="M379" i="6" s="1"/>
  <c r="N379" i="7" s="1"/>
  <c r="O379" i="7" s="1"/>
  <c r="J333" i="6"/>
  <c r="K333" i="6" s="1"/>
  <c r="M333" i="6" s="1"/>
  <c r="N333" i="7" s="1"/>
  <c r="O333" i="7" s="1"/>
  <c r="J84" i="6"/>
  <c r="K84" i="6" s="1"/>
  <c r="M84" i="6" s="1"/>
  <c r="N84" i="7" s="1"/>
  <c r="O84" i="7" s="1"/>
  <c r="J321" i="6"/>
  <c r="K321" i="6" s="1"/>
  <c r="M321" i="6" s="1"/>
  <c r="N321" i="7" s="1"/>
  <c r="O321" i="7" s="1"/>
  <c r="J45" i="6"/>
  <c r="K45" i="6" s="1"/>
  <c r="M45" i="6" s="1"/>
  <c r="N45" i="7" s="1"/>
  <c r="O45" i="7" s="1"/>
  <c r="J329" i="6"/>
  <c r="K329" i="6" s="1"/>
  <c r="M329" i="6" s="1"/>
  <c r="N329" i="7" s="1"/>
  <c r="O329" i="7" s="1"/>
  <c r="J325" i="6"/>
  <c r="K325" i="6" s="1"/>
  <c r="M325" i="6" s="1"/>
  <c r="N325" i="7" s="1"/>
  <c r="O325" i="7" s="1"/>
  <c r="J324" i="6"/>
  <c r="K324" i="6" s="1"/>
  <c r="M324" i="6" s="1"/>
  <c r="N324" i="7" s="1"/>
  <c r="O324" i="7" s="1"/>
  <c r="J249" i="6"/>
  <c r="K249" i="6" s="1"/>
  <c r="M249" i="6" s="1"/>
  <c r="N249" i="7" s="1"/>
  <c r="O249" i="7" s="1"/>
  <c r="J44" i="6"/>
  <c r="K44" i="6" s="1"/>
  <c r="M44" i="6" s="1"/>
  <c r="N44" i="7" s="1"/>
  <c r="O44" i="7" s="1"/>
  <c r="J144" i="5"/>
  <c r="K144" i="5" s="1"/>
  <c r="M144" i="5" s="1"/>
  <c r="N144" i="6" s="1"/>
  <c r="J387" i="5"/>
  <c r="K387" i="5" s="1"/>
  <c r="M387" i="5" s="1"/>
  <c r="N387" i="6" s="1"/>
  <c r="J127" i="5"/>
  <c r="K127" i="5" s="1"/>
  <c r="M127" i="5" s="1"/>
  <c r="N127" i="6" s="1"/>
  <c r="O127" i="6" s="1"/>
  <c r="J101" i="5"/>
  <c r="K101" i="5" s="1"/>
  <c r="M101" i="5" s="1"/>
  <c r="N101" i="6" s="1"/>
  <c r="J388" i="5"/>
  <c r="K388" i="5" s="1"/>
  <c r="M388" i="5" s="1"/>
  <c r="N388" i="6" s="1"/>
  <c r="J61" i="5"/>
  <c r="K61" i="5" s="1"/>
  <c r="M61" i="5" s="1"/>
  <c r="N61" i="6" s="1"/>
  <c r="J239" i="5"/>
  <c r="K239" i="5" s="1"/>
  <c r="M239" i="5" s="1"/>
  <c r="N239" i="6" s="1"/>
  <c r="J303" i="5"/>
  <c r="K303" i="5" s="1"/>
  <c r="M303" i="5" s="1"/>
  <c r="N303" i="6" s="1"/>
  <c r="J314" i="5"/>
  <c r="K314" i="5" s="1"/>
  <c r="M314" i="5" s="1"/>
  <c r="N314" i="6" s="1"/>
  <c r="J126" i="5"/>
  <c r="K126" i="5" s="1"/>
  <c r="M126" i="5" s="1"/>
  <c r="N126" i="6" s="1"/>
  <c r="O126" i="6" s="1"/>
  <c r="J20" i="5"/>
  <c r="K20" i="5" s="1"/>
  <c r="M20" i="5" s="1"/>
  <c r="N20" i="6" s="1"/>
  <c r="J245" i="5"/>
  <c r="K245" i="5" s="1"/>
  <c r="M245" i="5" s="1"/>
  <c r="N245" i="6" s="1"/>
  <c r="J375" i="5"/>
  <c r="K375" i="5" s="1"/>
  <c r="M375" i="5" s="1"/>
  <c r="N375" i="6" s="1"/>
  <c r="J79" i="5"/>
  <c r="K79" i="5" s="1"/>
  <c r="M79" i="5" s="1"/>
  <c r="N79" i="6" s="1"/>
  <c r="J246" i="5"/>
  <c r="K246" i="5" s="1"/>
  <c r="M246" i="5" s="1"/>
  <c r="N246" i="6" s="1"/>
  <c r="J338" i="5"/>
  <c r="K338" i="5" s="1"/>
  <c r="M338" i="5" s="1"/>
  <c r="N338" i="6" s="1"/>
  <c r="J174" i="5"/>
  <c r="K174" i="5" s="1"/>
  <c r="M174" i="5" s="1"/>
  <c r="N174" i="6" s="1"/>
  <c r="J226" i="5"/>
  <c r="K226" i="5" s="1"/>
  <c r="M226" i="5" s="1"/>
  <c r="N226" i="6" s="1"/>
  <c r="O226" i="6" s="1"/>
  <c r="J377" i="5"/>
  <c r="K377" i="5" s="1"/>
  <c r="M377" i="5" s="1"/>
  <c r="N377" i="6" s="1"/>
  <c r="O377" i="6" s="1"/>
  <c r="J351" i="5"/>
  <c r="K351" i="5" s="1"/>
  <c r="M351" i="5" s="1"/>
  <c r="N351" i="6" s="1"/>
  <c r="O351" i="6" s="1"/>
  <c r="J75" i="5"/>
  <c r="K75" i="5" s="1"/>
  <c r="M75" i="5" s="1"/>
  <c r="N75" i="6" s="1"/>
  <c r="J134" i="5"/>
  <c r="K134" i="5" s="1"/>
  <c r="M134" i="5" s="1"/>
  <c r="N134" i="6" s="1"/>
  <c r="J390" i="5"/>
  <c r="K390" i="5" s="1"/>
  <c r="M390" i="5" s="1"/>
  <c r="N390" i="6" s="1"/>
  <c r="J423" i="5"/>
  <c r="K423" i="5" s="1"/>
  <c r="M423" i="5" s="1"/>
  <c r="N423" i="6" s="1"/>
  <c r="J112" i="5"/>
  <c r="K112" i="5" s="1"/>
  <c r="M112" i="5" s="1"/>
  <c r="N112" i="6" s="1"/>
  <c r="J38" i="5"/>
  <c r="K38" i="5" s="1"/>
  <c r="M38" i="5" s="1"/>
  <c r="N38" i="6" s="1"/>
  <c r="J102" i="5"/>
  <c r="K102" i="5" s="1"/>
  <c r="M102" i="5" s="1"/>
  <c r="N102" i="6" s="1"/>
  <c r="J270" i="5"/>
  <c r="K270" i="5" s="1"/>
  <c r="M270" i="5" s="1"/>
  <c r="N270" i="6" s="1"/>
  <c r="J203" i="5"/>
  <c r="K203" i="5" s="1"/>
  <c r="M203" i="5" s="1"/>
  <c r="N203" i="6" s="1"/>
  <c r="J243" i="5"/>
  <c r="K243" i="5" s="1"/>
  <c r="M243" i="5" s="1"/>
  <c r="N243" i="6" s="1"/>
  <c r="O243" i="6" s="1"/>
  <c r="J208" i="5"/>
  <c r="K208" i="5" s="1"/>
  <c r="M208" i="5" s="1"/>
  <c r="N208" i="6" s="1"/>
  <c r="J396" i="5"/>
  <c r="K396" i="5" s="1"/>
  <c r="M396" i="5" s="1"/>
  <c r="N396" i="6" s="1"/>
  <c r="O396" i="6" s="1"/>
  <c r="J415" i="5"/>
  <c r="K415" i="5" s="1"/>
  <c r="M415" i="5" s="1"/>
  <c r="N415" i="6" s="1"/>
  <c r="O415" i="6" s="1"/>
  <c r="J403" i="5"/>
  <c r="K403" i="5" s="1"/>
  <c r="M403" i="5" s="1"/>
  <c r="N403" i="6" s="1"/>
  <c r="J414" i="5"/>
  <c r="K414" i="5" s="1"/>
  <c r="M414" i="5" s="1"/>
  <c r="N414" i="6" s="1"/>
  <c r="J364" i="5"/>
  <c r="K364" i="5" s="1"/>
  <c r="M364" i="5" s="1"/>
  <c r="N364" i="6" s="1"/>
  <c r="O364" i="6" s="1"/>
  <c r="J9" i="5"/>
  <c r="K9" i="5" s="1"/>
  <c r="M9" i="5" s="1"/>
  <c r="N9" i="6" s="1"/>
  <c r="J59" i="5"/>
  <c r="K59" i="5" s="1"/>
  <c r="M59" i="5" s="1"/>
  <c r="N59" i="6" s="1"/>
  <c r="O59" i="6" s="1"/>
  <c r="J307" i="5"/>
  <c r="K307" i="5" s="1"/>
  <c r="M307" i="5" s="1"/>
  <c r="N307" i="6" s="1"/>
  <c r="J267" i="5"/>
  <c r="K267" i="5" s="1"/>
  <c r="M267" i="5" s="1"/>
  <c r="N267" i="6" s="1"/>
  <c r="J399" i="5"/>
  <c r="K399" i="5" s="1"/>
  <c r="M399" i="5" s="1"/>
  <c r="N399" i="6" s="1"/>
  <c r="J212" i="5"/>
  <c r="K212" i="5" s="1"/>
  <c r="M212" i="5" s="1"/>
  <c r="N212" i="6" s="1"/>
  <c r="J139" i="5"/>
  <c r="K139" i="5" s="1"/>
  <c r="M139" i="5" s="1"/>
  <c r="N139" i="6" s="1"/>
  <c r="J277" i="5"/>
  <c r="K277" i="5" s="1"/>
  <c r="M277" i="5" s="1"/>
  <c r="N277" i="6" s="1"/>
  <c r="J65" i="5"/>
  <c r="K65" i="5" s="1"/>
  <c r="M65" i="5" s="1"/>
  <c r="N65" i="6" s="1"/>
  <c r="J353" i="5"/>
  <c r="K353" i="5" s="1"/>
  <c r="M353" i="5" s="1"/>
  <c r="N353" i="6" s="1"/>
  <c r="J416" i="5"/>
  <c r="K416" i="5" s="1"/>
  <c r="M416" i="5" s="1"/>
  <c r="N416" i="6" s="1"/>
  <c r="O416" i="6" s="1"/>
  <c r="J184" i="5"/>
  <c r="K184" i="5" s="1"/>
  <c r="M184" i="5" s="1"/>
  <c r="N184" i="6" s="1"/>
  <c r="O184" i="6" s="1"/>
  <c r="J402" i="5"/>
  <c r="K402" i="5" s="1"/>
  <c r="M402" i="5" s="1"/>
  <c r="N402" i="6" s="1"/>
  <c r="J268" i="5"/>
  <c r="K268" i="5" s="1"/>
  <c r="M268" i="5" s="1"/>
  <c r="N268" i="6" s="1"/>
  <c r="J109" i="5"/>
  <c r="K109" i="5" s="1"/>
  <c r="M109" i="5" s="1"/>
  <c r="N109" i="6" s="1"/>
  <c r="J168" i="5"/>
  <c r="K168" i="5" s="1"/>
  <c r="M168" i="5" s="1"/>
  <c r="N168" i="6" s="1"/>
  <c r="J259" i="5"/>
  <c r="K259" i="5" s="1"/>
  <c r="M259" i="5" s="1"/>
  <c r="N259" i="6" s="1"/>
  <c r="J122" i="5"/>
  <c r="K122" i="5" s="1"/>
  <c r="M122" i="5" s="1"/>
  <c r="N122" i="6" s="1"/>
  <c r="J225" i="5"/>
  <c r="K225" i="5" s="1"/>
  <c r="M225" i="5" s="1"/>
  <c r="N225" i="6" s="1"/>
  <c r="O225" i="6" s="1"/>
  <c r="J329" i="5"/>
  <c r="K329" i="5" s="1"/>
  <c r="M329" i="5" s="1"/>
  <c r="N329" i="6" s="1"/>
  <c r="O329" i="6" s="1"/>
  <c r="J405" i="5"/>
  <c r="K405" i="5" s="1"/>
  <c r="M405" i="5" s="1"/>
  <c r="N405" i="6" s="1"/>
  <c r="J44" i="5"/>
  <c r="K44" i="5" s="1"/>
  <c r="M44" i="5" s="1"/>
  <c r="N44" i="6" s="1"/>
  <c r="J337" i="5"/>
  <c r="K337" i="5" s="1"/>
  <c r="M337" i="5" s="1"/>
  <c r="N337" i="6" s="1"/>
  <c r="J118" i="5"/>
  <c r="K118" i="5" s="1"/>
  <c r="M118" i="5" s="1"/>
  <c r="N118" i="6" s="1"/>
  <c r="J85" i="5"/>
  <c r="K85" i="5" s="1"/>
  <c r="M85" i="5" s="1"/>
  <c r="N85" i="6" s="1"/>
  <c r="J288" i="5"/>
  <c r="K288" i="5" s="1"/>
  <c r="M288" i="5" s="1"/>
  <c r="N288" i="6" s="1"/>
  <c r="J18" i="5"/>
  <c r="K18" i="5" s="1"/>
  <c r="M18" i="5" s="1"/>
  <c r="N18" i="6" s="1"/>
  <c r="J369" i="5"/>
  <c r="K369" i="5" s="1"/>
  <c r="M369" i="5" s="1"/>
  <c r="N369" i="6" s="1"/>
  <c r="J348" i="5"/>
  <c r="K348" i="5" s="1"/>
  <c r="M348" i="5" s="1"/>
  <c r="N348" i="6" s="1"/>
  <c r="J284" i="5"/>
  <c r="K284" i="5" s="1"/>
  <c r="M284" i="5" s="1"/>
  <c r="N284" i="6" s="1"/>
  <c r="J344" i="5"/>
  <c r="K344" i="5" s="1"/>
  <c r="M344" i="5" s="1"/>
  <c r="N344" i="6" s="1"/>
  <c r="O344" i="6" s="1"/>
  <c r="J119" i="5"/>
  <c r="K119" i="5" s="1"/>
  <c r="M119" i="5" s="1"/>
  <c r="N119" i="6" s="1"/>
  <c r="O119" i="6" s="1"/>
  <c r="J37" i="5"/>
  <c r="K37" i="5" s="1"/>
  <c r="M37" i="5" s="1"/>
  <c r="N37" i="6" s="1"/>
  <c r="J154" i="5"/>
  <c r="K154" i="5" s="1"/>
  <c r="M154" i="5" s="1"/>
  <c r="N154" i="6" s="1"/>
  <c r="J434" i="5"/>
  <c r="K434" i="5" s="1"/>
  <c r="M434" i="5" s="1"/>
  <c r="N434" i="6" s="1"/>
  <c r="O434" i="6" s="1"/>
  <c r="J121" i="5"/>
  <c r="K121" i="5" s="1"/>
  <c r="M121" i="5" s="1"/>
  <c r="N121" i="6" s="1"/>
  <c r="O121" i="6" s="1"/>
  <c r="J49" i="5"/>
  <c r="K49" i="5" s="1"/>
  <c r="M49" i="5" s="1"/>
  <c r="N49" i="6" s="1"/>
  <c r="J57" i="5"/>
  <c r="K57" i="5" s="1"/>
  <c r="M57" i="5" s="1"/>
  <c r="N57" i="6" s="1"/>
  <c r="J325" i="5"/>
  <c r="K325" i="5" s="1"/>
  <c r="M325" i="5" s="1"/>
  <c r="N325" i="6" s="1"/>
  <c r="J215" i="5"/>
  <c r="K215" i="5" s="1"/>
  <c r="M215" i="5" s="1"/>
  <c r="N215" i="6" s="1"/>
  <c r="J274" i="5"/>
  <c r="K274" i="5" s="1"/>
  <c r="M274" i="5" s="1"/>
  <c r="N274" i="6" s="1"/>
  <c r="J285" i="5"/>
  <c r="K285" i="5" s="1"/>
  <c r="M285" i="5" s="1"/>
  <c r="N285" i="6" s="1"/>
  <c r="J166" i="5"/>
  <c r="K166" i="5" s="1"/>
  <c r="M166" i="5" s="1"/>
  <c r="N166" i="6" s="1"/>
  <c r="J367" i="5"/>
  <c r="K367" i="5" s="1"/>
  <c r="M367" i="5" s="1"/>
  <c r="N367" i="6" s="1"/>
  <c r="J10" i="5"/>
  <c r="K10" i="5" s="1"/>
  <c r="M10" i="5" s="1"/>
  <c r="N10" i="6" s="1"/>
  <c r="J301" i="5"/>
  <c r="K301" i="5" s="1"/>
  <c r="M301" i="5" s="1"/>
  <c r="N301" i="6" s="1"/>
  <c r="O301" i="6" s="1"/>
  <c r="J352" i="5"/>
  <c r="K352" i="5" s="1"/>
  <c r="M352" i="5" s="1"/>
  <c r="N352" i="6" s="1"/>
  <c r="J319" i="5"/>
  <c r="K319" i="5" s="1"/>
  <c r="M319" i="5" s="1"/>
  <c r="N319" i="6" s="1"/>
  <c r="O319" i="6" s="1"/>
  <c r="J88" i="5"/>
  <c r="K88" i="5" s="1"/>
  <c r="M88" i="5" s="1"/>
  <c r="N88" i="6" s="1"/>
  <c r="O88" i="6" s="1"/>
  <c r="J272" i="5"/>
  <c r="K272" i="5" s="1"/>
  <c r="M272" i="5" s="1"/>
  <c r="N272" i="6" s="1"/>
  <c r="J305" i="5"/>
  <c r="K305" i="5" s="1"/>
  <c r="M305" i="5" s="1"/>
  <c r="N305" i="6" s="1"/>
  <c r="J151" i="5"/>
  <c r="K151" i="5" s="1"/>
  <c r="M151" i="5" s="1"/>
  <c r="N151" i="6" s="1"/>
  <c r="O151" i="6" s="1"/>
  <c r="J156" i="5"/>
  <c r="K156" i="5" s="1"/>
  <c r="M156" i="5" s="1"/>
  <c r="N156" i="6" s="1"/>
  <c r="J247" i="5"/>
  <c r="K247" i="5" s="1"/>
  <c r="M247" i="5" s="1"/>
  <c r="N247" i="6" s="1"/>
  <c r="O247" i="6" s="1"/>
  <c r="J417" i="5"/>
  <c r="K417" i="5" s="1"/>
  <c r="M417" i="5" s="1"/>
  <c r="N417" i="6" s="1"/>
  <c r="J186" i="5"/>
  <c r="K186" i="5" s="1"/>
  <c r="M186" i="5" s="1"/>
  <c r="N186" i="6" s="1"/>
  <c r="J418" i="5"/>
  <c r="K418" i="5" s="1"/>
  <c r="M418" i="5" s="1"/>
  <c r="N418" i="6" s="1"/>
  <c r="J357" i="5"/>
  <c r="K357" i="5" s="1"/>
  <c r="M357" i="5" s="1"/>
  <c r="N357" i="6" s="1"/>
  <c r="J317" i="5"/>
  <c r="K317" i="5" s="1"/>
  <c r="M317" i="5" s="1"/>
  <c r="N317" i="6" s="1"/>
  <c r="J55" i="5"/>
  <c r="K55" i="5" s="1"/>
  <c r="M55" i="5" s="1"/>
  <c r="N55" i="6" s="1"/>
  <c r="O55" i="6" s="1"/>
  <c r="J24" i="5"/>
  <c r="K24" i="5" s="1"/>
  <c r="M24" i="5" s="1"/>
  <c r="N24" i="6" s="1"/>
  <c r="J31" i="5"/>
  <c r="K31" i="5" s="1"/>
  <c r="M31" i="5" s="1"/>
  <c r="N31" i="6" s="1"/>
  <c r="O31" i="6" s="1"/>
  <c r="J406" i="5"/>
  <c r="K406" i="5" s="1"/>
  <c r="M406" i="5" s="1"/>
  <c r="N406" i="6" s="1"/>
  <c r="J13" i="5"/>
  <c r="K13" i="5" s="1"/>
  <c r="M13" i="5" s="1"/>
  <c r="N13" i="6" s="1"/>
  <c r="O13" i="6" s="1"/>
  <c r="J213" i="5"/>
  <c r="K213" i="5" s="1"/>
  <c r="M213" i="5" s="1"/>
  <c r="N213" i="6" s="1"/>
  <c r="O213" i="6" s="1"/>
  <c r="J115" i="5"/>
  <c r="K115" i="5" s="1"/>
  <c r="M115" i="5" s="1"/>
  <c r="N115" i="6" s="1"/>
  <c r="O115" i="6" s="1"/>
  <c r="J394" i="5"/>
  <c r="K394" i="5" s="1"/>
  <c r="M394" i="5" s="1"/>
  <c r="N394" i="6" s="1"/>
  <c r="J27" i="5"/>
  <c r="K27" i="5" s="1"/>
  <c r="M27" i="5" s="1"/>
  <c r="N27" i="6" s="1"/>
  <c r="J251" i="5"/>
  <c r="K251" i="5" s="1"/>
  <c r="M251" i="5" s="1"/>
  <c r="N251" i="6" s="1"/>
  <c r="O251" i="6" s="1"/>
  <c r="J97" i="5"/>
  <c r="K97" i="5" s="1"/>
  <c r="M97" i="5" s="1"/>
  <c r="N97" i="6" s="1"/>
  <c r="J411" i="5"/>
  <c r="K411" i="5" s="1"/>
  <c r="M411" i="5" s="1"/>
  <c r="N411" i="6" s="1"/>
  <c r="J94" i="5"/>
  <c r="K94" i="5" s="1"/>
  <c r="M94" i="5" s="1"/>
  <c r="N94" i="6" s="1"/>
  <c r="J255" i="5"/>
  <c r="K255" i="5" s="1"/>
  <c r="M255" i="5" s="1"/>
  <c r="N255" i="6" s="1"/>
  <c r="J400" i="5"/>
  <c r="K400" i="5" s="1"/>
  <c r="M400" i="5" s="1"/>
  <c r="N400" i="6" s="1"/>
  <c r="J250" i="5"/>
  <c r="K250" i="5" s="1"/>
  <c r="M250" i="5" s="1"/>
  <c r="N250" i="6" s="1"/>
  <c r="J82" i="5"/>
  <c r="K82" i="5" s="1"/>
  <c r="M82" i="5" s="1"/>
  <c r="N82" i="6" s="1"/>
  <c r="J146" i="5"/>
  <c r="K146" i="5" s="1"/>
  <c r="M146" i="5" s="1"/>
  <c r="N146" i="6" s="1"/>
  <c r="J159" i="5"/>
  <c r="K159" i="5" s="1"/>
  <c r="M159" i="5" s="1"/>
  <c r="N159" i="6" s="1"/>
  <c r="J283" i="5"/>
  <c r="K283" i="5" s="1"/>
  <c r="M283" i="5" s="1"/>
  <c r="N283" i="6" s="1"/>
  <c r="J224" i="5"/>
  <c r="K224" i="5" s="1"/>
  <c r="M224" i="5" s="1"/>
  <c r="N224" i="6" s="1"/>
  <c r="J419" i="5"/>
  <c r="K419" i="5" s="1"/>
  <c r="M419" i="5" s="1"/>
  <c r="N419" i="6" s="1"/>
  <c r="J138" i="5"/>
  <c r="K138" i="5" s="1"/>
  <c r="M138" i="5" s="1"/>
  <c r="N138" i="6" s="1"/>
  <c r="J435" i="5"/>
  <c r="K435" i="5" s="1"/>
  <c r="M435" i="5" s="1"/>
  <c r="N435" i="6" s="1"/>
  <c r="J354" i="5"/>
  <c r="K354" i="5" s="1"/>
  <c r="M354" i="5" s="1"/>
  <c r="N354" i="6" s="1"/>
  <c r="J43" i="5"/>
  <c r="K43" i="5" s="1"/>
  <c r="M43" i="5" s="1"/>
  <c r="N43" i="6" s="1"/>
  <c r="J32" i="5"/>
  <c r="K32" i="5" s="1"/>
  <c r="M32" i="5" s="1"/>
  <c r="N32" i="6" s="1"/>
  <c r="J11" i="5"/>
  <c r="K11" i="5" s="1"/>
  <c r="M11" i="5" s="1"/>
  <c r="N11" i="6" s="1"/>
  <c r="J368" i="5"/>
  <c r="K368" i="5" s="1"/>
  <c r="M368" i="5" s="1"/>
  <c r="N368" i="6" s="1"/>
  <c r="J229" i="5"/>
  <c r="K229" i="5" s="1"/>
  <c r="M229" i="5" s="1"/>
  <c r="N229" i="6" s="1"/>
  <c r="O229" i="6" s="1"/>
  <c r="J381" i="5"/>
  <c r="K381" i="5" s="1"/>
  <c r="M381" i="5" s="1"/>
  <c r="N381" i="6" s="1"/>
  <c r="J76" i="5"/>
  <c r="K76" i="5" s="1"/>
  <c r="M76" i="5" s="1"/>
  <c r="N76" i="6" s="1"/>
  <c r="J68" i="5"/>
  <c r="K68" i="5" s="1"/>
  <c r="M68" i="5" s="1"/>
  <c r="N68" i="6" s="1"/>
  <c r="J12" i="5"/>
  <c r="K12" i="5" s="1"/>
  <c r="M12" i="5" s="1"/>
  <c r="N12" i="6" s="1"/>
  <c r="J74" i="5"/>
  <c r="K74" i="5" s="1"/>
  <c r="M74" i="5" s="1"/>
  <c r="N74" i="6" s="1"/>
  <c r="J177" i="5"/>
  <c r="K177" i="5" s="1"/>
  <c r="M177" i="5" s="1"/>
  <c r="N177" i="6" s="1"/>
  <c r="J231" i="5"/>
  <c r="K231" i="5" s="1"/>
  <c r="M231" i="5" s="1"/>
  <c r="N231" i="6" s="1"/>
  <c r="J240" i="5"/>
  <c r="K240" i="5" s="1"/>
  <c r="M240" i="5" s="1"/>
  <c r="N240" i="6" s="1"/>
  <c r="J84" i="5"/>
  <c r="K84" i="5" s="1"/>
  <c r="M84" i="5" s="1"/>
  <c r="N84" i="6" s="1"/>
  <c r="J422" i="5"/>
  <c r="K422" i="5" s="1"/>
  <c r="M422" i="5" s="1"/>
  <c r="N422" i="6" s="1"/>
  <c r="J141" i="5"/>
  <c r="K141" i="5" s="1"/>
  <c r="M141" i="5" s="1"/>
  <c r="N141" i="6" s="1"/>
  <c r="J407" i="5"/>
  <c r="K407" i="5" s="1"/>
  <c r="M407" i="5" s="1"/>
  <c r="N407" i="6" s="1"/>
  <c r="J190" i="5"/>
  <c r="K190" i="5" s="1"/>
  <c r="M190" i="5" s="1"/>
  <c r="N190" i="6" s="1"/>
  <c r="J432" i="5"/>
  <c r="K432" i="5" s="1"/>
  <c r="M432" i="5" s="1"/>
  <c r="N432" i="6" s="1"/>
  <c r="J318" i="5"/>
  <c r="K318" i="5" s="1"/>
  <c r="M318" i="5" s="1"/>
  <c r="N318" i="6" s="1"/>
  <c r="J45" i="5"/>
  <c r="K45" i="5" s="1"/>
  <c r="M45" i="5" s="1"/>
  <c r="N45" i="6" s="1"/>
  <c r="J136" i="5"/>
  <c r="K136" i="5" s="1"/>
  <c r="M136" i="5" s="1"/>
  <c r="N136" i="6" s="1"/>
  <c r="J16" i="5"/>
  <c r="K16" i="5" s="1"/>
  <c r="M16" i="5" s="1"/>
  <c r="N16" i="6" s="1"/>
  <c r="J63" i="5"/>
  <c r="K63" i="5" s="1"/>
  <c r="M63" i="5" s="1"/>
  <c r="N63" i="6" s="1"/>
  <c r="J429" i="5"/>
  <c r="K429" i="5" s="1"/>
  <c r="M429" i="5" s="1"/>
  <c r="N429" i="6" s="1"/>
  <c r="J376" i="5"/>
  <c r="K376" i="5" s="1"/>
  <c r="M376" i="5" s="1"/>
  <c r="N376" i="6" s="1"/>
  <c r="J232" i="5"/>
  <c r="K232" i="5" s="1"/>
  <c r="M232" i="5" s="1"/>
  <c r="N232" i="6" s="1"/>
  <c r="J336" i="5"/>
  <c r="K336" i="5" s="1"/>
  <c r="M336" i="5" s="1"/>
  <c r="N336" i="6" s="1"/>
  <c r="J234" i="5"/>
  <c r="K234" i="5" s="1"/>
  <c r="M234" i="5" s="1"/>
  <c r="N234" i="6" s="1"/>
  <c r="O234" i="6" s="1"/>
  <c r="J152" i="5"/>
  <c r="K152" i="5" s="1"/>
  <c r="M152" i="5" s="1"/>
  <c r="N152" i="6" s="1"/>
  <c r="J116" i="5"/>
  <c r="K116" i="5" s="1"/>
  <c r="M116" i="5" s="1"/>
  <c r="N116" i="6" s="1"/>
  <c r="J181" i="5"/>
  <c r="K181" i="5" s="1"/>
  <c r="M181" i="5" s="1"/>
  <c r="N181" i="6" s="1"/>
  <c r="J256" i="5"/>
  <c r="K256" i="5" s="1"/>
  <c r="M256" i="5" s="1"/>
  <c r="N256" i="6" s="1"/>
  <c r="J157" i="5"/>
  <c r="K157" i="5" s="1"/>
  <c r="M157" i="5" s="1"/>
  <c r="N157" i="6" s="1"/>
  <c r="J254" i="5"/>
  <c r="K254" i="5" s="1"/>
  <c r="M254" i="5" s="1"/>
  <c r="N254" i="6" s="1"/>
  <c r="J248" i="5"/>
  <c r="K248" i="5" s="1"/>
  <c r="M248" i="5" s="1"/>
  <c r="N248" i="6" s="1"/>
  <c r="J260" i="5"/>
  <c r="K260" i="5" s="1"/>
  <c r="M260" i="5" s="1"/>
  <c r="N260" i="6" s="1"/>
  <c r="O260" i="6" s="1"/>
  <c r="J48" i="5"/>
  <c r="K48" i="5" s="1"/>
  <c r="M48" i="5" s="1"/>
  <c r="N48" i="6" s="1"/>
  <c r="J252" i="5"/>
  <c r="K252" i="5" s="1"/>
  <c r="M252" i="5" s="1"/>
  <c r="N252" i="6" s="1"/>
  <c r="J131" i="5"/>
  <c r="K131" i="5" s="1"/>
  <c r="M131" i="5" s="1"/>
  <c r="N131" i="6" s="1"/>
  <c r="O131" i="6" s="1"/>
  <c r="J81" i="5"/>
  <c r="K81" i="5" s="1"/>
  <c r="M81" i="5" s="1"/>
  <c r="N81" i="6" s="1"/>
  <c r="J80" i="5"/>
  <c r="K80" i="5" s="1"/>
  <c r="M80" i="5" s="1"/>
  <c r="N80" i="6" s="1"/>
  <c r="O80" i="6" s="1"/>
  <c r="J266" i="5"/>
  <c r="K266" i="5" s="1"/>
  <c r="M266" i="5" s="1"/>
  <c r="N266" i="6" s="1"/>
  <c r="O266" i="6" s="1"/>
  <c r="J326" i="5"/>
  <c r="K326" i="5" s="1"/>
  <c r="M326" i="5" s="1"/>
  <c r="N326" i="6" s="1"/>
  <c r="J395" i="5"/>
  <c r="K395" i="5" s="1"/>
  <c r="M395" i="5" s="1"/>
  <c r="N395" i="6" s="1"/>
  <c r="O395" i="6" s="1"/>
  <c r="J201" i="5"/>
  <c r="K201" i="5" s="1"/>
  <c r="M201" i="5" s="1"/>
  <c r="N201" i="6" s="1"/>
  <c r="O201" i="6" s="1"/>
  <c r="J420" i="5"/>
  <c r="K420" i="5" s="1"/>
  <c r="M420" i="5" s="1"/>
  <c r="N420" i="6" s="1"/>
  <c r="J383" i="5"/>
  <c r="K383" i="5" s="1"/>
  <c r="M383" i="5" s="1"/>
  <c r="N383" i="6" s="1"/>
  <c r="J398" i="5"/>
  <c r="K398" i="5" s="1"/>
  <c r="M398" i="5" s="1"/>
  <c r="N398" i="6" s="1"/>
  <c r="J304" i="5"/>
  <c r="K304" i="5" s="1"/>
  <c r="M304" i="5" s="1"/>
  <c r="N304" i="6" s="1"/>
  <c r="O304" i="6" s="1"/>
  <c r="J426" i="5"/>
  <c r="K426" i="5" s="1"/>
  <c r="M426" i="5" s="1"/>
  <c r="N426" i="6" s="1"/>
  <c r="J204" i="5"/>
  <c r="K204" i="5" s="1"/>
  <c r="M204" i="5" s="1"/>
  <c r="N204" i="6" s="1"/>
  <c r="O204" i="6" s="1"/>
  <c r="J142" i="5"/>
  <c r="K142" i="5" s="1"/>
  <c r="M142" i="5" s="1"/>
  <c r="N142" i="6" s="1"/>
  <c r="O142" i="6" s="1"/>
  <c r="J180" i="5"/>
  <c r="K180" i="5" s="1"/>
  <c r="M180" i="5" s="1"/>
  <c r="N180" i="6" s="1"/>
  <c r="J40" i="5"/>
  <c r="K40" i="5" s="1"/>
  <c r="M40" i="5" s="1"/>
  <c r="N40" i="6" s="1"/>
  <c r="O40" i="6" s="1"/>
  <c r="J96" i="5"/>
  <c r="K96" i="5" s="1"/>
  <c r="M96" i="5" s="1"/>
  <c r="N96" i="6" s="1"/>
  <c r="O96" i="6" s="1"/>
  <c r="J323" i="5"/>
  <c r="K323" i="5" s="1"/>
  <c r="M323" i="5" s="1"/>
  <c r="N323" i="6" s="1"/>
  <c r="J269" i="5"/>
  <c r="K269" i="5" s="1"/>
  <c r="M269" i="5" s="1"/>
  <c r="N269" i="6" s="1"/>
  <c r="O269" i="6" s="1"/>
  <c r="J206" i="5"/>
  <c r="K206" i="5" s="1"/>
  <c r="M206" i="5" s="1"/>
  <c r="N206" i="6" s="1"/>
  <c r="J333" i="5"/>
  <c r="K333" i="5" s="1"/>
  <c r="M333" i="5" s="1"/>
  <c r="N333" i="6" s="1"/>
  <c r="O333" i="6" s="1"/>
  <c r="J296" i="5"/>
  <c r="K296" i="5" s="1"/>
  <c r="M296" i="5" s="1"/>
  <c r="N296" i="6" s="1"/>
  <c r="J187" i="5"/>
  <c r="K187" i="5" s="1"/>
  <c r="M187" i="5" s="1"/>
  <c r="N187" i="6" s="1"/>
  <c r="J217" i="5"/>
  <c r="K217" i="5" s="1"/>
  <c r="M217" i="5" s="1"/>
  <c r="N217" i="6" s="1"/>
  <c r="J169" i="5"/>
  <c r="K169" i="5" s="1"/>
  <c r="M169" i="5" s="1"/>
  <c r="N169" i="6" s="1"/>
  <c r="J99" i="5"/>
  <c r="K99" i="5" s="1"/>
  <c r="M99" i="5" s="1"/>
  <c r="N99" i="6" s="1"/>
  <c r="J120" i="5"/>
  <c r="K120" i="5" s="1"/>
  <c r="M120" i="5" s="1"/>
  <c r="N120" i="6" s="1"/>
  <c r="J430" i="5"/>
  <c r="K430" i="5" s="1"/>
  <c r="M430" i="5" s="1"/>
  <c r="N430" i="6" s="1"/>
  <c r="J413" i="5"/>
  <c r="K413" i="5" s="1"/>
  <c r="M413" i="5" s="1"/>
  <c r="N413" i="6" s="1"/>
  <c r="J346" i="5"/>
  <c r="K346" i="5" s="1"/>
  <c r="M346" i="5" s="1"/>
  <c r="N346" i="6" s="1"/>
  <c r="J253" i="5"/>
  <c r="K253" i="5" s="1"/>
  <c r="M253" i="5" s="1"/>
  <c r="N253" i="6" s="1"/>
  <c r="J340" i="5"/>
  <c r="K340" i="5" s="1"/>
  <c r="M340" i="5" s="1"/>
  <c r="N340" i="6" s="1"/>
  <c r="J191" i="5"/>
  <c r="K191" i="5" s="1"/>
  <c r="M191" i="5" s="1"/>
  <c r="N191" i="6" s="1"/>
  <c r="J401" i="5"/>
  <c r="K401" i="5" s="1"/>
  <c r="M401" i="5" s="1"/>
  <c r="N401" i="6" s="1"/>
  <c r="J339" i="5"/>
  <c r="K339" i="5" s="1"/>
  <c r="M339" i="5" s="1"/>
  <c r="N339" i="6" s="1"/>
  <c r="J302" i="5"/>
  <c r="K302" i="5" s="1"/>
  <c r="M302" i="5" s="1"/>
  <c r="N302" i="6" s="1"/>
  <c r="J425" i="5"/>
  <c r="K425" i="5" s="1"/>
  <c r="M425" i="5" s="1"/>
  <c r="N425" i="6" s="1"/>
  <c r="J110" i="5"/>
  <c r="K110" i="5" s="1"/>
  <c r="M110" i="5" s="1"/>
  <c r="N110" i="6" s="1"/>
  <c r="J280" i="5"/>
  <c r="K280" i="5" s="1"/>
  <c r="M280" i="5" s="1"/>
  <c r="N280" i="6" s="1"/>
  <c r="J58" i="5"/>
  <c r="K58" i="5" s="1"/>
  <c r="M58" i="5" s="1"/>
  <c r="N58" i="6" s="1"/>
  <c r="J29" i="5"/>
  <c r="K29" i="5" s="1"/>
  <c r="M29" i="5" s="1"/>
  <c r="N29" i="6" s="1"/>
  <c r="J295" i="5"/>
  <c r="K295" i="5" s="1"/>
  <c r="M295" i="5" s="1"/>
  <c r="N295" i="6" s="1"/>
  <c r="O295" i="6" s="1"/>
  <c r="J379" i="5"/>
  <c r="K379" i="5" s="1"/>
  <c r="M379" i="5" s="1"/>
  <c r="N379" i="6" s="1"/>
  <c r="J428" i="5"/>
  <c r="K428" i="5" s="1"/>
  <c r="M428" i="5" s="1"/>
  <c r="N428" i="6" s="1"/>
  <c r="J52" i="5"/>
  <c r="K52" i="5" s="1"/>
  <c r="M52" i="5" s="1"/>
  <c r="N52" i="6" s="1"/>
  <c r="J427" i="5"/>
  <c r="K427" i="5" s="1"/>
  <c r="M427" i="5" s="1"/>
  <c r="N427" i="6" s="1"/>
  <c r="J89" i="5"/>
  <c r="K89" i="5" s="1"/>
  <c r="M89" i="5" s="1"/>
  <c r="N89" i="6" s="1"/>
  <c r="J189" i="5"/>
  <c r="K189" i="5" s="1"/>
  <c r="M189" i="5" s="1"/>
  <c r="N189" i="6" s="1"/>
  <c r="J163" i="5"/>
  <c r="K163" i="5" s="1"/>
  <c r="M163" i="5" s="1"/>
  <c r="N163" i="6" s="1"/>
  <c r="J341" i="5"/>
  <c r="K341" i="5" s="1"/>
  <c r="M341" i="5" s="1"/>
  <c r="N341" i="6" s="1"/>
  <c r="O341" i="6" s="1"/>
  <c r="J393" i="5"/>
  <c r="K393" i="5" s="1"/>
  <c r="M393" i="5" s="1"/>
  <c r="N393" i="6" s="1"/>
  <c r="J155" i="5"/>
  <c r="K155" i="5" s="1"/>
  <c r="M155" i="5" s="1"/>
  <c r="N155" i="6" s="1"/>
  <c r="O155" i="6" s="1"/>
  <c r="J374" i="5"/>
  <c r="K374" i="5" s="1"/>
  <c r="M374" i="5" s="1"/>
  <c r="N374" i="6" s="1"/>
  <c r="J195" i="5"/>
  <c r="K195" i="5" s="1"/>
  <c r="M195" i="5" s="1"/>
  <c r="N195" i="6" s="1"/>
  <c r="J47" i="5"/>
  <c r="K47" i="5" s="1"/>
  <c r="M47" i="5" s="1"/>
  <c r="N47" i="6" s="1"/>
  <c r="J130" i="5"/>
  <c r="K130" i="5" s="1"/>
  <c r="M130" i="5" s="1"/>
  <c r="N130" i="6" s="1"/>
  <c r="J273" i="5"/>
  <c r="K273" i="5" s="1"/>
  <c r="M273" i="5" s="1"/>
  <c r="N273" i="6" s="1"/>
  <c r="J258" i="5"/>
  <c r="K258" i="5" s="1"/>
  <c r="M258" i="5" s="1"/>
  <c r="N258" i="6" s="1"/>
  <c r="J330" i="5"/>
  <c r="K330" i="5" s="1"/>
  <c r="M330" i="5" s="1"/>
  <c r="N330" i="6" s="1"/>
  <c r="J17" i="5"/>
  <c r="K17" i="5" s="1"/>
  <c r="M17" i="5" s="1"/>
  <c r="N17" i="6" s="1"/>
  <c r="O17" i="6" s="1"/>
  <c r="J145" i="5"/>
  <c r="K145" i="5" s="1"/>
  <c r="M145" i="5" s="1"/>
  <c r="N145" i="6" s="1"/>
  <c r="J378" i="5"/>
  <c r="K378" i="5" s="1"/>
  <c r="M378" i="5" s="1"/>
  <c r="N378" i="6" s="1"/>
  <c r="O378" i="6" s="1"/>
  <c r="J8" i="5"/>
  <c r="K8" i="5" s="1"/>
  <c r="M8" i="5" s="1"/>
  <c r="J70" i="5"/>
  <c r="K70" i="5" s="1"/>
  <c r="M70" i="5" s="1"/>
  <c r="N70" i="6" s="1"/>
  <c r="J345" i="5"/>
  <c r="K345" i="5" s="1"/>
  <c r="M345" i="5" s="1"/>
  <c r="N345" i="6" s="1"/>
  <c r="J198" i="5"/>
  <c r="K198" i="5" s="1"/>
  <c r="M198" i="5" s="1"/>
  <c r="N198" i="6" s="1"/>
  <c r="J164" i="5"/>
  <c r="K164" i="5" s="1"/>
  <c r="M164" i="5" s="1"/>
  <c r="N164" i="6" s="1"/>
  <c r="O164" i="6" s="1"/>
  <c r="J276" i="5"/>
  <c r="K276" i="5" s="1"/>
  <c r="M276" i="5" s="1"/>
  <c r="N276" i="6" s="1"/>
  <c r="O276" i="6" s="1"/>
  <c r="J389" i="5"/>
  <c r="K389" i="5" s="1"/>
  <c r="M389" i="5" s="1"/>
  <c r="N389" i="6" s="1"/>
  <c r="J297" i="5"/>
  <c r="K297" i="5" s="1"/>
  <c r="M297" i="5" s="1"/>
  <c r="N297" i="6" s="1"/>
  <c r="J91" i="5"/>
  <c r="K91" i="5" s="1"/>
  <c r="M91" i="5" s="1"/>
  <c r="N91" i="6" s="1"/>
  <c r="J62" i="5"/>
  <c r="K62" i="5" s="1"/>
  <c r="M62" i="5" s="1"/>
  <c r="N62" i="6" s="1"/>
  <c r="J392" i="5"/>
  <c r="K392" i="5" s="1"/>
  <c r="M392" i="5" s="1"/>
  <c r="N392" i="6" s="1"/>
  <c r="J370" i="5"/>
  <c r="K370" i="5" s="1"/>
  <c r="M370" i="5" s="1"/>
  <c r="N370" i="6" s="1"/>
  <c r="O370" i="6" s="1"/>
  <c r="J170" i="5"/>
  <c r="K170" i="5" s="1"/>
  <c r="M170" i="5" s="1"/>
  <c r="N170" i="6" s="1"/>
  <c r="J148" i="5"/>
  <c r="K148" i="5" s="1"/>
  <c r="M148" i="5" s="1"/>
  <c r="N148" i="6" s="1"/>
  <c r="J328" i="5"/>
  <c r="K328" i="5" s="1"/>
  <c r="M328" i="5" s="1"/>
  <c r="N328" i="6" s="1"/>
  <c r="J77" i="5"/>
  <c r="K77" i="5" s="1"/>
  <c r="M77" i="5" s="1"/>
  <c r="N77" i="6" s="1"/>
  <c r="O77" i="6" s="1"/>
  <c r="J83" i="5"/>
  <c r="K83" i="5" s="1"/>
  <c r="M83" i="5" s="1"/>
  <c r="N83" i="6" s="1"/>
  <c r="J332" i="5"/>
  <c r="K332" i="5" s="1"/>
  <c r="M332" i="5" s="1"/>
  <c r="N332" i="6" s="1"/>
  <c r="J322" i="5"/>
  <c r="K322" i="5" s="1"/>
  <c r="M322" i="5" s="1"/>
  <c r="N322" i="6" s="1"/>
  <c r="J56" i="5"/>
  <c r="K56" i="5" s="1"/>
  <c r="M56" i="5" s="1"/>
  <c r="N56" i="6" s="1"/>
  <c r="O56" i="6" s="1"/>
  <c r="J54" i="5"/>
  <c r="K54" i="5" s="1"/>
  <c r="M54" i="5" s="1"/>
  <c r="N54" i="6" s="1"/>
  <c r="J211" i="5"/>
  <c r="K211" i="5" s="1"/>
  <c r="M211" i="5" s="1"/>
  <c r="N211" i="6" s="1"/>
  <c r="J64" i="5"/>
  <c r="K64" i="5" s="1"/>
  <c r="M64" i="5" s="1"/>
  <c r="N64" i="6" s="1"/>
  <c r="J320" i="5"/>
  <c r="K320" i="5" s="1"/>
  <c r="M320" i="5" s="1"/>
  <c r="N320" i="6" s="1"/>
  <c r="O320" i="6" s="1"/>
  <c r="J36" i="5"/>
  <c r="K36" i="5" s="1"/>
  <c r="M36" i="5" s="1"/>
  <c r="N36" i="6" s="1"/>
  <c r="J311" i="5"/>
  <c r="K311" i="5" s="1"/>
  <c r="M311" i="5" s="1"/>
  <c r="N311" i="6" s="1"/>
  <c r="J431" i="5"/>
  <c r="K431" i="5" s="1"/>
  <c r="M431" i="5" s="1"/>
  <c r="N431" i="6" s="1"/>
  <c r="J321" i="5"/>
  <c r="K321" i="5" s="1"/>
  <c r="M321" i="5" s="1"/>
  <c r="N321" i="6" s="1"/>
  <c r="J171" i="5"/>
  <c r="K171" i="5" s="1"/>
  <c r="M171" i="5" s="1"/>
  <c r="N171" i="6" s="1"/>
  <c r="J87" i="5"/>
  <c r="K87" i="5" s="1"/>
  <c r="M87" i="5" s="1"/>
  <c r="N87" i="6" s="1"/>
  <c r="J282" i="5"/>
  <c r="K282" i="5" s="1"/>
  <c r="M282" i="5" s="1"/>
  <c r="N282" i="6" s="1"/>
  <c r="O282" i="6" s="1"/>
  <c r="J362" i="5"/>
  <c r="K362" i="5" s="1"/>
  <c r="M362" i="5" s="1"/>
  <c r="N362" i="6" s="1"/>
  <c r="J69" i="5"/>
  <c r="K69" i="5" s="1"/>
  <c r="M69" i="5" s="1"/>
  <c r="N69" i="6" s="1"/>
  <c r="J197" i="5"/>
  <c r="K197" i="5" s="1"/>
  <c r="M197" i="5" s="1"/>
  <c r="N197" i="6" s="1"/>
  <c r="J257" i="5"/>
  <c r="K257" i="5" s="1"/>
  <c r="M257" i="5" s="1"/>
  <c r="N257" i="6" s="1"/>
  <c r="J244" i="5"/>
  <c r="K244" i="5" s="1"/>
  <c r="M244" i="5" s="1"/>
  <c r="N244" i="6" s="1"/>
  <c r="J153" i="5"/>
  <c r="K153" i="5" s="1"/>
  <c r="M153" i="5" s="1"/>
  <c r="N153" i="6" s="1"/>
  <c r="O153" i="6" s="1"/>
  <c r="J421" i="5"/>
  <c r="K421" i="5" s="1"/>
  <c r="M421" i="5" s="1"/>
  <c r="N421" i="6" s="1"/>
  <c r="J103" i="5"/>
  <c r="K103" i="5" s="1"/>
  <c r="M103" i="5" s="1"/>
  <c r="N103" i="6" s="1"/>
  <c r="O103" i="6" s="1"/>
  <c r="J175" i="5"/>
  <c r="K175" i="5" s="1"/>
  <c r="M175" i="5" s="1"/>
  <c r="N175" i="6" s="1"/>
  <c r="J132" i="5"/>
  <c r="K132" i="5" s="1"/>
  <c r="M132" i="5" s="1"/>
  <c r="N132" i="6" s="1"/>
  <c r="J262" i="5"/>
  <c r="K262" i="5" s="1"/>
  <c r="M262" i="5" s="1"/>
  <c r="N262" i="6" s="1"/>
  <c r="J347" i="5"/>
  <c r="K347" i="5" s="1"/>
  <c r="M347" i="5" s="1"/>
  <c r="N347" i="6" s="1"/>
  <c r="O347" i="6" s="1"/>
  <c r="J343" i="5"/>
  <c r="K343" i="5" s="1"/>
  <c r="M343" i="5" s="1"/>
  <c r="N343" i="6" s="1"/>
  <c r="J50" i="5"/>
  <c r="K50" i="5" s="1"/>
  <c r="M50" i="5" s="1"/>
  <c r="N50" i="6" s="1"/>
  <c r="J236" i="5"/>
  <c r="K236" i="5" s="1"/>
  <c r="M236" i="5" s="1"/>
  <c r="N236" i="6" s="1"/>
  <c r="O236" i="6" s="1"/>
  <c r="J227" i="5"/>
  <c r="K227" i="5" s="1"/>
  <c r="M227" i="5" s="1"/>
  <c r="N227" i="6" s="1"/>
  <c r="J412" i="5"/>
  <c r="K412" i="5" s="1"/>
  <c r="M412" i="5" s="1"/>
  <c r="N412" i="6" s="1"/>
  <c r="O412" i="6" s="1"/>
  <c r="J350" i="5"/>
  <c r="K350" i="5" s="1"/>
  <c r="M350" i="5" s="1"/>
  <c r="N350" i="6" s="1"/>
  <c r="J366" i="5"/>
  <c r="K366" i="5" s="1"/>
  <c r="M366" i="5" s="1"/>
  <c r="N366" i="6" s="1"/>
  <c r="J404" i="5"/>
  <c r="K404" i="5" s="1"/>
  <c r="M404" i="5" s="1"/>
  <c r="N404" i="6" s="1"/>
  <c r="O404" i="6" s="1"/>
  <c r="J306" i="5"/>
  <c r="K306" i="5" s="1"/>
  <c r="M306" i="5" s="1"/>
  <c r="N306" i="6" s="1"/>
  <c r="O306" i="6" s="1"/>
  <c r="J22" i="5"/>
  <c r="K22" i="5" s="1"/>
  <c r="M22" i="5" s="1"/>
  <c r="N22" i="6" s="1"/>
  <c r="J92" i="5"/>
  <c r="K92" i="5" s="1"/>
  <c r="M92" i="5" s="1"/>
  <c r="N92" i="6" s="1"/>
  <c r="J265" i="5"/>
  <c r="K265" i="5" s="1"/>
  <c r="M265" i="5" s="1"/>
  <c r="N265" i="6" s="1"/>
  <c r="J286" i="5"/>
  <c r="K286" i="5" s="1"/>
  <c r="M286" i="5" s="1"/>
  <c r="N286" i="6" s="1"/>
  <c r="J291" i="5"/>
  <c r="K291" i="5" s="1"/>
  <c r="M291" i="5" s="1"/>
  <c r="N291" i="6" s="1"/>
  <c r="O291" i="6" s="1"/>
  <c r="J42" i="5"/>
  <c r="K42" i="5" s="1"/>
  <c r="M42" i="5" s="1"/>
  <c r="N42" i="6" s="1"/>
  <c r="J111" i="5"/>
  <c r="K111" i="5" s="1"/>
  <c r="M111" i="5" s="1"/>
  <c r="N111" i="6" s="1"/>
  <c r="O111" i="6" s="1"/>
  <c r="J46" i="5"/>
  <c r="K46" i="5" s="1"/>
  <c r="M46" i="5" s="1"/>
  <c r="N46" i="6" s="1"/>
  <c r="O46" i="6" s="1"/>
  <c r="J355" i="5"/>
  <c r="K355" i="5" s="1"/>
  <c r="M355" i="5" s="1"/>
  <c r="N355" i="6" s="1"/>
  <c r="J125" i="5"/>
  <c r="K125" i="5" s="1"/>
  <c r="M125" i="5" s="1"/>
  <c r="N125" i="6" s="1"/>
  <c r="O125" i="6" s="1"/>
  <c r="J104" i="5"/>
  <c r="K104" i="5" s="1"/>
  <c r="M104" i="5" s="1"/>
  <c r="N104" i="6" s="1"/>
  <c r="J114" i="5"/>
  <c r="K114" i="5" s="1"/>
  <c r="M114" i="5" s="1"/>
  <c r="N114" i="6" s="1"/>
  <c r="O114" i="6" s="1"/>
  <c r="J313" i="5"/>
  <c r="K313" i="5" s="1"/>
  <c r="M313" i="5" s="1"/>
  <c r="N313" i="6" s="1"/>
  <c r="J161" i="5"/>
  <c r="K161" i="5" s="1"/>
  <c r="M161" i="5" s="1"/>
  <c r="N161" i="6" s="1"/>
  <c r="J95" i="5"/>
  <c r="K95" i="5" s="1"/>
  <c r="M95" i="5" s="1"/>
  <c r="N95" i="6" s="1"/>
  <c r="J371" i="5"/>
  <c r="K371" i="5" s="1"/>
  <c r="M371" i="5" s="1"/>
  <c r="N371" i="6" s="1"/>
  <c r="J316" i="5"/>
  <c r="K316" i="5" s="1"/>
  <c r="M316" i="5" s="1"/>
  <c r="N316" i="6" s="1"/>
  <c r="J137" i="5"/>
  <c r="K137" i="5" s="1"/>
  <c r="M137" i="5" s="1"/>
  <c r="N137" i="6" s="1"/>
  <c r="J356" i="5"/>
  <c r="K356" i="5" s="1"/>
  <c r="M356" i="5" s="1"/>
  <c r="N356" i="6" s="1"/>
  <c r="J373" i="5"/>
  <c r="K373" i="5" s="1"/>
  <c r="M373" i="5" s="1"/>
  <c r="N373" i="6" s="1"/>
  <c r="J160" i="5"/>
  <c r="K160" i="5" s="1"/>
  <c r="M160" i="5" s="1"/>
  <c r="N160" i="6" s="1"/>
  <c r="J107" i="5"/>
  <c r="K107" i="5" s="1"/>
  <c r="M107" i="5" s="1"/>
  <c r="N107" i="6" s="1"/>
  <c r="J263" i="5"/>
  <c r="K263" i="5" s="1"/>
  <c r="M263" i="5" s="1"/>
  <c r="N263" i="6" s="1"/>
  <c r="J179" i="5"/>
  <c r="K179" i="5" s="1"/>
  <c r="M179" i="5" s="1"/>
  <c r="N179" i="6" s="1"/>
  <c r="J140" i="5"/>
  <c r="K140" i="5" s="1"/>
  <c r="M140" i="5" s="1"/>
  <c r="N140" i="6" s="1"/>
  <c r="J310" i="5"/>
  <c r="K310" i="5" s="1"/>
  <c r="M310" i="5" s="1"/>
  <c r="N310" i="6" s="1"/>
  <c r="J35" i="5"/>
  <c r="K35" i="5" s="1"/>
  <c r="M35" i="5" s="1"/>
  <c r="N35" i="6" s="1"/>
  <c r="J220" i="5"/>
  <c r="K220" i="5" s="1"/>
  <c r="M220" i="5" s="1"/>
  <c r="N220" i="6" s="1"/>
  <c r="O220" i="6" s="1"/>
  <c r="J278" i="5"/>
  <c r="K278" i="5" s="1"/>
  <c r="M278" i="5" s="1"/>
  <c r="N278" i="6" s="1"/>
  <c r="O278" i="6" s="1"/>
  <c r="J133" i="5"/>
  <c r="K133" i="5" s="1"/>
  <c r="M133" i="5" s="1"/>
  <c r="N133" i="6" s="1"/>
  <c r="J86" i="5"/>
  <c r="K86" i="5" s="1"/>
  <c r="M86" i="5" s="1"/>
  <c r="N86" i="6" s="1"/>
  <c r="J382" i="5"/>
  <c r="K382" i="5" s="1"/>
  <c r="M382" i="5" s="1"/>
  <c r="N382" i="6" s="1"/>
  <c r="J222" i="5"/>
  <c r="K222" i="5" s="1"/>
  <c r="M222" i="5" s="1"/>
  <c r="N222" i="6" s="1"/>
  <c r="O222" i="6" s="1"/>
  <c r="J433" i="5"/>
  <c r="K433" i="5" s="1"/>
  <c r="M433" i="5" s="1"/>
  <c r="N433" i="6" s="1"/>
  <c r="O433" i="6" s="1"/>
  <c r="J106" i="5"/>
  <c r="K106" i="5" s="1"/>
  <c r="M106" i="5" s="1"/>
  <c r="N106" i="6" s="1"/>
  <c r="J15" i="5"/>
  <c r="K15" i="5" s="1"/>
  <c r="M15" i="5" s="1"/>
  <c r="N15" i="6" s="1"/>
  <c r="J192" i="5"/>
  <c r="K192" i="5" s="1"/>
  <c r="M192" i="5" s="1"/>
  <c r="N192" i="6" s="1"/>
  <c r="O192" i="6" s="1"/>
  <c r="J90" i="5"/>
  <c r="K90" i="5" s="1"/>
  <c r="M90" i="5" s="1"/>
  <c r="N90" i="6" s="1"/>
  <c r="J185" i="5"/>
  <c r="K185" i="5" s="1"/>
  <c r="M185" i="5" s="1"/>
  <c r="N185" i="6" s="1"/>
  <c r="O185" i="6" s="1"/>
  <c r="J193" i="5"/>
  <c r="K193" i="5" s="1"/>
  <c r="M193" i="5" s="1"/>
  <c r="N193" i="6" s="1"/>
  <c r="J71" i="5"/>
  <c r="K71" i="5" s="1"/>
  <c r="M71" i="5" s="1"/>
  <c r="N71" i="6" s="1"/>
  <c r="J384" i="5"/>
  <c r="K384" i="5" s="1"/>
  <c r="M384" i="5" s="1"/>
  <c r="N384" i="6" s="1"/>
  <c r="J287" i="5"/>
  <c r="K287" i="5" s="1"/>
  <c r="M287" i="5" s="1"/>
  <c r="N287" i="6" s="1"/>
  <c r="J165" i="5"/>
  <c r="K165" i="5" s="1"/>
  <c r="M165" i="5" s="1"/>
  <c r="N165" i="6" s="1"/>
  <c r="O165" i="6" s="1"/>
  <c r="J218" i="5"/>
  <c r="K218" i="5" s="1"/>
  <c r="M218" i="5" s="1"/>
  <c r="N218" i="6" s="1"/>
  <c r="O218" i="6" s="1"/>
  <c r="J66" i="5"/>
  <c r="K66" i="5" s="1"/>
  <c r="M66" i="5" s="1"/>
  <c r="N66" i="6" s="1"/>
  <c r="J249" i="5"/>
  <c r="K249" i="5" s="1"/>
  <c r="M249" i="5" s="1"/>
  <c r="N249" i="6" s="1"/>
  <c r="J219" i="5"/>
  <c r="K219" i="5" s="1"/>
  <c r="M219" i="5" s="1"/>
  <c r="N219" i="6" s="1"/>
  <c r="O219" i="6" s="1"/>
  <c r="J261" i="5"/>
  <c r="K261" i="5" s="1"/>
  <c r="M261" i="5" s="1"/>
  <c r="N261" i="6" s="1"/>
  <c r="O261" i="6" s="1"/>
  <c r="J30" i="5"/>
  <c r="K30" i="5" s="1"/>
  <c r="M30" i="5" s="1"/>
  <c r="N30" i="6" s="1"/>
  <c r="J41" i="5"/>
  <c r="K41" i="5" s="1"/>
  <c r="M41" i="5" s="1"/>
  <c r="N41" i="6" s="1"/>
  <c r="J183" i="5"/>
  <c r="K183" i="5" s="1"/>
  <c r="M183" i="5" s="1"/>
  <c r="N183" i="6" s="1"/>
  <c r="J150" i="5"/>
  <c r="K150" i="5" s="1"/>
  <c r="M150" i="5" s="1"/>
  <c r="N150" i="6" s="1"/>
  <c r="O150" i="6" s="1"/>
  <c r="J33" i="5"/>
  <c r="K33" i="5" s="1"/>
  <c r="M33" i="5" s="1"/>
  <c r="N33" i="6" s="1"/>
  <c r="O33" i="6" s="1"/>
  <c r="J200" i="5"/>
  <c r="K200" i="5" s="1"/>
  <c r="M200" i="5" s="1"/>
  <c r="N200" i="6" s="1"/>
  <c r="J158" i="5"/>
  <c r="K158" i="5" s="1"/>
  <c r="M158" i="5" s="1"/>
  <c r="N158" i="6" s="1"/>
  <c r="O158" i="6" s="1"/>
  <c r="J359" i="5"/>
  <c r="K359" i="5" s="1"/>
  <c r="M359" i="5" s="1"/>
  <c r="N359" i="6" s="1"/>
  <c r="O359" i="6" s="1"/>
  <c r="J194" i="5"/>
  <c r="K194" i="5" s="1"/>
  <c r="M194" i="5" s="1"/>
  <c r="N194" i="6" s="1"/>
  <c r="J241" i="5"/>
  <c r="K241" i="5" s="1"/>
  <c r="M241" i="5" s="1"/>
  <c r="N241" i="6" s="1"/>
  <c r="O241" i="6" s="1"/>
  <c r="J209" i="5"/>
  <c r="K209" i="5" s="1"/>
  <c r="M209" i="5" s="1"/>
  <c r="N209" i="6" s="1"/>
  <c r="J162" i="5"/>
  <c r="K162" i="5" s="1"/>
  <c r="M162" i="5" s="1"/>
  <c r="N162" i="6" s="1"/>
  <c r="J361" i="5"/>
  <c r="K361" i="5" s="1"/>
  <c r="M361" i="5" s="1"/>
  <c r="N361" i="6" s="1"/>
  <c r="O361" i="6" s="1"/>
  <c r="J147" i="5"/>
  <c r="K147" i="5" s="1"/>
  <c r="M147" i="5" s="1"/>
  <c r="N147" i="6" s="1"/>
  <c r="J349" i="5"/>
  <c r="K349" i="5" s="1"/>
  <c r="M349" i="5" s="1"/>
  <c r="N349" i="6" s="1"/>
  <c r="O349" i="6" s="1"/>
  <c r="J292" i="5"/>
  <c r="K292" i="5" s="1"/>
  <c r="M292" i="5" s="1"/>
  <c r="N292" i="6" s="1"/>
  <c r="J309" i="5"/>
  <c r="K309" i="5" s="1"/>
  <c r="M309" i="5" s="1"/>
  <c r="N309" i="6" s="1"/>
  <c r="J334" i="5"/>
  <c r="K334" i="5" s="1"/>
  <c r="M334" i="5" s="1"/>
  <c r="N334" i="6" s="1"/>
  <c r="J300" i="5"/>
  <c r="K300" i="5" s="1"/>
  <c r="M300" i="5" s="1"/>
  <c r="N300" i="6" s="1"/>
  <c r="J365" i="5"/>
  <c r="K365" i="5" s="1"/>
  <c r="M365" i="5" s="1"/>
  <c r="N365" i="6" s="1"/>
  <c r="J358" i="5"/>
  <c r="K358" i="5" s="1"/>
  <c r="M358" i="5" s="1"/>
  <c r="N358" i="6" s="1"/>
  <c r="J271" i="5"/>
  <c r="K271" i="5" s="1"/>
  <c r="M271" i="5" s="1"/>
  <c r="N271" i="6" s="1"/>
  <c r="J238" i="5"/>
  <c r="K238" i="5" s="1"/>
  <c r="M238" i="5" s="1"/>
  <c r="N238" i="6" s="1"/>
  <c r="O238" i="6" s="1"/>
  <c r="J53" i="5"/>
  <c r="K53" i="5" s="1"/>
  <c r="M53" i="5" s="1"/>
  <c r="N53" i="6" s="1"/>
  <c r="J108" i="5"/>
  <c r="K108" i="5" s="1"/>
  <c r="M108" i="5" s="1"/>
  <c r="N108" i="6" s="1"/>
  <c r="O108" i="6" s="1"/>
  <c r="J275" i="5"/>
  <c r="K275" i="5" s="1"/>
  <c r="M275" i="5" s="1"/>
  <c r="N275" i="6" s="1"/>
  <c r="J380" i="5"/>
  <c r="K380" i="5" s="1"/>
  <c r="M380" i="5" s="1"/>
  <c r="N380" i="6" s="1"/>
  <c r="J93" i="5"/>
  <c r="K93" i="5" s="1"/>
  <c r="M93" i="5" s="1"/>
  <c r="N93" i="6" s="1"/>
  <c r="O93" i="6" s="1"/>
  <c r="J397" i="5"/>
  <c r="K397" i="5" s="1"/>
  <c r="M397" i="5" s="1"/>
  <c r="N397" i="6" s="1"/>
  <c r="J98" i="5"/>
  <c r="K98" i="5" s="1"/>
  <c r="M98" i="5" s="1"/>
  <c r="N98" i="6" s="1"/>
  <c r="J214" i="5"/>
  <c r="K214" i="5" s="1"/>
  <c r="M214" i="5" s="1"/>
  <c r="N214" i="6" s="1"/>
  <c r="J331" i="5"/>
  <c r="K331" i="5" s="1"/>
  <c r="M331" i="5" s="1"/>
  <c r="N331" i="6" s="1"/>
  <c r="J135" i="5"/>
  <c r="K135" i="5" s="1"/>
  <c r="M135" i="5" s="1"/>
  <c r="N135" i="6" s="1"/>
  <c r="J78" i="5"/>
  <c r="K78" i="5" s="1"/>
  <c r="M78" i="5" s="1"/>
  <c r="N78" i="6" s="1"/>
  <c r="J233" i="5"/>
  <c r="K233" i="5" s="1"/>
  <c r="M233" i="5" s="1"/>
  <c r="N233" i="6" s="1"/>
  <c r="O233" i="6" s="1"/>
  <c r="J128" i="5"/>
  <c r="K128" i="5" s="1"/>
  <c r="M128" i="5" s="1"/>
  <c r="N128" i="6" s="1"/>
  <c r="O128" i="6" s="1"/>
  <c r="J294" i="5"/>
  <c r="K294" i="5" s="1"/>
  <c r="M294" i="5" s="1"/>
  <c r="N294" i="6" s="1"/>
  <c r="J149" i="5"/>
  <c r="K149" i="5" s="1"/>
  <c r="M149" i="5" s="1"/>
  <c r="N149" i="6" s="1"/>
  <c r="O149" i="6" s="1"/>
  <c r="J279" i="5"/>
  <c r="K279" i="5" s="1"/>
  <c r="M279" i="5" s="1"/>
  <c r="N279" i="6" s="1"/>
  <c r="O279" i="6" s="1"/>
  <c r="J289" i="5"/>
  <c r="K289" i="5" s="1"/>
  <c r="M289" i="5" s="1"/>
  <c r="N289" i="6" s="1"/>
  <c r="O289" i="6" s="1"/>
  <c r="J312" i="5"/>
  <c r="K312" i="5" s="1"/>
  <c r="M312" i="5" s="1"/>
  <c r="N312" i="6" s="1"/>
  <c r="J105" i="5"/>
  <c r="K105" i="5" s="1"/>
  <c r="M105" i="5" s="1"/>
  <c r="N105" i="6" s="1"/>
  <c r="O105" i="6" s="1"/>
  <c r="J173" i="5"/>
  <c r="K173" i="5" s="1"/>
  <c r="M173" i="5" s="1"/>
  <c r="N173" i="6" s="1"/>
  <c r="J172" i="5"/>
  <c r="K172" i="5" s="1"/>
  <c r="M172" i="5" s="1"/>
  <c r="N172" i="6" s="1"/>
  <c r="O172" i="6" s="1"/>
  <c r="J308" i="5"/>
  <c r="K308" i="5" s="1"/>
  <c r="M308" i="5" s="1"/>
  <c r="N308" i="6" s="1"/>
  <c r="J424" i="5"/>
  <c r="K424" i="5" s="1"/>
  <c r="M424" i="5" s="1"/>
  <c r="N424" i="6" s="1"/>
  <c r="J167" i="5"/>
  <c r="K167" i="5" s="1"/>
  <c r="M167" i="5" s="1"/>
  <c r="N167" i="6" s="1"/>
  <c r="J335" i="5"/>
  <c r="K335" i="5" s="1"/>
  <c r="M335" i="5" s="1"/>
  <c r="N335" i="6" s="1"/>
  <c r="J298" i="5"/>
  <c r="K298" i="5" s="1"/>
  <c r="M298" i="5" s="1"/>
  <c r="N298" i="6" s="1"/>
  <c r="J342" i="5"/>
  <c r="K342" i="5" s="1"/>
  <c r="M342" i="5" s="1"/>
  <c r="N342" i="6" s="1"/>
  <c r="J21" i="5"/>
  <c r="K21" i="5" s="1"/>
  <c r="M21" i="5" s="1"/>
  <c r="N21" i="6" s="1"/>
  <c r="J113" i="5"/>
  <c r="K113" i="5" s="1"/>
  <c r="M113" i="5" s="1"/>
  <c r="N113" i="6" s="1"/>
  <c r="J235" i="5"/>
  <c r="K235" i="5" s="1"/>
  <c r="M235" i="5" s="1"/>
  <c r="N235" i="6" s="1"/>
  <c r="J26" i="5"/>
  <c r="K26" i="5" s="1"/>
  <c r="M26" i="5" s="1"/>
  <c r="N26" i="6" s="1"/>
  <c r="J205" i="5"/>
  <c r="K205" i="5" s="1"/>
  <c r="M205" i="5" s="1"/>
  <c r="N205" i="6" s="1"/>
  <c r="O205" i="6" s="1"/>
  <c r="J216" i="5"/>
  <c r="K216" i="5" s="1"/>
  <c r="M216" i="5" s="1"/>
  <c r="N216" i="6" s="1"/>
  <c r="J124" i="5"/>
  <c r="K124" i="5" s="1"/>
  <c r="M124" i="5" s="1"/>
  <c r="N124" i="6" s="1"/>
  <c r="O124" i="6" s="1"/>
  <c r="J221" i="5"/>
  <c r="K221" i="5" s="1"/>
  <c r="M221" i="5" s="1"/>
  <c r="N221" i="6" s="1"/>
  <c r="J199" i="5"/>
  <c r="K199" i="5" s="1"/>
  <c r="M199" i="5" s="1"/>
  <c r="N199" i="6" s="1"/>
  <c r="J391" i="5"/>
  <c r="K391" i="5" s="1"/>
  <c r="M391" i="5" s="1"/>
  <c r="N391" i="6" s="1"/>
  <c r="O391" i="6" s="1"/>
  <c r="J178" i="5"/>
  <c r="K178" i="5" s="1"/>
  <c r="M178" i="5" s="1"/>
  <c r="N178" i="6" s="1"/>
  <c r="J210" i="5"/>
  <c r="K210" i="5" s="1"/>
  <c r="M210" i="5" s="1"/>
  <c r="N210" i="6" s="1"/>
  <c r="O210" i="6" s="1"/>
  <c r="J363" i="5"/>
  <c r="K363" i="5" s="1"/>
  <c r="M363" i="5" s="1"/>
  <c r="N363" i="6" s="1"/>
  <c r="J372" i="5"/>
  <c r="K372" i="5" s="1"/>
  <c r="M372" i="5" s="1"/>
  <c r="N372" i="6" s="1"/>
  <c r="O372" i="6" s="1"/>
  <c r="J293" i="5"/>
  <c r="K293" i="5" s="1"/>
  <c r="M293" i="5" s="1"/>
  <c r="N293" i="6" s="1"/>
  <c r="J182" i="5"/>
  <c r="K182" i="5" s="1"/>
  <c r="M182" i="5" s="1"/>
  <c r="N182" i="6" s="1"/>
  <c r="J34" i="5"/>
  <c r="K34" i="5" s="1"/>
  <c r="M34" i="5" s="1"/>
  <c r="N34" i="6" s="1"/>
  <c r="J237" i="5"/>
  <c r="K237" i="5" s="1"/>
  <c r="M237" i="5" s="1"/>
  <c r="N237" i="6" s="1"/>
  <c r="O237" i="6" s="1"/>
  <c r="J60" i="5"/>
  <c r="K60" i="5" s="1"/>
  <c r="M60" i="5" s="1"/>
  <c r="N60" i="6" s="1"/>
  <c r="J188" i="5"/>
  <c r="K188" i="5" s="1"/>
  <c r="M188" i="5" s="1"/>
  <c r="N188" i="6" s="1"/>
  <c r="J143" i="5"/>
  <c r="K143" i="5" s="1"/>
  <c r="M143" i="5" s="1"/>
  <c r="N143" i="6" s="1"/>
  <c r="J39" i="5"/>
  <c r="K39" i="5" s="1"/>
  <c r="M39" i="5" s="1"/>
  <c r="N39" i="6" s="1"/>
  <c r="J202" i="5"/>
  <c r="K202" i="5" s="1"/>
  <c r="M202" i="5" s="1"/>
  <c r="N202" i="6" s="1"/>
  <c r="O202" i="6" s="1"/>
  <c r="J223" i="5"/>
  <c r="K223" i="5" s="1"/>
  <c r="M223" i="5" s="1"/>
  <c r="N223" i="6" s="1"/>
  <c r="J281" i="5"/>
  <c r="K281" i="5" s="1"/>
  <c r="M281" i="5" s="1"/>
  <c r="N281" i="6" s="1"/>
  <c r="J410" i="5"/>
  <c r="K410" i="5" s="1"/>
  <c r="M410" i="5" s="1"/>
  <c r="N410" i="6" s="1"/>
  <c r="O410" i="6" s="1"/>
  <c r="J207" i="5"/>
  <c r="K207" i="5" s="1"/>
  <c r="M207" i="5" s="1"/>
  <c r="N207" i="6" s="1"/>
  <c r="J290" i="5"/>
  <c r="K290" i="5" s="1"/>
  <c r="M290" i="5" s="1"/>
  <c r="N290" i="6" s="1"/>
  <c r="O290" i="6" s="1"/>
  <c r="J72" i="5"/>
  <c r="K72" i="5" s="1"/>
  <c r="M72" i="5" s="1"/>
  <c r="N72" i="6" s="1"/>
  <c r="J14" i="5"/>
  <c r="K14" i="5" s="1"/>
  <c r="M14" i="5" s="1"/>
  <c r="N14" i="6" s="1"/>
  <c r="J51" i="5"/>
  <c r="K51" i="5" s="1"/>
  <c r="M51" i="5" s="1"/>
  <c r="N51" i="6" s="1"/>
  <c r="O51" i="6" s="1"/>
  <c r="J28" i="5"/>
  <c r="K28" i="5" s="1"/>
  <c r="M28" i="5" s="1"/>
  <c r="N28" i="6" s="1"/>
  <c r="O28" i="6" s="1"/>
  <c r="J230" i="5"/>
  <c r="K230" i="5" s="1"/>
  <c r="M230" i="5" s="1"/>
  <c r="N230" i="6" s="1"/>
  <c r="J228" i="5"/>
  <c r="K228" i="5" s="1"/>
  <c r="M228" i="5" s="1"/>
  <c r="N228" i="6" s="1"/>
  <c r="O228" i="6" s="1"/>
  <c r="J360" i="5"/>
  <c r="K360" i="5" s="1"/>
  <c r="M360" i="5" s="1"/>
  <c r="N360" i="6" s="1"/>
  <c r="O360" i="6" s="1"/>
  <c r="J176" i="5"/>
  <c r="K176" i="5" s="1"/>
  <c r="M176" i="5" s="1"/>
  <c r="N176" i="6" s="1"/>
  <c r="J23" i="5"/>
  <c r="K23" i="5" s="1"/>
  <c r="M23" i="5" s="1"/>
  <c r="N23" i="6" s="1"/>
  <c r="J25" i="5"/>
  <c r="K25" i="5" s="1"/>
  <c r="M25" i="5" s="1"/>
  <c r="N25" i="6" s="1"/>
  <c r="J67" i="5"/>
  <c r="K67" i="5" s="1"/>
  <c r="M67" i="5" s="1"/>
  <c r="N67" i="6" s="1"/>
  <c r="J19" i="5"/>
  <c r="K19" i="5" s="1"/>
  <c r="M19" i="5" s="1"/>
  <c r="N19" i="6" s="1"/>
  <c r="J73" i="5"/>
  <c r="K73" i="5" s="1"/>
  <c r="M73" i="5" s="1"/>
  <c r="N73" i="6" s="1"/>
  <c r="O73" i="6" s="1"/>
  <c r="J123" i="5"/>
  <c r="K123" i="5" s="1"/>
  <c r="M123" i="5" s="1"/>
  <c r="N123" i="6" s="1"/>
  <c r="J315" i="5"/>
  <c r="K315" i="5" s="1"/>
  <c r="M315" i="5" s="1"/>
  <c r="N315" i="6" s="1"/>
  <c r="J327" i="5"/>
  <c r="K327" i="5" s="1"/>
  <c r="M327" i="5" s="1"/>
  <c r="N327" i="6" s="1"/>
  <c r="J117" i="5"/>
  <c r="K117" i="5" s="1"/>
  <c r="M117" i="5" s="1"/>
  <c r="N117" i="6" s="1"/>
  <c r="J385" i="5"/>
  <c r="K385" i="5" s="1"/>
  <c r="M385" i="5" s="1"/>
  <c r="N385" i="6" s="1"/>
  <c r="J386" i="5"/>
  <c r="K386" i="5" s="1"/>
  <c r="M386" i="5" s="1"/>
  <c r="N386" i="6" s="1"/>
  <c r="J324" i="5"/>
  <c r="K324" i="5" s="1"/>
  <c r="M324" i="5" s="1"/>
  <c r="N324" i="6" s="1"/>
  <c r="J408" i="5"/>
  <c r="K408" i="5" s="1"/>
  <c r="M408" i="5" s="1"/>
  <c r="N408" i="6" s="1"/>
  <c r="O408" i="6" s="1"/>
  <c r="J242" i="5"/>
  <c r="K242" i="5" s="1"/>
  <c r="M242" i="5" s="1"/>
  <c r="N242" i="6" s="1"/>
  <c r="J409" i="5"/>
  <c r="K409" i="5" s="1"/>
  <c r="M409" i="5" s="1"/>
  <c r="N409" i="6" s="1"/>
  <c r="J100" i="5"/>
  <c r="K100" i="5" s="1"/>
  <c r="M100" i="5" s="1"/>
  <c r="N100" i="6" s="1"/>
  <c r="J264" i="5"/>
  <c r="K264" i="5" s="1"/>
  <c r="M264" i="5" s="1"/>
  <c r="N264" i="6" s="1"/>
  <c r="J129" i="5"/>
  <c r="K129" i="5" s="1"/>
  <c r="M129" i="5" s="1"/>
  <c r="N129" i="6" s="1"/>
  <c r="J299" i="5"/>
  <c r="K299" i="5" s="1"/>
  <c r="M299" i="5" s="1"/>
  <c r="N299" i="6" s="1"/>
  <c r="J196" i="5"/>
  <c r="K196" i="5" s="1"/>
  <c r="M196" i="5" s="1"/>
  <c r="N196" i="6" s="1"/>
  <c r="O195" i="5"/>
  <c r="O432" i="5"/>
  <c r="O351" i="5"/>
  <c r="O346" i="5"/>
  <c r="O149" i="5"/>
  <c r="O324" i="5"/>
  <c r="O290" i="5"/>
  <c r="O73" i="5"/>
  <c r="O94" i="5"/>
  <c r="O20" i="5"/>
  <c r="O163" i="5"/>
  <c r="O177" i="5"/>
  <c r="O121" i="5"/>
  <c r="O105" i="5"/>
  <c r="O19" i="5"/>
  <c r="O265" i="5"/>
  <c r="O30" i="5"/>
  <c r="O151" i="5"/>
  <c r="O332" i="5"/>
  <c r="O374" i="5"/>
  <c r="O70" i="5"/>
  <c r="O98" i="5"/>
  <c r="O96" i="5"/>
  <c r="O52" i="5"/>
  <c r="O270" i="5"/>
  <c r="O248" i="5"/>
  <c r="O422" i="5"/>
  <c r="O249" i="5"/>
  <c r="O221" i="5"/>
  <c r="O164" i="5"/>
  <c r="O204" i="5"/>
  <c r="O125" i="5"/>
  <c r="O182" i="5"/>
  <c r="O277" i="5"/>
  <c r="O338" i="5"/>
  <c r="O102" i="5"/>
  <c r="O254" i="5"/>
  <c r="O206" i="5"/>
  <c r="O337" i="5"/>
  <c r="N8" i="5"/>
  <c r="M437" i="4"/>
  <c r="J40" i="3"/>
  <c r="K40" i="3" s="1"/>
  <c r="M40" i="3" s="1"/>
  <c r="N40" i="4" s="1"/>
  <c r="O40" i="4" s="1"/>
  <c r="J43" i="3"/>
  <c r="K43" i="3" s="1"/>
  <c r="M43" i="3" s="1"/>
  <c r="N43" i="4" s="1"/>
  <c r="O43" i="4" s="1"/>
  <c r="J208" i="3"/>
  <c r="K208" i="3" s="1"/>
  <c r="M208" i="3" s="1"/>
  <c r="N208" i="4" s="1"/>
  <c r="O208" i="4" s="1"/>
  <c r="J419" i="3"/>
  <c r="K419" i="3" s="1"/>
  <c r="M419" i="3" s="1"/>
  <c r="N419" i="4" s="1"/>
  <c r="O419" i="4" s="1"/>
  <c r="J54" i="3"/>
  <c r="K54" i="3" s="1"/>
  <c r="M54" i="3" s="1"/>
  <c r="N54" i="4" s="1"/>
  <c r="O54" i="4" s="1"/>
  <c r="J298" i="3"/>
  <c r="K298" i="3" s="1"/>
  <c r="M298" i="3" s="1"/>
  <c r="N298" i="4" s="1"/>
  <c r="O298" i="4" s="1"/>
  <c r="J26" i="3"/>
  <c r="K26" i="3" s="1"/>
  <c r="M26" i="3" s="1"/>
  <c r="N26" i="4" s="1"/>
  <c r="O26" i="4" s="1"/>
  <c r="J402" i="3"/>
  <c r="K402" i="3" s="1"/>
  <c r="M402" i="3" s="1"/>
  <c r="N402" i="4" s="1"/>
  <c r="O402" i="4" s="1"/>
  <c r="J206" i="3"/>
  <c r="K206" i="3" s="1"/>
  <c r="M206" i="3" s="1"/>
  <c r="N206" i="4" s="1"/>
  <c r="O206" i="4" s="1"/>
  <c r="J320" i="3"/>
  <c r="K320" i="3" s="1"/>
  <c r="M320" i="3" s="1"/>
  <c r="N320" i="4" s="1"/>
  <c r="O320" i="4" s="1"/>
  <c r="J165" i="3"/>
  <c r="K165" i="3" s="1"/>
  <c r="M165" i="3" s="1"/>
  <c r="N165" i="4" s="1"/>
  <c r="O165" i="4" s="1"/>
  <c r="J39" i="3"/>
  <c r="K39" i="3" s="1"/>
  <c r="M39" i="3" s="1"/>
  <c r="N39" i="4" s="1"/>
  <c r="O39" i="4" s="1"/>
  <c r="J344" i="3"/>
  <c r="K344" i="3" s="1"/>
  <c r="M344" i="3" s="1"/>
  <c r="N344" i="4" s="1"/>
  <c r="O344" i="4" s="1"/>
  <c r="J102" i="3"/>
  <c r="K102" i="3" s="1"/>
  <c r="M102" i="3" s="1"/>
  <c r="N102" i="4" s="1"/>
  <c r="O102" i="4" s="1"/>
  <c r="J291" i="3"/>
  <c r="K291" i="3" s="1"/>
  <c r="M291" i="3" s="1"/>
  <c r="N291" i="4" s="1"/>
  <c r="O291" i="4" s="1"/>
  <c r="J127" i="3"/>
  <c r="K127" i="3" s="1"/>
  <c r="M127" i="3" s="1"/>
  <c r="N127" i="4" s="1"/>
  <c r="O127" i="4" s="1"/>
  <c r="J378" i="3"/>
  <c r="K378" i="3" s="1"/>
  <c r="M378" i="3" s="1"/>
  <c r="N378" i="4" s="1"/>
  <c r="O378" i="4" s="1"/>
  <c r="J245" i="3"/>
  <c r="K245" i="3" s="1"/>
  <c r="M245" i="3" s="1"/>
  <c r="N245" i="4" s="1"/>
  <c r="O245" i="4" s="1"/>
  <c r="J42" i="3"/>
  <c r="K42" i="3" s="1"/>
  <c r="M42" i="3" s="1"/>
  <c r="N42" i="4" s="1"/>
  <c r="O42" i="4" s="1"/>
  <c r="J198" i="3"/>
  <c r="K198" i="3" s="1"/>
  <c r="M198" i="3" s="1"/>
  <c r="N198" i="4" s="1"/>
  <c r="O198" i="4" s="1"/>
  <c r="J126" i="3"/>
  <c r="K126" i="3" s="1"/>
  <c r="M126" i="3" s="1"/>
  <c r="N126" i="4" s="1"/>
  <c r="O126" i="4" s="1"/>
  <c r="J354" i="3"/>
  <c r="K354" i="3" s="1"/>
  <c r="M354" i="3" s="1"/>
  <c r="N354" i="4" s="1"/>
  <c r="O354" i="4" s="1"/>
  <c r="J123" i="3"/>
  <c r="K123" i="3" s="1"/>
  <c r="M123" i="3" s="1"/>
  <c r="N123" i="4" s="1"/>
  <c r="O123" i="4" s="1"/>
  <c r="J356" i="3"/>
  <c r="K356" i="3" s="1"/>
  <c r="M356" i="3" s="1"/>
  <c r="N356" i="4" s="1"/>
  <c r="O356" i="4" s="1"/>
  <c r="J103" i="3"/>
  <c r="K103" i="3" s="1"/>
  <c r="M103" i="3" s="1"/>
  <c r="N103" i="4" s="1"/>
  <c r="O103" i="4" s="1"/>
  <c r="J241" i="3"/>
  <c r="K241" i="3" s="1"/>
  <c r="M241" i="3" s="1"/>
  <c r="N241" i="4" s="1"/>
  <c r="O241" i="4" s="1"/>
  <c r="J238" i="3"/>
  <c r="K238" i="3" s="1"/>
  <c r="M238" i="3" s="1"/>
  <c r="N238" i="4" s="1"/>
  <c r="O238" i="4" s="1"/>
  <c r="J100" i="3"/>
  <c r="K100" i="3" s="1"/>
  <c r="M100" i="3" s="1"/>
  <c r="N100" i="4" s="1"/>
  <c r="O100" i="4" s="1"/>
  <c r="J50" i="3"/>
  <c r="K50" i="3" s="1"/>
  <c r="M50" i="3" s="1"/>
  <c r="N50" i="4" s="1"/>
  <c r="O50" i="4" s="1"/>
  <c r="J433" i="3"/>
  <c r="K433" i="3" s="1"/>
  <c r="M433" i="3" s="1"/>
  <c r="N433" i="4" s="1"/>
  <c r="O433" i="4" s="1"/>
  <c r="J420" i="3"/>
  <c r="K420" i="3" s="1"/>
  <c r="M420" i="3" s="1"/>
  <c r="N420" i="4" s="1"/>
  <c r="O420" i="4" s="1"/>
  <c r="J372" i="3"/>
  <c r="K372" i="3" s="1"/>
  <c r="M372" i="3" s="1"/>
  <c r="N372" i="4" s="1"/>
  <c r="O372" i="4" s="1"/>
  <c r="J184" i="3"/>
  <c r="K184" i="3" s="1"/>
  <c r="M184" i="3" s="1"/>
  <c r="N184" i="4" s="1"/>
  <c r="O184" i="4" s="1"/>
  <c r="J62" i="3"/>
  <c r="K62" i="3" s="1"/>
  <c r="M62" i="3" s="1"/>
  <c r="N62" i="4" s="1"/>
  <c r="O62" i="4" s="1"/>
  <c r="J180" i="3"/>
  <c r="K180" i="3" s="1"/>
  <c r="M180" i="3" s="1"/>
  <c r="N180" i="4" s="1"/>
  <c r="O180" i="4" s="1"/>
  <c r="J252" i="3"/>
  <c r="K252" i="3" s="1"/>
  <c r="M252" i="3" s="1"/>
  <c r="N252" i="4" s="1"/>
  <c r="O252" i="4" s="1"/>
  <c r="J337" i="3"/>
  <c r="K337" i="3" s="1"/>
  <c r="M337" i="3" s="1"/>
  <c r="N337" i="4" s="1"/>
  <c r="O337" i="4" s="1"/>
  <c r="J426" i="3"/>
  <c r="K426" i="3" s="1"/>
  <c r="M426" i="3" s="1"/>
  <c r="N426" i="4" s="1"/>
  <c r="O426" i="4" s="1"/>
  <c r="J286" i="3"/>
  <c r="K286" i="3" s="1"/>
  <c r="M286" i="3" s="1"/>
  <c r="N286" i="4" s="1"/>
  <c r="O286" i="4" s="1"/>
  <c r="J265" i="3"/>
  <c r="K265" i="3" s="1"/>
  <c r="M265" i="3" s="1"/>
  <c r="N265" i="4" s="1"/>
  <c r="O265" i="4" s="1"/>
  <c r="J201" i="3"/>
  <c r="K201" i="3" s="1"/>
  <c r="M201" i="3" s="1"/>
  <c r="N201" i="4" s="1"/>
  <c r="O201" i="4" s="1"/>
  <c r="J104" i="3"/>
  <c r="K104" i="3" s="1"/>
  <c r="M104" i="3" s="1"/>
  <c r="N104" i="4" s="1"/>
  <c r="O104" i="4" s="1"/>
  <c r="J111" i="3"/>
  <c r="K111" i="3" s="1"/>
  <c r="M111" i="3" s="1"/>
  <c r="N111" i="4" s="1"/>
  <c r="O111" i="4" s="1"/>
  <c r="J132" i="3"/>
  <c r="K132" i="3" s="1"/>
  <c r="M132" i="3" s="1"/>
  <c r="N132" i="4" s="1"/>
  <c r="O132" i="4" s="1"/>
  <c r="J406" i="3"/>
  <c r="K406" i="3" s="1"/>
  <c r="M406" i="3" s="1"/>
  <c r="N406" i="4" s="1"/>
  <c r="O406" i="4" s="1"/>
  <c r="J404" i="3"/>
  <c r="K404" i="3" s="1"/>
  <c r="M404" i="3" s="1"/>
  <c r="N404" i="4" s="1"/>
  <c r="O404" i="4" s="1"/>
  <c r="J121" i="3"/>
  <c r="K121" i="3" s="1"/>
  <c r="M121" i="3" s="1"/>
  <c r="N121" i="4" s="1"/>
  <c r="O121" i="4" s="1"/>
  <c r="J391" i="3"/>
  <c r="K391" i="3" s="1"/>
  <c r="M391" i="3" s="1"/>
  <c r="N391" i="4" s="1"/>
  <c r="O391" i="4" s="1"/>
  <c r="J112" i="3"/>
  <c r="K112" i="3" s="1"/>
  <c r="M112" i="3" s="1"/>
  <c r="N112" i="4" s="1"/>
  <c r="O112" i="4" s="1"/>
  <c r="J301" i="3"/>
  <c r="K301" i="3" s="1"/>
  <c r="M301" i="3" s="1"/>
  <c r="N301" i="4" s="1"/>
  <c r="O301" i="4" s="1"/>
  <c r="J181" i="3"/>
  <c r="K181" i="3" s="1"/>
  <c r="M181" i="3" s="1"/>
  <c r="N181" i="4" s="1"/>
  <c r="O181" i="4" s="1"/>
  <c r="J119" i="3"/>
  <c r="K119" i="3" s="1"/>
  <c r="M119" i="3" s="1"/>
  <c r="N119" i="4" s="1"/>
  <c r="O119" i="4" s="1"/>
  <c r="J107" i="3"/>
  <c r="K107" i="3" s="1"/>
  <c r="M107" i="3" s="1"/>
  <c r="N107" i="4" s="1"/>
  <c r="O107" i="4" s="1"/>
  <c r="J137" i="3"/>
  <c r="K137" i="3" s="1"/>
  <c r="M137" i="3" s="1"/>
  <c r="N137" i="4" s="1"/>
  <c r="O137" i="4" s="1"/>
  <c r="J219" i="3"/>
  <c r="K219" i="3" s="1"/>
  <c r="M219" i="3" s="1"/>
  <c r="N219" i="4" s="1"/>
  <c r="O219" i="4" s="1"/>
  <c r="J203" i="3"/>
  <c r="K203" i="3" s="1"/>
  <c r="M203" i="3" s="1"/>
  <c r="N203" i="4" s="1"/>
  <c r="O203" i="4" s="1"/>
  <c r="J159" i="3"/>
  <c r="K159" i="3" s="1"/>
  <c r="M159" i="3" s="1"/>
  <c r="N159" i="4" s="1"/>
  <c r="O159" i="4" s="1"/>
  <c r="J226" i="3"/>
  <c r="K226" i="3" s="1"/>
  <c r="M226" i="3" s="1"/>
  <c r="N226" i="4" s="1"/>
  <c r="O226" i="4" s="1"/>
  <c r="J174" i="3"/>
  <c r="K174" i="3" s="1"/>
  <c r="M174" i="3" s="1"/>
  <c r="N174" i="4" s="1"/>
  <c r="O174" i="4" s="1"/>
  <c r="J142" i="3"/>
  <c r="K142" i="3" s="1"/>
  <c r="M142" i="3" s="1"/>
  <c r="N142" i="4" s="1"/>
  <c r="O142" i="4" s="1"/>
  <c r="J303" i="3"/>
  <c r="K303" i="3" s="1"/>
  <c r="M303" i="3" s="1"/>
  <c r="N303" i="4" s="1"/>
  <c r="O303" i="4" s="1"/>
  <c r="J340" i="3"/>
  <c r="K340" i="3" s="1"/>
  <c r="M340" i="3" s="1"/>
  <c r="N340" i="4" s="1"/>
  <c r="O340" i="4" s="1"/>
  <c r="J251" i="3"/>
  <c r="K251" i="3" s="1"/>
  <c r="M251" i="3" s="1"/>
  <c r="N251" i="4" s="1"/>
  <c r="O251" i="4" s="1"/>
  <c r="J150" i="3"/>
  <c r="K150" i="3" s="1"/>
  <c r="M150" i="3" s="1"/>
  <c r="N150" i="4" s="1"/>
  <c r="O150" i="4" s="1"/>
  <c r="J227" i="3"/>
  <c r="K227" i="3" s="1"/>
  <c r="M227" i="3" s="1"/>
  <c r="N227" i="4" s="1"/>
  <c r="O227" i="4" s="1"/>
  <c r="J280" i="3"/>
  <c r="K280" i="3" s="1"/>
  <c r="M280" i="3" s="1"/>
  <c r="N280" i="4" s="1"/>
  <c r="O280" i="4" s="1"/>
  <c r="J405" i="3"/>
  <c r="K405" i="3" s="1"/>
  <c r="M405" i="3" s="1"/>
  <c r="N405" i="4" s="1"/>
  <c r="O405" i="4" s="1"/>
  <c r="J136" i="3"/>
  <c r="K136" i="3" s="1"/>
  <c r="M136" i="3" s="1"/>
  <c r="N136" i="4" s="1"/>
  <c r="O136" i="4" s="1"/>
  <c r="J72" i="3"/>
  <c r="K72" i="3" s="1"/>
  <c r="M72" i="3" s="1"/>
  <c r="N72" i="4" s="1"/>
  <c r="O72" i="4" s="1"/>
  <c r="J279" i="3"/>
  <c r="K279" i="3" s="1"/>
  <c r="M279" i="3" s="1"/>
  <c r="N279" i="4" s="1"/>
  <c r="O279" i="4" s="1"/>
  <c r="J288" i="3"/>
  <c r="K288" i="3" s="1"/>
  <c r="M288" i="3" s="1"/>
  <c r="N288" i="4" s="1"/>
  <c r="O288" i="4" s="1"/>
  <c r="J207" i="3"/>
  <c r="K207" i="3" s="1"/>
  <c r="M207" i="3" s="1"/>
  <c r="N207" i="4" s="1"/>
  <c r="O207" i="4" s="1"/>
  <c r="J338" i="3"/>
  <c r="K338" i="3" s="1"/>
  <c r="M338" i="3" s="1"/>
  <c r="N338" i="4" s="1"/>
  <c r="O338" i="4" s="1"/>
  <c r="J90" i="3"/>
  <c r="K90" i="3" s="1"/>
  <c r="M90" i="3" s="1"/>
  <c r="N90" i="4" s="1"/>
  <c r="O90" i="4" s="1"/>
  <c r="J222" i="3"/>
  <c r="K222" i="3" s="1"/>
  <c r="M222" i="3" s="1"/>
  <c r="N222" i="4" s="1"/>
  <c r="O222" i="4" s="1"/>
  <c r="J38" i="3"/>
  <c r="K38" i="3" s="1"/>
  <c r="M38" i="3" s="1"/>
  <c r="N38" i="4" s="1"/>
  <c r="O38" i="4" s="1"/>
  <c r="J106" i="3"/>
  <c r="K106" i="3" s="1"/>
  <c r="M106" i="3" s="1"/>
  <c r="N106" i="4" s="1"/>
  <c r="O106" i="4" s="1"/>
  <c r="J116" i="3"/>
  <c r="K116" i="3" s="1"/>
  <c r="M116" i="3" s="1"/>
  <c r="N116" i="4" s="1"/>
  <c r="O116" i="4" s="1"/>
  <c r="J352" i="3"/>
  <c r="K352" i="3" s="1"/>
  <c r="M352" i="3" s="1"/>
  <c r="N352" i="4" s="1"/>
  <c r="O352" i="4" s="1"/>
  <c r="J369" i="3"/>
  <c r="K369" i="3" s="1"/>
  <c r="M369" i="3" s="1"/>
  <c r="N369" i="4" s="1"/>
  <c r="O369" i="4" s="1"/>
  <c r="J431" i="3"/>
  <c r="K431" i="3" s="1"/>
  <c r="M431" i="3" s="1"/>
  <c r="N431" i="4" s="1"/>
  <c r="O431" i="4" s="1"/>
  <c r="J254" i="3"/>
  <c r="K254" i="3" s="1"/>
  <c r="M254" i="3" s="1"/>
  <c r="N254" i="4" s="1"/>
  <c r="O254" i="4" s="1"/>
  <c r="J415" i="3"/>
  <c r="K415" i="3" s="1"/>
  <c r="M415" i="3" s="1"/>
  <c r="N415" i="4" s="1"/>
  <c r="O415" i="4" s="1"/>
  <c r="J125" i="3"/>
  <c r="K125" i="3" s="1"/>
  <c r="M125" i="3" s="1"/>
  <c r="N125" i="4" s="1"/>
  <c r="O125" i="4" s="1"/>
  <c r="J244" i="3"/>
  <c r="K244" i="3" s="1"/>
  <c r="M244" i="3" s="1"/>
  <c r="N244" i="4" s="1"/>
  <c r="O244" i="4" s="1"/>
  <c r="J365" i="3"/>
  <c r="K365" i="3" s="1"/>
  <c r="M365" i="3" s="1"/>
  <c r="N365" i="4" s="1"/>
  <c r="O365" i="4" s="1"/>
  <c r="J407" i="3"/>
  <c r="K407" i="3" s="1"/>
  <c r="M407" i="3" s="1"/>
  <c r="N407" i="4" s="1"/>
  <c r="O407" i="4" s="1"/>
  <c r="J30" i="3"/>
  <c r="K30" i="3" s="1"/>
  <c r="M30" i="3" s="1"/>
  <c r="N30" i="4" s="1"/>
  <c r="O30" i="4" s="1"/>
  <c r="J240" i="3"/>
  <c r="K240" i="3" s="1"/>
  <c r="M240" i="3" s="1"/>
  <c r="N240" i="4" s="1"/>
  <c r="O240" i="4" s="1"/>
  <c r="J234" i="3"/>
  <c r="K234" i="3" s="1"/>
  <c r="M234" i="3" s="1"/>
  <c r="N234" i="4" s="1"/>
  <c r="O234" i="4" s="1"/>
  <c r="J232" i="3"/>
  <c r="K232" i="3" s="1"/>
  <c r="M232" i="3" s="1"/>
  <c r="N232" i="4" s="1"/>
  <c r="O232" i="4" s="1"/>
  <c r="J231" i="3"/>
  <c r="K231" i="3" s="1"/>
  <c r="M231" i="3" s="1"/>
  <c r="N231" i="4" s="1"/>
  <c r="O231" i="4" s="1"/>
  <c r="J138" i="3"/>
  <c r="K138" i="3" s="1"/>
  <c r="M138" i="3" s="1"/>
  <c r="N138" i="4" s="1"/>
  <c r="O138" i="4" s="1"/>
  <c r="J44" i="3"/>
  <c r="K44" i="3" s="1"/>
  <c r="M44" i="3" s="1"/>
  <c r="N44" i="4" s="1"/>
  <c r="O44" i="4" s="1"/>
  <c r="J168" i="3"/>
  <c r="K168" i="3" s="1"/>
  <c r="M168" i="3" s="1"/>
  <c r="N168" i="4" s="1"/>
  <c r="O168" i="4" s="1"/>
  <c r="J368" i="3"/>
  <c r="K368" i="3" s="1"/>
  <c r="M368" i="3" s="1"/>
  <c r="N368" i="4" s="1"/>
  <c r="O368" i="4" s="1"/>
  <c r="J57" i="3"/>
  <c r="K57" i="3" s="1"/>
  <c r="M57" i="3" s="1"/>
  <c r="N57" i="4" s="1"/>
  <c r="O57" i="4" s="1"/>
  <c r="J416" i="3"/>
  <c r="K416" i="3" s="1"/>
  <c r="M416" i="3" s="1"/>
  <c r="N416" i="4" s="1"/>
  <c r="O416" i="4" s="1"/>
  <c r="J341" i="3"/>
  <c r="K341" i="3" s="1"/>
  <c r="M341" i="3" s="1"/>
  <c r="N341" i="4" s="1"/>
  <c r="O341" i="4" s="1"/>
  <c r="J120" i="3"/>
  <c r="K120" i="3" s="1"/>
  <c r="M120" i="3" s="1"/>
  <c r="N120" i="4" s="1"/>
  <c r="O120" i="4" s="1"/>
  <c r="J37" i="3"/>
  <c r="K37" i="3" s="1"/>
  <c r="M37" i="3" s="1"/>
  <c r="N37" i="4" s="1"/>
  <c r="O37" i="4" s="1"/>
  <c r="J389" i="3"/>
  <c r="K389" i="3" s="1"/>
  <c r="M389" i="3" s="1"/>
  <c r="N389" i="4" s="1"/>
  <c r="O389" i="4" s="1"/>
  <c r="J21" i="3"/>
  <c r="K21" i="3" s="1"/>
  <c r="M21" i="3" s="1"/>
  <c r="N21" i="4" s="1"/>
  <c r="O21" i="4" s="1"/>
  <c r="J262" i="3"/>
  <c r="K262" i="3" s="1"/>
  <c r="M262" i="3" s="1"/>
  <c r="N262" i="4" s="1"/>
  <c r="O262" i="4" s="1"/>
  <c r="J283" i="3"/>
  <c r="K283" i="3" s="1"/>
  <c r="M283" i="3" s="1"/>
  <c r="N283" i="4" s="1"/>
  <c r="O283" i="4" s="1"/>
  <c r="J359" i="3"/>
  <c r="K359" i="3" s="1"/>
  <c r="M359" i="3" s="1"/>
  <c r="N359" i="4" s="1"/>
  <c r="O359" i="4" s="1"/>
  <c r="J358" i="3"/>
  <c r="K358" i="3" s="1"/>
  <c r="M358" i="3" s="1"/>
  <c r="N358" i="4" s="1"/>
  <c r="O358" i="4" s="1"/>
  <c r="J236" i="3"/>
  <c r="K236" i="3" s="1"/>
  <c r="M236" i="3" s="1"/>
  <c r="N236" i="4" s="1"/>
  <c r="O236" i="4" s="1"/>
  <c r="J422" i="3"/>
  <c r="K422" i="3" s="1"/>
  <c r="M422" i="3" s="1"/>
  <c r="N422" i="4" s="1"/>
  <c r="O422" i="4" s="1"/>
  <c r="J285" i="3"/>
  <c r="K285" i="3" s="1"/>
  <c r="M285" i="3" s="1"/>
  <c r="N285" i="4" s="1"/>
  <c r="O285" i="4" s="1"/>
  <c r="J46" i="3"/>
  <c r="K46" i="3" s="1"/>
  <c r="M46" i="3" s="1"/>
  <c r="N46" i="4" s="1"/>
  <c r="O46" i="4" s="1"/>
  <c r="J118" i="3"/>
  <c r="K118" i="3" s="1"/>
  <c r="M118" i="3" s="1"/>
  <c r="N118" i="4" s="1"/>
  <c r="O118" i="4" s="1"/>
  <c r="J73" i="3"/>
  <c r="K73" i="3" s="1"/>
  <c r="M73" i="3" s="1"/>
  <c r="N73" i="4" s="1"/>
  <c r="O73" i="4" s="1"/>
  <c r="J87" i="3"/>
  <c r="K87" i="3" s="1"/>
  <c r="M87" i="3" s="1"/>
  <c r="N87" i="4" s="1"/>
  <c r="O87" i="4" s="1"/>
  <c r="J91" i="3"/>
  <c r="K91" i="3" s="1"/>
  <c r="M91" i="3" s="1"/>
  <c r="N91" i="4" s="1"/>
  <c r="O91" i="4" s="1"/>
  <c r="J260" i="3"/>
  <c r="K260" i="3" s="1"/>
  <c r="M260" i="3" s="1"/>
  <c r="N260" i="4" s="1"/>
  <c r="O260" i="4" s="1"/>
  <c r="J211" i="3"/>
  <c r="K211" i="3" s="1"/>
  <c r="M211" i="3" s="1"/>
  <c r="N211" i="4" s="1"/>
  <c r="O211" i="4" s="1"/>
  <c r="J322" i="3"/>
  <c r="K322" i="3" s="1"/>
  <c r="M322" i="3" s="1"/>
  <c r="N322" i="4" s="1"/>
  <c r="O322" i="4" s="1"/>
  <c r="J333" i="3"/>
  <c r="K333" i="3" s="1"/>
  <c r="M333" i="3" s="1"/>
  <c r="N333" i="4" s="1"/>
  <c r="O333" i="4" s="1"/>
  <c r="J434" i="3"/>
  <c r="K434" i="3" s="1"/>
  <c r="M434" i="3" s="1"/>
  <c r="N434" i="4" s="1"/>
  <c r="O434" i="4" s="1"/>
  <c r="J278" i="3"/>
  <c r="K278" i="3" s="1"/>
  <c r="M278" i="3" s="1"/>
  <c r="N278" i="4" s="1"/>
  <c r="O278" i="4" s="1"/>
  <c r="J274" i="3"/>
  <c r="K274" i="3" s="1"/>
  <c r="M274" i="3" s="1"/>
  <c r="N274" i="4" s="1"/>
  <c r="O274" i="4" s="1"/>
  <c r="J129" i="3"/>
  <c r="K129" i="3" s="1"/>
  <c r="M129" i="3" s="1"/>
  <c r="N129" i="4" s="1"/>
  <c r="O129" i="4" s="1"/>
  <c r="J55" i="3"/>
  <c r="K55" i="3" s="1"/>
  <c r="M55" i="3" s="1"/>
  <c r="N55" i="4" s="1"/>
  <c r="O55" i="4" s="1"/>
  <c r="J269" i="3"/>
  <c r="K269" i="3" s="1"/>
  <c r="M269" i="3" s="1"/>
  <c r="N269" i="4" s="1"/>
  <c r="O269" i="4" s="1"/>
  <c r="J357" i="3"/>
  <c r="K357" i="3" s="1"/>
  <c r="M357" i="3" s="1"/>
  <c r="N357" i="4" s="1"/>
  <c r="O357" i="4" s="1"/>
  <c r="J270" i="3"/>
  <c r="K270" i="3" s="1"/>
  <c r="M270" i="3" s="1"/>
  <c r="N270" i="4" s="1"/>
  <c r="O270" i="4" s="1"/>
  <c r="J164" i="3"/>
  <c r="K164" i="3" s="1"/>
  <c r="M164" i="3" s="1"/>
  <c r="N164" i="4" s="1"/>
  <c r="O164" i="4" s="1"/>
  <c r="J323" i="3"/>
  <c r="K323" i="3" s="1"/>
  <c r="M323" i="3" s="1"/>
  <c r="N323" i="4" s="1"/>
  <c r="O323" i="4" s="1"/>
  <c r="J428" i="3"/>
  <c r="K428" i="3" s="1"/>
  <c r="M428" i="3" s="1"/>
  <c r="N428" i="4" s="1"/>
  <c r="O428" i="4" s="1"/>
  <c r="J411" i="3"/>
  <c r="K411" i="3" s="1"/>
  <c r="M411" i="3" s="1"/>
  <c r="N411" i="4" s="1"/>
  <c r="O411" i="4" s="1"/>
  <c r="J214" i="3"/>
  <c r="K214" i="3" s="1"/>
  <c r="M214" i="3" s="1"/>
  <c r="N214" i="4" s="1"/>
  <c r="O214" i="4" s="1"/>
  <c r="J77" i="3"/>
  <c r="K77" i="3" s="1"/>
  <c r="M77" i="3" s="1"/>
  <c r="N77" i="4" s="1"/>
  <c r="O77" i="4" s="1"/>
  <c r="J24" i="3"/>
  <c r="K24" i="3" s="1"/>
  <c r="M24" i="3" s="1"/>
  <c r="N24" i="4" s="1"/>
  <c r="O24" i="4" s="1"/>
  <c r="J16" i="3"/>
  <c r="K16" i="3" s="1"/>
  <c r="M16" i="3" s="1"/>
  <c r="N16" i="4" s="1"/>
  <c r="O16" i="4" s="1"/>
  <c r="J266" i="3"/>
  <c r="K266" i="3" s="1"/>
  <c r="M266" i="3" s="1"/>
  <c r="N266" i="4" s="1"/>
  <c r="O266" i="4" s="1"/>
  <c r="J355" i="3"/>
  <c r="K355" i="3" s="1"/>
  <c r="M355" i="3" s="1"/>
  <c r="N355" i="4" s="1"/>
  <c r="O355" i="4" s="1"/>
  <c r="J276" i="3"/>
  <c r="K276" i="3" s="1"/>
  <c r="M276" i="3" s="1"/>
  <c r="N276" i="4" s="1"/>
  <c r="O276" i="4" s="1"/>
  <c r="J84" i="3"/>
  <c r="K84" i="3" s="1"/>
  <c r="M84" i="3" s="1"/>
  <c r="N84" i="4" s="1"/>
  <c r="O84" i="4" s="1"/>
  <c r="J171" i="3"/>
  <c r="K171" i="3" s="1"/>
  <c r="M171" i="3" s="1"/>
  <c r="N171" i="4" s="1"/>
  <c r="O171" i="4" s="1"/>
  <c r="J225" i="3"/>
  <c r="K225" i="3" s="1"/>
  <c r="M225" i="3" s="1"/>
  <c r="N225" i="4" s="1"/>
  <c r="O225" i="4" s="1"/>
  <c r="J185" i="3"/>
  <c r="K185" i="3" s="1"/>
  <c r="M185" i="3" s="1"/>
  <c r="N185" i="4" s="1"/>
  <c r="O185" i="4" s="1"/>
  <c r="J11" i="3"/>
  <c r="K11" i="3" s="1"/>
  <c r="M11" i="3" s="1"/>
  <c r="N11" i="4" s="1"/>
  <c r="O11" i="4" s="1"/>
  <c r="J94" i="3"/>
  <c r="K94" i="3" s="1"/>
  <c r="M94" i="3" s="1"/>
  <c r="N94" i="4" s="1"/>
  <c r="O94" i="4" s="1"/>
  <c r="J392" i="3"/>
  <c r="K392" i="3" s="1"/>
  <c r="M392" i="3" s="1"/>
  <c r="N392" i="4" s="1"/>
  <c r="O392" i="4" s="1"/>
  <c r="J267" i="3"/>
  <c r="K267" i="3" s="1"/>
  <c r="M267" i="3" s="1"/>
  <c r="N267" i="4" s="1"/>
  <c r="O267" i="4" s="1"/>
  <c r="J398" i="3"/>
  <c r="K398" i="3" s="1"/>
  <c r="M398" i="3" s="1"/>
  <c r="N398" i="4" s="1"/>
  <c r="O398" i="4" s="1"/>
  <c r="J233" i="3"/>
  <c r="K233" i="3" s="1"/>
  <c r="M233" i="3" s="1"/>
  <c r="N233" i="4" s="1"/>
  <c r="O233" i="4" s="1"/>
  <c r="J53" i="3"/>
  <c r="K53" i="3" s="1"/>
  <c r="M53" i="3" s="1"/>
  <c r="N53" i="4" s="1"/>
  <c r="O53" i="4" s="1"/>
  <c r="J362" i="3"/>
  <c r="K362" i="3" s="1"/>
  <c r="M362" i="3" s="1"/>
  <c r="N362" i="4" s="1"/>
  <c r="O362" i="4" s="1"/>
  <c r="J410" i="3"/>
  <c r="K410" i="3" s="1"/>
  <c r="M410" i="3" s="1"/>
  <c r="N410" i="4" s="1"/>
  <c r="O410" i="4" s="1"/>
  <c r="J388" i="3"/>
  <c r="K388" i="3" s="1"/>
  <c r="M388" i="3" s="1"/>
  <c r="N388" i="4" s="1"/>
  <c r="O388" i="4" s="1"/>
  <c r="J128" i="3"/>
  <c r="K128" i="3" s="1"/>
  <c r="M128" i="3" s="1"/>
  <c r="N128" i="4" s="1"/>
  <c r="O128" i="4" s="1"/>
  <c r="J34" i="3"/>
  <c r="K34" i="3" s="1"/>
  <c r="M34" i="3" s="1"/>
  <c r="N34" i="4" s="1"/>
  <c r="O34" i="4" s="1"/>
  <c r="J396" i="3"/>
  <c r="K396" i="3" s="1"/>
  <c r="M396" i="3" s="1"/>
  <c r="N396" i="4" s="1"/>
  <c r="O396" i="4" s="1"/>
  <c r="J13" i="3"/>
  <c r="K13" i="3" s="1"/>
  <c r="M13" i="3" s="1"/>
  <c r="N13" i="4" s="1"/>
  <c r="O13" i="4" s="1"/>
  <c r="J115" i="3"/>
  <c r="K115" i="3" s="1"/>
  <c r="M115" i="3" s="1"/>
  <c r="N115" i="4" s="1"/>
  <c r="O115" i="4" s="1"/>
  <c r="J85" i="3"/>
  <c r="K85" i="3" s="1"/>
  <c r="M85" i="3" s="1"/>
  <c r="N85" i="4" s="1"/>
  <c r="O85" i="4" s="1"/>
  <c r="J167" i="3"/>
  <c r="K167" i="3" s="1"/>
  <c r="M167" i="3" s="1"/>
  <c r="N167" i="4" s="1"/>
  <c r="O167" i="4" s="1"/>
  <c r="J345" i="3"/>
  <c r="K345" i="3" s="1"/>
  <c r="M345" i="3" s="1"/>
  <c r="N345" i="4" s="1"/>
  <c r="O345" i="4" s="1"/>
  <c r="J335" i="3"/>
  <c r="K335" i="3" s="1"/>
  <c r="M335" i="3" s="1"/>
  <c r="N335" i="4" s="1"/>
  <c r="O335" i="4" s="1"/>
  <c r="J80" i="3"/>
  <c r="K80" i="3" s="1"/>
  <c r="M80" i="3" s="1"/>
  <c r="N80" i="4" s="1"/>
  <c r="O80" i="4" s="1"/>
  <c r="J250" i="3"/>
  <c r="K250" i="3" s="1"/>
  <c r="M250" i="3" s="1"/>
  <c r="N250" i="4" s="1"/>
  <c r="O250" i="4" s="1"/>
  <c r="J17" i="3"/>
  <c r="K17" i="3" s="1"/>
  <c r="M17" i="3" s="1"/>
  <c r="N17" i="4" s="1"/>
  <c r="O17" i="4" s="1"/>
  <c r="J376" i="3"/>
  <c r="K376" i="3" s="1"/>
  <c r="M376" i="3" s="1"/>
  <c r="N376" i="4" s="1"/>
  <c r="O376" i="4" s="1"/>
  <c r="J306" i="3"/>
  <c r="K306" i="3" s="1"/>
  <c r="M306" i="3" s="1"/>
  <c r="N306" i="4" s="1"/>
  <c r="O306" i="4" s="1"/>
  <c r="J294" i="3"/>
  <c r="K294" i="3" s="1"/>
  <c r="M294" i="3" s="1"/>
  <c r="N294" i="4" s="1"/>
  <c r="O294" i="4" s="1"/>
  <c r="J36" i="3"/>
  <c r="K36" i="3" s="1"/>
  <c r="M36" i="3" s="1"/>
  <c r="N36" i="4" s="1"/>
  <c r="O36" i="4" s="1"/>
  <c r="J193" i="3"/>
  <c r="K193" i="3" s="1"/>
  <c r="M193" i="3" s="1"/>
  <c r="N193" i="4" s="1"/>
  <c r="O193" i="4" s="1"/>
  <c r="J284" i="3"/>
  <c r="K284" i="3" s="1"/>
  <c r="M284" i="3" s="1"/>
  <c r="N284" i="4" s="1"/>
  <c r="O284" i="4" s="1"/>
  <c r="J18" i="3"/>
  <c r="K18" i="3" s="1"/>
  <c r="M18" i="3" s="1"/>
  <c r="N18" i="4" s="1"/>
  <c r="O18" i="4" s="1"/>
  <c r="J156" i="3"/>
  <c r="K156" i="3" s="1"/>
  <c r="M156" i="3" s="1"/>
  <c r="N156" i="4" s="1"/>
  <c r="O156" i="4" s="1"/>
  <c r="J28" i="3"/>
  <c r="K28" i="3" s="1"/>
  <c r="M28" i="3" s="1"/>
  <c r="N28" i="4" s="1"/>
  <c r="O28" i="4" s="1"/>
  <c r="J307" i="3"/>
  <c r="K307" i="3" s="1"/>
  <c r="M307" i="3" s="1"/>
  <c r="N307" i="4" s="1"/>
  <c r="O307" i="4" s="1"/>
  <c r="J360" i="3"/>
  <c r="K360" i="3" s="1"/>
  <c r="M360" i="3" s="1"/>
  <c r="N360" i="4" s="1"/>
  <c r="O360" i="4" s="1"/>
  <c r="J218" i="3"/>
  <c r="K218" i="3" s="1"/>
  <c r="M218" i="3" s="1"/>
  <c r="N218" i="4" s="1"/>
  <c r="O218" i="4" s="1"/>
  <c r="J182" i="3"/>
  <c r="K182" i="3" s="1"/>
  <c r="M182" i="3" s="1"/>
  <c r="N182" i="4" s="1"/>
  <c r="O182" i="4" s="1"/>
  <c r="J96" i="3"/>
  <c r="K96" i="3" s="1"/>
  <c r="M96" i="3" s="1"/>
  <c r="N96" i="4" s="1"/>
  <c r="O96" i="4" s="1"/>
  <c r="J230" i="3"/>
  <c r="K230" i="3" s="1"/>
  <c r="M230" i="3" s="1"/>
  <c r="N230" i="4" s="1"/>
  <c r="O230" i="4" s="1"/>
  <c r="J346" i="3"/>
  <c r="K346" i="3" s="1"/>
  <c r="M346" i="3" s="1"/>
  <c r="N346" i="4" s="1"/>
  <c r="O346" i="4" s="1"/>
  <c r="J331" i="3"/>
  <c r="K331" i="3" s="1"/>
  <c r="M331" i="3" s="1"/>
  <c r="N331" i="4" s="1"/>
  <c r="O331" i="4" s="1"/>
  <c r="J370" i="3"/>
  <c r="K370" i="3" s="1"/>
  <c r="M370" i="3" s="1"/>
  <c r="N370" i="4" s="1"/>
  <c r="O370" i="4" s="1"/>
  <c r="J130" i="3"/>
  <c r="K130" i="3" s="1"/>
  <c r="M130" i="3" s="1"/>
  <c r="N130" i="4" s="1"/>
  <c r="O130" i="4" s="1"/>
  <c r="J27" i="3"/>
  <c r="K27" i="3" s="1"/>
  <c r="M27" i="3" s="1"/>
  <c r="N27" i="4" s="1"/>
  <c r="O27" i="4" s="1"/>
  <c r="J296" i="3"/>
  <c r="K296" i="3" s="1"/>
  <c r="M296" i="3" s="1"/>
  <c r="N296" i="4" s="1"/>
  <c r="O296" i="4" s="1"/>
  <c r="J380" i="3"/>
  <c r="K380" i="3" s="1"/>
  <c r="M380" i="3" s="1"/>
  <c r="N380" i="4" s="1"/>
  <c r="O380" i="4" s="1"/>
  <c r="J93" i="3"/>
  <c r="K93" i="3" s="1"/>
  <c r="M93" i="3" s="1"/>
  <c r="N93" i="4" s="1"/>
  <c r="O93" i="4" s="1"/>
  <c r="J385" i="3"/>
  <c r="K385" i="3" s="1"/>
  <c r="M385" i="3" s="1"/>
  <c r="N385" i="4" s="1"/>
  <c r="O385" i="4" s="1"/>
  <c r="J429" i="3"/>
  <c r="K429" i="3" s="1"/>
  <c r="M429" i="3" s="1"/>
  <c r="N429" i="4" s="1"/>
  <c r="O429" i="4" s="1"/>
  <c r="J14" i="3"/>
  <c r="K14" i="3" s="1"/>
  <c r="M14" i="3" s="1"/>
  <c r="N14" i="4" s="1"/>
  <c r="O14" i="4" s="1"/>
  <c r="J339" i="3"/>
  <c r="K339" i="3" s="1"/>
  <c r="M339" i="3" s="1"/>
  <c r="N339" i="4" s="1"/>
  <c r="O339" i="4" s="1"/>
  <c r="J151" i="3"/>
  <c r="K151" i="3" s="1"/>
  <c r="M151" i="3" s="1"/>
  <c r="N151" i="4" s="1"/>
  <c r="O151" i="4" s="1"/>
  <c r="J246" i="3"/>
  <c r="K246" i="3" s="1"/>
  <c r="M246" i="3" s="1"/>
  <c r="N246" i="4" s="1"/>
  <c r="O246" i="4" s="1"/>
  <c r="J124" i="3"/>
  <c r="K124" i="3" s="1"/>
  <c r="M124" i="3" s="1"/>
  <c r="N124" i="4" s="1"/>
  <c r="O124" i="4" s="1"/>
  <c r="J424" i="3"/>
  <c r="K424" i="3" s="1"/>
  <c r="M424" i="3" s="1"/>
  <c r="N424" i="4" s="1"/>
  <c r="O424" i="4" s="1"/>
  <c r="J78" i="3"/>
  <c r="K78" i="3" s="1"/>
  <c r="M78" i="3" s="1"/>
  <c r="N78" i="4" s="1"/>
  <c r="O78" i="4" s="1"/>
  <c r="J210" i="3"/>
  <c r="K210" i="3" s="1"/>
  <c r="M210" i="3" s="1"/>
  <c r="N210" i="4" s="1"/>
  <c r="O210" i="4" s="1"/>
  <c r="J97" i="3"/>
  <c r="K97" i="3" s="1"/>
  <c r="M97" i="3" s="1"/>
  <c r="N97" i="4" s="1"/>
  <c r="O97" i="4" s="1"/>
  <c r="J172" i="3"/>
  <c r="K172" i="3" s="1"/>
  <c r="M172" i="3" s="1"/>
  <c r="N172" i="4" s="1"/>
  <c r="O172" i="4" s="1"/>
  <c r="J81" i="3"/>
  <c r="K81" i="3" s="1"/>
  <c r="M81" i="3" s="1"/>
  <c r="N81" i="4" s="1"/>
  <c r="O81" i="4" s="1"/>
  <c r="J277" i="3"/>
  <c r="K277" i="3" s="1"/>
  <c r="M277" i="3" s="1"/>
  <c r="N277" i="4" s="1"/>
  <c r="O277" i="4" s="1"/>
  <c r="J140" i="3"/>
  <c r="K140" i="3" s="1"/>
  <c r="M140" i="3" s="1"/>
  <c r="N140" i="4" s="1"/>
  <c r="O140" i="4" s="1"/>
  <c r="J146" i="3"/>
  <c r="K146" i="3" s="1"/>
  <c r="M146" i="3" s="1"/>
  <c r="N146" i="4" s="1"/>
  <c r="O146" i="4" s="1"/>
  <c r="J162" i="3"/>
  <c r="K162" i="3" s="1"/>
  <c r="M162" i="3" s="1"/>
  <c r="N162" i="4" s="1"/>
  <c r="O162" i="4" s="1"/>
  <c r="J212" i="3"/>
  <c r="K212" i="3" s="1"/>
  <c r="M212" i="3" s="1"/>
  <c r="N212" i="4" s="1"/>
  <c r="O212" i="4" s="1"/>
  <c r="J327" i="3"/>
  <c r="K327" i="3" s="1"/>
  <c r="M327" i="3" s="1"/>
  <c r="N327" i="4" s="1"/>
  <c r="O327" i="4" s="1"/>
  <c r="J371" i="3"/>
  <c r="K371" i="3" s="1"/>
  <c r="M371" i="3" s="1"/>
  <c r="N371" i="4" s="1"/>
  <c r="O371" i="4" s="1"/>
  <c r="J224" i="3"/>
  <c r="K224" i="3" s="1"/>
  <c r="M224" i="3" s="1"/>
  <c r="N224" i="4" s="1"/>
  <c r="O224" i="4" s="1"/>
  <c r="J282" i="3"/>
  <c r="K282" i="3" s="1"/>
  <c r="M282" i="3" s="1"/>
  <c r="N282" i="4" s="1"/>
  <c r="O282" i="4" s="1"/>
  <c r="J325" i="3"/>
  <c r="K325" i="3" s="1"/>
  <c r="M325" i="3" s="1"/>
  <c r="N325" i="4" s="1"/>
  <c r="O325" i="4" s="1"/>
  <c r="J161" i="3"/>
  <c r="K161" i="3" s="1"/>
  <c r="M161" i="3" s="1"/>
  <c r="N161" i="4" s="1"/>
  <c r="O161" i="4" s="1"/>
  <c r="J179" i="3"/>
  <c r="K179" i="3" s="1"/>
  <c r="M179" i="3" s="1"/>
  <c r="N179" i="4" s="1"/>
  <c r="O179" i="4" s="1"/>
  <c r="J374" i="3"/>
  <c r="K374" i="3" s="1"/>
  <c r="M374" i="3" s="1"/>
  <c r="N374" i="4" s="1"/>
  <c r="O374" i="4" s="1"/>
  <c r="J188" i="3"/>
  <c r="K188" i="3" s="1"/>
  <c r="M188" i="3" s="1"/>
  <c r="N188" i="4" s="1"/>
  <c r="O188" i="4" s="1"/>
  <c r="J273" i="3"/>
  <c r="K273" i="3" s="1"/>
  <c r="M273" i="3" s="1"/>
  <c r="N273" i="4" s="1"/>
  <c r="O273" i="4" s="1"/>
  <c r="J131" i="3"/>
  <c r="K131" i="3" s="1"/>
  <c r="M131" i="3" s="1"/>
  <c r="N131" i="4" s="1"/>
  <c r="O131" i="4" s="1"/>
  <c r="J377" i="3"/>
  <c r="K377" i="3" s="1"/>
  <c r="M377" i="3" s="1"/>
  <c r="N377" i="4" s="1"/>
  <c r="O377" i="4" s="1"/>
  <c r="J177" i="3"/>
  <c r="K177" i="3" s="1"/>
  <c r="M177" i="3" s="1"/>
  <c r="N177" i="4" s="1"/>
  <c r="O177" i="4" s="1"/>
  <c r="J51" i="3"/>
  <c r="K51" i="3" s="1"/>
  <c r="M51" i="3" s="1"/>
  <c r="N51" i="4" s="1"/>
  <c r="O51" i="4" s="1"/>
  <c r="J248" i="3"/>
  <c r="K248" i="3" s="1"/>
  <c r="M248" i="3" s="1"/>
  <c r="N248" i="4" s="1"/>
  <c r="O248" i="4" s="1"/>
  <c r="J45" i="3"/>
  <c r="K45" i="3" s="1"/>
  <c r="M45" i="3" s="1"/>
  <c r="N45" i="4" s="1"/>
  <c r="O45" i="4" s="1"/>
  <c r="J418" i="3"/>
  <c r="K418" i="3" s="1"/>
  <c r="M418" i="3" s="1"/>
  <c r="N418" i="4" s="1"/>
  <c r="O418" i="4" s="1"/>
  <c r="J22" i="3"/>
  <c r="K22" i="3" s="1"/>
  <c r="M22" i="3" s="1"/>
  <c r="N22" i="4" s="1"/>
  <c r="O22" i="4" s="1"/>
  <c r="J349" i="3"/>
  <c r="K349" i="3" s="1"/>
  <c r="M349" i="3" s="1"/>
  <c r="N349" i="4" s="1"/>
  <c r="O349" i="4" s="1"/>
  <c r="J217" i="3"/>
  <c r="K217" i="3" s="1"/>
  <c r="M217" i="3" s="1"/>
  <c r="N217" i="4" s="1"/>
  <c r="O217" i="4" s="1"/>
  <c r="J59" i="3"/>
  <c r="K59" i="3" s="1"/>
  <c r="M59" i="3" s="1"/>
  <c r="N59" i="4" s="1"/>
  <c r="O59" i="4" s="1"/>
  <c r="J69" i="3"/>
  <c r="K69" i="3" s="1"/>
  <c r="M69" i="3" s="1"/>
  <c r="N69" i="4" s="1"/>
  <c r="O69" i="4" s="1"/>
  <c r="J435" i="3"/>
  <c r="K435" i="3" s="1"/>
  <c r="M435" i="3" s="1"/>
  <c r="N435" i="4" s="1"/>
  <c r="O435" i="4" s="1"/>
  <c r="J330" i="3"/>
  <c r="K330" i="3" s="1"/>
  <c r="M330" i="3" s="1"/>
  <c r="N330" i="4" s="1"/>
  <c r="O330" i="4" s="1"/>
  <c r="J25" i="3"/>
  <c r="K25" i="3" s="1"/>
  <c r="M25" i="3" s="1"/>
  <c r="N25" i="4" s="1"/>
  <c r="O25" i="4" s="1"/>
  <c r="J363" i="3"/>
  <c r="K363" i="3" s="1"/>
  <c r="M363" i="3" s="1"/>
  <c r="N363" i="4" s="1"/>
  <c r="O363" i="4" s="1"/>
  <c r="J134" i="3"/>
  <c r="K134" i="3" s="1"/>
  <c r="M134" i="3" s="1"/>
  <c r="N134" i="4" s="1"/>
  <c r="O134" i="4" s="1"/>
  <c r="J271" i="3"/>
  <c r="K271" i="3" s="1"/>
  <c r="M271" i="3" s="1"/>
  <c r="N271" i="4" s="1"/>
  <c r="O271" i="4" s="1"/>
  <c r="J390" i="3"/>
  <c r="K390" i="3" s="1"/>
  <c r="M390" i="3" s="1"/>
  <c r="N390" i="4" s="1"/>
  <c r="O390" i="4" s="1"/>
  <c r="J394" i="3"/>
  <c r="K394" i="3" s="1"/>
  <c r="M394" i="3" s="1"/>
  <c r="N394" i="4" s="1"/>
  <c r="O394" i="4" s="1"/>
  <c r="J113" i="3"/>
  <c r="K113" i="3" s="1"/>
  <c r="M113" i="3" s="1"/>
  <c r="N113" i="4" s="1"/>
  <c r="O113" i="4" s="1"/>
  <c r="J10" i="3"/>
  <c r="K10" i="3" s="1"/>
  <c r="M10" i="3" s="1"/>
  <c r="N10" i="4" s="1"/>
  <c r="O10" i="4" s="1"/>
  <c r="J319" i="3"/>
  <c r="K319" i="3" s="1"/>
  <c r="M319" i="3" s="1"/>
  <c r="N319" i="4" s="1"/>
  <c r="O319" i="4" s="1"/>
  <c r="J297" i="3"/>
  <c r="K297" i="3" s="1"/>
  <c r="M297" i="3" s="1"/>
  <c r="N297" i="4" s="1"/>
  <c r="O297" i="4" s="1"/>
  <c r="J197" i="3"/>
  <c r="K197" i="3" s="1"/>
  <c r="M197" i="3" s="1"/>
  <c r="N197" i="4" s="1"/>
  <c r="O197" i="4" s="1"/>
  <c r="J12" i="3"/>
  <c r="K12" i="3" s="1"/>
  <c r="M12" i="3" s="1"/>
  <c r="N12" i="4" s="1"/>
  <c r="O12" i="4" s="1"/>
  <c r="J148" i="3"/>
  <c r="K148" i="3" s="1"/>
  <c r="M148" i="3" s="1"/>
  <c r="N148" i="4" s="1"/>
  <c r="O148" i="4" s="1"/>
  <c r="J147" i="3"/>
  <c r="K147" i="3" s="1"/>
  <c r="M147" i="3" s="1"/>
  <c r="N147" i="4" s="1"/>
  <c r="O147" i="4" s="1"/>
  <c r="J393" i="3"/>
  <c r="K393" i="3" s="1"/>
  <c r="M393" i="3" s="1"/>
  <c r="N393" i="4" s="1"/>
  <c r="O393" i="4" s="1"/>
  <c r="J122" i="3"/>
  <c r="K122" i="3" s="1"/>
  <c r="M122" i="3" s="1"/>
  <c r="N122" i="4" s="1"/>
  <c r="O122" i="4" s="1"/>
  <c r="J417" i="3"/>
  <c r="K417" i="3" s="1"/>
  <c r="M417" i="3" s="1"/>
  <c r="N417" i="4" s="1"/>
  <c r="O417" i="4" s="1"/>
  <c r="J409" i="3"/>
  <c r="K409" i="3" s="1"/>
  <c r="M409" i="3" s="1"/>
  <c r="N409" i="4" s="1"/>
  <c r="O409" i="4" s="1"/>
  <c r="J395" i="3"/>
  <c r="K395" i="3" s="1"/>
  <c r="M395" i="3" s="1"/>
  <c r="N395" i="4" s="1"/>
  <c r="O395" i="4" s="1"/>
  <c r="J289" i="3"/>
  <c r="K289" i="3" s="1"/>
  <c r="M289" i="3" s="1"/>
  <c r="N289" i="4" s="1"/>
  <c r="O289" i="4" s="1"/>
  <c r="J189" i="3"/>
  <c r="K189" i="3" s="1"/>
  <c r="M189" i="3" s="1"/>
  <c r="N189" i="4" s="1"/>
  <c r="O189" i="4" s="1"/>
  <c r="J74" i="3"/>
  <c r="K74" i="3" s="1"/>
  <c r="M74" i="3" s="1"/>
  <c r="N74" i="4" s="1"/>
  <c r="O74" i="4" s="1"/>
  <c r="J305" i="3"/>
  <c r="K305" i="3" s="1"/>
  <c r="M305" i="3" s="1"/>
  <c r="N305" i="4" s="1"/>
  <c r="O305" i="4" s="1"/>
  <c r="J15" i="3"/>
  <c r="K15" i="3" s="1"/>
  <c r="M15" i="3" s="1"/>
  <c r="N15" i="4" s="1"/>
  <c r="O15" i="4" s="1"/>
  <c r="J117" i="3"/>
  <c r="K117" i="3" s="1"/>
  <c r="M117" i="3" s="1"/>
  <c r="N117" i="4" s="1"/>
  <c r="O117" i="4" s="1"/>
  <c r="J379" i="3"/>
  <c r="K379" i="3" s="1"/>
  <c r="M379" i="3" s="1"/>
  <c r="N379" i="4" s="1"/>
  <c r="O379" i="4" s="1"/>
  <c r="J153" i="3"/>
  <c r="K153" i="3" s="1"/>
  <c r="M153" i="3" s="1"/>
  <c r="N153" i="4" s="1"/>
  <c r="O153" i="4" s="1"/>
  <c r="J79" i="3"/>
  <c r="K79" i="3" s="1"/>
  <c r="M79" i="3" s="1"/>
  <c r="N79" i="4" s="1"/>
  <c r="O79" i="4" s="1"/>
  <c r="J29" i="3"/>
  <c r="K29" i="3" s="1"/>
  <c r="M29" i="3" s="1"/>
  <c r="N29" i="4" s="1"/>
  <c r="O29" i="4" s="1"/>
  <c r="J317" i="3"/>
  <c r="K317" i="3" s="1"/>
  <c r="M317" i="3" s="1"/>
  <c r="N317" i="4" s="1"/>
  <c r="O317" i="4" s="1"/>
  <c r="J381" i="3"/>
  <c r="K381" i="3" s="1"/>
  <c r="M381" i="3" s="1"/>
  <c r="N381" i="4" s="1"/>
  <c r="O381" i="4" s="1"/>
  <c r="J83" i="3"/>
  <c r="K83" i="3" s="1"/>
  <c r="M83" i="3" s="1"/>
  <c r="N83" i="4" s="1"/>
  <c r="O83" i="4" s="1"/>
  <c r="J60" i="3"/>
  <c r="K60" i="3" s="1"/>
  <c r="M60" i="3" s="1"/>
  <c r="N60" i="4" s="1"/>
  <c r="O60" i="4" s="1"/>
  <c r="J375" i="3"/>
  <c r="K375" i="3" s="1"/>
  <c r="M375" i="3" s="1"/>
  <c r="N375" i="4" s="1"/>
  <c r="O375" i="4" s="1"/>
  <c r="J109" i="3"/>
  <c r="K109" i="3" s="1"/>
  <c r="M109" i="3" s="1"/>
  <c r="N109" i="4" s="1"/>
  <c r="O109" i="4" s="1"/>
  <c r="J76" i="3"/>
  <c r="K76" i="3" s="1"/>
  <c r="M76" i="3" s="1"/>
  <c r="N76" i="4" s="1"/>
  <c r="O76" i="4" s="1"/>
  <c r="J89" i="3"/>
  <c r="K89" i="3" s="1"/>
  <c r="M89" i="3" s="1"/>
  <c r="N89" i="4" s="1"/>
  <c r="O89" i="4" s="1"/>
  <c r="J290" i="3"/>
  <c r="K290" i="3" s="1"/>
  <c r="M290" i="3" s="1"/>
  <c r="N290" i="4" s="1"/>
  <c r="O290" i="4" s="1"/>
  <c r="J56" i="3"/>
  <c r="K56" i="3" s="1"/>
  <c r="M56" i="3" s="1"/>
  <c r="N56" i="4" s="1"/>
  <c r="O56" i="4" s="1"/>
  <c r="J268" i="3"/>
  <c r="K268" i="3" s="1"/>
  <c r="M268" i="3" s="1"/>
  <c r="N268" i="4" s="1"/>
  <c r="O268" i="4" s="1"/>
  <c r="J183" i="3"/>
  <c r="K183" i="3" s="1"/>
  <c r="M183" i="3" s="1"/>
  <c r="N183" i="4" s="1"/>
  <c r="O183" i="4" s="1"/>
  <c r="J347" i="3"/>
  <c r="K347" i="3" s="1"/>
  <c r="M347" i="3" s="1"/>
  <c r="N347" i="4" s="1"/>
  <c r="O347" i="4" s="1"/>
  <c r="J384" i="3"/>
  <c r="K384" i="3" s="1"/>
  <c r="M384" i="3" s="1"/>
  <c r="N384" i="4" s="1"/>
  <c r="O384" i="4" s="1"/>
  <c r="J145" i="3"/>
  <c r="K145" i="3" s="1"/>
  <c r="M145" i="3" s="1"/>
  <c r="N145" i="4" s="1"/>
  <c r="O145" i="4" s="1"/>
  <c r="J196" i="3"/>
  <c r="K196" i="3" s="1"/>
  <c r="M196" i="3" s="1"/>
  <c r="N196" i="4" s="1"/>
  <c r="O196" i="4" s="1"/>
  <c r="J67" i="3"/>
  <c r="K67" i="3" s="1"/>
  <c r="M67" i="3" s="1"/>
  <c r="N67" i="4" s="1"/>
  <c r="O67" i="4" s="1"/>
  <c r="J220" i="3"/>
  <c r="K220" i="3" s="1"/>
  <c r="M220" i="3" s="1"/>
  <c r="N220" i="4" s="1"/>
  <c r="O220" i="4" s="1"/>
  <c r="J194" i="3"/>
  <c r="K194" i="3" s="1"/>
  <c r="M194" i="3" s="1"/>
  <c r="N194" i="4" s="1"/>
  <c r="O194" i="4" s="1"/>
  <c r="J403" i="3"/>
  <c r="K403" i="3" s="1"/>
  <c r="M403" i="3" s="1"/>
  <c r="N403" i="4" s="1"/>
  <c r="O403" i="4" s="1"/>
  <c r="J216" i="3"/>
  <c r="K216" i="3" s="1"/>
  <c r="M216" i="3" s="1"/>
  <c r="N216" i="4" s="1"/>
  <c r="O216" i="4" s="1"/>
  <c r="J70" i="3"/>
  <c r="K70" i="3" s="1"/>
  <c r="M70" i="3" s="1"/>
  <c r="N70" i="4" s="1"/>
  <c r="O70" i="4" s="1"/>
  <c r="J176" i="3"/>
  <c r="K176" i="3" s="1"/>
  <c r="M176" i="3" s="1"/>
  <c r="N176" i="4" s="1"/>
  <c r="O176" i="4" s="1"/>
  <c r="J141" i="3"/>
  <c r="K141" i="3" s="1"/>
  <c r="M141" i="3" s="1"/>
  <c r="N141" i="4" s="1"/>
  <c r="O141" i="4" s="1"/>
  <c r="J310" i="3"/>
  <c r="K310" i="3" s="1"/>
  <c r="M310" i="3" s="1"/>
  <c r="N310" i="4" s="1"/>
  <c r="O310" i="4" s="1"/>
  <c r="J255" i="3"/>
  <c r="K255" i="3" s="1"/>
  <c r="M255" i="3" s="1"/>
  <c r="N255" i="4" s="1"/>
  <c r="O255" i="4" s="1"/>
  <c r="J209" i="3"/>
  <c r="K209" i="3" s="1"/>
  <c r="M209" i="3" s="1"/>
  <c r="N209" i="4" s="1"/>
  <c r="O209" i="4" s="1"/>
  <c r="J190" i="3"/>
  <c r="K190" i="3" s="1"/>
  <c r="M190" i="3" s="1"/>
  <c r="N190" i="4" s="1"/>
  <c r="O190" i="4" s="1"/>
  <c r="J195" i="3"/>
  <c r="K195" i="3" s="1"/>
  <c r="M195" i="3" s="1"/>
  <c r="N195" i="4" s="1"/>
  <c r="O195" i="4" s="1"/>
  <c r="J41" i="3"/>
  <c r="K41" i="3" s="1"/>
  <c r="M41" i="3" s="1"/>
  <c r="N41" i="4" s="1"/>
  <c r="O41" i="4" s="1"/>
  <c r="J264" i="3"/>
  <c r="K264" i="3" s="1"/>
  <c r="M264" i="3" s="1"/>
  <c r="N264" i="4" s="1"/>
  <c r="O264" i="4" s="1"/>
  <c r="J228" i="3"/>
  <c r="K228" i="3" s="1"/>
  <c r="M228" i="3" s="1"/>
  <c r="N228" i="4" s="1"/>
  <c r="O228" i="4" s="1"/>
  <c r="J253" i="3"/>
  <c r="K253" i="3" s="1"/>
  <c r="M253" i="3" s="1"/>
  <c r="N253" i="4" s="1"/>
  <c r="O253" i="4" s="1"/>
  <c r="J166" i="3"/>
  <c r="K166" i="3" s="1"/>
  <c r="M166" i="3" s="1"/>
  <c r="N166" i="4" s="1"/>
  <c r="O166" i="4" s="1"/>
  <c r="J213" i="3"/>
  <c r="K213" i="3" s="1"/>
  <c r="M213" i="3" s="1"/>
  <c r="N213" i="4" s="1"/>
  <c r="O213" i="4" s="1"/>
  <c r="J101" i="3"/>
  <c r="K101" i="3" s="1"/>
  <c r="M101" i="3" s="1"/>
  <c r="N101" i="4" s="1"/>
  <c r="O101" i="4" s="1"/>
  <c r="J202" i="3"/>
  <c r="K202" i="3" s="1"/>
  <c r="M202" i="3" s="1"/>
  <c r="N202" i="4" s="1"/>
  <c r="O202" i="4" s="1"/>
  <c r="J187" i="3"/>
  <c r="K187" i="3" s="1"/>
  <c r="M187" i="3" s="1"/>
  <c r="N187" i="4" s="1"/>
  <c r="O187" i="4" s="1"/>
  <c r="J242" i="3"/>
  <c r="K242" i="3" s="1"/>
  <c r="M242" i="3" s="1"/>
  <c r="N242" i="4" s="1"/>
  <c r="O242" i="4" s="1"/>
  <c r="J152" i="3"/>
  <c r="K152" i="3" s="1"/>
  <c r="M152" i="3" s="1"/>
  <c r="N152" i="4" s="1"/>
  <c r="O152" i="4" s="1"/>
  <c r="J304" i="3"/>
  <c r="K304" i="3" s="1"/>
  <c r="M304" i="3" s="1"/>
  <c r="N304" i="4" s="1"/>
  <c r="O304" i="4" s="1"/>
  <c r="J239" i="3"/>
  <c r="K239" i="3" s="1"/>
  <c r="M239" i="3" s="1"/>
  <c r="N239" i="4" s="1"/>
  <c r="O239" i="4" s="1"/>
  <c r="J144" i="3"/>
  <c r="K144" i="3" s="1"/>
  <c r="M144" i="3" s="1"/>
  <c r="N144" i="4" s="1"/>
  <c r="O144" i="4" s="1"/>
  <c r="J350" i="3"/>
  <c r="K350" i="3" s="1"/>
  <c r="M350" i="3" s="1"/>
  <c r="N350" i="4" s="1"/>
  <c r="O350" i="4" s="1"/>
  <c r="J33" i="3"/>
  <c r="K33" i="3" s="1"/>
  <c r="M33" i="3" s="1"/>
  <c r="N33" i="4" s="1"/>
  <c r="O33" i="4" s="1"/>
  <c r="J412" i="3"/>
  <c r="K412" i="3" s="1"/>
  <c r="M412" i="3" s="1"/>
  <c r="N412" i="4" s="1"/>
  <c r="O412" i="4" s="1"/>
  <c r="J98" i="3"/>
  <c r="K98" i="3" s="1"/>
  <c r="M98" i="3" s="1"/>
  <c r="N98" i="4" s="1"/>
  <c r="O98" i="4" s="1"/>
  <c r="J373" i="3"/>
  <c r="K373" i="3" s="1"/>
  <c r="M373" i="3" s="1"/>
  <c r="N373" i="4" s="1"/>
  <c r="O373" i="4" s="1"/>
  <c r="J413" i="3"/>
  <c r="K413" i="3" s="1"/>
  <c r="M413" i="3" s="1"/>
  <c r="N413" i="4" s="1"/>
  <c r="O413" i="4" s="1"/>
  <c r="J133" i="3"/>
  <c r="K133" i="3" s="1"/>
  <c r="M133" i="3" s="1"/>
  <c r="N133" i="4" s="1"/>
  <c r="O133" i="4" s="1"/>
  <c r="J256" i="3"/>
  <c r="K256" i="3" s="1"/>
  <c r="M256" i="3" s="1"/>
  <c r="N256" i="4" s="1"/>
  <c r="O256" i="4" s="1"/>
  <c r="J332" i="3"/>
  <c r="K332" i="3" s="1"/>
  <c r="M332" i="3" s="1"/>
  <c r="N332" i="4" s="1"/>
  <c r="O332" i="4" s="1"/>
  <c r="J154" i="3"/>
  <c r="K154" i="3" s="1"/>
  <c r="M154" i="3" s="1"/>
  <c r="N154" i="4" s="1"/>
  <c r="O154" i="4" s="1"/>
  <c r="J342" i="3"/>
  <c r="K342" i="3" s="1"/>
  <c r="M342" i="3" s="1"/>
  <c r="N342" i="4" s="1"/>
  <c r="O342" i="4" s="1"/>
  <c r="J75" i="3"/>
  <c r="K75" i="3" s="1"/>
  <c r="M75" i="3" s="1"/>
  <c r="N75" i="4" s="1"/>
  <c r="O75" i="4" s="1"/>
  <c r="J399" i="3"/>
  <c r="K399" i="3" s="1"/>
  <c r="M399" i="3" s="1"/>
  <c r="N399" i="4" s="1"/>
  <c r="O399" i="4" s="1"/>
  <c r="J318" i="3"/>
  <c r="K318" i="3" s="1"/>
  <c r="M318" i="3" s="1"/>
  <c r="N318" i="4" s="1"/>
  <c r="O318" i="4" s="1"/>
  <c r="J421" i="3"/>
  <c r="K421" i="3" s="1"/>
  <c r="M421" i="3" s="1"/>
  <c r="N421" i="4" s="1"/>
  <c r="O421" i="4" s="1"/>
  <c r="J110" i="3"/>
  <c r="K110" i="3" s="1"/>
  <c r="M110" i="3" s="1"/>
  <c r="N110" i="4" s="1"/>
  <c r="O110" i="4" s="1"/>
  <c r="J430" i="3"/>
  <c r="K430" i="3" s="1"/>
  <c r="M430" i="3" s="1"/>
  <c r="N430" i="4" s="1"/>
  <c r="O430" i="4" s="1"/>
  <c r="J300" i="3"/>
  <c r="K300" i="3" s="1"/>
  <c r="M300" i="3" s="1"/>
  <c r="N300" i="4" s="1"/>
  <c r="O300" i="4" s="1"/>
  <c r="J386" i="3"/>
  <c r="K386" i="3" s="1"/>
  <c r="M386" i="3" s="1"/>
  <c r="N386" i="4" s="1"/>
  <c r="O386" i="4" s="1"/>
  <c r="J52" i="3"/>
  <c r="K52" i="3" s="1"/>
  <c r="M52" i="3" s="1"/>
  <c r="N52" i="4" s="1"/>
  <c r="O52" i="4" s="1"/>
  <c r="J68" i="3"/>
  <c r="K68" i="3" s="1"/>
  <c r="M68" i="3" s="1"/>
  <c r="N68" i="4" s="1"/>
  <c r="O68" i="4" s="1"/>
  <c r="J221" i="3"/>
  <c r="K221" i="3" s="1"/>
  <c r="M221" i="3" s="1"/>
  <c r="N221" i="4" s="1"/>
  <c r="O221" i="4" s="1"/>
  <c r="J191" i="3"/>
  <c r="K191" i="3" s="1"/>
  <c r="M191" i="3" s="1"/>
  <c r="N191" i="4" s="1"/>
  <c r="O191" i="4" s="1"/>
  <c r="J215" i="3"/>
  <c r="K215" i="3" s="1"/>
  <c r="M215" i="3" s="1"/>
  <c r="N215" i="4" s="1"/>
  <c r="O215" i="4" s="1"/>
  <c r="J155" i="3"/>
  <c r="K155" i="3" s="1"/>
  <c r="M155" i="3" s="1"/>
  <c r="N155" i="4" s="1"/>
  <c r="O155" i="4" s="1"/>
  <c r="J49" i="3"/>
  <c r="K49" i="3" s="1"/>
  <c r="M49" i="3" s="1"/>
  <c r="N49" i="4" s="1"/>
  <c r="O49" i="4" s="1"/>
  <c r="J249" i="3"/>
  <c r="K249" i="3" s="1"/>
  <c r="M249" i="3" s="1"/>
  <c r="N249" i="4" s="1"/>
  <c r="O249" i="4" s="1"/>
  <c r="J88" i="3"/>
  <c r="K88" i="3" s="1"/>
  <c r="M88" i="3" s="1"/>
  <c r="N88" i="4" s="1"/>
  <c r="O88" i="4" s="1"/>
  <c r="J302" i="3"/>
  <c r="K302" i="3" s="1"/>
  <c r="M302" i="3" s="1"/>
  <c r="N302" i="4" s="1"/>
  <c r="O302" i="4" s="1"/>
  <c r="J312" i="3"/>
  <c r="K312" i="3" s="1"/>
  <c r="M312" i="3" s="1"/>
  <c r="N312" i="4" s="1"/>
  <c r="O312" i="4" s="1"/>
  <c r="J348" i="3"/>
  <c r="K348" i="3" s="1"/>
  <c r="M348" i="3" s="1"/>
  <c r="N348" i="4" s="1"/>
  <c r="O348" i="4" s="1"/>
  <c r="J281" i="3"/>
  <c r="K281" i="3" s="1"/>
  <c r="M281" i="3" s="1"/>
  <c r="N281" i="4" s="1"/>
  <c r="O281" i="4" s="1"/>
  <c r="J186" i="3"/>
  <c r="K186" i="3" s="1"/>
  <c r="M186" i="3" s="1"/>
  <c r="N186" i="4" s="1"/>
  <c r="O186" i="4" s="1"/>
  <c r="J367" i="3"/>
  <c r="K367" i="3" s="1"/>
  <c r="M367" i="3" s="1"/>
  <c r="N367" i="4" s="1"/>
  <c r="O367" i="4" s="1"/>
  <c r="J229" i="3"/>
  <c r="K229" i="3" s="1"/>
  <c r="M229" i="3" s="1"/>
  <c r="N229" i="4" s="1"/>
  <c r="O229" i="4" s="1"/>
  <c r="J173" i="3"/>
  <c r="K173" i="3" s="1"/>
  <c r="M173" i="3" s="1"/>
  <c r="N173" i="4" s="1"/>
  <c r="O173" i="4" s="1"/>
  <c r="J8" i="3"/>
  <c r="K8" i="3" s="1"/>
  <c r="M8" i="3" s="1"/>
  <c r="J199" i="3"/>
  <c r="K199" i="3" s="1"/>
  <c r="M199" i="3" s="1"/>
  <c r="N199" i="4" s="1"/>
  <c r="O199" i="4" s="1"/>
  <c r="J432" i="3"/>
  <c r="K432" i="3" s="1"/>
  <c r="M432" i="3" s="1"/>
  <c r="N432" i="4" s="1"/>
  <c r="O432" i="4" s="1"/>
  <c r="J23" i="3"/>
  <c r="K23" i="3" s="1"/>
  <c r="M23" i="3" s="1"/>
  <c r="N23" i="4" s="1"/>
  <c r="O23" i="4" s="1"/>
  <c r="J257" i="3"/>
  <c r="K257" i="3" s="1"/>
  <c r="M257" i="3" s="1"/>
  <c r="N257" i="4" s="1"/>
  <c r="O257" i="4" s="1"/>
  <c r="J35" i="3"/>
  <c r="K35" i="3" s="1"/>
  <c r="M35" i="3" s="1"/>
  <c r="N35" i="4" s="1"/>
  <c r="O35" i="4" s="1"/>
  <c r="J64" i="3"/>
  <c r="K64" i="3" s="1"/>
  <c r="M64" i="3" s="1"/>
  <c r="N64" i="4" s="1"/>
  <c r="O64" i="4" s="1"/>
  <c r="J328" i="3"/>
  <c r="K328" i="3" s="1"/>
  <c r="M328" i="3" s="1"/>
  <c r="N328" i="4" s="1"/>
  <c r="O328" i="4" s="1"/>
  <c r="J427" i="3"/>
  <c r="K427" i="3" s="1"/>
  <c r="M427" i="3" s="1"/>
  <c r="N427" i="4" s="1"/>
  <c r="O427" i="4" s="1"/>
  <c r="J235" i="3"/>
  <c r="K235" i="3" s="1"/>
  <c r="M235" i="3" s="1"/>
  <c r="N235" i="4" s="1"/>
  <c r="O235" i="4" s="1"/>
  <c r="J65" i="3"/>
  <c r="K65" i="3" s="1"/>
  <c r="M65" i="3" s="1"/>
  <c r="N65" i="4" s="1"/>
  <c r="O65" i="4" s="1"/>
  <c r="J237" i="3"/>
  <c r="K237" i="3" s="1"/>
  <c r="M237" i="3" s="1"/>
  <c r="N237" i="4" s="1"/>
  <c r="O237" i="4" s="1"/>
  <c r="J19" i="3"/>
  <c r="K19" i="3" s="1"/>
  <c r="M19" i="3" s="1"/>
  <c r="N19" i="4" s="1"/>
  <c r="O19" i="4" s="1"/>
  <c r="J143" i="3"/>
  <c r="K143" i="3" s="1"/>
  <c r="M143" i="3" s="1"/>
  <c r="N143" i="4" s="1"/>
  <c r="O143" i="4" s="1"/>
  <c r="J366" i="3"/>
  <c r="K366" i="3" s="1"/>
  <c r="M366" i="3" s="1"/>
  <c r="N366" i="4" s="1"/>
  <c r="O366" i="4" s="1"/>
  <c r="J351" i="3"/>
  <c r="K351" i="3" s="1"/>
  <c r="M351" i="3" s="1"/>
  <c r="N351" i="4" s="1"/>
  <c r="O351" i="4" s="1"/>
  <c r="J326" i="3"/>
  <c r="K326" i="3" s="1"/>
  <c r="M326" i="3" s="1"/>
  <c r="N326" i="4" s="1"/>
  <c r="O326" i="4" s="1"/>
  <c r="J275" i="3"/>
  <c r="K275" i="3" s="1"/>
  <c r="M275" i="3" s="1"/>
  <c r="N275" i="4" s="1"/>
  <c r="O275" i="4" s="1"/>
  <c r="J32" i="3"/>
  <c r="K32" i="3" s="1"/>
  <c r="M32" i="3" s="1"/>
  <c r="N32" i="4" s="1"/>
  <c r="O32" i="4" s="1"/>
  <c r="J63" i="3"/>
  <c r="K63" i="3" s="1"/>
  <c r="M63" i="3" s="1"/>
  <c r="N63" i="4" s="1"/>
  <c r="O63" i="4" s="1"/>
  <c r="J261" i="3"/>
  <c r="K261" i="3" s="1"/>
  <c r="M261" i="3" s="1"/>
  <c r="N261" i="4" s="1"/>
  <c r="O261" i="4" s="1"/>
  <c r="J205" i="3"/>
  <c r="K205" i="3" s="1"/>
  <c r="M205" i="3" s="1"/>
  <c r="N205" i="4" s="1"/>
  <c r="O205" i="4" s="1"/>
  <c r="J200" i="3"/>
  <c r="K200" i="3" s="1"/>
  <c r="M200" i="3" s="1"/>
  <c r="N200" i="4" s="1"/>
  <c r="O200" i="4" s="1"/>
  <c r="J160" i="3"/>
  <c r="K160" i="3" s="1"/>
  <c r="M160" i="3" s="1"/>
  <c r="N160" i="4" s="1"/>
  <c r="O160" i="4" s="1"/>
  <c r="J364" i="3"/>
  <c r="K364" i="3" s="1"/>
  <c r="M364" i="3" s="1"/>
  <c r="N364" i="4" s="1"/>
  <c r="O364" i="4" s="1"/>
  <c r="J99" i="3"/>
  <c r="K99" i="3" s="1"/>
  <c r="M99" i="3" s="1"/>
  <c r="N99" i="4" s="1"/>
  <c r="O99" i="4" s="1"/>
  <c r="J95" i="3"/>
  <c r="K95" i="3" s="1"/>
  <c r="M95" i="3" s="1"/>
  <c r="N95" i="4" s="1"/>
  <c r="O95" i="4" s="1"/>
  <c r="J175" i="3"/>
  <c r="K175" i="3" s="1"/>
  <c r="M175" i="3" s="1"/>
  <c r="N175" i="4" s="1"/>
  <c r="O175" i="4" s="1"/>
  <c r="J329" i="3"/>
  <c r="K329" i="3" s="1"/>
  <c r="M329" i="3" s="1"/>
  <c r="N329" i="4" s="1"/>
  <c r="O329" i="4" s="1"/>
  <c r="J258" i="3"/>
  <c r="K258" i="3" s="1"/>
  <c r="M258" i="3" s="1"/>
  <c r="N258" i="4" s="1"/>
  <c r="O258" i="4" s="1"/>
  <c r="J397" i="3"/>
  <c r="K397" i="3" s="1"/>
  <c r="M397" i="3" s="1"/>
  <c r="N397" i="4" s="1"/>
  <c r="O397" i="4" s="1"/>
  <c r="J47" i="3"/>
  <c r="K47" i="3" s="1"/>
  <c r="M47" i="3" s="1"/>
  <c r="N47" i="4" s="1"/>
  <c r="O47" i="4" s="1"/>
  <c r="J336" i="3"/>
  <c r="K336" i="3" s="1"/>
  <c r="M336" i="3" s="1"/>
  <c r="N336" i="4" s="1"/>
  <c r="O336" i="4" s="1"/>
  <c r="J313" i="3"/>
  <c r="K313" i="3" s="1"/>
  <c r="M313" i="3" s="1"/>
  <c r="N313" i="4" s="1"/>
  <c r="O313" i="4" s="1"/>
  <c r="J387" i="3"/>
  <c r="K387" i="3" s="1"/>
  <c r="M387" i="3" s="1"/>
  <c r="N387" i="4" s="1"/>
  <c r="O387" i="4" s="1"/>
  <c r="J315" i="3"/>
  <c r="K315" i="3" s="1"/>
  <c r="M315" i="3" s="1"/>
  <c r="N315" i="4" s="1"/>
  <c r="O315" i="4" s="1"/>
  <c r="J259" i="3"/>
  <c r="K259" i="3" s="1"/>
  <c r="M259" i="3" s="1"/>
  <c r="N259" i="4" s="1"/>
  <c r="O259" i="4" s="1"/>
  <c r="J170" i="3"/>
  <c r="K170" i="3" s="1"/>
  <c r="M170" i="3" s="1"/>
  <c r="N170" i="4" s="1"/>
  <c r="O170" i="4" s="1"/>
  <c r="J247" i="3"/>
  <c r="K247" i="3" s="1"/>
  <c r="M247" i="3" s="1"/>
  <c r="N247" i="4" s="1"/>
  <c r="O247" i="4" s="1"/>
  <c r="J223" i="3"/>
  <c r="K223" i="3" s="1"/>
  <c r="M223" i="3" s="1"/>
  <c r="N223" i="4" s="1"/>
  <c r="O223" i="4" s="1"/>
  <c r="J149" i="3"/>
  <c r="K149" i="3" s="1"/>
  <c r="M149" i="3" s="1"/>
  <c r="N149" i="4" s="1"/>
  <c r="O149" i="4" s="1"/>
  <c r="J169" i="3"/>
  <c r="K169" i="3" s="1"/>
  <c r="M169" i="3" s="1"/>
  <c r="N169" i="4" s="1"/>
  <c r="O169" i="4" s="1"/>
  <c r="J58" i="3"/>
  <c r="K58" i="3" s="1"/>
  <c r="M58" i="3" s="1"/>
  <c r="N58" i="4" s="1"/>
  <c r="O58" i="4" s="1"/>
  <c r="J353" i="3"/>
  <c r="K353" i="3" s="1"/>
  <c r="M353" i="3" s="1"/>
  <c r="N353" i="4" s="1"/>
  <c r="O353" i="4" s="1"/>
  <c r="J425" i="3"/>
  <c r="K425" i="3" s="1"/>
  <c r="M425" i="3" s="1"/>
  <c r="N425" i="4" s="1"/>
  <c r="O425" i="4" s="1"/>
  <c r="J382" i="3"/>
  <c r="K382" i="3" s="1"/>
  <c r="M382" i="3" s="1"/>
  <c r="N382" i="4" s="1"/>
  <c r="O382" i="4" s="1"/>
  <c r="J114" i="3"/>
  <c r="K114" i="3" s="1"/>
  <c r="M114" i="3" s="1"/>
  <c r="N114" i="4" s="1"/>
  <c r="O114" i="4" s="1"/>
  <c r="J272" i="3"/>
  <c r="K272" i="3" s="1"/>
  <c r="M272" i="3" s="1"/>
  <c r="N272" i="4" s="1"/>
  <c r="O272" i="4" s="1"/>
  <c r="J334" i="3"/>
  <c r="K334" i="3" s="1"/>
  <c r="M334" i="3" s="1"/>
  <c r="N334" i="4" s="1"/>
  <c r="O334" i="4" s="1"/>
  <c r="J400" i="3"/>
  <c r="K400" i="3" s="1"/>
  <c r="M400" i="3" s="1"/>
  <c r="N400" i="4" s="1"/>
  <c r="O400" i="4" s="1"/>
  <c r="J31" i="3"/>
  <c r="K31" i="3" s="1"/>
  <c r="M31" i="3" s="1"/>
  <c r="N31" i="4" s="1"/>
  <c r="O31" i="4" s="1"/>
  <c r="J163" i="3"/>
  <c r="K163" i="3" s="1"/>
  <c r="M163" i="3" s="1"/>
  <c r="N163" i="4" s="1"/>
  <c r="O163" i="4" s="1"/>
  <c r="J108" i="3"/>
  <c r="K108" i="3" s="1"/>
  <c r="M108" i="3" s="1"/>
  <c r="N108" i="4" s="1"/>
  <c r="O108" i="4" s="1"/>
  <c r="J157" i="3"/>
  <c r="K157" i="3" s="1"/>
  <c r="M157" i="3" s="1"/>
  <c r="N157" i="4" s="1"/>
  <c r="O157" i="4" s="1"/>
  <c r="J204" i="3"/>
  <c r="K204" i="3" s="1"/>
  <c r="M204" i="3" s="1"/>
  <c r="N204" i="4" s="1"/>
  <c r="O204" i="4" s="1"/>
  <c r="J408" i="3"/>
  <c r="K408" i="3" s="1"/>
  <c r="M408" i="3" s="1"/>
  <c r="N408" i="4" s="1"/>
  <c r="O408" i="4" s="1"/>
  <c r="J308" i="3"/>
  <c r="K308" i="3" s="1"/>
  <c r="M308" i="3" s="1"/>
  <c r="N308" i="4" s="1"/>
  <c r="O308" i="4" s="1"/>
  <c r="J309" i="3"/>
  <c r="K309" i="3" s="1"/>
  <c r="M309" i="3" s="1"/>
  <c r="N309" i="4" s="1"/>
  <c r="O309" i="4" s="1"/>
  <c r="J292" i="3"/>
  <c r="K292" i="3" s="1"/>
  <c r="M292" i="3" s="1"/>
  <c r="N292" i="4" s="1"/>
  <c r="O292" i="4" s="1"/>
  <c r="J66" i="3"/>
  <c r="K66" i="3" s="1"/>
  <c r="M66" i="3" s="1"/>
  <c r="N66" i="4" s="1"/>
  <c r="O66" i="4" s="1"/>
  <c r="J316" i="3"/>
  <c r="K316" i="3" s="1"/>
  <c r="M316" i="3" s="1"/>
  <c r="N316" i="4" s="1"/>
  <c r="O316" i="4" s="1"/>
  <c r="J139" i="3"/>
  <c r="K139" i="3" s="1"/>
  <c r="M139" i="3" s="1"/>
  <c r="N139" i="4" s="1"/>
  <c r="O139" i="4" s="1"/>
  <c r="J48" i="3"/>
  <c r="K48" i="3" s="1"/>
  <c r="M48" i="3" s="1"/>
  <c r="N48" i="4" s="1"/>
  <c r="O48" i="4" s="1"/>
  <c r="J71" i="3"/>
  <c r="K71" i="3" s="1"/>
  <c r="M71" i="3" s="1"/>
  <c r="N71" i="4" s="1"/>
  <c r="O71" i="4" s="1"/>
  <c r="J299" i="3"/>
  <c r="K299" i="3" s="1"/>
  <c r="M299" i="3" s="1"/>
  <c r="N299" i="4" s="1"/>
  <c r="O299" i="4" s="1"/>
  <c r="J423" i="3"/>
  <c r="K423" i="3" s="1"/>
  <c r="M423" i="3" s="1"/>
  <c r="N423" i="4" s="1"/>
  <c r="O423" i="4" s="1"/>
  <c r="J192" i="3"/>
  <c r="K192" i="3" s="1"/>
  <c r="M192" i="3" s="1"/>
  <c r="N192" i="4" s="1"/>
  <c r="O192" i="4" s="1"/>
  <c r="J295" i="3"/>
  <c r="K295" i="3" s="1"/>
  <c r="M295" i="3" s="1"/>
  <c r="N295" i="4" s="1"/>
  <c r="O295" i="4" s="1"/>
  <c r="J401" i="3"/>
  <c r="K401" i="3" s="1"/>
  <c r="M401" i="3" s="1"/>
  <c r="N401" i="4" s="1"/>
  <c r="O401" i="4" s="1"/>
  <c r="J61" i="3"/>
  <c r="K61" i="3" s="1"/>
  <c r="M61" i="3" s="1"/>
  <c r="N61" i="4" s="1"/>
  <c r="O61" i="4" s="1"/>
  <c r="J311" i="3"/>
  <c r="K311" i="3" s="1"/>
  <c r="M311" i="3" s="1"/>
  <c r="N311" i="4" s="1"/>
  <c r="O311" i="4" s="1"/>
  <c r="J361" i="3"/>
  <c r="K361" i="3" s="1"/>
  <c r="M361" i="3" s="1"/>
  <c r="N361" i="4" s="1"/>
  <c r="O361" i="4" s="1"/>
  <c r="J343" i="3"/>
  <c r="K343" i="3" s="1"/>
  <c r="M343" i="3" s="1"/>
  <c r="N343" i="4" s="1"/>
  <c r="O343" i="4" s="1"/>
  <c r="J82" i="3"/>
  <c r="K82" i="3" s="1"/>
  <c r="M82" i="3" s="1"/>
  <c r="N82" i="4" s="1"/>
  <c r="O82" i="4" s="1"/>
  <c r="J92" i="3"/>
  <c r="K92" i="3" s="1"/>
  <c r="M92" i="3" s="1"/>
  <c r="N92" i="4" s="1"/>
  <c r="O92" i="4" s="1"/>
  <c r="J287" i="3"/>
  <c r="K287" i="3" s="1"/>
  <c r="M287" i="3" s="1"/>
  <c r="N287" i="4" s="1"/>
  <c r="O287" i="4" s="1"/>
  <c r="J263" i="3"/>
  <c r="K263" i="3" s="1"/>
  <c r="M263" i="3" s="1"/>
  <c r="N263" i="4" s="1"/>
  <c r="O263" i="4" s="1"/>
  <c r="J105" i="3"/>
  <c r="K105" i="3" s="1"/>
  <c r="M105" i="3" s="1"/>
  <c r="N105" i="4" s="1"/>
  <c r="O105" i="4" s="1"/>
  <c r="J414" i="3"/>
  <c r="K414" i="3" s="1"/>
  <c r="M414" i="3" s="1"/>
  <c r="N414" i="4" s="1"/>
  <c r="O414" i="4" s="1"/>
  <c r="J314" i="3"/>
  <c r="K314" i="3" s="1"/>
  <c r="M314" i="3" s="1"/>
  <c r="N314" i="4" s="1"/>
  <c r="O314" i="4" s="1"/>
  <c r="J321" i="3"/>
  <c r="K321" i="3" s="1"/>
  <c r="M321" i="3" s="1"/>
  <c r="N321" i="4" s="1"/>
  <c r="O321" i="4" s="1"/>
  <c r="J293" i="3"/>
  <c r="K293" i="3" s="1"/>
  <c r="M293" i="3" s="1"/>
  <c r="N293" i="4" s="1"/>
  <c r="O293" i="4" s="1"/>
  <c r="J135" i="3"/>
  <c r="K135" i="3" s="1"/>
  <c r="M135" i="3" s="1"/>
  <c r="N135" i="4" s="1"/>
  <c r="O135" i="4" s="1"/>
  <c r="J178" i="3"/>
  <c r="K178" i="3" s="1"/>
  <c r="M178" i="3" s="1"/>
  <c r="N178" i="4" s="1"/>
  <c r="O178" i="4" s="1"/>
  <c r="J324" i="3"/>
  <c r="K324" i="3" s="1"/>
  <c r="M324" i="3" s="1"/>
  <c r="N324" i="4" s="1"/>
  <c r="O324" i="4" s="1"/>
  <c r="J86" i="3"/>
  <c r="K86" i="3" s="1"/>
  <c r="M86" i="3" s="1"/>
  <c r="N86" i="4" s="1"/>
  <c r="O86" i="4" s="1"/>
  <c r="J383" i="3"/>
  <c r="K383" i="3" s="1"/>
  <c r="M383" i="3" s="1"/>
  <c r="N383" i="4" s="1"/>
  <c r="O383" i="4" s="1"/>
  <c r="J9" i="3"/>
  <c r="K9" i="3" s="1"/>
  <c r="M9" i="3" s="1"/>
  <c r="N9" i="4" s="1"/>
  <c r="O9" i="4" s="1"/>
  <c r="J158" i="3"/>
  <c r="K158" i="3" s="1"/>
  <c r="M158" i="3" s="1"/>
  <c r="N158" i="4" s="1"/>
  <c r="O158" i="4" s="1"/>
  <c r="J20" i="3"/>
  <c r="K20" i="3" s="1"/>
  <c r="M20" i="3" s="1"/>
  <c r="N20" i="4" s="1"/>
  <c r="O20" i="4" s="1"/>
  <c r="J243" i="3"/>
  <c r="K243" i="3" s="1"/>
  <c r="M243" i="3" s="1"/>
  <c r="N243" i="4" s="1"/>
  <c r="O243" i="4" s="1"/>
  <c r="J336" i="2"/>
  <c r="K336" i="2" s="1"/>
  <c r="M336" i="2" s="1"/>
  <c r="N336" i="3" s="1"/>
  <c r="O336" i="3" s="1"/>
  <c r="J55" i="2"/>
  <c r="K55" i="2" s="1"/>
  <c r="M55" i="2" s="1"/>
  <c r="N55" i="3" s="1"/>
  <c r="J189" i="2"/>
  <c r="K189" i="2" s="1"/>
  <c r="M189" i="2" s="1"/>
  <c r="N189" i="3" s="1"/>
  <c r="J235" i="2"/>
  <c r="K235" i="2" s="1"/>
  <c r="M235" i="2" s="1"/>
  <c r="N235" i="3" s="1"/>
  <c r="J43" i="2"/>
  <c r="K43" i="2" s="1"/>
  <c r="M43" i="2" s="1"/>
  <c r="N43" i="3" s="1"/>
  <c r="O43" i="3" s="1"/>
  <c r="J195" i="2"/>
  <c r="K195" i="2" s="1"/>
  <c r="M195" i="2" s="1"/>
  <c r="N195" i="3" s="1"/>
  <c r="J322" i="2"/>
  <c r="K322" i="2" s="1"/>
  <c r="M322" i="2" s="1"/>
  <c r="N322" i="3" s="1"/>
  <c r="J94" i="2"/>
  <c r="K94" i="2" s="1"/>
  <c r="M94" i="2" s="1"/>
  <c r="N94" i="3" s="1"/>
  <c r="O94" i="3" s="1"/>
  <c r="J158" i="2"/>
  <c r="K158" i="2" s="1"/>
  <c r="M158" i="2" s="1"/>
  <c r="N158" i="3" s="1"/>
  <c r="J351" i="2"/>
  <c r="K351" i="2" s="1"/>
  <c r="M351" i="2" s="1"/>
  <c r="N351" i="3" s="1"/>
  <c r="J286" i="2"/>
  <c r="K286" i="2" s="1"/>
  <c r="M286" i="2" s="1"/>
  <c r="N286" i="3" s="1"/>
  <c r="O286" i="3" s="1"/>
  <c r="J397" i="2"/>
  <c r="K397" i="2" s="1"/>
  <c r="M397" i="2" s="1"/>
  <c r="N397" i="3" s="1"/>
  <c r="O397" i="3" s="1"/>
  <c r="J265" i="2"/>
  <c r="K265" i="2" s="1"/>
  <c r="M265" i="2" s="1"/>
  <c r="N265" i="3" s="1"/>
  <c r="J317" i="2"/>
  <c r="K317" i="2" s="1"/>
  <c r="M317" i="2" s="1"/>
  <c r="N317" i="3" s="1"/>
  <c r="J278" i="2"/>
  <c r="K278" i="2" s="1"/>
  <c r="M278" i="2" s="1"/>
  <c r="N278" i="3" s="1"/>
  <c r="J307" i="2"/>
  <c r="K307" i="2" s="1"/>
  <c r="M307" i="2" s="1"/>
  <c r="N307" i="3" s="1"/>
  <c r="J87" i="2"/>
  <c r="K87" i="2" s="1"/>
  <c r="M87" i="2" s="1"/>
  <c r="N87" i="3" s="1"/>
  <c r="O87" i="3" s="1"/>
  <c r="J46" i="2"/>
  <c r="K46" i="2" s="1"/>
  <c r="M46" i="2" s="1"/>
  <c r="N46" i="3" s="1"/>
  <c r="J291" i="2"/>
  <c r="K291" i="2" s="1"/>
  <c r="M291" i="2" s="1"/>
  <c r="N291" i="3" s="1"/>
  <c r="O291" i="3" s="1"/>
  <c r="J194" i="2"/>
  <c r="K194" i="2" s="1"/>
  <c r="M194" i="2" s="1"/>
  <c r="N194" i="3" s="1"/>
  <c r="J142" i="2"/>
  <c r="K142" i="2" s="1"/>
  <c r="M142" i="2" s="1"/>
  <c r="N142" i="3" s="1"/>
  <c r="J226" i="2"/>
  <c r="K226" i="2" s="1"/>
  <c r="M226" i="2" s="1"/>
  <c r="N226" i="3" s="1"/>
  <c r="O226" i="3" s="1"/>
  <c r="J199" i="2"/>
  <c r="K199" i="2" s="1"/>
  <c r="M199" i="2" s="1"/>
  <c r="N199" i="3" s="1"/>
  <c r="O199" i="3" s="1"/>
  <c r="J187" i="2"/>
  <c r="K187" i="2" s="1"/>
  <c r="M187" i="2" s="1"/>
  <c r="N187" i="3" s="1"/>
  <c r="O187" i="3" s="1"/>
  <c r="J274" i="2"/>
  <c r="K274" i="2" s="1"/>
  <c r="M274" i="2" s="1"/>
  <c r="N274" i="3" s="1"/>
  <c r="O274" i="3" s="1"/>
  <c r="J324" i="2"/>
  <c r="K324" i="2" s="1"/>
  <c r="M324" i="2" s="1"/>
  <c r="N324" i="3" s="1"/>
  <c r="O324" i="3" s="1"/>
  <c r="J167" i="2"/>
  <c r="K167" i="2" s="1"/>
  <c r="M167" i="2" s="1"/>
  <c r="N167" i="3" s="1"/>
  <c r="O167" i="3" s="1"/>
  <c r="J223" i="2"/>
  <c r="K223" i="2" s="1"/>
  <c r="M223" i="2" s="1"/>
  <c r="N223" i="3" s="1"/>
  <c r="J165" i="2"/>
  <c r="K165" i="2" s="1"/>
  <c r="M165" i="2" s="1"/>
  <c r="N165" i="3" s="1"/>
  <c r="J31" i="2"/>
  <c r="K31" i="2" s="1"/>
  <c r="M31" i="2" s="1"/>
  <c r="N31" i="3" s="1"/>
  <c r="J331" i="2"/>
  <c r="K331" i="2" s="1"/>
  <c r="M331" i="2" s="1"/>
  <c r="N331" i="3" s="1"/>
  <c r="J149" i="2"/>
  <c r="K149" i="2" s="1"/>
  <c r="M149" i="2" s="1"/>
  <c r="N149" i="3" s="1"/>
  <c r="J26" i="2"/>
  <c r="K26" i="2" s="1"/>
  <c r="M26" i="2" s="1"/>
  <c r="N26" i="3" s="1"/>
  <c r="J334" i="2"/>
  <c r="K334" i="2" s="1"/>
  <c r="M334" i="2" s="1"/>
  <c r="N334" i="3" s="1"/>
  <c r="O334" i="3" s="1"/>
  <c r="J400" i="2"/>
  <c r="K400" i="2" s="1"/>
  <c r="M400" i="2" s="1"/>
  <c r="N400" i="3" s="1"/>
  <c r="J306" i="2"/>
  <c r="K306" i="2" s="1"/>
  <c r="M306" i="2" s="1"/>
  <c r="N306" i="3" s="1"/>
  <c r="J81" i="2"/>
  <c r="K81" i="2" s="1"/>
  <c r="M81" i="2" s="1"/>
  <c r="N81" i="3" s="1"/>
  <c r="J325" i="2"/>
  <c r="K325" i="2" s="1"/>
  <c r="M325" i="2" s="1"/>
  <c r="N325" i="3" s="1"/>
  <c r="O325" i="3" s="1"/>
  <c r="J232" i="2"/>
  <c r="K232" i="2" s="1"/>
  <c r="M232" i="2" s="1"/>
  <c r="N232" i="3" s="1"/>
  <c r="O232" i="3" s="1"/>
  <c r="J261" i="2"/>
  <c r="K261" i="2" s="1"/>
  <c r="M261" i="2" s="1"/>
  <c r="N261" i="3" s="1"/>
  <c r="J365" i="2"/>
  <c r="K365" i="2" s="1"/>
  <c r="M365" i="2" s="1"/>
  <c r="N365" i="3" s="1"/>
  <c r="O365" i="3" s="1"/>
  <c r="J285" i="2"/>
  <c r="K285" i="2" s="1"/>
  <c r="M285" i="2" s="1"/>
  <c r="N285" i="3" s="1"/>
  <c r="O285" i="3" s="1"/>
  <c r="J391" i="2"/>
  <c r="K391" i="2" s="1"/>
  <c r="M391" i="2" s="1"/>
  <c r="N391" i="3" s="1"/>
  <c r="J130" i="2"/>
  <c r="K130" i="2" s="1"/>
  <c r="M130" i="2" s="1"/>
  <c r="N130" i="3" s="1"/>
  <c r="J435" i="2"/>
  <c r="K435" i="2" s="1"/>
  <c r="M435" i="2" s="1"/>
  <c r="N435" i="3" s="1"/>
  <c r="J387" i="2"/>
  <c r="K387" i="2" s="1"/>
  <c r="M387" i="2" s="1"/>
  <c r="N387" i="3" s="1"/>
  <c r="J122" i="2"/>
  <c r="K122" i="2" s="1"/>
  <c r="M122" i="2" s="1"/>
  <c r="N122" i="3" s="1"/>
  <c r="J193" i="2"/>
  <c r="K193" i="2" s="1"/>
  <c r="M193" i="2" s="1"/>
  <c r="N193" i="3" s="1"/>
  <c r="J84" i="2"/>
  <c r="K84" i="2" s="1"/>
  <c r="M84" i="2" s="1"/>
  <c r="N84" i="3" s="1"/>
  <c r="J357" i="2"/>
  <c r="K357" i="2" s="1"/>
  <c r="M357" i="2" s="1"/>
  <c r="N357" i="3" s="1"/>
  <c r="O357" i="3" s="1"/>
  <c r="J183" i="2"/>
  <c r="K183" i="2" s="1"/>
  <c r="M183" i="2" s="1"/>
  <c r="N183" i="3" s="1"/>
  <c r="J121" i="2"/>
  <c r="K121" i="2" s="1"/>
  <c r="M121" i="2" s="1"/>
  <c r="N121" i="3" s="1"/>
  <c r="J393" i="2"/>
  <c r="K393" i="2" s="1"/>
  <c r="M393" i="2" s="1"/>
  <c r="N393" i="3" s="1"/>
  <c r="J288" i="2"/>
  <c r="K288" i="2" s="1"/>
  <c r="M288" i="2" s="1"/>
  <c r="N288" i="3" s="1"/>
  <c r="J197" i="2"/>
  <c r="K197" i="2" s="1"/>
  <c r="M197" i="2" s="1"/>
  <c r="N197" i="3" s="1"/>
  <c r="J296" i="2"/>
  <c r="K296" i="2" s="1"/>
  <c r="M296" i="2" s="1"/>
  <c r="N296" i="3" s="1"/>
  <c r="J381" i="2"/>
  <c r="K381" i="2" s="1"/>
  <c r="M381" i="2" s="1"/>
  <c r="N381" i="3" s="1"/>
  <c r="J360" i="2"/>
  <c r="K360" i="2" s="1"/>
  <c r="M360" i="2" s="1"/>
  <c r="N360" i="3" s="1"/>
  <c r="J63" i="2"/>
  <c r="K63" i="2" s="1"/>
  <c r="M63" i="2" s="1"/>
  <c r="N63" i="3" s="1"/>
  <c r="J310" i="2"/>
  <c r="K310" i="2" s="1"/>
  <c r="M310" i="2" s="1"/>
  <c r="N310" i="3" s="1"/>
  <c r="J34" i="2"/>
  <c r="K34" i="2" s="1"/>
  <c r="M34" i="2" s="1"/>
  <c r="N34" i="3" s="1"/>
  <c r="O34" i="3" s="1"/>
  <c r="J117" i="2"/>
  <c r="K117" i="2" s="1"/>
  <c r="M117" i="2" s="1"/>
  <c r="N117" i="3" s="1"/>
  <c r="O117" i="3" s="1"/>
  <c r="J410" i="2"/>
  <c r="K410" i="2" s="1"/>
  <c r="M410" i="2" s="1"/>
  <c r="N410" i="3" s="1"/>
  <c r="O410" i="3" s="1"/>
  <c r="J160" i="2"/>
  <c r="K160" i="2" s="1"/>
  <c r="M160" i="2" s="1"/>
  <c r="N160" i="3" s="1"/>
  <c r="J40" i="2"/>
  <c r="K40" i="2" s="1"/>
  <c r="M40" i="2" s="1"/>
  <c r="N40" i="3" s="1"/>
  <c r="O40" i="3" s="1"/>
  <c r="J100" i="2"/>
  <c r="K100" i="2" s="1"/>
  <c r="M100" i="2" s="1"/>
  <c r="N100" i="3" s="1"/>
  <c r="J434" i="2"/>
  <c r="K434" i="2" s="1"/>
  <c r="M434" i="2" s="1"/>
  <c r="N434" i="3" s="1"/>
  <c r="J79" i="2"/>
  <c r="K79" i="2" s="1"/>
  <c r="M79" i="2" s="1"/>
  <c r="N79" i="3" s="1"/>
  <c r="J114" i="2"/>
  <c r="K114" i="2" s="1"/>
  <c r="M114" i="2" s="1"/>
  <c r="N114" i="3" s="1"/>
  <c r="J120" i="2"/>
  <c r="K120" i="2" s="1"/>
  <c r="M120" i="2" s="1"/>
  <c r="N120" i="3" s="1"/>
  <c r="J329" i="2"/>
  <c r="K329" i="2" s="1"/>
  <c r="M329" i="2" s="1"/>
  <c r="N329" i="3" s="1"/>
  <c r="J131" i="2"/>
  <c r="K131" i="2" s="1"/>
  <c r="M131" i="2" s="1"/>
  <c r="N131" i="3" s="1"/>
  <c r="O131" i="3" s="1"/>
  <c r="J273" i="2"/>
  <c r="K273" i="2" s="1"/>
  <c r="M273" i="2" s="1"/>
  <c r="N273" i="3" s="1"/>
  <c r="J380" i="2"/>
  <c r="K380" i="2" s="1"/>
  <c r="M380" i="2" s="1"/>
  <c r="N380" i="3" s="1"/>
  <c r="O380" i="3" s="1"/>
  <c r="J170" i="2"/>
  <c r="K170" i="2" s="1"/>
  <c r="M170" i="2" s="1"/>
  <c r="N170" i="3" s="1"/>
  <c r="O170" i="3" s="1"/>
  <c r="J425" i="2"/>
  <c r="K425" i="2" s="1"/>
  <c r="M425" i="2" s="1"/>
  <c r="N425" i="3" s="1"/>
  <c r="J238" i="2"/>
  <c r="K238" i="2" s="1"/>
  <c r="M238" i="2" s="1"/>
  <c r="N238" i="3" s="1"/>
  <c r="J110" i="2"/>
  <c r="K110" i="2" s="1"/>
  <c r="M110" i="2" s="1"/>
  <c r="N110" i="3" s="1"/>
  <c r="J396" i="2"/>
  <c r="K396" i="2" s="1"/>
  <c r="M396" i="2" s="1"/>
  <c r="N396" i="3" s="1"/>
  <c r="O396" i="3" s="1"/>
  <c r="J263" i="2"/>
  <c r="K263" i="2" s="1"/>
  <c r="M263" i="2" s="1"/>
  <c r="N263" i="3" s="1"/>
  <c r="J107" i="2"/>
  <c r="K107" i="2" s="1"/>
  <c r="M107" i="2" s="1"/>
  <c r="N107" i="3" s="1"/>
  <c r="O107" i="3" s="1"/>
  <c r="J243" i="2"/>
  <c r="K243" i="2" s="1"/>
  <c r="M243" i="2" s="1"/>
  <c r="N243" i="3" s="1"/>
  <c r="J177" i="2"/>
  <c r="K177" i="2" s="1"/>
  <c r="M177" i="2" s="1"/>
  <c r="N177" i="3" s="1"/>
  <c r="J349" i="2"/>
  <c r="K349" i="2" s="1"/>
  <c r="M349" i="2" s="1"/>
  <c r="N349" i="3" s="1"/>
  <c r="O349" i="3" s="1"/>
  <c r="J41" i="2"/>
  <c r="K41" i="2" s="1"/>
  <c r="M41" i="2" s="1"/>
  <c r="N41" i="3" s="1"/>
  <c r="J312" i="2"/>
  <c r="K312" i="2" s="1"/>
  <c r="M312" i="2" s="1"/>
  <c r="N312" i="3" s="1"/>
  <c r="J412" i="2"/>
  <c r="K412" i="2" s="1"/>
  <c r="M412" i="2" s="1"/>
  <c r="N412" i="3" s="1"/>
  <c r="J313" i="2"/>
  <c r="K313" i="2" s="1"/>
  <c r="M313" i="2" s="1"/>
  <c r="N313" i="3" s="1"/>
  <c r="J315" i="2"/>
  <c r="K315" i="2" s="1"/>
  <c r="M315" i="2" s="1"/>
  <c r="N315" i="3" s="1"/>
  <c r="O315" i="3" s="1"/>
  <c r="J140" i="2"/>
  <c r="K140" i="2" s="1"/>
  <c r="M140" i="2" s="1"/>
  <c r="N140" i="3" s="1"/>
  <c r="O140" i="3" s="1"/>
  <c r="J25" i="2"/>
  <c r="K25" i="2" s="1"/>
  <c r="M25" i="2" s="1"/>
  <c r="N25" i="3" s="1"/>
  <c r="J42" i="2"/>
  <c r="K42" i="2" s="1"/>
  <c r="M42" i="2" s="1"/>
  <c r="N42" i="3" s="1"/>
  <c r="J75" i="2"/>
  <c r="K75" i="2" s="1"/>
  <c r="M75" i="2" s="1"/>
  <c r="N75" i="3" s="1"/>
  <c r="O75" i="3" s="1"/>
  <c r="J203" i="2"/>
  <c r="K203" i="2" s="1"/>
  <c r="M203" i="2" s="1"/>
  <c r="N203" i="3" s="1"/>
  <c r="J112" i="2"/>
  <c r="K112" i="2" s="1"/>
  <c r="M112" i="2" s="1"/>
  <c r="N112" i="3" s="1"/>
  <c r="J157" i="2"/>
  <c r="K157" i="2" s="1"/>
  <c r="M157" i="2" s="1"/>
  <c r="N157" i="3" s="1"/>
  <c r="J95" i="2"/>
  <c r="K95" i="2" s="1"/>
  <c r="M95" i="2" s="1"/>
  <c r="N95" i="3" s="1"/>
  <c r="J279" i="2"/>
  <c r="K279" i="2" s="1"/>
  <c r="M279" i="2" s="1"/>
  <c r="N279" i="3" s="1"/>
  <c r="O279" i="3" s="1"/>
  <c r="J151" i="2"/>
  <c r="K151" i="2" s="1"/>
  <c r="M151" i="2" s="1"/>
  <c r="N151" i="3" s="1"/>
  <c r="J141" i="2"/>
  <c r="K141" i="2" s="1"/>
  <c r="M141" i="2" s="1"/>
  <c r="N141" i="3" s="1"/>
  <c r="J105" i="2"/>
  <c r="K105" i="2" s="1"/>
  <c r="M105" i="2" s="1"/>
  <c r="N105" i="3" s="1"/>
  <c r="J98" i="2"/>
  <c r="K98" i="2" s="1"/>
  <c r="M98" i="2" s="1"/>
  <c r="N98" i="3" s="1"/>
  <c r="J367" i="2"/>
  <c r="K367" i="2" s="1"/>
  <c r="M367" i="2" s="1"/>
  <c r="N367" i="3" s="1"/>
  <c r="O367" i="3" s="1"/>
  <c r="J77" i="2"/>
  <c r="K77" i="2" s="1"/>
  <c r="M77" i="2" s="1"/>
  <c r="N77" i="3" s="1"/>
  <c r="J174" i="2"/>
  <c r="K174" i="2" s="1"/>
  <c r="M174" i="2" s="1"/>
  <c r="N174" i="3" s="1"/>
  <c r="J54" i="2"/>
  <c r="K54" i="2" s="1"/>
  <c r="M54" i="2" s="1"/>
  <c r="N54" i="3" s="1"/>
  <c r="J372" i="2"/>
  <c r="K372" i="2" s="1"/>
  <c r="M372" i="2" s="1"/>
  <c r="N372" i="3" s="1"/>
  <c r="J377" i="2"/>
  <c r="K377" i="2" s="1"/>
  <c r="M377" i="2" s="1"/>
  <c r="N377" i="3" s="1"/>
  <c r="J53" i="2"/>
  <c r="K53" i="2" s="1"/>
  <c r="M53" i="2" s="1"/>
  <c r="N53" i="3" s="1"/>
  <c r="O53" i="3" s="1"/>
  <c r="J132" i="2"/>
  <c r="K132" i="2" s="1"/>
  <c r="M132" i="2" s="1"/>
  <c r="N132" i="3" s="1"/>
  <c r="J406" i="2"/>
  <c r="K406" i="2" s="1"/>
  <c r="M406" i="2" s="1"/>
  <c r="N406" i="3" s="1"/>
  <c r="J257" i="2"/>
  <c r="K257" i="2" s="1"/>
  <c r="M257" i="2" s="1"/>
  <c r="N257" i="3" s="1"/>
  <c r="J347" i="2"/>
  <c r="K347" i="2" s="1"/>
  <c r="M347" i="2" s="1"/>
  <c r="N347" i="3" s="1"/>
  <c r="J422" i="2"/>
  <c r="K422" i="2" s="1"/>
  <c r="M422" i="2" s="1"/>
  <c r="N422" i="3" s="1"/>
  <c r="J431" i="2"/>
  <c r="K431" i="2" s="1"/>
  <c r="M431" i="2" s="1"/>
  <c r="N431" i="3" s="1"/>
  <c r="J182" i="2"/>
  <c r="K182" i="2" s="1"/>
  <c r="M182" i="2" s="1"/>
  <c r="N182" i="3" s="1"/>
  <c r="J280" i="2"/>
  <c r="K280" i="2" s="1"/>
  <c r="M280" i="2" s="1"/>
  <c r="N280" i="3" s="1"/>
  <c r="O280" i="3" s="1"/>
  <c r="J339" i="2"/>
  <c r="K339" i="2" s="1"/>
  <c r="M339" i="2" s="1"/>
  <c r="N339" i="3" s="1"/>
  <c r="J385" i="2"/>
  <c r="K385" i="2" s="1"/>
  <c r="M385" i="2" s="1"/>
  <c r="N385" i="3" s="1"/>
  <c r="J136" i="2"/>
  <c r="K136" i="2" s="1"/>
  <c r="M136" i="2" s="1"/>
  <c r="N136" i="3" s="1"/>
  <c r="O136" i="3" s="1"/>
  <c r="J283" i="2"/>
  <c r="K283" i="2" s="1"/>
  <c r="M283" i="2" s="1"/>
  <c r="N283" i="3" s="1"/>
  <c r="O283" i="3" s="1"/>
  <c r="J208" i="2"/>
  <c r="K208" i="2" s="1"/>
  <c r="M208" i="2" s="1"/>
  <c r="N208" i="3" s="1"/>
  <c r="J67" i="2"/>
  <c r="K67" i="2" s="1"/>
  <c r="M67" i="2" s="1"/>
  <c r="N67" i="3" s="1"/>
  <c r="O67" i="3" s="1"/>
  <c r="J219" i="2"/>
  <c r="K219" i="2" s="1"/>
  <c r="M219" i="2" s="1"/>
  <c r="N219" i="3" s="1"/>
  <c r="J264" i="2"/>
  <c r="K264" i="2" s="1"/>
  <c r="M264" i="2" s="1"/>
  <c r="N264" i="3" s="1"/>
  <c r="O264" i="3" s="1"/>
  <c r="J328" i="2"/>
  <c r="K328" i="2" s="1"/>
  <c r="M328" i="2" s="1"/>
  <c r="N328" i="3" s="1"/>
  <c r="J408" i="2"/>
  <c r="K408" i="2" s="1"/>
  <c r="M408" i="2" s="1"/>
  <c r="N408" i="3" s="1"/>
  <c r="J430" i="2"/>
  <c r="K430" i="2" s="1"/>
  <c r="M430" i="2" s="1"/>
  <c r="N430" i="3" s="1"/>
  <c r="J346" i="2"/>
  <c r="K346" i="2" s="1"/>
  <c r="M346" i="2" s="1"/>
  <c r="N346" i="3" s="1"/>
  <c r="J253" i="2"/>
  <c r="K253" i="2" s="1"/>
  <c r="M253" i="2" s="1"/>
  <c r="N253" i="3" s="1"/>
  <c r="J290" i="2"/>
  <c r="K290" i="2" s="1"/>
  <c r="M290" i="2" s="1"/>
  <c r="N290" i="3" s="1"/>
  <c r="O290" i="3" s="1"/>
  <c r="J247" i="2"/>
  <c r="K247" i="2" s="1"/>
  <c r="M247" i="2" s="1"/>
  <c r="N247" i="3" s="1"/>
  <c r="O247" i="3" s="1"/>
  <c r="J60" i="2"/>
  <c r="K60" i="2" s="1"/>
  <c r="M60" i="2" s="1"/>
  <c r="N60" i="3" s="1"/>
  <c r="O60" i="3" s="1"/>
  <c r="J394" i="2"/>
  <c r="K394" i="2" s="1"/>
  <c r="M394" i="2" s="1"/>
  <c r="N394" i="3" s="1"/>
  <c r="J378" i="2"/>
  <c r="K378" i="2" s="1"/>
  <c r="M378" i="2" s="1"/>
  <c r="N378" i="3" s="1"/>
  <c r="J282" i="2"/>
  <c r="K282" i="2" s="1"/>
  <c r="M282" i="2" s="1"/>
  <c r="N282" i="3" s="1"/>
  <c r="J144" i="2"/>
  <c r="K144" i="2" s="1"/>
  <c r="M144" i="2" s="1"/>
  <c r="N144" i="3" s="1"/>
  <c r="O144" i="3" s="1"/>
  <c r="J74" i="2"/>
  <c r="K74" i="2" s="1"/>
  <c r="M74" i="2" s="1"/>
  <c r="N74" i="3" s="1"/>
  <c r="J169" i="2"/>
  <c r="K169" i="2" s="1"/>
  <c r="M169" i="2" s="1"/>
  <c r="N169" i="3" s="1"/>
  <c r="O169" i="3" s="1"/>
  <c r="J49" i="2"/>
  <c r="K49" i="2" s="1"/>
  <c r="M49" i="2" s="1"/>
  <c r="N49" i="3" s="1"/>
  <c r="J356" i="2"/>
  <c r="K356" i="2" s="1"/>
  <c r="M356" i="2" s="1"/>
  <c r="N356" i="3" s="1"/>
  <c r="J13" i="2"/>
  <c r="K13" i="2" s="1"/>
  <c r="M13" i="2" s="1"/>
  <c r="N13" i="3" s="1"/>
  <c r="J128" i="2"/>
  <c r="K128" i="2" s="1"/>
  <c r="M128" i="2" s="1"/>
  <c r="N128" i="3" s="1"/>
  <c r="J10" i="2"/>
  <c r="K10" i="2" s="1"/>
  <c r="M10" i="2" s="1"/>
  <c r="N10" i="3" s="1"/>
  <c r="J369" i="2"/>
  <c r="K369" i="2" s="1"/>
  <c r="M369" i="2" s="1"/>
  <c r="N369" i="3" s="1"/>
  <c r="J332" i="2"/>
  <c r="K332" i="2" s="1"/>
  <c r="M332" i="2" s="1"/>
  <c r="N332" i="3" s="1"/>
  <c r="O332" i="3" s="1"/>
  <c r="J237" i="2"/>
  <c r="K237" i="2" s="1"/>
  <c r="M237" i="2" s="1"/>
  <c r="N237" i="3" s="1"/>
  <c r="J337" i="2"/>
  <c r="K337" i="2" s="1"/>
  <c r="M337" i="2" s="1"/>
  <c r="N337" i="3" s="1"/>
  <c r="J152" i="2"/>
  <c r="K152" i="2" s="1"/>
  <c r="M152" i="2" s="1"/>
  <c r="N152" i="3" s="1"/>
  <c r="O152" i="3" s="1"/>
  <c r="J37" i="2"/>
  <c r="K37" i="2" s="1"/>
  <c r="M37" i="2" s="1"/>
  <c r="N37" i="3" s="1"/>
  <c r="J224" i="2"/>
  <c r="K224" i="2" s="1"/>
  <c r="M224" i="2" s="1"/>
  <c r="N224" i="3" s="1"/>
  <c r="J8" i="2"/>
  <c r="K8" i="2" s="1"/>
  <c r="M8" i="2" s="1"/>
  <c r="J335" i="2"/>
  <c r="K335" i="2" s="1"/>
  <c r="M335" i="2" s="1"/>
  <c r="N335" i="3" s="1"/>
  <c r="O335" i="3" s="1"/>
  <c r="J214" i="2"/>
  <c r="K214" i="2" s="1"/>
  <c r="M214" i="2" s="1"/>
  <c r="N214" i="3" s="1"/>
  <c r="J178" i="2"/>
  <c r="K178" i="2" s="1"/>
  <c r="M178" i="2" s="1"/>
  <c r="N178" i="3" s="1"/>
  <c r="J166" i="2"/>
  <c r="K166" i="2" s="1"/>
  <c r="M166" i="2" s="1"/>
  <c r="N166" i="3" s="1"/>
  <c r="O166" i="3" s="1"/>
  <c r="J355" i="2"/>
  <c r="K355" i="2" s="1"/>
  <c r="M355" i="2" s="1"/>
  <c r="N355" i="3" s="1"/>
  <c r="J65" i="2"/>
  <c r="K65" i="2" s="1"/>
  <c r="M65" i="2" s="1"/>
  <c r="N65" i="3" s="1"/>
  <c r="J134" i="2"/>
  <c r="K134" i="2" s="1"/>
  <c r="M134" i="2" s="1"/>
  <c r="N134" i="3" s="1"/>
  <c r="J303" i="2"/>
  <c r="K303" i="2" s="1"/>
  <c r="M303" i="2" s="1"/>
  <c r="N303" i="3" s="1"/>
  <c r="J352" i="2"/>
  <c r="K352" i="2" s="1"/>
  <c r="M352" i="2" s="1"/>
  <c r="N352" i="3" s="1"/>
  <c r="J432" i="2"/>
  <c r="K432" i="2" s="1"/>
  <c r="M432" i="2" s="1"/>
  <c r="N432" i="3" s="1"/>
  <c r="J246" i="2"/>
  <c r="K246" i="2" s="1"/>
  <c r="M246" i="2" s="1"/>
  <c r="N246" i="3" s="1"/>
  <c r="J103" i="2"/>
  <c r="K103" i="2" s="1"/>
  <c r="M103" i="2" s="1"/>
  <c r="N103" i="3" s="1"/>
  <c r="J69" i="2"/>
  <c r="K69" i="2" s="1"/>
  <c r="M69" i="2" s="1"/>
  <c r="N69" i="3" s="1"/>
  <c r="J267" i="2"/>
  <c r="K267" i="2" s="1"/>
  <c r="M267" i="2" s="1"/>
  <c r="N267" i="3" s="1"/>
  <c r="O267" i="3" s="1"/>
  <c r="J146" i="2"/>
  <c r="K146" i="2" s="1"/>
  <c r="M146" i="2" s="1"/>
  <c r="N146" i="3" s="1"/>
  <c r="O146" i="3" s="1"/>
  <c r="J254" i="2"/>
  <c r="K254" i="2" s="1"/>
  <c r="M254" i="2" s="1"/>
  <c r="N254" i="3" s="1"/>
  <c r="J104" i="2"/>
  <c r="K104" i="2" s="1"/>
  <c r="M104" i="2" s="1"/>
  <c r="N104" i="3" s="1"/>
  <c r="O104" i="3" s="1"/>
  <c r="J210" i="2"/>
  <c r="K210" i="2" s="1"/>
  <c r="M210" i="2" s="1"/>
  <c r="N210" i="3" s="1"/>
  <c r="J230" i="2"/>
  <c r="K230" i="2" s="1"/>
  <c r="M230" i="2" s="1"/>
  <c r="N230" i="3" s="1"/>
  <c r="O230" i="3" s="1"/>
  <c r="J383" i="2"/>
  <c r="K383" i="2" s="1"/>
  <c r="M383" i="2" s="1"/>
  <c r="N383" i="3" s="1"/>
  <c r="O383" i="3" s="1"/>
  <c r="J404" i="2"/>
  <c r="K404" i="2" s="1"/>
  <c r="M404" i="2" s="1"/>
  <c r="N404" i="3" s="1"/>
  <c r="O404" i="3" s="1"/>
  <c r="J137" i="2"/>
  <c r="K137" i="2" s="1"/>
  <c r="M137" i="2" s="1"/>
  <c r="N137" i="3" s="1"/>
  <c r="O137" i="3" s="1"/>
  <c r="J409" i="2"/>
  <c r="K409" i="2" s="1"/>
  <c r="M409" i="2" s="1"/>
  <c r="N409" i="3" s="1"/>
  <c r="O409" i="3" s="1"/>
  <c r="J86" i="2"/>
  <c r="K86" i="2" s="1"/>
  <c r="M86" i="2" s="1"/>
  <c r="N86" i="3" s="1"/>
  <c r="J304" i="2"/>
  <c r="K304" i="2" s="1"/>
  <c r="M304" i="2" s="1"/>
  <c r="N304" i="3" s="1"/>
  <c r="J272" i="2"/>
  <c r="K272" i="2" s="1"/>
  <c r="M272" i="2" s="1"/>
  <c r="N272" i="3" s="1"/>
  <c r="J363" i="2"/>
  <c r="K363" i="2" s="1"/>
  <c r="M363" i="2" s="1"/>
  <c r="N363" i="3" s="1"/>
  <c r="O363" i="3" s="1"/>
  <c r="J298" i="2"/>
  <c r="K298" i="2" s="1"/>
  <c r="M298" i="2" s="1"/>
  <c r="N298" i="3" s="1"/>
  <c r="J268" i="2"/>
  <c r="K268" i="2" s="1"/>
  <c r="M268" i="2" s="1"/>
  <c r="N268" i="3" s="1"/>
  <c r="O268" i="3" s="1"/>
  <c r="J341" i="2"/>
  <c r="K341" i="2" s="1"/>
  <c r="M341" i="2" s="1"/>
  <c r="N341" i="3" s="1"/>
  <c r="J233" i="2"/>
  <c r="K233" i="2" s="1"/>
  <c r="M233" i="2" s="1"/>
  <c r="N233" i="3" s="1"/>
  <c r="J217" i="2"/>
  <c r="K217" i="2" s="1"/>
  <c r="M217" i="2" s="1"/>
  <c r="N217" i="3" s="1"/>
  <c r="J323" i="2"/>
  <c r="K323" i="2" s="1"/>
  <c r="M323" i="2" s="1"/>
  <c r="N323" i="3" s="1"/>
  <c r="O323" i="3" s="1"/>
  <c r="J384" i="2"/>
  <c r="K384" i="2" s="1"/>
  <c r="M384" i="2" s="1"/>
  <c r="N384" i="3" s="1"/>
  <c r="J24" i="2"/>
  <c r="K24" i="2" s="1"/>
  <c r="M24" i="2" s="1"/>
  <c r="N24" i="3" s="1"/>
  <c r="J39" i="2"/>
  <c r="K39" i="2" s="1"/>
  <c r="M39" i="2" s="1"/>
  <c r="N39" i="3" s="1"/>
  <c r="O39" i="3" s="1"/>
  <c r="J222" i="2"/>
  <c r="K222" i="2" s="1"/>
  <c r="M222" i="2" s="1"/>
  <c r="N222" i="3" s="1"/>
  <c r="J270" i="2"/>
  <c r="K270" i="2" s="1"/>
  <c r="M270" i="2" s="1"/>
  <c r="N270" i="3" s="1"/>
  <c r="J56" i="2"/>
  <c r="K56" i="2" s="1"/>
  <c r="M56" i="2" s="1"/>
  <c r="N56" i="3" s="1"/>
  <c r="J145" i="2"/>
  <c r="K145" i="2" s="1"/>
  <c r="M145" i="2" s="1"/>
  <c r="N145" i="3" s="1"/>
  <c r="J215" i="2"/>
  <c r="K215" i="2" s="1"/>
  <c r="M215" i="2" s="1"/>
  <c r="N215" i="3" s="1"/>
  <c r="O215" i="3" s="1"/>
  <c r="J153" i="2"/>
  <c r="K153" i="2" s="1"/>
  <c r="M153" i="2" s="1"/>
  <c r="N153" i="3" s="1"/>
  <c r="J61" i="2"/>
  <c r="K61" i="2" s="1"/>
  <c r="M61" i="2" s="1"/>
  <c r="N61" i="3" s="1"/>
  <c r="O61" i="3" s="1"/>
  <c r="J354" i="2"/>
  <c r="K354" i="2" s="1"/>
  <c r="M354" i="2" s="1"/>
  <c r="N354" i="3" s="1"/>
  <c r="J218" i="2"/>
  <c r="K218" i="2" s="1"/>
  <c r="M218" i="2" s="1"/>
  <c r="N218" i="3" s="1"/>
  <c r="J92" i="2"/>
  <c r="K92" i="2" s="1"/>
  <c r="M92" i="2" s="1"/>
  <c r="N92" i="3" s="1"/>
  <c r="J207" i="2"/>
  <c r="K207" i="2" s="1"/>
  <c r="M207" i="2" s="1"/>
  <c r="N207" i="3" s="1"/>
  <c r="J242" i="2"/>
  <c r="K242" i="2" s="1"/>
  <c r="M242" i="2" s="1"/>
  <c r="N242" i="3" s="1"/>
  <c r="J300" i="2"/>
  <c r="K300" i="2" s="1"/>
  <c r="M300" i="2" s="1"/>
  <c r="N300" i="3" s="1"/>
  <c r="J89" i="2"/>
  <c r="K89" i="2" s="1"/>
  <c r="M89" i="2" s="1"/>
  <c r="N89" i="3" s="1"/>
  <c r="O89" i="3" s="1"/>
  <c r="J78" i="2"/>
  <c r="K78" i="2" s="1"/>
  <c r="M78" i="2" s="1"/>
  <c r="N78" i="3" s="1"/>
  <c r="J221" i="2"/>
  <c r="K221" i="2" s="1"/>
  <c r="M221" i="2" s="1"/>
  <c r="N221" i="3" s="1"/>
  <c r="J164" i="2"/>
  <c r="K164" i="2" s="1"/>
  <c r="M164" i="2" s="1"/>
  <c r="N164" i="3" s="1"/>
  <c r="J91" i="2"/>
  <c r="K91" i="2" s="1"/>
  <c r="M91" i="2" s="1"/>
  <c r="N91" i="3" s="1"/>
  <c r="J12" i="2"/>
  <c r="K12" i="2" s="1"/>
  <c r="M12" i="2" s="1"/>
  <c r="N12" i="3" s="1"/>
  <c r="J311" i="2"/>
  <c r="K311" i="2" s="1"/>
  <c r="M311" i="2" s="1"/>
  <c r="N311" i="3" s="1"/>
  <c r="O311" i="3" s="1"/>
  <c r="J421" i="2"/>
  <c r="K421" i="2" s="1"/>
  <c r="M421" i="2" s="1"/>
  <c r="N421" i="3" s="1"/>
  <c r="J287" i="2"/>
  <c r="K287" i="2" s="1"/>
  <c r="M287" i="2" s="1"/>
  <c r="N287" i="3" s="1"/>
  <c r="J249" i="2"/>
  <c r="K249" i="2" s="1"/>
  <c r="M249" i="2" s="1"/>
  <c r="N249" i="3" s="1"/>
  <c r="J209" i="2"/>
  <c r="K209" i="2" s="1"/>
  <c r="M209" i="2" s="1"/>
  <c r="N209" i="3" s="1"/>
  <c r="J126" i="2"/>
  <c r="K126" i="2" s="1"/>
  <c r="M126" i="2" s="1"/>
  <c r="N126" i="3" s="1"/>
  <c r="O126" i="3" s="1"/>
  <c r="J321" i="2"/>
  <c r="K321" i="2" s="1"/>
  <c r="M321" i="2" s="1"/>
  <c r="N321" i="3" s="1"/>
  <c r="O321" i="3" s="1"/>
  <c r="J181" i="2"/>
  <c r="K181" i="2" s="1"/>
  <c r="M181" i="2" s="1"/>
  <c r="N181" i="3" s="1"/>
  <c r="O181" i="3" s="1"/>
  <c r="J62" i="2"/>
  <c r="K62" i="2" s="1"/>
  <c r="M62" i="2" s="1"/>
  <c r="N62" i="3" s="1"/>
  <c r="J256" i="2"/>
  <c r="K256" i="2" s="1"/>
  <c r="M256" i="2" s="1"/>
  <c r="N256" i="3" s="1"/>
  <c r="O256" i="3" s="1"/>
  <c r="J375" i="2"/>
  <c r="K375" i="2" s="1"/>
  <c r="M375" i="2" s="1"/>
  <c r="N375" i="3" s="1"/>
  <c r="J50" i="2"/>
  <c r="K50" i="2" s="1"/>
  <c r="M50" i="2" s="1"/>
  <c r="N50" i="3" s="1"/>
  <c r="J294" i="2"/>
  <c r="K294" i="2" s="1"/>
  <c r="M294" i="2" s="1"/>
  <c r="N294" i="3" s="1"/>
  <c r="J309" i="2"/>
  <c r="K309" i="2" s="1"/>
  <c r="M309" i="2" s="1"/>
  <c r="N309" i="3" s="1"/>
  <c r="J297" i="2"/>
  <c r="K297" i="2" s="1"/>
  <c r="M297" i="2" s="1"/>
  <c r="N297" i="3" s="1"/>
  <c r="J116" i="2"/>
  <c r="K116" i="2" s="1"/>
  <c r="M116" i="2" s="1"/>
  <c r="N116" i="3" s="1"/>
  <c r="J57" i="2"/>
  <c r="K57" i="2" s="1"/>
  <c r="M57" i="2" s="1"/>
  <c r="N57" i="3" s="1"/>
  <c r="J364" i="2"/>
  <c r="K364" i="2" s="1"/>
  <c r="M364" i="2" s="1"/>
  <c r="N364" i="3" s="1"/>
  <c r="O364" i="3" s="1"/>
  <c r="J236" i="2"/>
  <c r="K236" i="2" s="1"/>
  <c r="M236" i="2" s="1"/>
  <c r="N236" i="3" s="1"/>
  <c r="J429" i="2"/>
  <c r="K429" i="2" s="1"/>
  <c r="M429" i="2" s="1"/>
  <c r="N429" i="3" s="1"/>
  <c r="J147" i="2"/>
  <c r="K147" i="2" s="1"/>
  <c r="M147" i="2" s="1"/>
  <c r="N147" i="3" s="1"/>
  <c r="J395" i="2"/>
  <c r="K395" i="2" s="1"/>
  <c r="M395" i="2" s="1"/>
  <c r="N395" i="3" s="1"/>
  <c r="J284" i="2"/>
  <c r="K284" i="2" s="1"/>
  <c r="M284" i="2" s="1"/>
  <c r="N284" i="3" s="1"/>
  <c r="O284" i="3" s="1"/>
  <c r="J374" i="2"/>
  <c r="K374" i="2" s="1"/>
  <c r="M374" i="2" s="1"/>
  <c r="N374" i="3" s="1"/>
  <c r="J163" i="2"/>
  <c r="K163" i="2" s="1"/>
  <c r="M163" i="2" s="1"/>
  <c r="N163" i="3" s="1"/>
  <c r="J123" i="2"/>
  <c r="K123" i="2" s="1"/>
  <c r="M123" i="2" s="1"/>
  <c r="N123" i="3" s="1"/>
  <c r="J260" i="2"/>
  <c r="K260" i="2" s="1"/>
  <c r="M260" i="2" s="1"/>
  <c r="N260" i="3" s="1"/>
  <c r="J198" i="2"/>
  <c r="K198" i="2" s="1"/>
  <c r="M198" i="2" s="1"/>
  <c r="N198" i="3" s="1"/>
  <c r="J171" i="2"/>
  <c r="K171" i="2" s="1"/>
  <c r="M171" i="2" s="1"/>
  <c r="N171" i="3" s="1"/>
  <c r="O171" i="3" s="1"/>
  <c r="J15" i="2"/>
  <c r="K15" i="2" s="1"/>
  <c r="M15" i="2" s="1"/>
  <c r="N15" i="3" s="1"/>
  <c r="O15" i="3" s="1"/>
  <c r="J231" i="2"/>
  <c r="K231" i="2" s="1"/>
  <c r="M231" i="2" s="1"/>
  <c r="N231" i="3" s="1"/>
  <c r="J205" i="2"/>
  <c r="K205" i="2" s="1"/>
  <c r="M205" i="2" s="1"/>
  <c r="N205" i="3" s="1"/>
  <c r="O205" i="3" s="1"/>
  <c r="J359" i="2"/>
  <c r="K359" i="2" s="1"/>
  <c r="M359" i="2" s="1"/>
  <c r="N359" i="3" s="1"/>
  <c r="J73" i="2"/>
  <c r="K73" i="2" s="1"/>
  <c r="M73" i="2" s="1"/>
  <c r="N73" i="3" s="1"/>
  <c r="J419" i="2"/>
  <c r="K419" i="2" s="1"/>
  <c r="M419" i="2" s="1"/>
  <c r="N419" i="3" s="1"/>
  <c r="J405" i="2"/>
  <c r="K405" i="2" s="1"/>
  <c r="M405" i="2" s="1"/>
  <c r="N405" i="3" s="1"/>
  <c r="O405" i="3" s="1"/>
  <c r="J420" i="2"/>
  <c r="K420" i="2" s="1"/>
  <c r="M420" i="2" s="1"/>
  <c r="N420" i="3" s="1"/>
  <c r="J52" i="2"/>
  <c r="K52" i="2" s="1"/>
  <c r="M52" i="2" s="1"/>
  <c r="N52" i="3" s="1"/>
  <c r="O52" i="3" s="1"/>
  <c r="J327" i="2"/>
  <c r="K327" i="2" s="1"/>
  <c r="M327" i="2" s="1"/>
  <c r="N327" i="3" s="1"/>
  <c r="O327" i="3" s="1"/>
  <c r="J135" i="2"/>
  <c r="K135" i="2" s="1"/>
  <c r="M135" i="2" s="1"/>
  <c r="N135" i="3" s="1"/>
  <c r="J196" i="2"/>
  <c r="K196" i="2" s="1"/>
  <c r="M196" i="2" s="1"/>
  <c r="N196" i="3" s="1"/>
  <c r="J399" i="2"/>
  <c r="K399" i="2" s="1"/>
  <c r="M399" i="2" s="1"/>
  <c r="N399" i="3" s="1"/>
  <c r="O399" i="3" s="1"/>
  <c r="J415" i="2"/>
  <c r="K415" i="2" s="1"/>
  <c r="M415" i="2" s="1"/>
  <c r="N415" i="3" s="1"/>
  <c r="J292" i="2"/>
  <c r="K292" i="2" s="1"/>
  <c r="M292" i="2" s="1"/>
  <c r="N292" i="3" s="1"/>
  <c r="J113" i="2"/>
  <c r="K113" i="2" s="1"/>
  <c r="M113" i="2" s="1"/>
  <c r="N113" i="3" s="1"/>
  <c r="O113" i="3" s="1"/>
  <c r="J35" i="2"/>
  <c r="K35" i="2" s="1"/>
  <c r="M35" i="2" s="1"/>
  <c r="N35" i="3" s="1"/>
  <c r="J342" i="2"/>
  <c r="K342" i="2" s="1"/>
  <c r="M342" i="2" s="1"/>
  <c r="N342" i="3" s="1"/>
  <c r="J244" i="2"/>
  <c r="K244" i="2" s="1"/>
  <c r="M244" i="2" s="1"/>
  <c r="N244" i="3" s="1"/>
  <c r="J424" i="2"/>
  <c r="K424" i="2" s="1"/>
  <c r="M424" i="2" s="1"/>
  <c r="N424" i="3" s="1"/>
  <c r="J202" i="2"/>
  <c r="K202" i="2" s="1"/>
  <c r="M202" i="2" s="1"/>
  <c r="N202" i="3" s="1"/>
  <c r="J99" i="2"/>
  <c r="K99" i="2" s="1"/>
  <c r="M99" i="2" s="1"/>
  <c r="N99" i="3" s="1"/>
  <c r="J401" i="2"/>
  <c r="K401" i="2" s="1"/>
  <c r="M401" i="2" s="1"/>
  <c r="N401" i="3" s="1"/>
  <c r="J154" i="2"/>
  <c r="K154" i="2" s="1"/>
  <c r="M154" i="2" s="1"/>
  <c r="N154" i="3" s="1"/>
  <c r="J139" i="2"/>
  <c r="K139" i="2" s="1"/>
  <c r="M139" i="2" s="1"/>
  <c r="N139" i="3" s="1"/>
  <c r="J407" i="2"/>
  <c r="K407" i="2" s="1"/>
  <c r="M407" i="2" s="1"/>
  <c r="N407" i="3" s="1"/>
  <c r="J248" i="2"/>
  <c r="K248" i="2" s="1"/>
  <c r="M248" i="2" s="1"/>
  <c r="N248" i="3" s="1"/>
  <c r="J124" i="2"/>
  <c r="K124" i="2" s="1"/>
  <c r="M124" i="2" s="1"/>
  <c r="N124" i="3" s="1"/>
  <c r="J29" i="2"/>
  <c r="K29" i="2" s="1"/>
  <c r="M29" i="2" s="1"/>
  <c r="N29" i="3" s="1"/>
  <c r="O29" i="3" s="1"/>
  <c r="J316" i="2"/>
  <c r="K316" i="2" s="1"/>
  <c r="M316" i="2" s="1"/>
  <c r="N316" i="3" s="1"/>
  <c r="O316" i="3" s="1"/>
  <c r="J281" i="2"/>
  <c r="K281" i="2" s="1"/>
  <c r="M281" i="2" s="1"/>
  <c r="N281" i="3" s="1"/>
  <c r="J299" i="2"/>
  <c r="K299" i="2" s="1"/>
  <c r="M299" i="2" s="1"/>
  <c r="N299" i="3" s="1"/>
  <c r="J184" i="2"/>
  <c r="K184" i="2" s="1"/>
  <c r="M184" i="2" s="1"/>
  <c r="N184" i="3" s="1"/>
  <c r="O184" i="3" s="1"/>
  <c r="J228" i="2"/>
  <c r="K228" i="2" s="1"/>
  <c r="M228" i="2" s="1"/>
  <c r="N228" i="3" s="1"/>
  <c r="O228" i="3" s="1"/>
  <c r="J379" i="2"/>
  <c r="K379" i="2" s="1"/>
  <c r="M379" i="2" s="1"/>
  <c r="N379" i="3" s="1"/>
  <c r="O379" i="3" s="1"/>
  <c r="J148" i="2"/>
  <c r="K148" i="2" s="1"/>
  <c r="M148" i="2" s="1"/>
  <c r="N148" i="3" s="1"/>
  <c r="J83" i="2"/>
  <c r="K83" i="2" s="1"/>
  <c r="M83" i="2" s="1"/>
  <c r="N83" i="3" s="1"/>
  <c r="O83" i="3" s="1"/>
  <c r="J358" i="2"/>
  <c r="K358" i="2" s="1"/>
  <c r="M358" i="2" s="1"/>
  <c r="N358" i="3" s="1"/>
  <c r="J240" i="2"/>
  <c r="K240" i="2" s="1"/>
  <c r="M240" i="2" s="1"/>
  <c r="N240" i="3" s="1"/>
  <c r="J390" i="2"/>
  <c r="K390" i="2" s="1"/>
  <c r="M390" i="2" s="1"/>
  <c r="N390" i="3" s="1"/>
  <c r="J200" i="2"/>
  <c r="K200" i="2" s="1"/>
  <c r="M200" i="2" s="1"/>
  <c r="N200" i="3" s="1"/>
  <c r="J276" i="2"/>
  <c r="K276" i="2" s="1"/>
  <c r="M276" i="2" s="1"/>
  <c r="N276" i="3" s="1"/>
  <c r="O276" i="3" s="1"/>
  <c r="J386" i="2"/>
  <c r="K386" i="2" s="1"/>
  <c r="M386" i="2" s="1"/>
  <c r="N386" i="3" s="1"/>
  <c r="J76" i="2"/>
  <c r="K76" i="2" s="1"/>
  <c r="M76" i="2" s="1"/>
  <c r="N76" i="3" s="1"/>
  <c r="J51" i="2"/>
  <c r="K51" i="2" s="1"/>
  <c r="M51" i="2" s="1"/>
  <c r="N51" i="3" s="1"/>
  <c r="J59" i="2"/>
  <c r="K59" i="2" s="1"/>
  <c r="M59" i="2" s="1"/>
  <c r="N59" i="3" s="1"/>
  <c r="O59" i="3" s="1"/>
  <c r="J361" i="2"/>
  <c r="K361" i="2" s="1"/>
  <c r="M361" i="2" s="1"/>
  <c r="N361" i="3" s="1"/>
  <c r="J416" i="2"/>
  <c r="K416" i="2" s="1"/>
  <c r="M416" i="2" s="1"/>
  <c r="N416" i="3" s="1"/>
  <c r="J398" i="2"/>
  <c r="K398" i="2" s="1"/>
  <c r="M398" i="2" s="1"/>
  <c r="N398" i="3" s="1"/>
  <c r="J20" i="2"/>
  <c r="K20" i="2" s="1"/>
  <c r="M20" i="2" s="1"/>
  <c r="N20" i="3" s="1"/>
  <c r="J362" i="2"/>
  <c r="K362" i="2" s="1"/>
  <c r="M362" i="2" s="1"/>
  <c r="N362" i="3" s="1"/>
  <c r="J376" i="2"/>
  <c r="K376" i="2" s="1"/>
  <c r="M376" i="2" s="1"/>
  <c r="N376" i="3" s="1"/>
  <c r="J186" i="2"/>
  <c r="K186" i="2" s="1"/>
  <c r="M186" i="2" s="1"/>
  <c r="N186" i="3" s="1"/>
  <c r="O186" i="3" s="1"/>
  <c r="J191" i="2"/>
  <c r="K191" i="2" s="1"/>
  <c r="M191" i="2" s="1"/>
  <c r="N191" i="3" s="1"/>
  <c r="J301" i="2"/>
  <c r="K301" i="2" s="1"/>
  <c r="M301" i="2" s="1"/>
  <c r="N301" i="3" s="1"/>
  <c r="J172" i="2"/>
  <c r="K172" i="2" s="1"/>
  <c r="M172" i="2" s="1"/>
  <c r="N172" i="3" s="1"/>
  <c r="J70" i="2"/>
  <c r="K70" i="2" s="1"/>
  <c r="M70" i="2" s="1"/>
  <c r="N70" i="3" s="1"/>
  <c r="J36" i="2"/>
  <c r="K36" i="2" s="1"/>
  <c r="M36" i="2" s="1"/>
  <c r="N36" i="3" s="1"/>
  <c r="J19" i="2"/>
  <c r="K19" i="2" s="1"/>
  <c r="M19" i="2" s="1"/>
  <c r="N19" i="3" s="1"/>
  <c r="J90" i="2"/>
  <c r="K90" i="2" s="1"/>
  <c r="M90" i="2" s="1"/>
  <c r="N90" i="3" s="1"/>
  <c r="J417" i="2"/>
  <c r="K417" i="2" s="1"/>
  <c r="M417" i="2" s="1"/>
  <c r="N417" i="3" s="1"/>
  <c r="O417" i="3" s="1"/>
  <c r="J271" i="2"/>
  <c r="K271" i="2" s="1"/>
  <c r="M271" i="2" s="1"/>
  <c r="N271" i="3" s="1"/>
  <c r="J330" i="2"/>
  <c r="K330" i="2" s="1"/>
  <c r="M330" i="2" s="1"/>
  <c r="N330" i="3" s="1"/>
  <c r="J71" i="2"/>
  <c r="K71" i="2" s="1"/>
  <c r="M71" i="2" s="1"/>
  <c r="N71" i="3" s="1"/>
  <c r="J241" i="2"/>
  <c r="K241" i="2" s="1"/>
  <c r="M241" i="2" s="1"/>
  <c r="N241" i="3" s="1"/>
  <c r="O241" i="3" s="1"/>
  <c r="J239" i="2"/>
  <c r="K239" i="2" s="1"/>
  <c r="M239" i="2" s="1"/>
  <c r="N239" i="3" s="1"/>
  <c r="J366" i="2"/>
  <c r="K366" i="2" s="1"/>
  <c r="M366" i="2" s="1"/>
  <c r="N366" i="3" s="1"/>
  <c r="J348" i="2"/>
  <c r="K348" i="2" s="1"/>
  <c r="M348" i="2" s="1"/>
  <c r="N348" i="3" s="1"/>
  <c r="O348" i="3" s="1"/>
  <c r="J38" i="2"/>
  <c r="K38" i="2" s="1"/>
  <c r="M38" i="2" s="1"/>
  <c r="N38" i="3" s="1"/>
  <c r="J88" i="2"/>
  <c r="K88" i="2" s="1"/>
  <c r="M88" i="2" s="1"/>
  <c r="N88" i="3" s="1"/>
  <c r="J72" i="2"/>
  <c r="K72" i="2" s="1"/>
  <c r="M72" i="2" s="1"/>
  <c r="N72" i="3" s="1"/>
  <c r="J245" i="2"/>
  <c r="K245" i="2" s="1"/>
  <c r="M245" i="2" s="1"/>
  <c r="N245" i="3" s="1"/>
  <c r="J23" i="2"/>
  <c r="K23" i="2" s="1"/>
  <c r="M23" i="2" s="1"/>
  <c r="N23" i="3" s="1"/>
  <c r="O23" i="3" s="1"/>
  <c r="J102" i="2"/>
  <c r="K102" i="2" s="1"/>
  <c r="M102" i="2" s="1"/>
  <c r="N102" i="3" s="1"/>
  <c r="O102" i="3" s="1"/>
  <c r="J252" i="2"/>
  <c r="K252" i="2" s="1"/>
  <c r="M252" i="2" s="1"/>
  <c r="N252" i="3" s="1"/>
  <c r="J80" i="2"/>
  <c r="K80" i="2" s="1"/>
  <c r="M80" i="2" s="1"/>
  <c r="N80" i="3" s="1"/>
  <c r="J216" i="2"/>
  <c r="K216" i="2" s="1"/>
  <c r="M216" i="2" s="1"/>
  <c r="N216" i="3" s="1"/>
  <c r="J47" i="2"/>
  <c r="K47" i="2" s="1"/>
  <c r="M47" i="2" s="1"/>
  <c r="N47" i="3" s="1"/>
  <c r="J118" i="2"/>
  <c r="K118" i="2" s="1"/>
  <c r="M118" i="2" s="1"/>
  <c r="N118" i="3" s="1"/>
  <c r="J373" i="2"/>
  <c r="K373" i="2" s="1"/>
  <c r="M373" i="2" s="1"/>
  <c r="N373" i="3" s="1"/>
  <c r="J201" i="2"/>
  <c r="K201" i="2" s="1"/>
  <c r="M201" i="2" s="1"/>
  <c r="N201" i="3" s="1"/>
  <c r="O201" i="3" s="1"/>
  <c r="J93" i="2"/>
  <c r="K93" i="2" s="1"/>
  <c r="M93" i="2" s="1"/>
  <c r="N93" i="3" s="1"/>
  <c r="J320" i="2"/>
  <c r="K320" i="2" s="1"/>
  <c r="M320" i="2" s="1"/>
  <c r="N320" i="3" s="1"/>
  <c r="J293" i="2"/>
  <c r="K293" i="2" s="1"/>
  <c r="M293" i="2" s="1"/>
  <c r="N293" i="3" s="1"/>
  <c r="J345" i="2"/>
  <c r="K345" i="2" s="1"/>
  <c r="M345" i="2" s="1"/>
  <c r="N345" i="3" s="1"/>
  <c r="J133" i="2"/>
  <c r="K133" i="2" s="1"/>
  <c r="M133" i="2" s="1"/>
  <c r="N133" i="3" s="1"/>
  <c r="J175" i="2"/>
  <c r="K175" i="2" s="1"/>
  <c r="M175" i="2" s="1"/>
  <c r="N175" i="3" s="1"/>
  <c r="J9" i="2"/>
  <c r="K9" i="2" s="1"/>
  <c r="M9" i="2" s="1"/>
  <c r="N9" i="3" s="1"/>
  <c r="J414" i="2"/>
  <c r="K414" i="2" s="1"/>
  <c r="M414" i="2" s="1"/>
  <c r="N414" i="3" s="1"/>
  <c r="J32" i="2"/>
  <c r="K32" i="2" s="1"/>
  <c r="M32" i="2" s="1"/>
  <c r="N32" i="3" s="1"/>
  <c r="J85" i="2"/>
  <c r="K85" i="2" s="1"/>
  <c r="M85" i="2" s="1"/>
  <c r="N85" i="3" s="1"/>
  <c r="J48" i="2"/>
  <c r="K48" i="2" s="1"/>
  <c r="M48" i="2" s="1"/>
  <c r="N48" i="3" s="1"/>
  <c r="O48" i="3" s="1"/>
  <c r="J190" i="2"/>
  <c r="K190" i="2" s="1"/>
  <c r="M190" i="2" s="1"/>
  <c r="N190" i="3" s="1"/>
  <c r="O190" i="3" s="1"/>
  <c r="J403" i="2"/>
  <c r="K403" i="2" s="1"/>
  <c r="M403" i="2" s="1"/>
  <c r="N403" i="3" s="1"/>
  <c r="O403" i="3" s="1"/>
  <c r="J295" i="2"/>
  <c r="K295" i="2" s="1"/>
  <c r="M295" i="2" s="1"/>
  <c r="N295" i="3" s="1"/>
  <c r="J14" i="2"/>
  <c r="K14" i="2" s="1"/>
  <c r="M14" i="2" s="1"/>
  <c r="N14" i="3" s="1"/>
  <c r="J389" i="2"/>
  <c r="K389" i="2" s="1"/>
  <c r="M389" i="2" s="1"/>
  <c r="N389" i="3" s="1"/>
  <c r="O389" i="3" s="1"/>
  <c r="J302" i="2"/>
  <c r="K302" i="2" s="1"/>
  <c r="M302" i="2" s="1"/>
  <c r="N302" i="3" s="1"/>
  <c r="O302" i="3" s="1"/>
  <c r="J326" i="2"/>
  <c r="K326" i="2" s="1"/>
  <c r="M326" i="2" s="1"/>
  <c r="N326" i="3" s="1"/>
  <c r="J96" i="2"/>
  <c r="K96" i="2" s="1"/>
  <c r="M96" i="2" s="1"/>
  <c r="N96" i="3" s="1"/>
  <c r="J413" i="2"/>
  <c r="K413" i="2" s="1"/>
  <c r="M413" i="2" s="1"/>
  <c r="N413" i="3" s="1"/>
  <c r="J30" i="2"/>
  <c r="K30" i="2" s="1"/>
  <c r="M30" i="2" s="1"/>
  <c r="N30" i="3" s="1"/>
  <c r="J143" i="2"/>
  <c r="K143" i="2" s="1"/>
  <c r="M143" i="2" s="1"/>
  <c r="N143" i="3" s="1"/>
  <c r="O143" i="3" s="1"/>
  <c r="J259" i="2"/>
  <c r="K259" i="2" s="1"/>
  <c r="M259" i="2" s="1"/>
  <c r="N259" i="3" s="1"/>
  <c r="J213" i="2"/>
  <c r="K213" i="2" s="1"/>
  <c r="M213" i="2" s="1"/>
  <c r="N213" i="3" s="1"/>
  <c r="O213" i="3" s="1"/>
  <c r="J433" i="2"/>
  <c r="K433" i="2" s="1"/>
  <c r="M433" i="2" s="1"/>
  <c r="N433" i="3" s="1"/>
  <c r="O433" i="3" s="1"/>
  <c r="J18" i="2"/>
  <c r="K18" i="2" s="1"/>
  <c r="M18" i="2" s="1"/>
  <c r="N18" i="3" s="1"/>
  <c r="O18" i="3" s="1"/>
  <c r="J392" i="2"/>
  <c r="K392" i="2" s="1"/>
  <c r="M392" i="2" s="1"/>
  <c r="N392" i="3" s="1"/>
  <c r="J350" i="2"/>
  <c r="K350" i="2" s="1"/>
  <c r="M350" i="2" s="1"/>
  <c r="N350" i="3" s="1"/>
  <c r="O350" i="3" s="1"/>
  <c r="J176" i="2"/>
  <c r="K176" i="2" s="1"/>
  <c r="M176" i="2" s="1"/>
  <c r="N176" i="3" s="1"/>
  <c r="J229" i="2"/>
  <c r="K229" i="2" s="1"/>
  <c r="M229" i="2" s="1"/>
  <c r="N229" i="3" s="1"/>
  <c r="J66" i="2"/>
  <c r="K66" i="2" s="1"/>
  <c r="M66" i="2" s="1"/>
  <c r="N66" i="3" s="1"/>
  <c r="J255" i="2"/>
  <c r="K255" i="2" s="1"/>
  <c r="M255" i="2" s="1"/>
  <c r="N255" i="3" s="1"/>
  <c r="J11" i="2"/>
  <c r="K11" i="2" s="1"/>
  <c r="M11" i="2" s="1"/>
  <c r="N11" i="3" s="1"/>
  <c r="J173" i="2"/>
  <c r="K173" i="2" s="1"/>
  <c r="M173" i="2" s="1"/>
  <c r="N173" i="3" s="1"/>
  <c r="J204" i="2"/>
  <c r="K204" i="2" s="1"/>
  <c r="M204" i="2" s="1"/>
  <c r="N204" i="3" s="1"/>
  <c r="O204" i="3" s="1"/>
  <c r="J368" i="2"/>
  <c r="K368" i="2" s="1"/>
  <c r="M368" i="2" s="1"/>
  <c r="N368" i="3" s="1"/>
  <c r="J388" i="2"/>
  <c r="K388" i="2" s="1"/>
  <c r="M388" i="2" s="1"/>
  <c r="N388" i="3" s="1"/>
  <c r="J206" i="2"/>
  <c r="K206" i="2" s="1"/>
  <c r="M206" i="2" s="1"/>
  <c r="N206" i="3" s="1"/>
  <c r="J402" i="2"/>
  <c r="K402" i="2" s="1"/>
  <c r="M402" i="2" s="1"/>
  <c r="N402" i="3" s="1"/>
  <c r="O402" i="3" s="1"/>
  <c r="J129" i="2"/>
  <c r="K129" i="2" s="1"/>
  <c r="M129" i="2" s="1"/>
  <c r="N129" i="3" s="1"/>
  <c r="J192" i="2"/>
  <c r="K192" i="2" s="1"/>
  <c r="M192" i="2" s="1"/>
  <c r="N192" i="3" s="1"/>
  <c r="J101" i="2"/>
  <c r="K101" i="2" s="1"/>
  <c r="M101" i="2" s="1"/>
  <c r="N101" i="3" s="1"/>
  <c r="J155" i="2"/>
  <c r="K155" i="2" s="1"/>
  <c r="M155" i="2" s="1"/>
  <c r="N155" i="3" s="1"/>
  <c r="J119" i="2"/>
  <c r="K119" i="2" s="1"/>
  <c r="M119" i="2" s="1"/>
  <c r="N119" i="3" s="1"/>
  <c r="J418" i="2"/>
  <c r="K418" i="2" s="1"/>
  <c r="M418" i="2" s="1"/>
  <c r="N418" i="3" s="1"/>
  <c r="O418" i="3" s="1"/>
  <c r="J343" i="2"/>
  <c r="K343" i="2" s="1"/>
  <c r="M343" i="2" s="1"/>
  <c r="N343" i="3" s="1"/>
  <c r="J225" i="2"/>
  <c r="K225" i="2" s="1"/>
  <c r="M225" i="2" s="1"/>
  <c r="N225" i="3" s="1"/>
  <c r="J115" i="2"/>
  <c r="K115" i="2" s="1"/>
  <c r="M115" i="2" s="1"/>
  <c r="N115" i="3" s="1"/>
  <c r="O115" i="3" s="1"/>
  <c r="J161" i="2"/>
  <c r="K161" i="2" s="1"/>
  <c r="M161" i="2" s="1"/>
  <c r="N161" i="3" s="1"/>
  <c r="J220" i="2"/>
  <c r="K220" i="2" s="1"/>
  <c r="M220" i="2" s="1"/>
  <c r="N220" i="3" s="1"/>
  <c r="J33" i="2"/>
  <c r="K33" i="2" s="1"/>
  <c r="M33" i="2" s="1"/>
  <c r="N33" i="3" s="1"/>
  <c r="J266" i="2"/>
  <c r="K266" i="2" s="1"/>
  <c r="M266" i="2" s="1"/>
  <c r="N266" i="3" s="1"/>
  <c r="J185" i="2"/>
  <c r="K185" i="2" s="1"/>
  <c r="M185" i="2" s="1"/>
  <c r="N185" i="3" s="1"/>
  <c r="O185" i="3" s="1"/>
  <c r="J344" i="2"/>
  <c r="K344" i="2" s="1"/>
  <c r="M344" i="2" s="1"/>
  <c r="N344" i="3" s="1"/>
  <c r="J428" i="2"/>
  <c r="K428" i="2" s="1"/>
  <c r="M428" i="2" s="1"/>
  <c r="N428" i="3" s="1"/>
  <c r="J127" i="2"/>
  <c r="K127" i="2" s="1"/>
  <c r="M127" i="2" s="1"/>
  <c r="N127" i="3" s="1"/>
  <c r="J211" i="2"/>
  <c r="K211" i="2" s="1"/>
  <c r="M211" i="2" s="1"/>
  <c r="N211" i="3" s="1"/>
  <c r="J150" i="2"/>
  <c r="K150" i="2" s="1"/>
  <c r="M150" i="2" s="1"/>
  <c r="N150" i="3" s="1"/>
  <c r="J308" i="2"/>
  <c r="K308" i="2" s="1"/>
  <c r="M308" i="2" s="1"/>
  <c r="N308" i="3" s="1"/>
  <c r="J179" i="2"/>
  <c r="K179" i="2" s="1"/>
  <c r="M179" i="2" s="1"/>
  <c r="N179" i="3" s="1"/>
  <c r="J17" i="2"/>
  <c r="K17" i="2" s="1"/>
  <c r="M17" i="2" s="1"/>
  <c r="N17" i="3" s="1"/>
  <c r="J22" i="2"/>
  <c r="K22" i="2" s="1"/>
  <c r="M22" i="2" s="1"/>
  <c r="N22" i="3" s="1"/>
  <c r="O22" i="3" s="1"/>
  <c r="J138" i="2"/>
  <c r="K138" i="2" s="1"/>
  <c r="M138" i="2" s="1"/>
  <c r="N138" i="3" s="1"/>
  <c r="J371" i="2"/>
  <c r="K371" i="2" s="1"/>
  <c r="M371" i="2" s="1"/>
  <c r="N371" i="3" s="1"/>
  <c r="J251" i="2"/>
  <c r="K251" i="2" s="1"/>
  <c r="M251" i="2" s="1"/>
  <c r="N251" i="3" s="1"/>
  <c r="J44" i="2"/>
  <c r="K44" i="2" s="1"/>
  <c r="M44" i="2" s="1"/>
  <c r="N44" i="3" s="1"/>
  <c r="J156" i="2"/>
  <c r="K156" i="2" s="1"/>
  <c r="M156" i="2" s="1"/>
  <c r="N156" i="3" s="1"/>
  <c r="O156" i="3" s="1"/>
  <c r="J382" i="2"/>
  <c r="K382" i="2" s="1"/>
  <c r="M382" i="2" s="1"/>
  <c r="N382" i="3" s="1"/>
  <c r="J227" i="2"/>
  <c r="K227" i="2" s="1"/>
  <c r="M227" i="2" s="1"/>
  <c r="N227" i="3" s="1"/>
  <c r="J125" i="2"/>
  <c r="K125" i="2" s="1"/>
  <c r="M125" i="2" s="1"/>
  <c r="N125" i="3" s="1"/>
  <c r="J423" i="2"/>
  <c r="K423" i="2" s="1"/>
  <c r="M423" i="2" s="1"/>
  <c r="N423" i="3" s="1"/>
  <c r="J333" i="2"/>
  <c r="K333" i="2" s="1"/>
  <c r="M333" i="2" s="1"/>
  <c r="N333" i="3" s="1"/>
  <c r="J97" i="2"/>
  <c r="K97" i="2" s="1"/>
  <c r="M97" i="2" s="1"/>
  <c r="N97" i="3" s="1"/>
  <c r="O97" i="3" s="1"/>
  <c r="J234" i="2"/>
  <c r="K234" i="2" s="1"/>
  <c r="M234" i="2" s="1"/>
  <c r="N234" i="3" s="1"/>
  <c r="J289" i="2"/>
  <c r="K289" i="2" s="1"/>
  <c r="M289" i="2" s="1"/>
  <c r="N289" i="3" s="1"/>
  <c r="J426" i="2"/>
  <c r="K426" i="2" s="1"/>
  <c r="M426" i="2" s="1"/>
  <c r="N426" i="3" s="1"/>
  <c r="O426" i="3" s="1"/>
  <c r="J258" i="2"/>
  <c r="K258" i="2" s="1"/>
  <c r="M258" i="2" s="1"/>
  <c r="N258" i="3" s="1"/>
  <c r="J109" i="2"/>
  <c r="K109" i="2" s="1"/>
  <c r="M109" i="2" s="1"/>
  <c r="N109" i="3" s="1"/>
  <c r="J250" i="2"/>
  <c r="K250" i="2" s="1"/>
  <c r="M250" i="2" s="1"/>
  <c r="N250" i="3" s="1"/>
  <c r="J353" i="2"/>
  <c r="K353" i="2" s="1"/>
  <c r="M353" i="2" s="1"/>
  <c r="N353" i="3" s="1"/>
  <c r="O353" i="3" s="1"/>
  <c r="J275" i="2"/>
  <c r="K275" i="2" s="1"/>
  <c r="M275" i="2" s="1"/>
  <c r="N275" i="3" s="1"/>
  <c r="J370" i="2"/>
  <c r="K370" i="2" s="1"/>
  <c r="M370" i="2" s="1"/>
  <c r="N370" i="3" s="1"/>
  <c r="J319" i="2"/>
  <c r="K319" i="2" s="1"/>
  <c r="M319" i="2" s="1"/>
  <c r="N319" i="3" s="1"/>
  <c r="J277" i="2"/>
  <c r="K277" i="2" s="1"/>
  <c r="M277" i="2" s="1"/>
  <c r="N277" i="3" s="1"/>
  <c r="O277" i="3" s="1"/>
  <c r="J269" i="2"/>
  <c r="K269" i="2" s="1"/>
  <c r="M269" i="2" s="1"/>
  <c r="N269" i="3" s="1"/>
  <c r="J168" i="2"/>
  <c r="K168" i="2" s="1"/>
  <c r="M168" i="2" s="1"/>
  <c r="N168" i="3" s="1"/>
  <c r="O168" i="3" s="1"/>
  <c r="J262" i="2"/>
  <c r="K262" i="2" s="1"/>
  <c r="M262" i="2" s="1"/>
  <c r="N262" i="3" s="1"/>
  <c r="O262" i="3" s="1"/>
  <c r="J111" i="2"/>
  <c r="K111" i="2" s="1"/>
  <c r="M111" i="2" s="1"/>
  <c r="N111" i="3" s="1"/>
  <c r="J64" i="2"/>
  <c r="K64" i="2" s="1"/>
  <c r="M64" i="2" s="1"/>
  <c r="N64" i="3" s="1"/>
  <c r="J68" i="2"/>
  <c r="K68" i="2" s="1"/>
  <c r="M68" i="2" s="1"/>
  <c r="N68" i="3" s="1"/>
  <c r="J27" i="2"/>
  <c r="K27" i="2" s="1"/>
  <c r="M27" i="2" s="1"/>
  <c r="N27" i="3" s="1"/>
  <c r="O27" i="3" s="1"/>
  <c r="J318" i="2"/>
  <c r="K318" i="2" s="1"/>
  <c r="M318" i="2" s="1"/>
  <c r="N318" i="3" s="1"/>
  <c r="J16" i="2"/>
  <c r="K16" i="2" s="1"/>
  <c r="M16" i="2" s="1"/>
  <c r="N16" i="3" s="1"/>
  <c r="J159" i="2"/>
  <c r="K159" i="2" s="1"/>
  <c r="M159" i="2" s="1"/>
  <c r="N159" i="3" s="1"/>
  <c r="J314" i="2"/>
  <c r="K314" i="2" s="1"/>
  <c r="M314" i="2" s="1"/>
  <c r="N314" i="3" s="1"/>
  <c r="J212" i="2"/>
  <c r="K212" i="2" s="1"/>
  <c r="M212" i="2" s="1"/>
  <c r="N212" i="3" s="1"/>
  <c r="O212" i="3" s="1"/>
  <c r="J82" i="2"/>
  <c r="K82" i="2" s="1"/>
  <c r="M82" i="2" s="1"/>
  <c r="N82" i="3" s="1"/>
  <c r="J340" i="2"/>
  <c r="K340" i="2" s="1"/>
  <c r="M340" i="2" s="1"/>
  <c r="N340" i="3" s="1"/>
  <c r="J338" i="2"/>
  <c r="K338" i="2" s="1"/>
  <c r="M338" i="2" s="1"/>
  <c r="N338" i="3" s="1"/>
  <c r="J45" i="2"/>
  <c r="K45" i="2" s="1"/>
  <c r="M45" i="2" s="1"/>
  <c r="N45" i="3" s="1"/>
  <c r="O45" i="3" s="1"/>
  <c r="J58" i="2"/>
  <c r="K58" i="2" s="1"/>
  <c r="M58" i="2" s="1"/>
  <c r="N58" i="3" s="1"/>
  <c r="J188" i="2"/>
  <c r="K188" i="2" s="1"/>
  <c r="M188" i="2" s="1"/>
  <c r="N188" i="3" s="1"/>
  <c r="J21" i="2"/>
  <c r="K21" i="2" s="1"/>
  <c r="M21" i="2" s="1"/>
  <c r="N21" i="3" s="1"/>
  <c r="J162" i="2"/>
  <c r="K162" i="2" s="1"/>
  <c r="M162" i="2" s="1"/>
  <c r="N162" i="3" s="1"/>
  <c r="J305" i="2"/>
  <c r="K305" i="2" s="1"/>
  <c r="M305" i="2" s="1"/>
  <c r="N305" i="3" s="1"/>
  <c r="J106" i="2"/>
  <c r="K106" i="2" s="1"/>
  <c r="M106" i="2" s="1"/>
  <c r="N106" i="3" s="1"/>
  <c r="J411" i="2"/>
  <c r="K411" i="2" s="1"/>
  <c r="M411" i="2" s="1"/>
  <c r="N411" i="3" s="1"/>
  <c r="J427" i="2"/>
  <c r="K427" i="2" s="1"/>
  <c r="M427" i="2" s="1"/>
  <c r="N427" i="3" s="1"/>
  <c r="O427" i="3" s="1"/>
  <c r="J108" i="2"/>
  <c r="K108" i="2" s="1"/>
  <c r="M108" i="2" s="1"/>
  <c r="N108" i="3" s="1"/>
  <c r="O108" i="3" s="1"/>
  <c r="J180" i="2"/>
  <c r="K180" i="2" s="1"/>
  <c r="M180" i="2" s="1"/>
  <c r="N180" i="3" s="1"/>
  <c r="O180" i="3" s="1"/>
  <c r="J28" i="2"/>
  <c r="K28" i="2" s="1"/>
  <c r="M28" i="2" s="1"/>
  <c r="N28" i="3" s="1"/>
  <c r="J67" i="1"/>
  <c r="K67" i="1" s="1"/>
  <c r="M67" i="1" s="1"/>
  <c r="N67" i="2" s="1"/>
  <c r="J117" i="1"/>
  <c r="K117" i="1" s="1"/>
  <c r="M117" i="1" s="1"/>
  <c r="N117" i="2" s="1"/>
  <c r="O117" i="2" s="1"/>
  <c r="J254" i="1"/>
  <c r="K254" i="1" s="1"/>
  <c r="M254" i="1" s="1"/>
  <c r="N254" i="2" s="1"/>
  <c r="J396" i="1"/>
  <c r="K396" i="1" s="1"/>
  <c r="M396" i="1" s="1"/>
  <c r="N396" i="2" s="1"/>
  <c r="J75" i="1"/>
  <c r="K75" i="1" s="1"/>
  <c r="M75" i="1" s="1"/>
  <c r="N75" i="2" s="1"/>
  <c r="O75" i="2" s="1"/>
  <c r="J401" i="1"/>
  <c r="K401" i="1" s="1"/>
  <c r="M401" i="1" s="1"/>
  <c r="N401" i="2" s="1"/>
  <c r="J120" i="1"/>
  <c r="K120" i="1" s="1"/>
  <c r="M120" i="1" s="1"/>
  <c r="N120" i="2" s="1"/>
  <c r="J224" i="1"/>
  <c r="K224" i="1" s="1"/>
  <c r="M224" i="1" s="1"/>
  <c r="N224" i="2" s="1"/>
  <c r="J366" i="1"/>
  <c r="K366" i="1" s="1"/>
  <c r="M366" i="1" s="1"/>
  <c r="N366" i="2" s="1"/>
  <c r="J322" i="1"/>
  <c r="K322" i="1" s="1"/>
  <c r="M322" i="1" s="1"/>
  <c r="N322" i="2" s="1"/>
  <c r="J96" i="1"/>
  <c r="K96" i="1" s="1"/>
  <c r="M96" i="1" s="1"/>
  <c r="N96" i="2" s="1"/>
  <c r="J10" i="1"/>
  <c r="K10" i="1" s="1"/>
  <c r="M10" i="1" s="1"/>
  <c r="N10" i="2" s="1"/>
  <c r="O10" i="2" s="1"/>
  <c r="J326" i="1"/>
  <c r="K326" i="1" s="1"/>
  <c r="M326" i="1" s="1"/>
  <c r="N326" i="2" s="1"/>
  <c r="J378" i="1"/>
  <c r="K378" i="1" s="1"/>
  <c r="M378" i="1" s="1"/>
  <c r="N378" i="2" s="1"/>
  <c r="J231" i="1"/>
  <c r="K231" i="1" s="1"/>
  <c r="M231" i="1" s="1"/>
  <c r="N231" i="2" s="1"/>
  <c r="J41" i="1"/>
  <c r="K41" i="1" s="1"/>
  <c r="M41" i="1" s="1"/>
  <c r="N41" i="2" s="1"/>
  <c r="J169" i="1"/>
  <c r="K169" i="1" s="1"/>
  <c r="M169" i="1" s="1"/>
  <c r="N169" i="2" s="1"/>
  <c r="J73" i="1"/>
  <c r="K73" i="1" s="1"/>
  <c r="M73" i="1" s="1"/>
  <c r="N73" i="2" s="1"/>
  <c r="J166" i="1"/>
  <c r="K166" i="1" s="1"/>
  <c r="M166" i="1" s="1"/>
  <c r="N166" i="2" s="1"/>
  <c r="J370" i="1"/>
  <c r="K370" i="1" s="1"/>
  <c r="M370" i="1" s="1"/>
  <c r="N370" i="2" s="1"/>
  <c r="J138" i="1"/>
  <c r="K138" i="1" s="1"/>
  <c r="M138" i="1" s="1"/>
  <c r="N138" i="2" s="1"/>
  <c r="J216" i="1"/>
  <c r="K216" i="1" s="1"/>
  <c r="M216" i="1" s="1"/>
  <c r="N216" i="2" s="1"/>
  <c r="J125" i="1"/>
  <c r="K125" i="1" s="1"/>
  <c r="M125" i="1" s="1"/>
  <c r="N125" i="2" s="1"/>
  <c r="J347" i="1"/>
  <c r="K347" i="1" s="1"/>
  <c r="M347" i="1" s="1"/>
  <c r="N347" i="2" s="1"/>
  <c r="J405" i="1"/>
  <c r="K405" i="1" s="1"/>
  <c r="M405" i="1" s="1"/>
  <c r="N405" i="2" s="1"/>
  <c r="J243" i="1"/>
  <c r="K243" i="1" s="1"/>
  <c r="M243" i="1" s="1"/>
  <c r="N243" i="2" s="1"/>
  <c r="O243" i="2" s="1"/>
  <c r="J330" i="1"/>
  <c r="K330" i="1" s="1"/>
  <c r="M330" i="1" s="1"/>
  <c r="N330" i="2" s="1"/>
  <c r="O330" i="2" s="1"/>
  <c r="J185" i="1"/>
  <c r="K185" i="1" s="1"/>
  <c r="M185" i="1" s="1"/>
  <c r="N185" i="2" s="1"/>
  <c r="J215" i="1"/>
  <c r="K215" i="1" s="1"/>
  <c r="M215" i="1" s="1"/>
  <c r="N215" i="2" s="1"/>
  <c r="O215" i="2" s="1"/>
  <c r="J269" i="1"/>
  <c r="K269" i="1" s="1"/>
  <c r="M269" i="1" s="1"/>
  <c r="N269" i="2" s="1"/>
  <c r="O269" i="2" s="1"/>
  <c r="J168" i="1"/>
  <c r="K168" i="1" s="1"/>
  <c r="M168" i="1" s="1"/>
  <c r="N168" i="2" s="1"/>
  <c r="O168" i="2" s="1"/>
  <c r="J97" i="1"/>
  <c r="K97" i="1" s="1"/>
  <c r="M97" i="1" s="1"/>
  <c r="N97" i="2" s="1"/>
  <c r="J315" i="1"/>
  <c r="K315" i="1" s="1"/>
  <c r="M315" i="1" s="1"/>
  <c r="N315" i="2" s="1"/>
  <c r="O315" i="2" s="1"/>
  <c r="J249" i="1"/>
  <c r="K249" i="1" s="1"/>
  <c r="M249" i="1" s="1"/>
  <c r="N249" i="2" s="1"/>
  <c r="J230" i="1"/>
  <c r="K230" i="1" s="1"/>
  <c r="M230" i="1" s="1"/>
  <c r="N230" i="2" s="1"/>
  <c r="O230" i="2" s="1"/>
  <c r="J381" i="1"/>
  <c r="K381" i="1" s="1"/>
  <c r="M381" i="1" s="1"/>
  <c r="N381" i="2" s="1"/>
  <c r="J307" i="1"/>
  <c r="K307" i="1" s="1"/>
  <c r="M307" i="1" s="1"/>
  <c r="N307" i="2" s="1"/>
  <c r="J309" i="1"/>
  <c r="K309" i="1" s="1"/>
  <c r="M309" i="1" s="1"/>
  <c r="N309" i="2" s="1"/>
  <c r="J45" i="1"/>
  <c r="K45" i="1" s="1"/>
  <c r="M45" i="1" s="1"/>
  <c r="N45" i="2" s="1"/>
  <c r="J186" i="1"/>
  <c r="K186" i="1" s="1"/>
  <c r="M186" i="1" s="1"/>
  <c r="N186" i="2" s="1"/>
  <c r="J305" i="1"/>
  <c r="K305" i="1" s="1"/>
  <c r="M305" i="1" s="1"/>
  <c r="N305" i="2" s="1"/>
  <c r="J105" i="1"/>
  <c r="K105" i="1" s="1"/>
  <c r="M105" i="1" s="1"/>
  <c r="N105" i="2" s="1"/>
  <c r="J40" i="1"/>
  <c r="K40" i="1" s="1"/>
  <c r="M40" i="1" s="1"/>
  <c r="N40" i="2" s="1"/>
  <c r="J214" i="1"/>
  <c r="K214" i="1" s="1"/>
  <c r="M214" i="1" s="1"/>
  <c r="N214" i="2" s="1"/>
  <c r="J368" i="1"/>
  <c r="K368" i="1" s="1"/>
  <c r="M368" i="1" s="1"/>
  <c r="N368" i="2" s="1"/>
  <c r="O368" i="2" s="1"/>
  <c r="J121" i="1"/>
  <c r="K121" i="1" s="1"/>
  <c r="M121" i="1" s="1"/>
  <c r="N121" i="2" s="1"/>
  <c r="J102" i="1"/>
  <c r="K102" i="1" s="1"/>
  <c r="M102" i="1" s="1"/>
  <c r="N102" i="2" s="1"/>
  <c r="J103" i="1"/>
  <c r="K103" i="1" s="1"/>
  <c r="M103" i="1" s="1"/>
  <c r="N103" i="2" s="1"/>
  <c r="O103" i="2" s="1"/>
  <c r="J142" i="1"/>
  <c r="K142" i="1" s="1"/>
  <c r="M142" i="1" s="1"/>
  <c r="N142" i="2" s="1"/>
  <c r="O142" i="2" s="1"/>
  <c r="J394" i="1"/>
  <c r="K394" i="1" s="1"/>
  <c r="M394" i="1" s="1"/>
  <c r="N394" i="2" s="1"/>
  <c r="O394" i="2" s="1"/>
  <c r="J296" i="1"/>
  <c r="K296" i="1" s="1"/>
  <c r="M296" i="1" s="1"/>
  <c r="N296" i="2" s="1"/>
  <c r="J270" i="1"/>
  <c r="K270" i="1" s="1"/>
  <c r="M270" i="1" s="1"/>
  <c r="N270" i="2" s="1"/>
  <c r="J189" i="1"/>
  <c r="K189" i="1" s="1"/>
  <c r="M189" i="1" s="1"/>
  <c r="N189" i="2" s="1"/>
  <c r="J264" i="1"/>
  <c r="K264" i="1" s="1"/>
  <c r="M264" i="1" s="1"/>
  <c r="N264" i="2" s="1"/>
  <c r="J233" i="1"/>
  <c r="K233" i="1" s="1"/>
  <c r="M233" i="1" s="1"/>
  <c r="N233" i="2" s="1"/>
  <c r="O233" i="2" s="1"/>
  <c r="J47" i="1"/>
  <c r="K47" i="1" s="1"/>
  <c r="M47" i="1" s="1"/>
  <c r="N47" i="2" s="1"/>
  <c r="J339" i="1"/>
  <c r="K339" i="1" s="1"/>
  <c r="M339" i="1" s="1"/>
  <c r="N339" i="2" s="1"/>
  <c r="O339" i="2" s="1"/>
  <c r="J34" i="1"/>
  <c r="K34" i="1" s="1"/>
  <c r="M34" i="1" s="1"/>
  <c r="N34" i="2" s="1"/>
  <c r="J239" i="1"/>
  <c r="K239" i="1" s="1"/>
  <c r="M239" i="1" s="1"/>
  <c r="N239" i="2" s="1"/>
  <c r="J413" i="1"/>
  <c r="K413" i="1" s="1"/>
  <c r="M413" i="1" s="1"/>
  <c r="N413" i="2" s="1"/>
  <c r="J222" i="1"/>
  <c r="K222" i="1" s="1"/>
  <c r="M222" i="1" s="1"/>
  <c r="N222" i="2" s="1"/>
  <c r="O222" i="2" s="1"/>
  <c r="J157" i="1"/>
  <c r="K157" i="1" s="1"/>
  <c r="M157" i="1" s="1"/>
  <c r="N157" i="2" s="1"/>
  <c r="J20" i="1"/>
  <c r="K20" i="1" s="1"/>
  <c r="M20" i="1" s="1"/>
  <c r="N20" i="2" s="1"/>
  <c r="J13" i="1"/>
  <c r="K13" i="1" s="1"/>
  <c r="M13" i="1" s="1"/>
  <c r="N13" i="2" s="1"/>
  <c r="J428" i="1"/>
  <c r="K428" i="1" s="1"/>
  <c r="M428" i="1" s="1"/>
  <c r="N428" i="2" s="1"/>
  <c r="J306" i="1"/>
  <c r="K306" i="1" s="1"/>
  <c r="M306" i="1" s="1"/>
  <c r="N306" i="2" s="1"/>
  <c r="J147" i="1"/>
  <c r="K147" i="1" s="1"/>
  <c r="M147" i="1" s="1"/>
  <c r="N147" i="2" s="1"/>
  <c r="J220" i="1"/>
  <c r="K220" i="1" s="1"/>
  <c r="M220" i="1" s="1"/>
  <c r="N220" i="2" s="1"/>
  <c r="J48" i="1"/>
  <c r="K48" i="1" s="1"/>
  <c r="M48" i="1" s="1"/>
  <c r="N48" i="2" s="1"/>
  <c r="J423" i="1"/>
  <c r="K423" i="1" s="1"/>
  <c r="M423" i="1" s="1"/>
  <c r="N423" i="2" s="1"/>
  <c r="J281" i="1"/>
  <c r="K281" i="1" s="1"/>
  <c r="M281" i="1" s="1"/>
  <c r="N281" i="2" s="1"/>
  <c r="O281" i="2" s="1"/>
  <c r="J427" i="1"/>
  <c r="K427" i="1" s="1"/>
  <c r="M427" i="1" s="1"/>
  <c r="N427" i="2" s="1"/>
  <c r="J87" i="1"/>
  <c r="K87" i="1" s="1"/>
  <c r="M87" i="1" s="1"/>
  <c r="N87" i="2" s="1"/>
  <c r="O87" i="2" s="1"/>
  <c r="J250" i="1"/>
  <c r="K250" i="1" s="1"/>
  <c r="M250" i="1" s="1"/>
  <c r="N250" i="2" s="1"/>
  <c r="J298" i="1"/>
  <c r="K298" i="1" s="1"/>
  <c r="M298" i="1" s="1"/>
  <c r="N298" i="2" s="1"/>
  <c r="J358" i="1"/>
  <c r="K358" i="1" s="1"/>
  <c r="M358" i="1" s="1"/>
  <c r="N358" i="2" s="1"/>
  <c r="J113" i="1"/>
  <c r="K113" i="1" s="1"/>
  <c r="M113" i="1" s="1"/>
  <c r="N113" i="2" s="1"/>
  <c r="J15" i="1"/>
  <c r="K15" i="1" s="1"/>
  <c r="M15" i="1" s="1"/>
  <c r="N15" i="2" s="1"/>
  <c r="J399" i="1"/>
  <c r="K399" i="1" s="1"/>
  <c r="M399" i="1" s="1"/>
  <c r="N399" i="2" s="1"/>
  <c r="J319" i="1"/>
  <c r="K319" i="1" s="1"/>
  <c r="M319" i="1" s="1"/>
  <c r="N319" i="2" s="1"/>
  <c r="O319" i="2" s="1"/>
  <c r="J417" i="1"/>
  <c r="K417" i="1" s="1"/>
  <c r="M417" i="1" s="1"/>
  <c r="N417" i="2" s="1"/>
  <c r="O417" i="2" s="1"/>
  <c r="J11" i="1"/>
  <c r="K11" i="1" s="1"/>
  <c r="M11" i="1" s="1"/>
  <c r="N11" i="2" s="1"/>
  <c r="O11" i="2" s="1"/>
  <c r="J259" i="1"/>
  <c r="K259" i="1" s="1"/>
  <c r="M259" i="1" s="1"/>
  <c r="N259" i="2" s="1"/>
  <c r="J390" i="1"/>
  <c r="K390" i="1" s="1"/>
  <c r="M390" i="1" s="1"/>
  <c r="N390" i="2" s="1"/>
  <c r="O390" i="2" s="1"/>
  <c r="J329" i="1"/>
  <c r="K329" i="1" s="1"/>
  <c r="M329" i="1" s="1"/>
  <c r="N329" i="2" s="1"/>
  <c r="J237" i="1"/>
  <c r="K237" i="1" s="1"/>
  <c r="M237" i="1" s="1"/>
  <c r="N237" i="2" s="1"/>
  <c r="J317" i="1"/>
  <c r="K317" i="1" s="1"/>
  <c r="M317" i="1" s="1"/>
  <c r="N317" i="2" s="1"/>
  <c r="J143" i="1"/>
  <c r="K143" i="1" s="1"/>
  <c r="M143" i="1" s="1"/>
  <c r="N143" i="2" s="1"/>
  <c r="J422" i="1"/>
  <c r="K422" i="1" s="1"/>
  <c r="M422" i="1" s="1"/>
  <c r="N422" i="2" s="1"/>
  <c r="O422" i="2" s="1"/>
  <c r="J373" i="1"/>
  <c r="K373" i="1" s="1"/>
  <c r="M373" i="1" s="1"/>
  <c r="N373" i="2" s="1"/>
  <c r="J310" i="1"/>
  <c r="K310" i="1" s="1"/>
  <c r="M310" i="1" s="1"/>
  <c r="N310" i="2" s="1"/>
  <c r="J90" i="1"/>
  <c r="K90" i="1" s="1"/>
  <c r="M90" i="1" s="1"/>
  <c r="N90" i="2" s="1"/>
  <c r="O90" i="2" s="1"/>
  <c r="J76" i="1"/>
  <c r="K76" i="1" s="1"/>
  <c r="M76" i="1" s="1"/>
  <c r="N76" i="2" s="1"/>
  <c r="J38" i="1"/>
  <c r="K38" i="1" s="1"/>
  <c r="M38" i="1" s="1"/>
  <c r="N38" i="2" s="1"/>
  <c r="J218" i="1"/>
  <c r="K218" i="1" s="1"/>
  <c r="M218" i="1" s="1"/>
  <c r="N218" i="2" s="1"/>
  <c r="J64" i="1"/>
  <c r="K64" i="1" s="1"/>
  <c r="M64" i="1" s="1"/>
  <c r="N64" i="2" s="1"/>
  <c r="J175" i="1"/>
  <c r="K175" i="1" s="1"/>
  <c r="M175" i="1" s="1"/>
  <c r="N175" i="2" s="1"/>
  <c r="J241" i="1"/>
  <c r="K241" i="1" s="1"/>
  <c r="M241" i="1" s="1"/>
  <c r="N241" i="2" s="1"/>
  <c r="J129" i="1"/>
  <c r="K129" i="1" s="1"/>
  <c r="M129" i="1" s="1"/>
  <c r="N129" i="2" s="1"/>
  <c r="J164" i="1"/>
  <c r="K164" i="1" s="1"/>
  <c r="M164" i="1" s="1"/>
  <c r="N164" i="2" s="1"/>
  <c r="J199" i="1"/>
  <c r="K199" i="1" s="1"/>
  <c r="M199" i="1" s="1"/>
  <c r="N199" i="2" s="1"/>
  <c r="J50" i="1"/>
  <c r="K50" i="1" s="1"/>
  <c r="M50" i="1" s="1"/>
  <c r="N50" i="2" s="1"/>
  <c r="J421" i="1"/>
  <c r="K421" i="1" s="1"/>
  <c r="M421" i="1" s="1"/>
  <c r="N421" i="2" s="1"/>
  <c r="J58" i="1"/>
  <c r="K58" i="1" s="1"/>
  <c r="M58" i="1" s="1"/>
  <c r="N58" i="2" s="1"/>
  <c r="J261" i="1"/>
  <c r="K261" i="1" s="1"/>
  <c r="M261" i="1" s="1"/>
  <c r="N261" i="2" s="1"/>
  <c r="J72" i="1"/>
  <c r="K72" i="1" s="1"/>
  <c r="M72" i="1" s="1"/>
  <c r="N72" i="2" s="1"/>
  <c r="J172" i="1"/>
  <c r="K172" i="1" s="1"/>
  <c r="M172" i="1" s="1"/>
  <c r="N172" i="2" s="1"/>
  <c r="J327" i="1"/>
  <c r="K327" i="1" s="1"/>
  <c r="M327" i="1" s="1"/>
  <c r="N327" i="2" s="1"/>
  <c r="J94" i="1"/>
  <c r="K94" i="1" s="1"/>
  <c r="M94" i="1" s="1"/>
  <c r="N94" i="2" s="1"/>
  <c r="J184" i="1"/>
  <c r="K184" i="1" s="1"/>
  <c r="M184" i="1" s="1"/>
  <c r="N184" i="2" s="1"/>
  <c r="J400" i="1"/>
  <c r="K400" i="1" s="1"/>
  <c r="M400" i="1" s="1"/>
  <c r="N400" i="2" s="1"/>
  <c r="O400" i="2" s="1"/>
  <c r="J234" i="1"/>
  <c r="K234" i="1" s="1"/>
  <c r="M234" i="1" s="1"/>
  <c r="N234" i="2" s="1"/>
  <c r="J69" i="1"/>
  <c r="K69" i="1" s="1"/>
  <c r="M69" i="1" s="1"/>
  <c r="N69" i="2" s="1"/>
  <c r="O69" i="2" s="1"/>
  <c r="J27" i="1"/>
  <c r="K27" i="1" s="1"/>
  <c r="M27" i="1" s="1"/>
  <c r="N27" i="2" s="1"/>
  <c r="J318" i="1"/>
  <c r="K318" i="1" s="1"/>
  <c r="M318" i="1" s="1"/>
  <c r="N318" i="2" s="1"/>
  <c r="J26" i="1"/>
  <c r="K26" i="1" s="1"/>
  <c r="M26" i="1" s="1"/>
  <c r="N26" i="2" s="1"/>
  <c r="J54" i="1"/>
  <c r="K54" i="1" s="1"/>
  <c r="M54" i="1" s="1"/>
  <c r="N54" i="2" s="1"/>
  <c r="O54" i="2" s="1"/>
  <c r="J244" i="1"/>
  <c r="K244" i="1" s="1"/>
  <c r="M244" i="1" s="1"/>
  <c r="N244" i="2" s="1"/>
  <c r="J341" i="1"/>
  <c r="K341" i="1" s="1"/>
  <c r="M341" i="1" s="1"/>
  <c r="N341" i="2" s="1"/>
  <c r="J419" i="1"/>
  <c r="K419" i="1" s="1"/>
  <c r="M419" i="1" s="1"/>
  <c r="N419" i="2" s="1"/>
  <c r="J337" i="1"/>
  <c r="K337" i="1" s="1"/>
  <c r="M337" i="1" s="1"/>
  <c r="N337" i="2" s="1"/>
  <c r="J349" i="1"/>
  <c r="K349" i="1" s="1"/>
  <c r="M349" i="1" s="1"/>
  <c r="N349" i="2" s="1"/>
  <c r="J283" i="1"/>
  <c r="K283" i="1" s="1"/>
  <c r="M283" i="1" s="1"/>
  <c r="N283" i="2" s="1"/>
  <c r="J140" i="1"/>
  <c r="K140" i="1" s="1"/>
  <c r="M140" i="1" s="1"/>
  <c r="N140" i="2" s="1"/>
  <c r="J148" i="1"/>
  <c r="K148" i="1" s="1"/>
  <c r="M148" i="1" s="1"/>
  <c r="N148" i="2" s="1"/>
  <c r="J426" i="1"/>
  <c r="K426" i="1" s="1"/>
  <c r="M426" i="1" s="1"/>
  <c r="N426" i="2" s="1"/>
  <c r="J374" i="1"/>
  <c r="K374" i="1" s="1"/>
  <c r="M374" i="1" s="1"/>
  <c r="N374" i="2" s="1"/>
  <c r="O374" i="2" s="1"/>
  <c r="J351" i="1"/>
  <c r="K351" i="1" s="1"/>
  <c r="M351" i="1" s="1"/>
  <c r="N351" i="2" s="1"/>
  <c r="J109" i="1"/>
  <c r="K109" i="1" s="1"/>
  <c r="M109" i="1" s="1"/>
  <c r="N109" i="2" s="1"/>
  <c r="J299" i="1"/>
  <c r="K299" i="1" s="1"/>
  <c r="M299" i="1" s="1"/>
  <c r="N299" i="2" s="1"/>
  <c r="J62" i="1"/>
  <c r="K62" i="1" s="1"/>
  <c r="M62" i="1" s="1"/>
  <c r="N62" i="2" s="1"/>
  <c r="J95" i="1"/>
  <c r="K95" i="1" s="1"/>
  <c r="M95" i="1" s="1"/>
  <c r="N95" i="2" s="1"/>
  <c r="J287" i="1"/>
  <c r="K287" i="1" s="1"/>
  <c r="M287" i="1" s="1"/>
  <c r="N287" i="2" s="1"/>
  <c r="O287" i="2" s="1"/>
  <c r="J267" i="1"/>
  <c r="K267" i="1" s="1"/>
  <c r="M267" i="1" s="1"/>
  <c r="N267" i="2" s="1"/>
  <c r="O267" i="2" s="1"/>
  <c r="J402" i="1"/>
  <c r="K402" i="1" s="1"/>
  <c r="M402" i="1" s="1"/>
  <c r="N402" i="2" s="1"/>
  <c r="J154" i="1"/>
  <c r="K154" i="1" s="1"/>
  <c r="M154" i="1" s="1"/>
  <c r="N154" i="2" s="1"/>
  <c r="O154" i="2" s="1"/>
  <c r="J191" i="1"/>
  <c r="K191" i="1" s="1"/>
  <c r="M191" i="1" s="1"/>
  <c r="N191" i="2" s="1"/>
  <c r="O191" i="2" s="1"/>
  <c r="J236" i="1"/>
  <c r="K236" i="1" s="1"/>
  <c r="M236" i="1" s="1"/>
  <c r="N236" i="2" s="1"/>
  <c r="O236" i="2" s="1"/>
  <c r="J248" i="1"/>
  <c r="K248" i="1" s="1"/>
  <c r="M248" i="1" s="1"/>
  <c r="N248" i="2" s="1"/>
  <c r="O248" i="2" s="1"/>
  <c r="J354" i="1"/>
  <c r="K354" i="1" s="1"/>
  <c r="M354" i="1" s="1"/>
  <c r="N354" i="2" s="1"/>
  <c r="O354" i="2" s="1"/>
  <c r="J260" i="1"/>
  <c r="K260" i="1" s="1"/>
  <c r="M260" i="1" s="1"/>
  <c r="N260" i="2" s="1"/>
  <c r="O260" i="2" s="1"/>
  <c r="J382" i="1"/>
  <c r="K382" i="1" s="1"/>
  <c r="M382" i="1" s="1"/>
  <c r="N382" i="2" s="1"/>
  <c r="J389" i="1"/>
  <c r="K389" i="1" s="1"/>
  <c r="M389" i="1" s="1"/>
  <c r="N389" i="2" s="1"/>
  <c r="J343" i="1"/>
  <c r="K343" i="1" s="1"/>
  <c r="M343" i="1" s="1"/>
  <c r="N343" i="2" s="1"/>
  <c r="J345" i="1"/>
  <c r="K345" i="1" s="1"/>
  <c r="M345" i="1" s="1"/>
  <c r="N345" i="2" s="1"/>
  <c r="O345" i="2" s="1"/>
  <c r="J31" i="1"/>
  <c r="K31" i="1" s="1"/>
  <c r="M31" i="1" s="1"/>
  <c r="N31" i="2" s="1"/>
  <c r="O31" i="2" s="1"/>
  <c r="J395" i="1"/>
  <c r="K395" i="1" s="1"/>
  <c r="M395" i="1" s="1"/>
  <c r="N395" i="2" s="1"/>
  <c r="J159" i="1"/>
  <c r="K159" i="1" s="1"/>
  <c r="M159" i="1" s="1"/>
  <c r="N159" i="2" s="1"/>
  <c r="J44" i="1"/>
  <c r="K44" i="1" s="1"/>
  <c r="M44" i="1" s="1"/>
  <c r="N44" i="2" s="1"/>
  <c r="J242" i="1"/>
  <c r="K242" i="1" s="1"/>
  <c r="M242" i="1" s="1"/>
  <c r="N242" i="2" s="1"/>
  <c r="J364" i="1"/>
  <c r="K364" i="1" s="1"/>
  <c r="M364" i="1" s="1"/>
  <c r="N364" i="2" s="1"/>
  <c r="J53" i="1"/>
  <c r="K53" i="1" s="1"/>
  <c r="M53" i="1" s="1"/>
  <c r="N53" i="2" s="1"/>
  <c r="J74" i="1"/>
  <c r="K74" i="1" s="1"/>
  <c r="M74" i="1" s="1"/>
  <c r="N74" i="2" s="1"/>
  <c r="O74" i="2" s="1"/>
  <c r="J80" i="1"/>
  <c r="K80" i="1" s="1"/>
  <c r="M80" i="1" s="1"/>
  <c r="N80" i="2" s="1"/>
  <c r="J314" i="1"/>
  <c r="K314" i="1" s="1"/>
  <c r="M314" i="1" s="1"/>
  <c r="N314" i="2" s="1"/>
  <c r="J313" i="1"/>
  <c r="K313" i="1" s="1"/>
  <c r="M313" i="1" s="1"/>
  <c r="N313" i="2" s="1"/>
  <c r="O313" i="2" s="1"/>
  <c r="J392" i="1"/>
  <c r="K392" i="1" s="1"/>
  <c r="M392" i="1" s="1"/>
  <c r="N392" i="2" s="1"/>
  <c r="J416" i="1"/>
  <c r="K416" i="1" s="1"/>
  <c r="M416" i="1" s="1"/>
  <c r="N416" i="2" s="1"/>
  <c r="J200" i="1"/>
  <c r="K200" i="1" s="1"/>
  <c r="M200" i="1" s="1"/>
  <c r="N200" i="2" s="1"/>
  <c r="J92" i="1"/>
  <c r="K92" i="1" s="1"/>
  <c r="M92" i="1" s="1"/>
  <c r="N92" i="2" s="1"/>
  <c r="J295" i="1"/>
  <c r="K295" i="1" s="1"/>
  <c r="M295" i="1" s="1"/>
  <c r="N295" i="2" s="1"/>
  <c r="J303" i="1"/>
  <c r="K303" i="1" s="1"/>
  <c r="M303" i="1" s="1"/>
  <c r="N303" i="2" s="1"/>
  <c r="J246" i="1"/>
  <c r="K246" i="1" s="1"/>
  <c r="M246" i="1" s="1"/>
  <c r="N246" i="2" s="1"/>
  <c r="O246" i="2" s="1"/>
  <c r="J174" i="1"/>
  <c r="K174" i="1" s="1"/>
  <c r="M174" i="1" s="1"/>
  <c r="N174" i="2" s="1"/>
  <c r="J433" i="1"/>
  <c r="K433" i="1" s="1"/>
  <c r="M433" i="1" s="1"/>
  <c r="N433" i="2" s="1"/>
  <c r="O433" i="2" s="1"/>
  <c r="J187" i="1"/>
  <c r="K187" i="1" s="1"/>
  <c r="M187" i="1" s="1"/>
  <c r="N187" i="2" s="1"/>
  <c r="J114" i="1"/>
  <c r="K114" i="1" s="1"/>
  <c r="M114" i="1" s="1"/>
  <c r="N114" i="2" s="1"/>
  <c r="J225" i="1"/>
  <c r="K225" i="1" s="1"/>
  <c r="M225" i="1" s="1"/>
  <c r="N225" i="2" s="1"/>
  <c r="O225" i="2" s="1"/>
  <c r="J383" i="1"/>
  <c r="K383" i="1" s="1"/>
  <c r="M383" i="1" s="1"/>
  <c r="N383" i="2" s="1"/>
  <c r="J290" i="1"/>
  <c r="K290" i="1" s="1"/>
  <c r="M290" i="1" s="1"/>
  <c r="N290" i="2" s="1"/>
  <c r="J386" i="1"/>
  <c r="K386" i="1" s="1"/>
  <c r="M386" i="1" s="1"/>
  <c r="N386" i="2" s="1"/>
  <c r="O386" i="2" s="1"/>
  <c r="J430" i="1"/>
  <c r="K430" i="1" s="1"/>
  <c r="M430" i="1" s="1"/>
  <c r="N430" i="2" s="1"/>
  <c r="O430" i="2" s="1"/>
  <c r="J104" i="1"/>
  <c r="K104" i="1" s="1"/>
  <c r="M104" i="1" s="1"/>
  <c r="N104" i="2" s="1"/>
  <c r="O104" i="2" s="1"/>
  <c r="J300" i="1"/>
  <c r="K300" i="1" s="1"/>
  <c r="M300" i="1" s="1"/>
  <c r="N300" i="2" s="1"/>
  <c r="J56" i="1"/>
  <c r="K56" i="1" s="1"/>
  <c r="M56" i="1" s="1"/>
  <c r="N56" i="2" s="1"/>
  <c r="O56" i="2" s="1"/>
  <c r="J302" i="1"/>
  <c r="K302" i="1" s="1"/>
  <c r="M302" i="1" s="1"/>
  <c r="N302" i="2" s="1"/>
  <c r="J266" i="1"/>
  <c r="K266" i="1" s="1"/>
  <c r="M266" i="1" s="1"/>
  <c r="N266" i="2" s="1"/>
  <c r="O266" i="2" s="1"/>
  <c r="J379" i="1"/>
  <c r="K379" i="1" s="1"/>
  <c r="M379" i="1" s="1"/>
  <c r="N379" i="2" s="1"/>
  <c r="J238" i="1"/>
  <c r="K238" i="1" s="1"/>
  <c r="M238" i="1" s="1"/>
  <c r="N238" i="2" s="1"/>
  <c r="J25" i="1"/>
  <c r="K25" i="1" s="1"/>
  <c r="M25" i="1" s="1"/>
  <c r="N25" i="2" s="1"/>
  <c r="J9" i="1"/>
  <c r="K9" i="1" s="1"/>
  <c r="M9" i="1" s="1"/>
  <c r="N9" i="2" s="1"/>
  <c r="J204" i="1"/>
  <c r="K204" i="1" s="1"/>
  <c r="M204" i="1" s="1"/>
  <c r="N204" i="2" s="1"/>
  <c r="J108" i="1"/>
  <c r="K108" i="1" s="1"/>
  <c r="M108" i="1" s="1"/>
  <c r="N108" i="2" s="1"/>
  <c r="J409" i="1"/>
  <c r="K409" i="1" s="1"/>
  <c r="M409" i="1" s="1"/>
  <c r="N409" i="2" s="1"/>
  <c r="J376" i="1"/>
  <c r="K376" i="1" s="1"/>
  <c r="M376" i="1" s="1"/>
  <c r="N376" i="2" s="1"/>
  <c r="J286" i="1"/>
  <c r="K286" i="1" s="1"/>
  <c r="M286" i="1" s="1"/>
  <c r="N286" i="2" s="1"/>
  <c r="J206" i="1"/>
  <c r="K206" i="1" s="1"/>
  <c r="M206" i="1" s="1"/>
  <c r="N206" i="2" s="1"/>
  <c r="O206" i="2" s="1"/>
  <c r="J152" i="1"/>
  <c r="K152" i="1" s="1"/>
  <c r="M152" i="1" s="1"/>
  <c r="N152" i="2" s="1"/>
  <c r="J344" i="1"/>
  <c r="K344" i="1" s="1"/>
  <c r="M344" i="1" s="1"/>
  <c r="N344" i="2" s="1"/>
  <c r="J335" i="1"/>
  <c r="K335" i="1" s="1"/>
  <c r="M335" i="1" s="1"/>
  <c r="N335" i="2" s="1"/>
  <c r="J208" i="1"/>
  <c r="K208" i="1" s="1"/>
  <c r="M208" i="1" s="1"/>
  <c r="N208" i="2" s="1"/>
  <c r="J245" i="1"/>
  <c r="K245" i="1" s="1"/>
  <c r="M245" i="1" s="1"/>
  <c r="N245" i="2" s="1"/>
  <c r="O245" i="2" s="1"/>
  <c r="J66" i="1"/>
  <c r="K66" i="1" s="1"/>
  <c r="M66" i="1" s="1"/>
  <c r="N66" i="2" s="1"/>
  <c r="J194" i="1"/>
  <c r="K194" i="1" s="1"/>
  <c r="M194" i="1" s="1"/>
  <c r="N194" i="2" s="1"/>
  <c r="J150" i="1"/>
  <c r="K150" i="1" s="1"/>
  <c r="M150" i="1" s="1"/>
  <c r="N150" i="2" s="1"/>
  <c r="O150" i="2" s="1"/>
  <c r="J288" i="1"/>
  <c r="K288" i="1" s="1"/>
  <c r="M288" i="1" s="1"/>
  <c r="N288" i="2" s="1"/>
  <c r="J235" i="1"/>
  <c r="K235" i="1" s="1"/>
  <c r="M235" i="1" s="1"/>
  <c r="N235" i="2" s="1"/>
  <c r="J209" i="1"/>
  <c r="K209" i="1" s="1"/>
  <c r="M209" i="1" s="1"/>
  <c r="N209" i="2" s="1"/>
  <c r="J268" i="1"/>
  <c r="K268" i="1" s="1"/>
  <c r="M268" i="1" s="1"/>
  <c r="N268" i="2" s="1"/>
  <c r="J160" i="1"/>
  <c r="K160" i="1" s="1"/>
  <c r="M160" i="1" s="1"/>
  <c r="N160" i="2" s="1"/>
  <c r="O160" i="2" s="1"/>
  <c r="J280" i="1"/>
  <c r="K280" i="1" s="1"/>
  <c r="M280" i="1" s="1"/>
  <c r="N280" i="2" s="1"/>
  <c r="O280" i="2" s="1"/>
  <c r="J91" i="1"/>
  <c r="K91" i="1" s="1"/>
  <c r="M91" i="1" s="1"/>
  <c r="N91" i="2" s="1"/>
  <c r="O91" i="2" s="1"/>
  <c r="J263" i="1"/>
  <c r="K263" i="1" s="1"/>
  <c r="M263" i="1" s="1"/>
  <c r="N263" i="2" s="1"/>
  <c r="J24" i="1"/>
  <c r="K24" i="1" s="1"/>
  <c r="M24" i="1" s="1"/>
  <c r="N24" i="2" s="1"/>
  <c r="J289" i="1"/>
  <c r="K289" i="1" s="1"/>
  <c r="M289" i="1" s="1"/>
  <c r="N289" i="2" s="1"/>
  <c r="J432" i="1"/>
  <c r="K432" i="1" s="1"/>
  <c r="M432" i="1" s="1"/>
  <c r="N432" i="2" s="1"/>
  <c r="O432" i="2" s="1"/>
  <c r="J414" i="1"/>
  <c r="K414" i="1" s="1"/>
  <c r="M414" i="1" s="1"/>
  <c r="N414" i="2" s="1"/>
  <c r="J435" i="1"/>
  <c r="K435" i="1" s="1"/>
  <c r="M435" i="1" s="1"/>
  <c r="N435" i="2" s="1"/>
  <c r="J228" i="1"/>
  <c r="K228" i="1" s="1"/>
  <c r="M228" i="1" s="1"/>
  <c r="N228" i="2" s="1"/>
  <c r="O228" i="2" s="1"/>
  <c r="J85" i="1"/>
  <c r="K85" i="1" s="1"/>
  <c r="M85" i="1" s="1"/>
  <c r="N85" i="2" s="1"/>
  <c r="J112" i="1"/>
  <c r="K112" i="1" s="1"/>
  <c r="M112" i="1" s="1"/>
  <c r="N112" i="2" s="1"/>
  <c r="O112" i="2" s="1"/>
  <c r="J170" i="1"/>
  <c r="K170" i="1" s="1"/>
  <c r="M170" i="1" s="1"/>
  <c r="N170" i="2" s="1"/>
  <c r="J51" i="1"/>
  <c r="K51" i="1" s="1"/>
  <c r="M51" i="1" s="1"/>
  <c r="N51" i="2" s="1"/>
  <c r="O51" i="2" s="1"/>
  <c r="J98" i="1"/>
  <c r="K98" i="1" s="1"/>
  <c r="M98" i="1" s="1"/>
  <c r="N98" i="2" s="1"/>
  <c r="O98" i="2" s="1"/>
  <c r="J188" i="1"/>
  <c r="K188" i="1" s="1"/>
  <c r="M188" i="1" s="1"/>
  <c r="N188" i="2" s="1"/>
  <c r="O188" i="2" s="1"/>
  <c r="J167" i="1"/>
  <c r="K167" i="1" s="1"/>
  <c r="M167" i="1" s="1"/>
  <c r="N167" i="2" s="1"/>
  <c r="J247" i="1"/>
  <c r="K247" i="1" s="1"/>
  <c r="M247" i="1" s="1"/>
  <c r="N247" i="2" s="1"/>
  <c r="J198" i="1"/>
  <c r="K198" i="1" s="1"/>
  <c r="M198" i="1" s="1"/>
  <c r="N198" i="2" s="1"/>
  <c r="J291" i="1"/>
  <c r="K291" i="1" s="1"/>
  <c r="M291" i="1" s="1"/>
  <c r="N291" i="2" s="1"/>
  <c r="O291" i="2" s="1"/>
  <c r="J190" i="1"/>
  <c r="K190" i="1" s="1"/>
  <c r="M190" i="1" s="1"/>
  <c r="N190" i="2" s="1"/>
  <c r="J360" i="1"/>
  <c r="K360" i="1" s="1"/>
  <c r="M360" i="1" s="1"/>
  <c r="N360" i="2" s="1"/>
  <c r="O360" i="2" s="1"/>
  <c r="J59" i="1"/>
  <c r="K59" i="1" s="1"/>
  <c r="M59" i="1" s="1"/>
  <c r="N59" i="2" s="1"/>
  <c r="O59" i="2" s="1"/>
  <c r="J320" i="1"/>
  <c r="K320" i="1" s="1"/>
  <c r="M320" i="1" s="1"/>
  <c r="N320" i="2" s="1"/>
  <c r="O320" i="2" s="1"/>
  <c r="J365" i="1"/>
  <c r="K365" i="1" s="1"/>
  <c r="M365" i="1" s="1"/>
  <c r="N365" i="2" s="1"/>
  <c r="J226" i="1"/>
  <c r="K226" i="1" s="1"/>
  <c r="M226" i="1" s="1"/>
  <c r="N226" i="2" s="1"/>
  <c r="O226" i="2" s="1"/>
  <c r="J276" i="1"/>
  <c r="K276" i="1" s="1"/>
  <c r="M276" i="1" s="1"/>
  <c r="N276" i="2" s="1"/>
  <c r="O276" i="2" s="1"/>
  <c r="J363" i="1"/>
  <c r="K363" i="1" s="1"/>
  <c r="M363" i="1" s="1"/>
  <c r="N363" i="2" s="1"/>
  <c r="O363" i="2" s="1"/>
  <c r="J141" i="1"/>
  <c r="K141" i="1" s="1"/>
  <c r="M141" i="1" s="1"/>
  <c r="N141" i="2" s="1"/>
  <c r="O141" i="2" s="1"/>
  <c r="J333" i="1"/>
  <c r="K333" i="1" s="1"/>
  <c r="M333" i="1" s="1"/>
  <c r="N333" i="2" s="1"/>
  <c r="O333" i="2" s="1"/>
  <c r="J61" i="1"/>
  <c r="K61" i="1" s="1"/>
  <c r="M61" i="1" s="1"/>
  <c r="N61" i="2" s="1"/>
  <c r="J106" i="1"/>
  <c r="K106" i="1" s="1"/>
  <c r="M106" i="1" s="1"/>
  <c r="N106" i="2" s="1"/>
  <c r="O106" i="2" s="1"/>
  <c r="J278" i="1"/>
  <c r="K278" i="1" s="1"/>
  <c r="M278" i="1" s="1"/>
  <c r="N278" i="2" s="1"/>
  <c r="J334" i="1"/>
  <c r="K334" i="1" s="1"/>
  <c r="M334" i="1" s="1"/>
  <c r="N334" i="2" s="1"/>
  <c r="O334" i="2" s="1"/>
  <c r="J119" i="1"/>
  <c r="K119" i="1" s="1"/>
  <c r="M119" i="1" s="1"/>
  <c r="N119" i="2" s="1"/>
  <c r="J93" i="1"/>
  <c r="K93" i="1" s="1"/>
  <c r="M93" i="1" s="1"/>
  <c r="N93" i="2" s="1"/>
  <c r="J8" i="1"/>
  <c r="K8" i="1" s="1"/>
  <c r="M8" i="1" s="1"/>
  <c r="J116" i="1"/>
  <c r="K116" i="1" s="1"/>
  <c r="M116" i="1" s="1"/>
  <c r="N116" i="2" s="1"/>
  <c r="J398" i="1"/>
  <c r="K398" i="1" s="1"/>
  <c r="M398" i="1" s="1"/>
  <c r="N398" i="2" s="1"/>
  <c r="J292" i="1"/>
  <c r="K292" i="1" s="1"/>
  <c r="M292" i="1" s="1"/>
  <c r="N292" i="2" s="1"/>
  <c r="O292" i="2" s="1"/>
  <c r="J197" i="1"/>
  <c r="K197" i="1" s="1"/>
  <c r="M197" i="1" s="1"/>
  <c r="N197" i="2" s="1"/>
  <c r="J353" i="1"/>
  <c r="K353" i="1" s="1"/>
  <c r="M353" i="1" s="1"/>
  <c r="N353" i="2" s="1"/>
  <c r="O353" i="2" s="1"/>
  <c r="J136" i="1"/>
  <c r="K136" i="1" s="1"/>
  <c r="M136" i="1" s="1"/>
  <c r="N136" i="2" s="1"/>
  <c r="J146" i="1"/>
  <c r="K146" i="1" s="1"/>
  <c r="M146" i="1" s="1"/>
  <c r="N146" i="2" s="1"/>
  <c r="O146" i="2" s="1"/>
  <c r="J82" i="1"/>
  <c r="K82" i="1" s="1"/>
  <c r="M82" i="1" s="1"/>
  <c r="N82" i="2" s="1"/>
  <c r="J356" i="1"/>
  <c r="K356" i="1" s="1"/>
  <c r="M356" i="1" s="1"/>
  <c r="N356" i="2" s="1"/>
  <c r="O356" i="2" s="1"/>
  <c r="J273" i="1"/>
  <c r="K273" i="1" s="1"/>
  <c r="M273" i="1" s="1"/>
  <c r="N273" i="2" s="1"/>
  <c r="J219" i="1"/>
  <c r="K219" i="1" s="1"/>
  <c r="M219" i="1" s="1"/>
  <c r="N219" i="2" s="1"/>
  <c r="J297" i="1"/>
  <c r="K297" i="1" s="1"/>
  <c r="M297" i="1" s="1"/>
  <c r="N297" i="2" s="1"/>
  <c r="J420" i="1"/>
  <c r="K420" i="1" s="1"/>
  <c r="M420" i="1" s="1"/>
  <c r="N420" i="2" s="1"/>
  <c r="J285" i="1"/>
  <c r="K285" i="1" s="1"/>
  <c r="M285" i="1" s="1"/>
  <c r="N285" i="2" s="1"/>
  <c r="O285" i="2" s="1"/>
  <c r="J434" i="1"/>
  <c r="K434" i="1" s="1"/>
  <c r="M434" i="1" s="1"/>
  <c r="N434" i="2" s="1"/>
  <c r="O434" i="2" s="1"/>
  <c r="J84" i="1"/>
  <c r="K84" i="1" s="1"/>
  <c r="M84" i="1" s="1"/>
  <c r="N84" i="2" s="1"/>
  <c r="J332" i="1"/>
  <c r="K332" i="1" s="1"/>
  <c r="M332" i="1" s="1"/>
  <c r="N332" i="2" s="1"/>
  <c r="O332" i="2" s="1"/>
  <c r="J348" i="1"/>
  <c r="K348" i="1" s="1"/>
  <c r="M348" i="1" s="1"/>
  <c r="N348" i="2" s="1"/>
  <c r="J211" i="1"/>
  <c r="K211" i="1" s="1"/>
  <c r="M211" i="1" s="1"/>
  <c r="N211" i="2" s="1"/>
  <c r="J274" i="1"/>
  <c r="K274" i="1" s="1"/>
  <c r="M274" i="1" s="1"/>
  <c r="N274" i="2" s="1"/>
  <c r="J352" i="1"/>
  <c r="K352" i="1" s="1"/>
  <c r="M352" i="1" s="1"/>
  <c r="N352" i="2" s="1"/>
  <c r="O352" i="2" s="1"/>
  <c r="J29" i="1"/>
  <c r="K29" i="1" s="1"/>
  <c r="M29" i="1" s="1"/>
  <c r="N29" i="2" s="1"/>
  <c r="J304" i="1"/>
  <c r="K304" i="1" s="1"/>
  <c r="M304" i="1" s="1"/>
  <c r="N304" i="2" s="1"/>
  <c r="J412" i="1"/>
  <c r="K412" i="1" s="1"/>
  <c r="M412" i="1" s="1"/>
  <c r="N412" i="2" s="1"/>
  <c r="J178" i="1"/>
  <c r="K178" i="1" s="1"/>
  <c r="M178" i="1" s="1"/>
  <c r="N178" i="2" s="1"/>
  <c r="J223" i="1"/>
  <c r="K223" i="1" s="1"/>
  <c r="M223" i="1" s="1"/>
  <c r="N223" i="2" s="1"/>
  <c r="J275" i="1"/>
  <c r="K275" i="1" s="1"/>
  <c r="M275" i="1" s="1"/>
  <c r="N275" i="2" s="1"/>
  <c r="J52" i="1"/>
  <c r="K52" i="1" s="1"/>
  <c r="M52" i="1" s="1"/>
  <c r="N52" i="2" s="1"/>
  <c r="J429" i="1"/>
  <c r="K429" i="1" s="1"/>
  <c r="M429" i="1" s="1"/>
  <c r="N429" i="2" s="1"/>
  <c r="J21" i="1"/>
  <c r="K21" i="1" s="1"/>
  <c r="M21" i="1" s="1"/>
  <c r="N21" i="2" s="1"/>
  <c r="J425" i="1"/>
  <c r="K425" i="1" s="1"/>
  <c r="M425" i="1" s="1"/>
  <c r="N425" i="2" s="1"/>
  <c r="J210" i="1"/>
  <c r="K210" i="1" s="1"/>
  <c r="M210" i="1" s="1"/>
  <c r="N210" i="2" s="1"/>
  <c r="J165" i="1"/>
  <c r="K165" i="1" s="1"/>
  <c r="M165" i="1" s="1"/>
  <c r="N165" i="2" s="1"/>
  <c r="O165" i="2" s="1"/>
  <c r="J163" i="1"/>
  <c r="K163" i="1" s="1"/>
  <c r="M163" i="1" s="1"/>
  <c r="N163" i="2" s="1"/>
  <c r="J110" i="1"/>
  <c r="K110" i="1" s="1"/>
  <c r="M110" i="1" s="1"/>
  <c r="N110" i="2" s="1"/>
  <c r="J372" i="1"/>
  <c r="K372" i="1" s="1"/>
  <c r="M372" i="1" s="1"/>
  <c r="N372" i="2" s="1"/>
  <c r="J39" i="1"/>
  <c r="K39" i="1" s="1"/>
  <c r="M39" i="1" s="1"/>
  <c r="N39" i="2" s="1"/>
  <c r="J179" i="1"/>
  <c r="K179" i="1" s="1"/>
  <c r="M179" i="1" s="1"/>
  <c r="N179" i="2" s="1"/>
  <c r="J131" i="1"/>
  <c r="K131" i="1" s="1"/>
  <c r="M131" i="1" s="1"/>
  <c r="N131" i="2" s="1"/>
  <c r="J63" i="1"/>
  <c r="K63" i="1" s="1"/>
  <c r="M63" i="1" s="1"/>
  <c r="N63" i="2" s="1"/>
  <c r="J192" i="1"/>
  <c r="K192" i="1" s="1"/>
  <c r="M192" i="1" s="1"/>
  <c r="N192" i="2" s="1"/>
  <c r="O192" i="2" s="1"/>
  <c r="J301" i="1"/>
  <c r="K301" i="1" s="1"/>
  <c r="M301" i="1" s="1"/>
  <c r="N301" i="2" s="1"/>
  <c r="J408" i="1"/>
  <c r="K408" i="1" s="1"/>
  <c r="M408" i="1" s="1"/>
  <c r="N408" i="2" s="1"/>
  <c r="O408" i="2" s="1"/>
  <c r="J149" i="1"/>
  <c r="K149" i="1" s="1"/>
  <c r="M149" i="1" s="1"/>
  <c r="N149" i="2" s="1"/>
  <c r="O149" i="2" s="1"/>
  <c r="J411" i="1"/>
  <c r="K411" i="1" s="1"/>
  <c r="M411" i="1" s="1"/>
  <c r="N411" i="2" s="1"/>
  <c r="J161" i="1"/>
  <c r="K161" i="1" s="1"/>
  <c r="M161" i="1" s="1"/>
  <c r="N161" i="2" s="1"/>
  <c r="O161" i="2" s="1"/>
  <c r="J115" i="1"/>
  <c r="K115" i="1" s="1"/>
  <c r="M115" i="1" s="1"/>
  <c r="N115" i="2" s="1"/>
  <c r="J83" i="1"/>
  <c r="K83" i="1" s="1"/>
  <c r="M83" i="1" s="1"/>
  <c r="N83" i="2" s="1"/>
  <c r="J221" i="1"/>
  <c r="K221" i="1" s="1"/>
  <c r="M221" i="1" s="1"/>
  <c r="N221" i="2" s="1"/>
  <c r="J203" i="1"/>
  <c r="K203" i="1" s="1"/>
  <c r="M203" i="1" s="1"/>
  <c r="N203" i="2" s="1"/>
  <c r="O203" i="2" s="1"/>
  <c r="J324" i="1"/>
  <c r="K324" i="1" s="1"/>
  <c r="M324" i="1" s="1"/>
  <c r="N324" i="2" s="1"/>
  <c r="J144" i="1"/>
  <c r="K144" i="1" s="1"/>
  <c r="M144" i="1" s="1"/>
  <c r="N144" i="2" s="1"/>
  <c r="J18" i="1"/>
  <c r="K18" i="1" s="1"/>
  <c r="M18" i="1" s="1"/>
  <c r="N18" i="2" s="1"/>
  <c r="J350" i="1"/>
  <c r="K350" i="1" s="1"/>
  <c r="M350" i="1" s="1"/>
  <c r="N350" i="2" s="1"/>
  <c r="J321" i="1"/>
  <c r="K321" i="1" s="1"/>
  <c r="M321" i="1" s="1"/>
  <c r="N321" i="2" s="1"/>
  <c r="J407" i="1"/>
  <c r="K407" i="1" s="1"/>
  <c r="M407" i="1" s="1"/>
  <c r="N407" i="2" s="1"/>
  <c r="J258" i="1"/>
  <c r="K258" i="1" s="1"/>
  <c r="M258" i="1" s="1"/>
  <c r="N258" i="2" s="1"/>
  <c r="O258" i="2" s="1"/>
  <c r="J294" i="1"/>
  <c r="K294" i="1" s="1"/>
  <c r="M294" i="1" s="1"/>
  <c r="N294" i="2" s="1"/>
  <c r="J86" i="1"/>
  <c r="K86" i="1" s="1"/>
  <c r="M86" i="1" s="1"/>
  <c r="N86" i="2" s="1"/>
  <c r="J284" i="1"/>
  <c r="K284" i="1" s="1"/>
  <c r="M284" i="1" s="1"/>
  <c r="N284" i="2" s="1"/>
  <c r="J81" i="1"/>
  <c r="K81" i="1" s="1"/>
  <c r="M81" i="1" s="1"/>
  <c r="N81" i="2" s="1"/>
  <c r="O81" i="2" s="1"/>
  <c r="J43" i="1"/>
  <c r="K43" i="1" s="1"/>
  <c r="M43" i="1" s="1"/>
  <c r="N43" i="2" s="1"/>
  <c r="J134" i="1"/>
  <c r="K134" i="1" s="1"/>
  <c r="M134" i="1" s="1"/>
  <c r="N134" i="2" s="1"/>
  <c r="O134" i="2" s="1"/>
  <c r="J122" i="1"/>
  <c r="K122" i="1" s="1"/>
  <c r="M122" i="1" s="1"/>
  <c r="N122" i="2" s="1"/>
  <c r="J57" i="1"/>
  <c r="K57" i="1" s="1"/>
  <c r="M57" i="1" s="1"/>
  <c r="N57" i="2" s="1"/>
  <c r="J32" i="1"/>
  <c r="K32" i="1" s="1"/>
  <c r="M32" i="1" s="1"/>
  <c r="N32" i="2" s="1"/>
  <c r="O32" i="2" s="1"/>
  <c r="J130" i="1"/>
  <c r="K130" i="1" s="1"/>
  <c r="M130" i="1" s="1"/>
  <c r="N130" i="2" s="1"/>
  <c r="J151" i="1"/>
  <c r="K151" i="1" s="1"/>
  <c r="M151" i="1" s="1"/>
  <c r="N151" i="2" s="1"/>
  <c r="J177" i="1"/>
  <c r="K177" i="1" s="1"/>
  <c r="M177" i="1" s="1"/>
  <c r="N177" i="2" s="1"/>
  <c r="J171" i="1"/>
  <c r="K171" i="1" s="1"/>
  <c r="M171" i="1" s="1"/>
  <c r="N171" i="2" s="1"/>
  <c r="J323" i="1"/>
  <c r="K323" i="1" s="1"/>
  <c r="M323" i="1" s="1"/>
  <c r="N323" i="2" s="1"/>
  <c r="J158" i="1"/>
  <c r="K158" i="1" s="1"/>
  <c r="M158" i="1" s="1"/>
  <c r="N158" i="2" s="1"/>
  <c r="J68" i="1"/>
  <c r="K68" i="1" s="1"/>
  <c r="M68" i="1" s="1"/>
  <c r="N68" i="2" s="1"/>
  <c r="J30" i="1"/>
  <c r="K30" i="1" s="1"/>
  <c r="M30" i="1" s="1"/>
  <c r="N30" i="2" s="1"/>
  <c r="O30" i="2" s="1"/>
  <c r="J377" i="1"/>
  <c r="K377" i="1" s="1"/>
  <c r="M377" i="1" s="1"/>
  <c r="N377" i="2" s="1"/>
  <c r="J308" i="1"/>
  <c r="K308" i="1" s="1"/>
  <c r="M308" i="1" s="1"/>
  <c r="N308" i="2" s="1"/>
  <c r="O308" i="2" s="1"/>
  <c r="J55" i="1"/>
  <c r="K55" i="1" s="1"/>
  <c r="M55" i="1" s="1"/>
  <c r="N55" i="2" s="1"/>
  <c r="O55" i="2" s="1"/>
  <c r="J282" i="1"/>
  <c r="K282" i="1" s="1"/>
  <c r="M282" i="1" s="1"/>
  <c r="N282" i="2" s="1"/>
  <c r="J387" i="1"/>
  <c r="K387" i="1" s="1"/>
  <c r="M387" i="1" s="1"/>
  <c r="N387" i="2" s="1"/>
  <c r="J232" i="1"/>
  <c r="K232" i="1" s="1"/>
  <c r="M232" i="1" s="1"/>
  <c r="N232" i="2" s="1"/>
  <c r="J193" i="1"/>
  <c r="K193" i="1" s="1"/>
  <c r="M193" i="1" s="1"/>
  <c r="N193" i="2" s="1"/>
  <c r="J312" i="1"/>
  <c r="K312" i="1" s="1"/>
  <c r="M312" i="1" s="1"/>
  <c r="N312" i="2" s="1"/>
  <c r="O312" i="2" s="1"/>
  <c r="J135" i="1"/>
  <c r="K135" i="1" s="1"/>
  <c r="M135" i="1" s="1"/>
  <c r="N135" i="2" s="1"/>
  <c r="O135" i="2" s="1"/>
  <c r="J418" i="1"/>
  <c r="K418" i="1" s="1"/>
  <c r="M418" i="1" s="1"/>
  <c r="N418" i="2" s="1"/>
  <c r="J277" i="1"/>
  <c r="K277" i="1" s="1"/>
  <c r="M277" i="1" s="1"/>
  <c r="N277" i="2" s="1"/>
  <c r="O277" i="2" s="1"/>
  <c r="J311" i="1"/>
  <c r="K311" i="1" s="1"/>
  <c r="M311" i="1" s="1"/>
  <c r="N311" i="2" s="1"/>
  <c r="J19" i="1"/>
  <c r="K19" i="1" s="1"/>
  <c r="M19" i="1" s="1"/>
  <c r="N19" i="2" s="1"/>
  <c r="O19" i="2" s="1"/>
  <c r="J37" i="1"/>
  <c r="K37" i="1" s="1"/>
  <c r="M37" i="1" s="1"/>
  <c r="N37" i="2" s="1"/>
  <c r="J359" i="1"/>
  <c r="K359" i="1" s="1"/>
  <c r="M359" i="1" s="1"/>
  <c r="N359" i="2" s="1"/>
  <c r="J137" i="1"/>
  <c r="K137" i="1" s="1"/>
  <c r="M137" i="1" s="1"/>
  <c r="N137" i="2" s="1"/>
  <c r="O137" i="2" s="1"/>
  <c r="J384" i="1"/>
  <c r="K384" i="1" s="1"/>
  <c r="M384" i="1" s="1"/>
  <c r="N384" i="2" s="1"/>
  <c r="J60" i="1"/>
  <c r="K60" i="1" s="1"/>
  <c r="M60" i="1" s="1"/>
  <c r="N60" i="2" s="1"/>
  <c r="J431" i="1"/>
  <c r="K431" i="1" s="1"/>
  <c r="M431" i="1" s="1"/>
  <c r="N431" i="2" s="1"/>
  <c r="J212" i="1"/>
  <c r="K212" i="1" s="1"/>
  <c r="M212" i="1" s="1"/>
  <c r="N212" i="2" s="1"/>
  <c r="J70" i="1"/>
  <c r="K70" i="1" s="1"/>
  <c r="M70" i="1" s="1"/>
  <c r="N70" i="2" s="1"/>
  <c r="J22" i="1"/>
  <c r="K22" i="1" s="1"/>
  <c r="M22" i="1" s="1"/>
  <c r="N22" i="2" s="1"/>
  <c r="J255" i="1"/>
  <c r="K255" i="1" s="1"/>
  <c r="M255" i="1" s="1"/>
  <c r="N255" i="2" s="1"/>
  <c r="O255" i="2" s="1"/>
  <c r="J388" i="1"/>
  <c r="K388" i="1" s="1"/>
  <c r="M388" i="1" s="1"/>
  <c r="N388" i="2" s="1"/>
  <c r="O388" i="2" s="1"/>
  <c r="J126" i="1"/>
  <c r="K126" i="1" s="1"/>
  <c r="M126" i="1" s="1"/>
  <c r="N126" i="2" s="1"/>
  <c r="J181" i="1"/>
  <c r="K181" i="1" s="1"/>
  <c r="M181" i="1" s="1"/>
  <c r="N181" i="2" s="1"/>
  <c r="J340" i="1"/>
  <c r="K340" i="1" s="1"/>
  <c r="M340" i="1" s="1"/>
  <c r="N340" i="2" s="1"/>
  <c r="J424" i="1"/>
  <c r="K424" i="1" s="1"/>
  <c r="M424" i="1" s="1"/>
  <c r="N424" i="2" s="1"/>
  <c r="J410" i="1"/>
  <c r="K410" i="1" s="1"/>
  <c r="M410" i="1" s="1"/>
  <c r="N410" i="2" s="1"/>
  <c r="O410" i="2" s="1"/>
  <c r="J357" i="1"/>
  <c r="K357" i="1" s="1"/>
  <c r="M357" i="1" s="1"/>
  <c r="N357" i="2" s="1"/>
  <c r="J393" i="1"/>
  <c r="K393" i="1" s="1"/>
  <c r="M393" i="1" s="1"/>
  <c r="N393" i="2" s="1"/>
  <c r="O393" i="2" s="1"/>
  <c r="J316" i="1"/>
  <c r="K316" i="1" s="1"/>
  <c r="M316" i="1" s="1"/>
  <c r="N316" i="2" s="1"/>
  <c r="O316" i="2" s="1"/>
  <c r="J49" i="1"/>
  <c r="K49" i="1" s="1"/>
  <c r="M49" i="1" s="1"/>
  <c r="N49" i="2" s="1"/>
  <c r="J262" i="1"/>
  <c r="K262" i="1" s="1"/>
  <c r="M262" i="1" s="1"/>
  <c r="N262" i="2" s="1"/>
  <c r="O262" i="2" s="1"/>
  <c r="J279" i="1"/>
  <c r="K279" i="1" s="1"/>
  <c r="M279" i="1" s="1"/>
  <c r="N279" i="2" s="1"/>
  <c r="O279" i="2" s="1"/>
  <c r="J415" i="1"/>
  <c r="K415" i="1" s="1"/>
  <c r="M415" i="1" s="1"/>
  <c r="N415" i="2" s="1"/>
  <c r="O415" i="2" s="1"/>
  <c r="J404" i="1"/>
  <c r="K404" i="1" s="1"/>
  <c r="M404" i="1" s="1"/>
  <c r="N404" i="2" s="1"/>
  <c r="J156" i="1"/>
  <c r="K156" i="1" s="1"/>
  <c r="M156" i="1" s="1"/>
  <c r="N156" i="2" s="1"/>
  <c r="O156" i="2" s="1"/>
  <c r="J153" i="1"/>
  <c r="K153" i="1" s="1"/>
  <c r="M153" i="1" s="1"/>
  <c r="N153" i="2" s="1"/>
  <c r="O153" i="2" s="1"/>
  <c r="J12" i="1"/>
  <c r="K12" i="1" s="1"/>
  <c r="M12" i="1" s="1"/>
  <c r="N12" i="2" s="1"/>
  <c r="J406" i="1"/>
  <c r="K406" i="1" s="1"/>
  <c r="M406" i="1" s="1"/>
  <c r="N406" i="2" s="1"/>
  <c r="O406" i="2" s="1"/>
  <c r="J133" i="1"/>
  <c r="K133" i="1" s="1"/>
  <c r="M133" i="1" s="1"/>
  <c r="N133" i="2" s="1"/>
  <c r="J369" i="1"/>
  <c r="K369" i="1" s="1"/>
  <c r="M369" i="1" s="1"/>
  <c r="N369" i="2" s="1"/>
  <c r="O369" i="2" s="1"/>
  <c r="J361" i="1"/>
  <c r="K361" i="1" s="1"/>
  <c r="M361" i="1" s="1"/>
  <c r="N361" i="2" s="1"/>
  <c r="J71" i="1"/>
  <c r="K71" i="1" s="1"/>
  <c r="M71" i="1" s="1"/>
  <c r="N71" i="2" s="1"/>
  <c r="J229" i="1"/>
  <c r="K229" i="1" s="1"/>
  <c r="M229" i="1" s="1"/>
  <c r="N229" i="2" s="1"/>
  <c r="J132" i="1"/>
  <c r="K132" i="1" s="1"/>
  <c r="M132" i="1" s="1"/>
  <c r="N132" i="2" s="1"/>
  <c r="O132" i="2" s="1"/>
  <c r="J331" i="1"/>
  <c r="K331" i="1" s="1"/>
  <c r="M331" i="1" s="1"/>
  <c r="N331" i="2" s="1"/>
  <c r="J35" i="1"/>
  <c r="K35" i="1" s="1"/>
  <c r="M35" i="1" s="1"/>
  <c r="N35" i="2" s="1"/>
  <c r="J371" i="1"/>
  <c r="K371" i="1" s="1"/>
  <c r="M371" i="1" s="1"/>
  <c r="N371" i="2" s="1"/>
  <c r="J195" i="1"/>
  <c r="K195" i="1" s="1"/>
  <c r="M195" i="1" s="1"/>
  <c r="N195" i="2" s="1"/>
  <c r="O195" i="2" s="1"/>
  <c r="J403" i="1"/>
  <c r="K403" i="1" s="1"/>
  <c r="M403" i="1" s="1"/>
  <c r="N403" i="2" s="1"/>
  <c r="O403" i="2" s="1"/>
  <c r="J46" i="1"/>
  <c r="K46" i="1" s="1"/>
  <c r="M46" i="1" s="1"/>
  <c r="N46" i="2" s="1"/>
  <c r="J338" i="1"/>
  <c r="K338" i="1" s="1"/>
  <c r="M338" i="1" s="1"/>
  <c r="N338" i="2" s="1"/>
  <c r="O338" i="2" s="1"/>
  <c r="J293" i="1"/>
  <c r="K293" i="1" s="1"/>
  <c r="M293" i="1" s="1"/>
  <c r="N293" i="2" s="1"/>
  <c r="J145" i="1"/>
  <c r="K145" i="1" s="1"/>
  <c r="M145" i="1" s="1"/>
  <c r="N145" i="2" s="1"/>
  <c r="J227" i="1"/>
  <c r="K227" i="1" s="1"/>
  <c r="M227" i="1" s="1"/>
  <c r="N227" i="2" s="1"/>
  <c r="J124" i="1"/>
  <c r="K124" i="1" s="1"/>
  <c r="M124" i="1" s="1"/>
  <c r="N124" i="2" s="1"/>
  <c r="O124" i="2" s="1"/>
  <c r="J346" i="1"/>
  <c r="K346" i="1" s="1"/>
  <c r="M346" i="1" s="1"/>
  <c r="N346" i="2" s="1"/>
  <c r="O346" i="2" s="1"/>
  <c r="J17" i="1"/>
  <c r="K17" i="1" s="1"/>
  <c r="M17" i="1" s="1"/>
  <c r="N17" i="2" s="1"/>
  <c r="O17" i="2" s="1"/>
  <c r="J272" i="1"/>
  <c r="K272" i="1" s="1"/>
  <c r="M272" i="1" s="1"/>
  <c r="N272" i="2" s="1"/>
  <c r="J205" i="1"/>
  <c r="K205" i="1" s="1"/>
  <c r="M205" i="1" s="1"/>
  <c r="N205" i="2" s="1"/>
  <c r="J202" i="1"/>
  <c r="K202" i="1" s="1"/>
  <c r="M202" i="1" s="1"/>
  <c r="N202" i="2" s="1"/>
  <c r="O202" i="2" s="1"/>
  <c r="J367" i="1"/>
  <c r="K367" i="1" s="1"/>
  <c r="M367" i="1" s="1"/>
  <c r="N367" i="2" s="1"/>
  <c r="J196" i="1"/>
  <c r="K196" i="1" s="1"/>
  <c r="M196" i="1" s="1"/>
  <c r="N196" i="2" s="1"/>
  <c r="J123" i="1"/>
  <c r="K123" i="1" s="1"/>
  <c r="M123" i="1" s="1"/>
  <c r="N123" i="2" s="1"/>
  <c r="J155" i="1"/>
  <c r="K155" i="1" s="1"/>
  <c r="M155" i="1" s="1"/>
  <c r="N155" i="2" s="1"/>
  <c r="J207" i="1"/>
  <c r="K207" i="1" s="1"/>
  <c r="M207" i="1" s="1"/>
  <c r="N207" i="2" s="1"/>
  <c r="J78" i="1"/>
  <c r="K78" i="1" s="1"/>
  <c r="M78" i="1" s="1"/>
  <c r="N78" i="2" s="1"/>
  <c r="O78" i="2" s="1"/>
  <c r="J89" i="1"/>
  <c r="K89" i="1" s="1"/>
  <c r="M89" i="1" s="1"/>
  <c r="N89" i="2" s="1"/>
  <c r="J325" i="1"/>
  <c r="K325" i="1" s="1"/>
  <c r="M325" i="1" s="1"/>
  <c r="N325" i="2" s="1"/>
  <c r="O325" i="2" s="1"/>
  <c r="J180" i="1"/>
  <c r="K180" i="1" s="1"/>
  <c r="M180" i="1" s="1"/>
  <c r="N180" i="2" s="1"/>
  <c r="J217" i="1"/>
  <c r="K217" i="1" s="1"/>
  <c r="M217" i="1" s="1"/>
  <c r="N217" i="2" s="1"/>
  <c r="J127" i="1"/>
  <c r="K127" i="1" s="1"/>
  <c r="M127" i="1" s="1"/>
  <c r="N127" i="2" s="1"/>
  <c r="J380" i="1"/>
  <c r="K380" i="1" s="1"/>
  <c r="M380" i="1" s="1"/>
  <c r="N380" i="2" s="1"/>
  <c r="O380" i="2" s="1"/>
  <c r="J397" i="1"/>
  <c r="K397" i="1" s="1"/>
  <c r="M397" i="1" s="1"/>
  <c r="N397" i="2" s="1"/>
  <c r="J77" i="1"/>
  <c r="K77" i="1" s="1"/>
  <c r="M77" i="1" s="1"/>
  <c r="N77" i="2" s="1"/>
  <c r="J251" i="1"/>
  <c r="K251" i="1" s="1"/>
  <c r="M251" i="1" s="1"/>
  <c r="N251" i="2" s="1"/>
  <c r="J336" i="1"/>
  <c r="K336" i="1" s="1"/>
  <c r="M336" i="1" s="1"/>
  <c r="N336" i="2" s="1"/>
  <c r="O336" i="2" s="1"/>
  <c r="J240" i="1"/>
  <c r="K240" i="1" s="1"/>
  <c r="M240" i="1" s="1"/>
  <c r="N240" i="2" s="1"/>
  <c r="J176" i="1"/>
  <c r="K176" i="1" s="1"/>
  <c r="M176" i="1" s="1"/>
  <c r="N176" i="2" s="1"/>
  <c r="J88" i="1"/>
  <c r="K88" i="1" s="1"/>
  <c r="M88" i="1" s="1"/>
  <c r="N88" i="2" s="1"/>
  <c r="J14" i="1"/>
  <c r="K14" i="1" s="1"/>
  <c r="M14" i="1" s="1"/>
  <c r="N14" i="2" s="1"/>
  <c r="J111" i="1"/>
  <c r="K111" i="1" s="1"/>
  <c r="M111" i="1" s="1"/>
  <c r="N111" i="2" s="1"/>
  <c r="J101" i="1"/>
  <c r="K101" i="1" s="1"/>
  <c r="M101" i="1" s="1"/>
  <c r="N101" i="2" s="1"/>
  <c r="O101" i="2" s="1"/>
  <c r="J128" i="1"/>
  <c r="K128" i="1" s="1"/>
  <c r="M128" i="1" s="1"/>
  <c r="N128" i="2" s="1"/>
  <c r="J257" i="1"/>
  <c r="K257" i="1" s="1"/>
  <c r="M257" i="1" s="1"/>
  <c r="N257" i="2" s="1"/>
  <c r="J253" i="1"/>
  <c r="K253" i="1" s="1"/>
  <c r="M253" i="1" s="1"/>
  <c r="N253" i="2" s="1"/>
  <c r="O253" i="2" s="1"/>
  <c r="J118" i="1"/>
  <c r="K118" i="1" s="1"/>
  <c r="M118" i="1" s="1"/>
  <c r="N118" i="2" s="1"/>
  <c r="O118" i="2" s="1"/>
  <c r="J33" i="1"/>
  <c r="K33" i="1" s="1"/>
  <c r="M33" i="1" s="1"/>
  <c r="N33" i="2" s="1"/>
  <c r="O33" i="2" s="1"/>
  <c r="J328" i="1"/>
  <c r="K328" i="1" s="1"/>
  <c r="M328" i="1" s="1"/>
  <c r="N328" i="2" s="1"/>
  <c r="O328" i="2" s="1"/>
  <c r="J162" i="1"/>
  <c r="K162" i="1" s="1"/>
  <c r="M162" i="1" s="1"/>
  <c r="N162" i="2" s="1"/>
  <c r="J252" i="1"/>
  <c r="K252" i="1" s="1"/>
  <c r="M252" i="1" s="1"/>
  <c r="N252" i="2" s="1"/>
  <c r="O252" i="2" s="1"/>
  <c r="J201" i="1"/>
  <c r="K201" i="1" s="1"/>
  <c r="M201" i="1" s="1"/>
  <c r="N201" i="2" s="1"/>
  <c r="J183" i="1"/>
  <c r="K183" i="1" s="1"/>
  <c r="M183" i="1" s="1"/>
  <c r="N183" i="2" s="1"/>
  <c r="J362" i="1"/>
  <c r="K362" i="1" s="1"/>
  <c r="M362" i="1" s="1"/>
  <c r="N362" i="2" s="1"/>
  <c r="J28" i="1"/>
  <c r="K28" i="1" s="1"/>
  <c r="M28" i="1" s="1"/>
  <c r="N28" i="2" s="1"/>
  <c r="J355" i="1"/>
  <c r="K355" i="1" s="1"/>
  <c r="M355" i="1" s="1"/>
  <c r="N355" i="2" s="1"/>
  <c r="J79" i="1"/>
  <c r="K79" i="1" s="1"/>
  <c r="M79" i="1" s="1"/>
  <c r="N79" i="2" s="1"/>
  <c r="J391" i="1"/>
  <c r="K391" i="1" s="1"/>
  <c r="M391" i="1" s="1"/>
  <c r="N391" i="2" s="1"/>
  <c r="J16" i="1"/>
  <c r="K16" i="1" s="1"/>
  <c r="M16" i="1" s="1"/>
  <c r="N16" i="2" s="1"/>
  <c r="J173" i="1"/>
  <c r="K173" i="1" s="1"/>
  <c r="M173" i="1" s="1"/>
  <c r="N173" i="2" s="1"/>
  <c r="J99" i="1"/>
  <c r="K99" i="1" s="1"/>
  <c r="M99" i="1" s="1"/>
  <c r="N99" i="2" s="1"/>
  <c r="O99" i="2" s="1"/>
  <c r="J213" i="1"/>
  <c r="K213" i="1" s="1"/>
  <c r="M213" i="1" s="1"/>
  <c r="N213" i="2" s="1"/>
  <c r="J100" i="1"/>
  <c r="K100" i="1" s="1"/>
  <c r="M100" i="1" s="1"/>
  <c r="N100" i="2" s="1"/>
  <c r="J342" i="1"/>
  <c r="K342" i="1" s="1"/>
  <c r="M342" i="1" s="1"/>
  <c r="N342" i="2" s="1"/>
  <c r="J271" i="1"/>
  <c r="K271" i="1" s="1"/>
  <c r="M271" i="1" s="1"/>
  <c r="N271" i="2" s="1"/>
  <c r="O271" i="2" s="1"/>
  <c r="J265" i="1"/>
  <c r="K265" i="1" s="1"/>
  <c r="M265" i="1" s="1"/>
  <c r="N265" i="2" s="1"/>
  <c r="J107" i="1"/>
  <c r="K107" i="1" s="1"/>
  <c r="M107" i="1" s="1"/>
  <c r="N107" i="2" s="1"/>
  <c r="J256" i="1"/>
  <c r="K256" i="1" s="1"/>
  <c r="M256" i="1" s="1"/>
  <c r="N256" i="2" s="1"/>
  <c r="J42" i="1"/>
  <c r="K42" i="1" s="1"/>
  <c r="M42" i="1" s="1"/>
  <c r="N42" i="2" s="1"/>
  <c r="J65" i="1"/>
  <c r="K65" i="1" s="1"/>
  <c r="M65" i="1" s="1"/>
  <c r="N65" i="2" s="1"/>
  <c r="O65" i="2" s="1"/>
  <c r="J385" i="1"/>
  <c r="K385" i="1" s="1"/>
  <c r="M385" i="1" s="1"/>
  <c r="N385" i="2" s="1"/>
  <c r="O385" i="2" s="1"/>
  <c r="J23" i="1"/>
  <c r="K23" i="1" s="1"/>
  <c r="M23" i="1" s="1"/>
  <c r="N23" i="2" s="1"/>
  <c r="J375" i="1"/>
  <c r="K375" i="1" s="1"/>
  <c r="M375" i="1" s="1"/>
  <c r="N375" i="2" s="1"/>
  <c r="O375" i="2" s="1"/>
  <c r="J139" i="1"/>
  <c r="K139" i="1" s="1"/>
  <c r="M139" i="1" s="1"/>
  <c r="N139" i="2" s="1"/>
  <c r="J36" i="1"/>
  <c r="K36" i="1" s="1"/>
  <c r="M36" i="1" s="1"/>
  <c r="N36" i="2" s="1"/>
  <c r="J182" i="1"/>
  <c r="K182" i="1" s="1"/>
  <c r="M182" i="1" s="1"/>
  <c r="N182" i="2" s="1"/>
  <c r="O182" i="2" s="1"/>
  <c r="O160" i="5" l="1"/>
  <c r="O175" i="5"/>
  <c r="O140" i="5"/>
  <c r="O409" i="5"/>
  <c r="O158" i="3"/>
  <c r="O292" i="6"/>
  <c r="O264" i="6"/>
  <c r="O398" i="5"/>
  <c r="O99" i="5"/>
  <c r="O240" i="5"/>
  <c r="O327" i="5"/>
  <c r="O315" i="5"/>
  <c r="O433" i="5"/>
  <c r="O235" i="5"/>
  <c r="O229" i="5"/>
  <c r="O146" i="5"/>
  <c r="O46" i="5"/>
  <c r="O81" i="5"/>
  <c r="O209" i="5"/>
  <c r="O144" i="5"/>
  <c r="O320" i="5"/>
  <c r="O15" i="5"/>
  <c r="O37" i="5"/>
  <c r="O400" i="3"/>
  <c r="O125" i="2"/>
  <c r="O355" i="3"/>
  <c r="O348" i="5"/>
  <c r="O373" i="5"/>
  <c r="O280" i="5"/>
  <c r="O259" i="5"/>
  <c r="O167" i="5"/>
  <c r="O323" i="5"/>
  <c r="O350" i="5"/>
  <c r="O157" i="5"/>
  <c r="O198" i="5"/>
  <c r="O234" i="5"/>
  <c r="O385" i="5"/>
  <c r="O297" i="5"/>
  <c r="O48" i="5"/>
  <c r="O380" i="5"/>
  <c r="O142" i="5"/>
  <c r="O301" i="5"/>
  <c r="O305" i="2"/>
  <c r="O299" i="6"/>
  <c r="O386" i="6"/>
  <c r="O298" i="6"/>
  <c r="O194" i="6"/>
  <c r="O310" i="6"/>
  <c r="O137" i="6"/>
  <c r="O197" i="6"/>
  <c r="O311" i="6"/>
  <c r="O58" i="6"/>
  <c r="O217" i="6"/>
  <c r="O420" i="6"/>
  <c r="O252" i="6"/>
  <c r="O116" i="6"/>
  <c r="O232" i="6"/>
  <c r="O435" i="6"/>
  <c r="O283" i="6"/>
  <c r="O394" i="6"/>
  <c r="O417" i="6"/>
  <c r="O305" i="6"/>
  <c r="O18" i="6"/>
  <c r="O337" i="6"/>
  <c r="O307" i="6"/>
  <c r="O102" i="6"/>
  <c r="O20" i="6"/>
  <c r="O239" i="6"/>
  <c r="O123" i="6"/>
  <c r="O14" i="6"/>
  <c r="O113" i="6"/>
  <c r="O53" i="6"/>
  <c r="O316" i="6"/>
  <c r="O350" i="6"/>
  <c r="O132" i="6"/>
  <c r="O36" i="6"/>
  <c r="O83" i="6"/>
  <c r="O47" i="6"/>
  <c r="O393" i="6"/>
  <c r="O89" i="6"/>
  <c r="O280" i="6"/>
  <c r="O32" i="6"/>
  <c r="O138" i="6"/>
  <c r="O400" i="6"/>
  <c r="O97" i="6"/>
  <c r="O44" i="6"/>
  <c r="O268" i="6"/>
  <c r="O212" i="6"/>
  <c r="O387" i="6"/>
  <c r="O409" i="6"/>
  <c r="O235" i="6"/>
  <c r="O281" i="6"/>
  <c r="O34" i="6"/>
  <c r="O199" i="6"/>
  <c r="O167" i="6"/>
  <c r="O173" i="6"/>
  <c r="O193" i="6"/>
  <c r="O15" i="6"/>
  <c r="O382" i="6"/>
  <c r="O179" i="6"/>
  <c r="O373" i="6"/>
  <c r="O371" i="6"/>
  <c r="O286" i="6"/>
  <c r="O175" i="6"/>
  <c r="O297" i="6"/>
  <c r="O198" i="6"/>
  <c r="O110" i="6"/>
  <c r="O323" i="6"/>
  <c r="O398" i="6"/>
  <c r="O81" i="6"/>
  <c r="O256" i="6"/>
  <c r="O429" i="6"/>
  <c r="O407" i="6"/>
  <c r="O12" i="6"/>
  <c r="O146" i="6"/>
  <c r="O255" i="6"/>
  <c r="O24" i="6"/>
  <c r="O10" i="6"/>
  <c r="O348" i="6"/>
  <c r="O402" i="6"/>
  <c r="O399" i="6"/>
  <c r="O144" i="6"/>
  <c r="O78" i="5"/>
  <c r="O103" i="5"/>
  <c r="O349" i="5"/>
  <c r="O200" i="5"/>
  <c r="O328" i="5"/>
  <c r="O245" i="5"/>
  <c r="O267" i="5"/>
  <c r="O131" i="5"/>
  <c r="O101" i="5"/>
  <c r="O423" i="5"/>
  <c r="O63" i="5"/>
  <c r="O231" i="5"/>
  <c r="O26" i="5"/>
  <c r="O27" i="5"/>
  <c r="O333" i="5"/>
  <c r="O336" i="5"/>
  <c r="O347" i="5"/>
  <c r="O77" i="5"/>
  <c r="O181" i="5"/>
  <c r="O273" i="5"/>
  <c r="O100" i="5"/>
  <c r="O188" i="5"/>
  <c r="O29" i="5"/>
  <c r="O64" i="5"/>
  <c r="O191" i="5"/>
  <c r="O86" i="5"/>
  <c r="O215" i="5"/>
  <c r="O55" i="5"/>
  <c r="O382" i="5"/>
  <c r="O224" i="5"/>
  <c r="O282" i="5"/>
  <c r="O82" i="5"/>
  <c r="O141" i="5"/>
  <c r="O367" i="5"/>
  <c r="O287" i="5"/>
  <c r="O210" i="5"/>
  <c r="O424" i="5"/>
  <c r="O227" i="5"/>
  <c r="O368" i="5"/>
  <c r="O275" i="5"/>
  <c r="O118" i="5"/>
  <c r="O334" i="5"/>
  <c r="O396" i="5"/>
  <c r="O119" i="5"/>
  <c r="O13" i="5"/>
  <c r="O318" i="5"/>
  <c r="O104" i="5"/>
  <c r="O196" i="5"/>
  <c r="O326" i="5"/>
  <c r="O41" i="5"/>
  <c r="O322" i="5"/>
  <c r="O392" i="5"/>
  <c r="O35" i="5"/>
  <c r="O369" i="5"/>
  <c r="O185" i="5"/>
  <c r="O147" i="5"/>
  <c r="O319" i="5"/>
  <c r="O425" i="5"/>
  <c r="O145" i="5"/>
  <c r="O303" i="5"/>
  <c r="O356" i="5"/>
  <c r="O345" i="5"/>
  <c r="O28" i="5"/>
  <c r="O271" i="5"/>
  <c r="O95" i="5"/>
  <c r="O413" i="5"/>
  <c r="O431" i="5"/>
  <c r="O257" i="5"/>
  <c r="O364" i="5"/>
  <c r="O168" i="5"/>
  <c r="O383" i="5"/>
  <c r="O186" i="5"/>
  <c r="O184" i="5"/>
  <c r="O68" i="5"/>
  <c r="O241" i="5"/>
  <c r="O176" i="5"/>
  <c r="O106" i="5"/>
  <c r="O354" i="5"/>
  <c r="O169" i="5"/>
  <c r="O263" i="5"/>
  <c r="O404" i="5"/>
  <c r="O389" i="5"/>
  <c r="O111" i="5"/>
  <c r="O329" i="5"/>
  <c r="O133" i="5"/>
  <c r="O286" i="5"/>
  <c r="O293" i="5"/>
  <c r="O302" i="5"/>
  <c r="O58" i="5"/>
  <c r="O60" i="5"/>
  <c r="O335" i="5"/>
  <c r="O283" i="5"/>
  <c r="O11" i="5"/>
  <c r="O434" i="5"/>
  <c r="O116" i="5"/>
  <c r="O211" i="5"/>
  <c r="O316" i="5"/>
  <c r="O161" i="5"/>
  <c r="O308" i="5"/>
  <c r="O233" i="5"/>
  <c r="O66" i="5"/>
  <c r="O412" i="5"/>
  <c r="O73" i="3"/>
  <c r="O90" i="5"/>
  <c r="O148" i="5"/>
  <c r="O430" i="5"/>
  <c r="O309" i="5"/>
  <c r="O276" i="5"/>
  <c r="O137" i="5"/>
  <c r="O189" i="5"/>
  <c r="O208" i="5"/>
  <c r="O135" i="5"/>
  <c r="O246" i="5"/>
  <c r="O129" i="6"/>
  <c r="O242" i="6"/>
  <c r="O385" i="6"/>
  <c r="O25" i="6"/>
  <c r="O216" i="6"/>
  <c r="O365" i="6"/>
  <c r="O162" i="6"/>
  <c r="O355" i="6"/>
  <c r="O22" i="6"/>
  <c r="O50" i="6"/>
  <c r="O69" i="6"/>
  <c r="O54" i="6"/>
  <c r="O91" i="6"/>
  <c r="O379" i="6"/>
  <c r="O120" i="6"/>
  <c r="O187" i="6"/>
  <c r="O180" i="6"/>
  <c r="O157" i="6"/>
  <c r="O376" i="6"/>
  <c r="O136" i="6"/>
  <c r="O190" i="6"/>
  <c r="O159" i="6"/>
  <c r="O57" i="6"/>
  <c r="O154" i="6"/>
  <c r="O284" i="6"/>
  <c r="O353" i="6"/>
  <c r="O403" i="6"/>
  <c r="O134" i="6"/>
  <c r="O61" i="6"/>
  <c r="O312" i="5"/>
  <c r="O130" i="5"/>
  <c r="O40" i="5"/>
  <c r="O76" i="5"/>
  <c r="O307" i="5"/>
  <c r="O428" i="5"/>
  <c r="O386" i="5"/>
  <c r="O366" i="5"/>
  <c r="O225" i="5"/>
  <c r="O207" i="5"/>
  <c r="O305" i="5"/>
  <c r="O42" i="5"/>
  <c r="O262" i="5"/>
  <c r="O250" i="5"/>
  <c r="O416" i="5"/>
  <c r="O266" i="5"/>
  <c r="O417" i="5"/>
  <c r="O109" i="3"/>
  <c r="O125" i="3"/>
  <c r="O150" i="3"/>
  <c r="O220" i="3"/>
  <c r="O229" i="3"/>
  <c r="O118" i="3"/>
  <c r="O252" i="3"/>
  <c r="O366" i="3"/>
  <c r="O386" i="3"/>
  <c r="O248" i="3"/>
  <c r="O292" i="3"/>
  <c r="O135" i="3"/>
  <c r="O198" i="3"/>
  <c r="O249" i="3"/>
  <c r="O78" i="3"/>
  <c r="O207" i="3"/>
  <c r="O56" i="3"/>
  <c r="O233" i="3"/>
  <c r="O134" i="3"/>
  <c r="O224" i="3"/>
  <c r="O385" i="3"/>
  <c r="O372" i="3"/>
  <c r="O151" i="3"/>
  <c r="O412" i="3"/>
  <c r="O434" i="3"/>
  <c r="O197" i="3"/>
  <c r="O391" i="3"/>
  <c r="O28" i="2"/>
  <c r="O77" i="2"/>
  <c r="O217" i="2"/>
  <c r="O196" i="2"/>
  <c r="O71" i="2"/>
  <c r="O49" i="2"/>
  <c r="O377" i="2"/>
  <c r="O130" i="2"/>
  <c r="O86" i="2"/>
  <c r="O131" i="2"/>
  <c r="O425" i="2"/>
  <c r="O219" i="2"/>
  <c r="O263" i="2"/>
  <c r="O402" i="2"/>
  <c r="O62" i="2"/>
  <c r="O172" i="2"/>
  <c r="O310" i="2"/>
  <c r="O298" i="2"/>
  <c r="O147" i="2"/>
  <c r="O296" i="2"/>
  <c r="O166" i="2"/>
  <c r="O254" i="2"/>
  <c r="O173" i="2"/>
  <c r="O128" i="2"/>
  <c r="O181" i="2"/>
  <c r="O151" i="2"/>
  <c r="O372" i="2"/>
  <c r="O197" i="2"/>
  <c r="O278" i="2"/>
  <c r="O167" i="2"/>
  <c r="O409" i="2"/>
  <c r="O159" i="2"/>
  <c r="O220" i="2"/>
  <c r="O224" i="2"/>
  <c r="O253" i="5"/>
  <c r="O97" i="5"/>
  <c r="O212" i="5"/>
  <c r="O53" i="5"/>
  <c r="O44" i="5"/>
  <c r="O381" i="5"/>
  <c r="O291" i="5"/>
  <c r="O42" i="2"/>
  <c r="O79" i="2"/>
  <c r="O183" i="2"/>
  <c r="O257" i="2"/>
  <c r="O14" i="2"/>
  <c r="O155" i="2"/>
  <c r="O293" i="2"/>
  <c r="O340" i="2"/>
  <c r="O431" i="2"/>
  <c r="O359" i="2"/>
  <c r="O193" i="2"/>
  <c r="O68" i="2"/>
  <c r="O177" i="2"/>
  <c r="O57" i="2"/>
  <c r="O18" i="2"/>
  <c r="O221" i="2"/>
  <c r="O411" i="2"/>
  <c r="O39" i="2"/>
  <c r="O429" i="2"/>
  <c r="O178" i="2"/>
  <c r="O420" i="2"/>
  <c r="O116" i="2"/>
  <c r="O247" i="2"/>
  <c r="O289" i="2"/>
  <c r="O235" i="2"/>
  <c r="O66" i="2"/>
  <c r="O344" i="2"/>
  <c r="O376" i="2"/>
  <c r="O9" i="2"/>
  <c r="O383" i="2"/>
  <c r="O295" i="2"/>
  <c r="O392" i="2"/>
  <c r="O44" i="2"/>
  <c r="O109" i="2"/>
  <c r="O148" i="2"/>
  <c r="O337" i="2"/>
  <c r="O94" i="2"/>
  <c r="O261" i="2"/>
  <c r="O199" i="2"/>
  <c r="O175" i="2"/>
  <c r="O76" i="2"/>
  <c r="O329" i="2"/>
  <c r="O113" i="2"/>
  <c r="O48" i="2"/>
  <c r="O428" i="2"/>
  <c r="O189" i="2"/>
  <c r="O307" i="2"/>
  <c r="O405" i="2"/>
  <c r="O138" i="2"/>
  <c r="O169" i="2"/>
  <c r="O326" i="2"/>
  <c r="O366" i="2"/>
  <c r="O67" i="2"/>
  <c r="O162" i="3"/>
  <c r="O318" i="3"/>
  <c r="O111" i="3"/>
  <c r="O333" i="3"/>
  <c r="O382" i="3"/>
  <c r="O371" i="3"/>
  <c r="O179" i="3"/>
  <c r="O127" i="3"/>
  <c r="O266" i="3"/>
  <c r="O119" i="3"/>
  <c r="O129" i="3"/>
  <c r="O368" i="3"/>
  <c r="O255" i="3"/>
  <c r="O413" i="3"/>
  <c r="O414" i="3"/>
  <c r="O345" i="3"/>
  <c r="O216" i="3"/>
  <c r="O38" i="3"/>
  <c r="O70" i="3"/>
  <c r="O398" i="3"/>
  <c r="O51" i="3"/>
  <c r="O200" i="3"/>
  <c r="O139" i="3"/>
  <c r="O202" i="3"/>
  <c r="O35" i="3"/>
  <c r="O123" i="3"/>
  <c r="O395" i="3"/>
  <c r="O309" i="3"/>
  <c r="O421" i="3"/>
  <c r="O164" i="3"/>
  <c r="O300" i="3"/>
  <c r="O218" i="3"/>
  <c r="O222" i="3"/>
  <c r="O304" i="3"/>
  <c r="O69" i="3"/>
  <c r="O352" i="3"/>
  <c r="O369" i="3"/>
  <c r="O356" i="3"/>
  <c r="O346" i="3"/>
  <c r="O347" i="3"/>
  <c r="O174" i="3"/>
  <c r="O105" i="3"/>
  <c r="O95" i="3"/>
  <c r="O41" i="3"/>
  <c r="O238" i="3"/>
  <c r="O273" i="3"/>
  <c r="O114" i="3"/>
  <c r="O381" i="3"/>
  <c r="O393" i="3"/>
  <c r="O84" i="3"/>
  <c r="O435" i="3"/>
  <c r="O81" i="3"/>
  <c r="O26" i="3"/>
  <c r="O165" i="3"/>
  <c r="O142" i="3"/>
  <c r="O265" i="3"/>
  <c r="O288" i="5"/>
  <c r="O352" i="5"/>
  <c r="O236" i="5"/>
  <c r="O239" i="5"/>
  <c r="O155" i="5"/>
  <c r="O47" i="5"/>
  <c r="O122" i="5"/>
  <c r="O360" i="5"/>
  <c r="O152" i="5"/>
  <c r="O272" i="5"/>
  <c r="O411" i="5"/>
  <c r="O89" i="5"/>
  <c r="O339" i="5"/>
  <c r="O243" i="5"/>
  <c r="O310" i="5"/>
  <c r="O222" i="5"/>
  <c r="O108" i="5"/>
  <c r="O298" i="5"/>
  <c r="O123" i="5"/>
  <c r="O294" i="5"/>
  <c r="O62" i="5"/>
  <c r="O32" i="5"/>
  <c r="O359" i="5"/>
  <c r="O420" i="5"/>
  <c r="O311" i="5"/>
  <c r="O36" i="5"/>
  <c r="O124" i="5"/>
  <c r="O217" i="5"/>
  <c r="O17" i="5"/>
  <c r="O139" i="5"/>
  <c r="O150" i="5"/>
  <c r="O353" i="5"/>
  <c r="O153" i="5"/>
  <c r="O154" i="5"/>
  <c r="O317" i="5"/>
  <c r="O313" i="5"/>
  <c r="O67" i="5"/>
  <c r="O197" i="5"/>
  <c r="O51" i="5"/>
  <c r="O421" i="5"/>
  <c r="O100" i="6"/>
  <c r="O327" i="6"/>
  <c r="O176" i="6"/>
  <c r="O223" i="6"/>
  <c r="O188" i="6"/>
  <c r="O221" i="6"/>
  <c r="O26" i="6"/>
  <c r="O275" i="6"/>
  <c r="O271" i="6"/>
  <c r="O334" i="6"/>
  <c r="O200" i="6"/>
  <c r="O41" i="6"/>
  <c r="O249" i="6"/>
  <c r="O287" i="6"/>
  <c r="O86" i="6"/>
  <c r="O35" i="6"/>
  <c r="O265" i="6"/>
  <c r="O227" i="6"/>
  <c r="O431" i="6"/>
  <c r="O273" i="6"/>
  <c r="O425" i="6"/>
  <c r="O169" i="6"/>
  <c r="O326" i="6"/>
  <c r="O63" i="6"/>
  <c r="O68" i="6"/>
  <c r="O354" i="6"/>
  <c r="O224" i="6"/>
  <c r="O27" i="6"/>
  <c r="O215" i="6"/>
  <c r="O277" i="6"/>
  <c r="O270" i="6"/>
  <c r="O303" i="6"/>
  <c r="O205" i="2"/>
  <c r="O229" i="2"/>
  <c r="O22" i="2"/>
  <c r="O232" i="2"/>
  <c r="O122" i="2"/>
  <c r="O63" i="2"/>
  <c r="O412" i="2"/>
  <c r="O170" i="2"/>
  <c r="O24" i="2"/>
  <c r="O25" i="2"/>
  <c r="O343" i="2"/>
  <c r="O234" i="2"/>
  <c r="O143" i="2"/>
  <c r="O370" i="2"/>
  <c r="O396" i="2"/>
  <c r="O391" i="5"/>
  <c r="O187" i="5"/>
  <c r="O93" i="5"/>
  <c r="O138" i="5"/>
  <c r="O365" i="5"/>
  <c r="O269" i="5"/>
  <c r="O289" i="5"/>
  <c r="O91" i="5"/>
  <c r="O50" i="5"/>
  <c r="O391" i="2"/>
  <c r="O362" i="2"/>
  <c r="O240" i="2"/>
  <c r="O397" i="2"/>
  <c r="O180" i="2"/>
  <c r="O207" i="2"/>
  <c r="O367" i="2"/>
  <c r="O145" i="2"/>
  <c r="O331" i="2"/>
  <c r="O361" i="2"/>
  <c r="O12" i="2"/>
  <c r="O424" i="2"/>
  <c r="O311" i="2"/>
  <c r="O282" i="2"/>
  <c r="O171" i="2"/>
  <c r="O294" i="2"/>
  <c r="O301" i="2"/>
  <c r="O163" i="2"/>
  <c r="O21" i="2"/>
  <c r="O223" i="2"/>
  <c r="O348" i="2"/>
  <c r="O136" i="2"/>
  <c r="O61" i="2"/>
  <c r="O198" i="2"/>
  <c r="O85" i="2"/>
  <c r="O209" i="2"/>
  <c r="O194" i="2"/>
  <c r="O286" i="2"/>
  <c r="O204" i="2"/>
  <c r="O379" i="2"/>
  <c r="O290" i="2"/>
  <c r="O187" i="2"/>
  <c r="O303" i="2"/>
  <c r="O416" i="2"/>
  <c r="O80" i="2"/>
  <c r="O242" i="2"/>
  <c r="O299" i="2"/>
  <c r="O349" i="2"/>
  <c r="O244" i="2"/>
  <c r="O27" i="2"/>
  <c r="O72" i="2"/>
  <c r="O50" i="2"/>
  <c r="O373" i="2"/>
  <c r="O237" i="2"/>
  <c r="O250" i="2"/>
  <c r="O423" i="2"/>
  <c r="O306" i="2"/>
  <c r="O157" i="2"/>
  <c r="O121" i="2"/>
  <c r="O249" i="2"/>
  <c r="O378" i="2"/>
  <c r="O322" i="2"/>
  <c r="O401" i="2"/>
  <c r="O305" i="3"/>
  <c r="O58" i="3"/>
  <c r="O82" i="3"/>
  <c r="O16" i="3"/>
  <c r="O64" i="3"/>
  <c r="O275" i="3"/>
  <c r="O258" i="3"/>
  <c r="O251" i="3"/>
  <c r="O17" i="3"/>
  <c r="O161" i="3"/>
  <c r="O192" i="3"/>
  <c r="O388" i="3"/>
  <c r="O11" i="3"/>
  <c r="O30" i="3"/>
  <c r="O32" i="3"/>
  <c r="O133" i="3"/>
  <c r="O93" i="3"/>
  <c r="O239" i="3"/>
  <c r="O36" i="3"/>
  <c r="O191" i="3"/>
  <c r="O20" i="3"/>
  <c r="O358" i="3"/>
  <c r="O407" i="3"/>
  <c r="O99" i="3"/>
  <c r="O342" i="3"/>
  <c r="O415" i="3"/>
  <c r="O419" i="3"/>
  <c r="O231" i="3"/>
  <c r="O260" i="3"/>
  <c r="O236" i="3"/>
  <c r="O297" i="3"/>
  <c r="O375" i="3"/>
  <c r="O91" i="3"/>
  <c r="O92" i="3"/>
  <c r="O153" i="3"/>
  <c r="O270" i="3"/>
  <c r="O384" i="3"/>
  <c r="O341" i="3"/>
  <c r="O432" i="3"/>
  <c r="O65" i="3"/>
  <c r="O214" i="3"/>
  <c r="O13" i="3"/>
  <c r="O74" i="3"/>
  <c r="O394" i="3"/>
  <c r="O253" i="3"/>
  <c r="O208" i="3"/>
  <c r="O339" i="3"/>
  <c r="O132" i="3"/>
  <c r="O203" i="3"/>
  <c r="O312" i="3"/>
  <c r="O243" i="3"/>
  <c r="O120" i="3"/>
  <c r="O100" i="3"/>
  <c r="O360" i="3"/>
  <c r="O288" i="3"/>
  <c r="O387" i="3"/>
  <c r="O31" i="3"/>
  <c r="O46" i="3"/>
  <c r="O317" i="3"/>
  <c r="O195" i="3"/>
  <c r="O55" i="3"/>
  <c r="O61" i="5"/>
  <c r="O390" i="5"/>
  <c r="O394" i="5"/>
  <c r="O232" i="5"/>
  <c r="O190" i="5"/>
  <c r="O242" i="5"/>
  <c r="O435" i="5"/>
  <c r="O325" i="5"/>
  <c r="O361" i="5"/>
  <c r="O252" i="5"/>
  <c r="O194" i="5"/>
  <c r="O299" i="5"/>
  <c r="O127" i="5"/>
  <c r="O180" i="5"/>
  <c r="O87" i="5"/>
  <c r="O16" i="5"/>
  <c r="O109" i="5"/>
  <c r="O379" i="5"/>
  <c r="O358" i="5"/>
  <c r="O170" i="5"/>
  <c r="O31" i="5"/>
  <c r="O340" i="5"/>
  <c r="O18" i="5"/>
  <c r="O33" i="5"/>
  <c r="O129" i="5"/>
  <c r="O92" i="5"/>
  <c r="O397" i="5"/>
  <c r="O25" i="5"/>
  <c r="O355" i="5"/>
  <c r="O377" i="5"/>
  <c r="O202" i="5"/>
  <c r="O406" i="5"/>
  <c r="O166" i="5"/>
  <c r="O178" i="5"/>
  <c r="O107" i="5"/>
  <c r="O426" i="5"/>
  <c r="O344" i="5"/>
  <c r="O384" i="5"/>
  <c r="O414" i="5"/>
  <c r="O162" i="5"/>
  <c r="O113" i="5"/>
  <c r="O117" i="6"/>
  <c r="O23" i="6"/>
  <c r="O230" i="6"/>
  <c r="O72" i="6"/>
  <c r="O143" i="6"/>
  <c r="O363" i="6"/>
  <c r="O21" i="6"/>
  <c r="O214" i="6"/>
  <c r="O380" i="6"/>
  <c r="O300" i="6"/>
  <c r="O209" i="6"/>
  <c r="O183" i="6"/>
  <c r="O343" i="6"/>
  <c r="O244" i="6"/>
  <c r="O362" i="6"/>
  <c r="O321" i="6"/>
  <c r="O258" i="6"/>
  <c r="O195" i="6"/>
  <c r="O427" i="6"/>
  <c r="O401" i="6"/>
  <c r="O346" i="6"/>
  <c r="O99" i="6"/>
  <c r="O296" i="6"/>
  <c r="O45" i="6"/>
  <c r="O240" i="6"/>
  <c r="O43" i="6"/>
  <c r="O419" i="6"/>
  <c r="O418" i="6"/>
  <c r="O156" i="6"/>
  <c r="O274" i="6"/>
  <c r="O49" i="6"/>
  <c r="O37" i="6"/>
  <c r="O85" i="6"/>
  <c r="O405" i="6"/>
  <c r="O259" i="6"/>
  <c r="O65" i="6"/>
  <c r="O9" i="6"/>
  <c r="O203" i="6"/>
  <c r="O112" i="6"/>
  <c r="O75" i="6"/>
  <c r="O174" i="6"/>
  <c r="O375" i="6"/>
  <c r="O314" i="6"/>
  <c r="O388" i="6"/>
  <c r="J182" i="9"/>
  <c r="K182" i="9" s="1"/>
  <c r="M182" i="9" s="1"/>
  <c r="J148" i="9"/>
  <c r="K148" i="9" s="1"/>
  <c r="M148" i="9" s="1"/>
  <c r="J100" i="9"/>
  <c r="K100" i="9" s="1"/>
  <c r="M100" i="9" s="1"/>
  <c r="J92" i="9"/>
  <c r="K92" i="9" s="1"/>
  <c r="M92" i="9" s="1"/>
  <c r="J248" i="9"/>
  <c r="K248" i="9" s="1"/>
  <c r="M248" i="9" s="1"/>
  <c r="J400" i="9"/>
  <c r="K400" i="9" s="1"/>
  <c r="M400" i="9" s="1"/>
  <c r="J237" i="9"/>
  <c r="K237" i="9" s="1"/>
  <c r="M237" i="9" s="1"/>
  <c r="J241" i="9"/>
  <c r="K241" i="9" s="1"/>
  <c r="M241" i="9" s="1"/>
  <c r="J320" i="9"/>
  <c r="K320" i="9" s="1"/>
  <c r="M320" i="9" s="1"/>
  <c r="J227" i="9"/>
  <c r="K227" i="9" s="1"/>
  <c r="M227" i="9" s="1"/>
  <c r="J156" i="9"/>
  <c r="K156" i="9" s="1"/>
  <c r="M156" i="9" s="1"/>
  <c r="J336" i="9"/>
  <c r="K336" i="9" s="1"/>
  <c r="M336" i="9" s="1"/>
  <c r="J284" i="9"/>
  <c r="K284" i="9" s="1"/>
  <c r="M284" i="9" s="1"/>
  <c r="J49" i="9"/>
  <c r="K49" i="9" s="1"/>
  <c r="M49" i="9" s="1"/>
  <c r="J373" i="9"/>
  <c r="K373" i="9" s="1"/>
  <c r="M373" i="9" s="1"/>
  <c r="J398" i="9"/>
  <c r="K398" i="9" s="1"/>
  <c r="M398" i="9" s="1"/>
  <c r="J179" i="9"/>
  <c r="K179" i="9" s="1"/>
  <c r="M179" i="9" s="1"/>
  <c r="J212" i="9"/>
  <c r="K212" i="9" s="1"/>
  <c r="M212" i="9" s="1"/>
  <c r="J276" i="9"/>
  <c r="K276" i="9" s="1"/>
  <c r="M276" i="9" s="1"/>
  <c r="J378" i="9"/>
  <c r="K378" i="9" s="1"/>
  <c r="M378" i="9" s="1"/>
  <c r="J71" i="9"/>
  <c r="K71" i="9" s="1"/>
  <c r="M71" i="9" s="1"/>
  <c r="J347" i="9"/>
  <c r="K347" i="9" s="1"/>
  <c r="M347" i="9" s="1"/>
  <c r="J40" i="9"/>
  <c r="K40" i="9" s="1"/>
  <c r="M40" i="9" s="1"/>
  <c r="J357" i="9"/>
  <c r="K357" i="9" s="1"/>
  <c r="M357" i="9" s="1"/>
  <c r="J171" i="9"/>
  <c r="K171" i="9" s="1"/>
  <c r="M171" i="9" s="1"/>
  <c r="J136" i="9"/>
  <c r="K136" i="9" s="1"/>
  <c r="M136" i="9" s="1"/>
  <c r="J114" i="9"/>
  <c r="K114" i="9" s="1"/>
  <c r="M114" i="9" s="1"/>
  <c r="J371" i="9"/>
  <c r="K371" i="9" s="1"/>
  <c r="M371" i="9" s="1"/>
  <c r="J24" i="9"/>
  <c r="K24" i="9" s="1"/>
  <c r="M24" i="9" s="1"/>
  <c r="J341" i="9"/>
  <c r="K341" i="9" s="1"/>
  <c r="M341" i="9" s="1"/>
  <c r="J310" i="9"/>
  <c r="K310" i="9" s="1"/>
  <c r="M310" i="9" s="1"/>
  <c r="J170" i="9"/>
  <c r="K170" i="9" s="1"/>
  <c r="M170" i="9" s="1"/>
  <c r="J238" i="9"/>
  <c r="K238" i="9" s="1"/>
  <c r="M238" i="9" s="1"/>
  <c r="J210" i="9"/>
  <c r="K210" i="9" s="1"/>
  <c r="M210" i="9" s="1"/>
  <c r="J90" i="9"/>
  <c r="K90" i="9" s="1"/>
  <c r="M90" i="9" s="1"/>
  <c r="J240" i="9"/>
  <c r="K240" i="9" s="1"/>
  <c r="M240" i="9" s="1"/>
  <c r="J289" i="9"/>
  <c r="K289" i="9" s="1"/>
  <c r="M289" i="9" s="1"/>
  <c r="J415" i="9"/>
  <c r="K415" i="9" s="1"/>
  <c r="M415" i="9" s="1"/>
  <c r="J260" i="9"/>
  <c r="K260" i="9" s="1"/>
  <c r="M260" i="9" s="1"/>
  <c r="J121" i="9"/>
  <c r="K121" i="9" s="1"/>
  <c r="M121" i="9" s="1"/>
  <c r="J189" i="9"/>
  <c r="K189" i="9" s="1"/>
  <c r="M189" i="9" s="1"/>
  <c r="J211" i="9"/>
  <c r="K211" i="9" s="1"/>
  <c r="M211" i="9" s="1"/>
  <c r="J16" i="9"/>
  <c r="K16" i="9" s="1"/>
  <c r="M16" i="9" s="1"/>
  <c r="J321" i="9"/>
  <c r="K321" i="9" s="1"/>
  <c r="M321" i="9" s="1"/>
  <c r="J385" i="9"/>
  <c r="K385" i="9" s="1"/>
  <c r="M385" i="9" s="1"/>
  <c r="J335" i="9"/>
  <c r="K335" i="9" s="1"/>
  <c r="M335" i="9" s="1"/>
  <c r="J79" i="9"/>
  <c r="K79" i="9" s="1"/>
  <c r="M79" i="9" s="1"/>
  <c r="J102" i="9"/>
  <c r="K102" i="9" s="1"/>
  <c r="M102" i="9" s="1"/>
  <c r="J374" i="9"/>
  <c r="K374" i="9" s="1"/>
  <c r="M374" i="9" s="1"/>
  <c r="J80" i="9"/>
  <c r="K80" i="9" s="1"/>
  <c r="M80" i="9" s="1"/>
  <c r="J376" i="9"/>
  <c r="K376" i="9" s="1"/>
  <c r="M376" i="9" s="1"/>
  <c r="J432" i="9"/>
  <c r="K432" i="9" s="1"/>
  <c r="M432" i="9" s="1"/>
  <c r="J120" i="9"/>
  <c r="K120" i="9" s="1"/>
  <c r="M120" i="9" s="1"/>
  <c r="J47" i="9"/>
  <c r="K47" i="9" s="1"/>
  <c r="M47" i="9" s="1"/>
  <c r="J231" i="9"/>
  <c r="K231" i="9" s="1"/>
  <c r="M231" i="9" s="1"/>
  <c r="J303" i="9"/>
  <c r="K303" i="9" s="1"/>
  <c r="M303" i="9" s="1"/>
  <c r="J180" i="9"/>
  <c r="K180" i="9" s="1"/>
  <c r="M180" i="9" s="1"/>
  <c r="J293" i="9"/>
  <c r="K293" i="9" s="1"/>
  <c r="M293" i="9" s="1"/>
  <c r="J266" i="9"/>
  <c r="K266" i="9" s="1"/>
  <c r="M266" i="9" s="1"/>
  <c r="J217" i="9"/>
  <c r="K217" i="9" s="1"/>
  <c r="M217" i="9" s="1"/>
  <c r="J65" i="9"/>
  <c r="K65" i="9" s="1"/>
  <c r="M65" i="9" s="1"/>
  <c r="J96" i="9"/>
  <c r="K96" i="9" s="1"/>
  <c r="M96" i="9" s="1"/>
  <c r="J109" i="9"/>
  <c r="K109" i="9" s="1"/>
  <c r="M109" i="9" s="1"/>
  <c r="J130" i="9"/>
  <c r="K130" i="9" s="1"/>
  <c r="M130" i="9" s="1"/>
  <c r="J346" i="9"/>
  <c r="K346" i="9" s="1"/>
  <c r="M346" i="9" s="1"/>
  <c r="J204" i="9"/>
  <c r="K204" i="9" s="1"/>
  <c r="M204" i="9" s="1"/>
  <c r="J403" i="9"/>
  <c r="K403" i="9" s="1"/>
  <c r="M403" i="9" s="1"/>
  <c r="J221" i="9"/>
  <c r="K221" i="9" s="1"/>
  <c r="M221" i="9" s="1"/>
  <c r="J386" i="9"/>
  <c r="K386" i="9" s="1"/>
  <c r="M386" i="9" s="1"/>
  <c r="J265" i="9"/>
  <c r="K265" i="9" s="1"/>
  <c r="M265" i="9" s="1"/>
  <c r="J115" i="9"/>
  <c r="K115" i="9" s="1"/>
  <c r="M115" i="9" s="1"/>
  <c r="J164" i="9"/>
  <c r="K164" i="9" s="1"/>
  <c r="M164" i="9" s="1"/>
  <c r="J95" i="9"/>
  <c r="K95" i="9" s="1"/>
  <c r="M95" i="9" s="1"/>
  <c r="J63" i="9"/>
  <c r="K63" i="9" s="1"/>
  <c r="M63" i="9" s="1"/>
  <c r="J25" i="9"/>
  <c r="K25" i="9" s="1"/>
  <c r="M25" i="9" s="1"/>
  <c r="J359" i="9"/>
  <c r="K359" i="9" s="1"/>
  <c r="M359" i="9" s="1"/>
  <c r="J330" i="9"/>
  <c r="K330" i="9" s="1"/>
  <c r="M330" i="9" s="1"/>
  <c r="J144" i="9"/>
  <c r="K144" i="9" s="1"/>
  <c r="M144" i="9" s="1"/>
  <c r="J383" i="9"/>
  <c r="K383" i="9" s="1"/>
  <c r="M383" i="9" s="1"/>
  <c r="J236" i="9"/>
  <c r="K236" i="9" s="1"/>
  <c r="M236" i="9" s="1"/>
  <c r="J147" i="9"/>
  <c r="K147" i="9" s="1"/>
  <c r="M147" i="9" s="1"/>
  <c r="J345" i="9"/>
  <c r="K345" i="9" s="1"/>
  <c r="M345" i="9" s="1"/>
  <c r="J366" i="9"/>
  <c r="K366" i="9" s="1"/>
  <c r="M366" i="9" s="1"/>
  <c r="J283" i="9"/>
  <c r="K283" i="9" s="1"/>
  <c r="M283" i="9" s="1"/>
  <c r="J187" i="9"/>
  <c r="K187" i="9" s="1"/>
  <c r="M187" i="9" s="1"/>
  <c r="J239" i="9"/>
  <c r="K239" i="9" s="1"/>
  <c r="M239" i="9" s="1"/>
  <c r="J332" i="9"/>
  <c r="K332" i="9" s="1"/>
  <c r="M332" i="9" s="1"/>
  <c r="J218" i="9"/>
  <c r="K218" i="9" s="1"/>
  <c r="M218" i="9" s="1"/>
  <c r="J329" i="9"/>
  <c r="K329" i="9" s="1"/>
  <c r="M329" i="9" s="1"/>
  <c r="J30" i="9"/>
  <c r="K30" i="9" s="1"/>
  <c r="M30" i="9" s="1"/>
  <c r="J348" i="9"/>
  <c r="K348" i="9" s="1"/>
  <c r="M348" i="9" s="1"/>
  <c r="J327" i="9"/>
  <c r="K327" i="9" s="1"/>
  <c r="M327" i="9" s="1"/>
  <c r="J56" i="9"/>
  <c r="K56" i="9" s="1"/>
  <c r="M56" i="9" s="1"/>
  <c r="J267" i="9"/>
  <c r="K267" i="9" s="1"/>
  <c r="M267" i="9" s="1"/>
  <c r="J362" i="9"/>
  <c r="K362" i="9" s="1"/>
  <c r="M362" i="9" s="1"/>
  <c r="J318" i="9"/>
  <c r="K318" i="9" s="1"/>
  <c r="M318" i="9" s="1"/>
  <c r="J154" i="9"/>
  <c r="K154" i="9" s="1"/>
  <c r="M154" i="9" s="1"/>
  <c r="J88" i="9"/>
  <c r="K88" i="9" s="1"/>
  <c r="M88" i="9" s="1"/>
  <c r="J131" i="9"/>
  <c r="K131" i="9" s="1"/>
  <c r="M131" i="9" s="1"/>
  <c r="J46" i="9"/>
  <c r="K46" i="9" s="1"/>
  <c r="M46" i="9" s="1"/>
  <c r="J388" i="9"/>
  <c r="K388" i="9" s="1"/>
  <c r="M388" i="9" s="1"/>
  <c r="J61" i="9"/>
  <c r="K61" i="9" s="1"/>
  <c r="M61" i="9" s="1"/>
  <c r="J52" i="9"/>
  <c r="K52" i="9" s="1"/>
  <c r="M52" i="9" s="1"/>
  <c r="J168" i="9"/>
  <c r="K168" i="9" s="1"/>
  <c r="M168" i="9" s="1"/>
  <c r="J86" i="9"/>
  <c r="K86" i="9" s="1"/>
  <c r="M86" i="9" s="1"/>
  <c r="J367" i="9"/>
  <c r="K367" i="9" s="1"/>
  <c r="M367" i="9" s="1"/>
  <c r="J18" i="9"/>
  <c r="K18" i="9" s="1"/>
  <c r="M18" i="9" s="1"/>
  <c r="J317" i="9"/>
  <c r="K317" i="9" s="1"/>
  <c r="M317" i="9" s="1"/>
  <c r="J299" i="9"/>
  <c r="K299" i="9" s="1"/>
  <c r="M299" i="9" s="1"/>
  <c r="J183" i="9"/>
  <c r="K183" i="9" s="1"/>
  <c r="M183" i="9" s="1"/>
  <c r="J11" i="9"/>
  <c r="K11" i="9" s="1"/>
  <c r="M11" i="9" s="1"/>
  <c r="J97" i="9"/>
  <c r="K97" i="9" s="1"/>
  <c r="M97" i="9" s="1"/>
  <c r="J125" i="9"/>
  <c r="K125" i="9" s="1"/>
  <c r="M125" i="9" s="1"/>
  <c r="J34" i="9"/>
  <c r="K34" i="9" s="1"/>
  <c r="M34" i="9" s="1"/>
  <c r="J402" i="9"/>
  <c r="K402" i="9" s="1"/>
  <c r="M402" i="9" s="1"/>
  <c r="J425" i="9"/>
  <c r="K425" i="9" s="1"/>
  <c r="M425" i="9" s="1"/>
  <c r="J199" i="9"/>
  <c r="K199" i="9" s="1"/>
  <c r="M199" i="9" s="1"/>
  <c r="J28" i="9"/>
  <c r="K28" i="9" s="1"/>
  <c r="M28" i="9" s="1"/>
  <c r="J118" i="9"/>
  <c r="K118" i="9" s="1"/>
  <c r="M118" i="9" s="1"/>
  <c r="J57" i="9"/>
  <c r="K57" i="9" s="1"/>
  <c r="M57" i="9" s="1"/>
  <c r="J312" i="9"/>
  <c r="K312" i="9" s="1"/>
  <c r="M312" i="9" s="1"/>
  <c r="J234" i="9"/>
  <c r="K234" i="9" s="1"/>
  <c r="M234" i="9" s="1"/>
  <c r="J282" i="9"/>
  <c r="K282" i="9" s="1"/>
  <c r="M282" i="9" s="1"/>
  <c r="J430" i="9"/>
  <c r="K430" i="9" s="1"/>
  <c r="M430" i="9" s="1"/>
  <c r="J286" i="9"/>
  <c r="K286" i="9" s="1"/>
  <c r="M286" i="9" s="1"/>
  <c r="J304" i="9"/>
  <c r="K304" i="9" s="1"/>
  <c r="M304" i="9" s="1"/>
  <c r="J264" i="9"/>
  <c r="K264" i="9" s="1"/>
  <c r="M264" i="9" s="1"/>
  <c r="J278" i="9"/>
  <c r="K278" i="9" s="1"/>
  <c r="M278" i="9" s="1"/>
  <c r="J149" i="9"/>
  <c r="K149" i="9" s="1"/>
  <c r="M149" i="9" s="1"/>
  <c r="J67" i="9"/>
  <c r="K67" i="9" s="1"/>
  <c r="M67" i="9" s="1"/>
  <c r="J172" i="9"/>
  <c r="K172" i="9" s="1"/>
  <c r="M172" i="9" s="1"/>
  <c r="J407" i="9"/>
  <c r="K407" i="9" s="1"/>
  <c r="M407" i="9" s="1"/>
  <c r="J31" i="9"/>
  <c r="K31" i="9" s="1"/>
  <c r="M31" i="9" s="1"/>
  <c r="J26" i="9"/>
  <c r="K26" i="9" s="1"/>
  <c r="M26" i="9" s="1"/>
  <c r="J315" i="9"/>
  <c r="K315" i="9" s="1"/>
  <c r="M315" i="9" s="1"/>
  <c r="J91" i="9"/>
  <c r="K91" i="9" s="1"/>
  <c r="M91" i="9" s="1"/>
  <c r="J328" i="9"/>
  <c r="K328" i="9" s="1"/>
  <c r="M328" i="9" s="1"/>
  <c r="J45" i="9"/>
  <c r="K45" i="9" s="1"/>
  <c r="M45" i="9" s="1"/>
  <c r="J134" i="9"/>
  <c r="K134" i="9" s="1"/>
  <c r="M134" i="9" s="1"/>
  <c r="J253" i="9"/>
  <c r="K253" i="9" s="1"/>
  <c r="M253" i="9" s="1"/>
  <c r="J358" i="9"/>
  <c r="K358" i="9" s="1"/>
  <c r="M358" i="9" s="1"/>
  <c r="J38" i="9"/>
  <c r="K38" i="9" s="1"/>
  <c r="M38" i="9" s="1"/>
  <c r="J186" i="9"/>
  <c r="K186" i="9" s="1"/>
  <c r="M186" i="9" s="1"/>
  <c r="J178" i="9"/>
  <c r="K178" i="9" s="1"/>
  <c r="M178" i="9" s="1"/>
  <c r="J17" i="9"/>
  <c r="K17" i="9" s="1"/>
  <c r="M17" i="9" s="1"/>
  <c r="J76" i="9"/>
  <c r="K76" i="9" s="1"/>
  <c r="M76" i="9" s="1"/>
  <c r="J74" i="9"/>
  <c r="K74" i="9" s="1"/>
  <c r="M74" i="9" s="1"/>
  <c r="J426" i="9"/>
  <c r="K426" i="9" s="1"/>
  <c r="M426" i="9" s="1"/>
  <c r="J223" i="9"/>
  <c r="K223" i="9" s="1"/>
  <c r="M223" i="9" s="1"/>
  <c r="J323" i="9"/>
  <c r="K323" i="9" s="1"/>
  <c r="M323" i="9" s="1"/>
  <c r="J22" i="9"/>
  <c r="K22" i="9" s="1"/>
  <c r="M22" i="9" s="1"/>
  <c r="J101" i="9"/>
  <c r="K101" i="9" s="1"/>
  <c r="M101" i="9" s="1"/>
  <c r="J225" i="9"/>
  <c r="K225" i="9" s="1"/>
  <c r="M225" i="9" s="1"/>
  <c r="J290" i="9"/>
  <c r="K290" i="9" s="1"/>
  <c r="M290" i="9" s="1"/>
  <c r="J209" i="9"/>
  <c r="K209" i="9" s="1"/>
  <c r="M209" i="9" s="1"/>
  <c r="J372" i="9"/>
  <c r="K372" i="9" s="1"/>
  <c r="M372" i="9" s="1"/>
  <c r="J417" i="9"/>
  <c r="K417" i="9" s="1"/>
  <c r="M417" i="9" s="1"/>
  <c r="J113" i="9"/>
  <c r="K113" i="9" s="1"/>
  <c r="M113" i="9" s="1"/>
  <c r="J54" i="9"/>
  <c r="K54" i="9" s="1"/>
  <c r="M54" i="9" s="1"/>
  <c r="J53" i="9"/>
  <c r="K53" i="9" s="1"/>
  <c r="M53" i="9" s="1"/>
  <c r="J197" i="9"/>
  <c r="K197" i="9" s="1"/>
  <c r="M197" i="9" s="1"/>
  <c r="J244" i="9"/>
  <c r="K244" i="9" s="1"/>
  <c r="M244" i="9" s="1"/>
  <c r="J429" i="9"/>
  <c r="K429" i="9" s="1"/>
  <c r="M429" i="9" s="1"/>
  <c r="J155" i="9"/>
  <c r="K155" i="9" s="1"/>
  <c r="M155" i="9" s="1"/>
  <c r="J275" i="9"/>
  <c r="K275" i="9" s="1"/>
  <c r="M275" i="9" s="1"/>
  <c r="J408" i="9"/>
  <c r="K408" i="9" s="1"/>
  <c r="M408" i="9" s="1"/>
  <c r="J409" i="9"/>
  <c r="K409" i="9" s="1"/>
  <c r="M409" i="9" s="1"/>
  <c r="J176" i="9"/>
  <c r="K176" i="9" s="1"/>
  <c r="M176" i="9" s="1"/>
  <c r="J397" i="9"/>
  <c r="K397" i="9" s="1"/>
  <c r="M397" i="9" s="1"/>
  <c r="J325" i="9"/>
  <c r="K325" i="9" s="1"/>
  <c r="M325" i="9" s="1"/>
  <c r="J21" i="9"/>
  <c r="K21" i="9" s="1"/>
  <c r="M21" i="9" s="1"/>
  <c r="J203" i="9"/>
  <c r="K203" i="9" s="1"/>
  <c r="M203" i="9" s="1"/>
  <c r="J152" i="9"/>
  <c r="K152" i="9" s="1"/>
  <c r="M152" i="9" s="1"/>
  <c r="J384" i="9"/>
  <c r="K384" i="9" s="1"/>
  <c r="M384" i="9" s="1"/>
  <c r="J370" i="9"/>
  <c r="K370" i="9" s="1"/>
  <c r="M370" i="9" s="1"/>
  <c r="J412" i="9"/>
  <c r="K412" i="9" s="1"/>
  <c r="M412" i="9" s="1"/>
  <c r="J42" i="9"/>
  <c r="K42" i="9" s="1"/>
  <c r="M42" i="9" s="1"/>
  <c r="J390" i="9"/>
  <c r="K390" i="9" s="1"/>
  <c r="M390" i="9" s="1"/>
  <c r="J375" i="9"/>
  <c r="K375" i="9" s="1"/>
  <c r="M375" i="9" s="1"/>
  <c r="J382" i="9"/>
  <c r="K382" i="9" s="1"/>
  <c r="M382" i="9" s="1"/>
  <c r="J427" i="9"/>
  <c r="K427" i="9" s="1"/>
  <c r="M427" i="9" s="1"/>
  <c r="J64" i="9"/>
  <c r="K64" i="9" s="1"/>
  <c r="M64" i="9" s="1"/>
  <c r="J424" i="9"/>
  <c r="K424" i="9" s="1"/>
  <c r="M424" i="9" s="1"/>
  <c r="J177" i="9"/>
  <c r="K177" i="9" s="1"/>
  <c r="M177" i="9" s="1"/>
  <c r="J202" i="9"/>
  <c r="K202" i="9" s="1"/>
  <c r="M202" i="9" s="1"/>
  <c r="J190" i="9"/>
  <c r="K190" i="9" s="1"/>
  <c r="M190" i="9" s="1"/>
  <c r="J83" i="9"/>
  <c r="K83" i="9" s="1"/>
  <c r="M83" i="9" s="1"/>
  <c r="J165" i="9"/>
  <c r="K165" i="9" s="1"/>
  <c r="M165" i="9" s="1"/>
  <c r="J308" i="9"/>
  <c r="K308" i="9" s="1"/>
  <c r="M308" i="9" s="1"/>
  <c r="J175" i="9"/>
  <c r="K175" i="9" s="1"/>
  <c r="M175" i="9" s="1"/>
  <c r="J224" i="9"/>
  <c r="K224" i="9" s="1"/>
  <c r="M224" i="9" s="1"/>
  <c r="J314" i="9"/>
  <c r="K314" i="9" s="1"/>
  <c r="M314" i="9" s="1"/>
  <c r="J133" i="9"/>
  <c r="K133" i="9" s="1"/>
  <c r="M133" i="9" s="1"/>
  <c r="J94" i="9"/>
  <c r="K94" i="9" s="1"/>
  <c r="M94" i="9" s="1"/>
  <c r="J124" i="9"/>
  <c r="K124" i="9" s="1"/>
  <c r="M124" i="9" s="1"/>
  <c r="J157" i="9"/>
  <c r="K157" i="9" s="1"/>
  <c r="M157" i="9" s="1"/>
  <c r="J243" i="9"/>
  <c r="K243" i="9" s="1"/>
  <c r="M243" i="9" s="1"/>
  <c r="J222" i="9"/>
  <c r="K222" i="9" s="1"/>
  <c r="M222" i="9" s="1"/>
  <c r="J254" i="9"/>
  <c r="K254" i="9" s="1"/>
  <c r="M254" i="9" s="1"/>
  <c r="J235" i="9"/>
  <c r="K235" i="9" s="1"/>
  <c r="M235" i="9" s="1"/>
  <c r="J36" i="9"/>
  <c r="K36" i="9" s="1"/>
  <c r="M36" i="9" s="1"/>
  <c r="J51" i="9"/>
  <c r="K51" i="9" s="1"/>
  <c r="M51" i="9" s="1"/>
  <c r="J294" i="9"/>
  <c r="K294" i="9" s="1"/>
  <c r="M294" i="9" s="1"/>
  <c r="J256" i="9"/>
  <c r="K256" i="9" s="1"/>
  <c r="M256" i="9" s="1"/>
  <c r="J268" i="9"/>
  <c r="K268" i="9" s="1"/>
  <c r="M268" i="9" s="1"/>
  <c r="J68" i="9"/>
  <c r="K68" i="9" s="1"/>
  <c r="M68" i="9" s="1"/>
  <c r="J379" i="9"/>
  <c r="K379" i="9" s="1"/>
  <c r="M379" i="9" s="1"/>
  <c r="J112" i="9"/>
  <c r="K112" i="9" s="1"/>
  <c r="M112" i="9" s="1"/>
  <c r="J43" i="9"/>
  <c r="K43" i="9" s="1"/>
  <c r="M43" i="9" s="1"/>
  <c r="J301" i="9"/>
  <c r="K301" i="9" s="1"/>
  <c r="M301" i="9" s="1"/>
  <c r="J116" i="9"/>
  <c r="K116" i="9" s="1"/>
  <c r="M116" i="9" s="1"/>
  <c r="J73" i="9"/>
  <c r="K73" i="9" s="1"/>
  <c r="M73" i="9" s="1"/>
  <c r="J305" i="9"/>
  <c r="K305" i="9" s="1"/>
  <c r="M305" i="9" s="1"/>
  <c r="J274" i="9"/>
  <c r="K274" i="9" s="1"/>
  <c r="M274" i="9" s="1"/>
  <c r="J405" i="9"/>
  <c r="K405" i="9" s="1"/>
  <c r="M405" i="9" s="1"/>
  <c r="J220" i="9"/>
  <c r="K220" i="9" s="1"/>
  <c r="M220" i="9" s="1"/>
  <c r="J87" i="9"/>
  <c r="K87" i="9" s="1"/>
  <c r="M87" i="9" s="1"/>
  <c r="J174" i="9"/>
  <c r="K174" i="9" s="1"/>
  <c r="M174" i="9" s="1"/>
  <c r="J75" i="9"/>
  <c r="K75" i="9" s="1"/>
  <c r="M75" i="9" s="1"/>
  <c r="J246" i="9"/>
  <c r="K246" i="9" s="1"/>
  <c r="M246" i="9" s="1"/>
  <c r="J15" i="9"/>
  <c r="K15" i="9" s="1"/>
  <c r="M15" i="9" s="1"/>
  <c r="J126" i="9"/>
  <c r="K126" i="9" s="1"/>
  <c r="M126" i="9" s="1"/>
  <c r="J39" i="9"/>
  <c r="K39" i="9" s="1"/>
  <c r="M39" i="9" s="1"/>
  <c r="J141" i="9"/>
  <c r="K141" i="9" s="1"/>
  <c r="M141" i="9" s="1"/>
  <c r="J435" i="9"/>
  <c r="K435" i="9" s="1"/>
  <c r="M435" i="9" s="1"/>
  <c r="J214" i="9"/>
  <c r="K214" i="9" s="1"/>
  <c r="M214" i="9" s="1"/>
  <c r="J196" i="9"/>
  <c r="K196" i="9" s="1"/>
  <c r="M196" i="9" s="1"/>
  <c r="J159" i="9"/>
  <c r="K159" i="9" s="1"/>
  <c r="M159" i="9" s="1"/>
  <c r="J422" i="9"/>
  <c r="K422" i="9" s="1"/>
  <c r="M422" i="9" s="1"/>
  <c r="J153" i="9"/>
  <c r="K153" i="9" s="1"/>
  <c r="M153" i="9" s="1"/>
  <c r="J297" i="9"/>
  <c r="K297" i="9" s="1"/>
  <c r="M297" i="9" s="1"/>
  <c r="J70" i="9"/>
  <c r="K70" i="9" s="1"/>
  <c r="M70" i="9" s="1"/>
  <c r="J406" i="9"/>
  <c r="K406" i="9" s="1"/>
  <c r="M406" i="9" s="1"/>
  <c r="J302" i="9"/>
  <c r="K302" i="9" s="1"/>
  <c r="M302" i="9" s="1"/>
  <c r="J270" i="9"/>
  <c r="K270" i="9" s="1"/>
  <c r="M270" i="9" s="1"/>
  <c r="J271" i="9"/>
  <c r="K271" i="9" s="1"/>
  <c r="M271" i="9" s="1"/>
  <c r="J421" i="9"/>
  <c r="K421" i="9" s="1"/>
  <c r="M421" i="9" s="1"/>
  <c r="J343" i="9"/>
  <c r="K343" i="9" s="1"/>
  <c r="M343" i="9" s="1"/>
  <c r="J296" i="9"/>
  <c r="K296" i="9" s="1"/>
  <c r="M296" i="9" s="1"/>
  <c r="J191" i="9"/>
  <c r="K191" i="9" s="1"/>
  <c r="M191" i="9" s="1"/>
  <c r="J41" i="9"/>
  <c r="K41" i="9" s="1"/>
  <c r="M41" i="9" s="1"/>
  <c r="J324" i="9"/>
  <c r="K324" i="9" s="1"/>
  <c r="M324" i="9" s="1"/>
  <c r="J181" i="9"/>
  <c r="K181" i="9" s="1"/>
  <c r="M181" i="9" s="1"/>
  <c r="J160" i="9"/>
  <c r="K160" i="9" s="1"/>
  <c r="M160" i="9" s="1"/>
  <c r="J12" i="9"/>
  <c r="K12" i="9" s="1"/>
  <c r="M12" i="9" s="1"/>
  <c r="J334" i="9"/>
  <c r="K334" i="9" s="1"/>
  <c r="M334" i="9" s="1"/>
  <c r="J307" i="9"/>
  <c r="K307" i="9" s="1"/>
  <c r="M307" i="9" s="1"/>
  <c r="J242" i="9"/>
  <c r="K242" i="9" s="1"/>
  <c r="M242" i="9" s="1"/>
  <c r="J151" i="9"/>
  <c r="K151" i="9" s="1"/>
  <c r="M151" i="9" s="1"/>
  <c r="J291" i="9"/>
  <c r="K291" i="9" s="1"/>
  <c r="M291" i="9" s="1"/>
  <c r="J163" i="9"/>
  <c r="K163" i="9" s="1"/>
  <c r="M163" i="9" s="1"/>
  <c r="J105" i="9"/>
  <c r="K105" i="9" s="1"/>
  <c r="M105" i="9" s="1"/>
  <c r="J252" i="9"/>
  <c r="K252" i="9" s="1"/>
  <c r="M252" i="9" s="1"/>
  <c r="J98" i="9"/>
  <c r="K98" i="9" s="1"/>
  <c r="M98" i="9" s="1"/>
  <c r="J228" i="9"/>
  <c r="K228" i="9" s="1"/>
  <c r="M228" i="9" s="1"/>
  <c r="J128" i="9"/>
  <c r="K128" i="9" s="1"/>
  <c r="M128" i="9" s="1"/>
  <c r="J365" i="9"/>
  <c r="K365" i="9" s="1"/>
  <c r="M365" i="9" s="1"/>
  <c r="J158" i="9"/>
  <c r="K158" i="9" s="1"/>
  <c r="M158" i="9" s="1"/>
  <c r="J251" i="9"/>
  <c r="K251" i="9" s="1"/>
  <c r="M251" i="9" s="1"/>
  <c r="J354" i="9"/>
  <c r="K354" i="9" s="1"/>
  <c r="M354" i="9" s="1"/>
  <c r="J219" i="9"/>
  <c r="K219" i="9" s="1"/>
  <c r="M219" i="9" s="1"/>
  <c r="J33" i="9"/>
  <c r="K33" i="9" s="1"/>
  <c r="M33" i="9" s="1"/>
  <c r="J35" i="9"/>
  <c r="K35" i="9" s="1"/>
  <c r="M35" i="9" s="1"/>
  <c r="J255" i="9"/>
  <c r="K255" i="9" s="1"/>
  <c r="M255" i="9" s="1"/>
  <c r="J85" i="9"/>
  <c r="K85" i="9" s="1"/>
  <c r="M85" i="9" s="1"/>
  <c r="J309" i="9"/>
  <c r="K309" i="9" s="1"/>
  <c r="M309" i="9" s="1"/>
  <c r="J27" i="9"/>
  <c r="K27" i="9" s="1"/>
  <c r="M27" i="9" s="1"/>
  <c r="J233" i="9"/>
  <c r="K233" i="9" s="1"/>
  <c r="M233" i="9" s="1"/>
  <c r="J48" i="9"/>
  <c r="K48" i="9" s="1"/>
  <c r="M48" i="9" s="1"/>
  <c r="J245" i="9"/>
  <c r="K245" i="9" s="1"/>
  <c r="M245" i="9" s="1"/>
  <c r="J333" i="9"/>
  <c r="K333" i="9" s="1"/>
  <c r="M333" i="9" s="1"/>
  <c r="J434" i="9"/>
  <c r="K434" i="9" s="1"/>
  <c r="M434" i="9" s="1"/>
  <c r="J72" i="9"/>
  <c r="K72" i="9" s="1"/>
  <c r="M72" i="9" s="1"/>
  <c r="J188" i="9"/>
  <c r="K188" i="9" s="1"/>
  <c r="M188" i="9" s="1"/>
  <c r="J140" i="9"/>
  <c r="K140" i="9" s="1"/>
  <c r="M140" i="9" s="1"/>
  <c r="J356" i="9"/>
  <c r="K356" i="9" s="1"/>
  <c r="M356" i="9" s="1"/>
  <c r="J269" i="9"/>
  <c r="K269" i="9" s="1"/>
  <c r="M269" i="9" s="1"/>
  <c r="J229" i="9"/>
  <c r="K229" i="9" s="1"/>
  <c r="M229" i="9" s="1"/>
  <c r="J280" i="9"/>
  <c r="K280" i="9" s="1"/>
  <c r="M280" i="9" s="1"/>
  <c r="J208" i="9"/>
  <c r="K208" i="9" s="1"/>
  <c r="M208" i="9" s="1"/>
  <c r="J123" i="9"/>
  <c r="K123" i="9" s="1"/>
  <c r="M123" i="9" s="1"/>
  <c r="J355" i="9"/>
  <c r="K355" i="9" s="1"/>
  <c r="M355" i="9" s="1"/>
  <c r="J257" i="9"/>
  <c r="K257" i="9" s="1"/>
  <c r="M257" i="9" s="1"/>
  <c r="J364" i="9"/>
  <c r="K364" i="9" s="1"/>
  <c r="M364" i="9" s="1"/>
  <c r="J14" i="9"/>
  <c r="K14" i="9" s="1"/>
  <c r="M14" i="9" s="1"/>
  <c r="J162" i="9"/>
  <c r="K162" i="9" s="1"/>
  <c r="M162" i="9" s="1"/>
  <c r="J139" i="9"/>
  <c r="K139" i="9" s="1"/>
  <c r="M139" i="9" s="1"/>
  <c r="J419" i="9"/>
  <c r="K419" i="9" s="1"/>
  <c r="M419" i="9" s="1"/>
  <c r="J161" i="9"/>
  <c r="K161" i="9" s="1"/>
  <c r="M161" i="9" s="1"/>
  <c r="J29" i="9"/>
  <c r="K29" i="9" s="1"/>
  <c r="M29" i="9" s="1"/>
  <c r="J394" i="9"/>
  <c r="K394" i="9" s="1"/>
  <c r="M394" i="9" s="1"/>
  <c r="J298" i="9"/>
  <c r="K298" i="9" s="1"/>
  <c r="M298" i="9" s="1"/>
  <c r="J349" i="9"/>
  <c r="K349" i="9" s="1"/>
  <c r="M349" i="9" s="1"/>
  <c r="J338" i="9"/>
  <c r="K338" i="9" s="1"/>
  <c r="M338" i="9" s="1"/>
  <c r="J306" i="9"/>
  <c r="K306" i="9" s="1"/>
  <c r="M306" i="9" s="1"/>
  <c r="J377" i="9"/>
  <c r="K377" i="9" s="1"/>
  <c r="M377" i="9" s="1"/>
  <c r="J344" i="9"/>
  <c r="K344" i="9" s="1"/>
  <c r="M344" i="9" s="1"/>
  <c r="J69" i="9"/>
  <c r="K69" i="9" s="1"/>
  <c r="M69" i="9" s="1"/>
  <c r="J166" i="9"/>
  <c r="K166" i="9" s="1"/>
  <c r="M166" i="9" s="1"/>
  <c r="J273" i="9"/>
  <c r="K273" i="9" s="1"/>
  <c r="M273" i="9" s="1"/>
  <c r="J195" i="9"/>
  <c r="K195" i="9" s="1"/>
  <c r="M195" i="9" s="1"/>
  <c r="J351" i="9"/>
  <c r="K351" i="9" s="1"/>
  <c r="M351" i="9" s="1"/>
  <c r="J60" i="9"/>
  <c r="K60" i="9" s="1"/>
  <c r="M60" i="9" s="1"/>
  <c r="J193" i="9"/>
  <c r="K193" i="9" s="1"/>
  <c r="M193" i="9" s="1"/>
  <c r="J78" i="9"/>
  <c r="K78" i="9" s="1"/>
  <c r="M78" i="9" s="1"/>
  <c r="J122" i="9"/>
  <c r="K122" i="9" s="1"/>
  <c r="M122" i="9" s="1"/>
  <c r="J391" i="9"/>
  <c r="K391" i="9" s="1"/>
  <c r="M391" i="9" s="1"/>
  <c r="J119" i="9"/>
  <c r="K119" i="9" s="1"/>
  <c r="M119" i="9" s="1"/>
  <c r="J399" i="9"/>
  <c r="K399" i="9" s="1"/>
  <c r="M399" i="9" s="1"/>
  <c r="J418" i="9"/>
  <c r="K418" i="9" s="1"/>
  <c r="M418" i="9" s="1"/>
  <c r="J281" i="9"/>
  <c r="K281" i="9" s="1"/>
  <c r="M281" i="9" s="1"/>
  <c r="J108" i="9"/>
  <c r="K108" i="9" s="1"/>
  <c r="M108" i="9" s="1"/>
  <c r="J59" i="9"/>
  <c r="K59" i="9" s="1"/>
  <c r="M59" i="9" s="1"/>
  <c r="J431" i="9"/>
  <c r="K431" i="9" s="1"/>
  <c r="M431" i="9" s="1"/>
  <c r="J404" i="9"/>
  <c r="K404" i="9" s="1"/>
  <c r="M404" i="9" s="1"/>
  <c r="J106" i="9"/>
  <c r="K106" i="9" s="1"/>
  <c r="M106" i="9" s="1"/>
  <c r="J340" i="9"/>
  <c r="K340" i="9" s="1"/>
  <c r="M340" i="9" s="1"/>
  <c r="J23" i="9"/>
  <c r="K23" i="9" s="1"/>
  <c r="M23" i="9" s="1"/>
  <c r="J339" i="9"/>
  <c r="K339" i="9" s="1"/>
  <c r="M339" i="9" s="1"/>
  <c r="J230" i="9"/>
  <c r="K230" i="9" s="1"/>
  <c r="M230" i="9" s="1"/>
  <c r="J250" i="9"/>
  <c r="K250" i="9" s="1"/>
  <c r="M250" i="9" s="1"/>
  <c r="J411" i="9"/>
  <c r="K411" i="9" s="1"/>
  <c r="M411" i="9" s="1"/>
  <c r="J311" i="9"/>
  <c r="K311" i="9" s="1"/>
  <c r="M311" i="9" s="1"/>
  <c r="J145" i="9"/>
  <c r="K145" i="9" s="1"/>
  <c r="M145" i="9" s="1"/>
  <c r="J135" i="9"/>
  <c r="K135" i="9" s="1"/>
  <c r="M135" i="9" s="1"/>
  <c r="J66" i="9"/>
  <c r="K66" i="9" s="1"/>
  <c r="M66" i="9" s="1"/>
  <c r="J247" i="9"/>
  <c r="K247" i="9" s="1"/>
  <c r="M247" i="9" s="1"/>
  <c r="J261" i="9"/>
  <c r="K261" i="9" s="1"/>
  <c r="M261" i="9" s="1"/>
  <c r="J258" i="9"/>
  <c r="K258" i="9" s="1"/>
  <c r="M258" i="9" s="1"/>
  <c r="J62" i="9"/>
  <c r="K62" i="9" s="1"/>
  <c r="M62" i="9" s="1"/>
  <c r="J368" i="9"/>
  <c r="K368" i="9" s="1"/>
  <c r="M368" i="9" s="1"/>
  <c r="J8" i="9"/>
  <c r="O8" i="9" s="1"/>
  <c r="J132" i="9"/>
  <c r="K132" i="9" s="1"/>
  <c r="M132" i="9" s="1"/>
  <c r="J259" i="9"/>
  <c r="K259" i="9" s="1"/>
  <c r="M259" i="9" s="1"/>
  <c r="J353" i="9"/>
  <c r="K353" i="9" s="1"/>
  <c r="M353" i="9" s="1"/>
  <c r="J82" i="9"/>
  <c r="K82" i="9" s="1"/>
  <c r="M82" i="9" s="1"/>
  <c r="J142" i="9"/>
  <c r="K142" i="9" s="1"/>
  <c r="M142" i="9" s="1"/>
  <c r="J37" i="9"/>
  <c r="K37" i="9" s="1"/>
  <c r="M37" i="9" s="1"/>
  <c r="J192" i="9"/>
  <c r="K192" i="9" s="1"/>
  <c r="M192" i="9" s="1"/>
  <c r="J350" i="9"/>
  <c r="K350" i="9" s="1"/>
  <c r="M350" i="9" s="1"/>
  <c r="J55" i="9"/>
  <c r="K55" i="9" s="1"/>
  <c r="M55" i="9" s="1"/>
  <c r="J361" i="9"/>
  <c r="K361" i="9" s="1"/>
  <c r="M361" i="9" s="1"/>
  <c r="J352" i="9"/>
  <c r="K352" i="9" s="1"/>
  <c r="M352" i="9" s="1"/>
  <c r="J410" i="9"/>
  <c r="K410" i="9" s="1"/>
  <c r="M410" i="9" s="1"/>
  <c r="J207" i="9"/>
  <c r="K207" i="9" s="1"/>
  <c r="M207" i="9" s="1"/>
  <c r="J380" i="9"/>
  <c r="K380" i="9" s="1"/>
  <c r="M380" i="9" s="1"/>
  <c r="J279" i="9"/>
  <c r="K279" i="9" s="1"/>
  <c r="M279" i="9" s="1"/>
  <c r="J232" i="9"/>
  <c r="K232" i="9" s="1"/>
  <c r="M232" i="9" s="1"/>
  <c r="J167" i="9"/>
  <c r="K167" i="9" s="1"/>
  <c r="M167" i="9" s="1"/>
  <c r="J369" i="9"/>
  <c r="K369" i="9" s="1"/>
  <c r="M369" i="9" s="1"/>
  <c r="J363" i="9"/>
  <c r="K363" i="9" s="1"/>
  <c r="M363" i="9" s="1"/>
  <c r="J194" i="9"/>
  <c r="K194" i="9" s="1"/>
  <c r="M194" i="9" s="1"/>
  <c r="J287" i="9"/>
  <c r="K287" i="9" s="1"/>
  <c r="M287" i="9" s="1"/>
  <c r="J322" i="9"/>
  <c r="K322" i="9" s="1"/>
  <c r="M322" i="9" s="1"/>
  <c r="J110" i="9"/>
  <c r="K110" i="9" s="1"/>
  <c r="M110" i="9" s="1"/>
  <c r="J138" i="9"/>
  <c r="K138" i="9" s="1"/>
  <c r="M138" i="9" s="1"/>
  <c r="J205" i="9"/>
  <c r="K205" i="9" s="1"/>
  <c r="M205" i="9" s="1"/>
  <c r="J416" i="9"/>
  <c r="K416" i="9" s="1"/>
  <c r="M416" i="9" s="1"/>
  <c r="J401" i="9"/>
  <c r="K401" i="9" s="1"/>
  <c r="M401" i="9" s="1"/>
  <c r="J423" i="9"/>
  <c r="K423" i="9" s="1"/>
  <c r="M423" i="9" s="1"/>
  <c r="J198" i="9"/>
  <c r="K198" i="9" s="1"/>
  <c r="M198" i="9" s="1"/>
  <c r="J326" i="9"/>
  <c r="K326" i="9" s="1"/>
  <c r="M326" i="9" s="1"/>
  <c r="J169" i="9"/>
  <c r="K169" i="9" s="1"/>
  <c r="M169" i="9" s="1"/>
  <c r="J396" i="9"/>
  <c r="K396" i="9" s="1"/>
  <c r="M396" i="9" s="1"/>
  <c r="J10" i="9"/>
  <c r="K10" i="9" s="1"/>
  <c r="M10" i="9" s="1"/>
  <c r="J143" i="9"/>
  <c r="K143" i="9" s="1"/>
  <c r="M143" i="9" s="1"/>
  <c r="J50" i="9"/>
  <c r="K50" i="9" s="1"/>
  <c r="M50" i="9" s="1"/>
  <c r="J32" i="9"/>
  <c r="K32" i="9" s="1"/>
  <c r="M32" i="9" s="1"/>
  <c r="J185" i="9"/>
  <c r="K185" i="9" s="1"/>
  <c r="M185" i="9" s="1"/>
  <c r="J393" i="9"/>
  <c r="K393" i="9" s="1"/>
  <c r="M393" i="9" s="1"/>
  <c r="J117" i="9"/>
  <c r="K117" i="9" s="1"/>
  <c r="M117" i="9" s="1"/>
  <c r="J389" i="9"/>
  <c r="K389" i="9" s="1"/>
  <c r="M389" i="9" s="1"/>
  <c r="J262" i="9"/>
  <c r="K262" i="9" s="1"/>
  <c r="M262" i="9" s="1"/>
  <c r="J272" i="9"/>
  <c r="K272" i="9" s="1"/>
  <c r="M272" i="9" s="1"/>
  <c r="J360" i="9"/>
  <c r="K360" i="9" s="1"/>
  <c r="M360" i="9" s="1"/>
  <c r="J313" i="9"/>
  <c r="K313" i="9" s="1"/>
  <c r="M313" i="9" s="1"/>
  <c r="J107" i="9"/>
  <c r="K107" i="9" s="1"/>
  <c r="M107" i="9" s="1"/>
  <c r="J99" i="9"/>
  <c r="K99" i="9" s="1"/>
  <c r="M99" i="9" s="1"/>
  <c r="J146" i="9"/>
  <c r="K146" i="9" s="1"/>
  <c r="M146" i="9" s="1"/>
  <c r="J319" i="9"/>
  <c r="K319" i="9" s="1"/>
  <c r="M319" i="9" s="1"/>
  <c r="J81" i="9"/>
  <c r="K81" i="9" s="1"/>
  <c r="M81" i="9" s="1"/>
  <c r="J173" i="9"/>
  <c r="K173" i="9" s="1"/>
  <c r="M173" i="9" s="1"/>
  <c r="J331" i="9"/>
  <c r="K331" i="9" s="1"/>
  <c r="M331" i="9" s="1"/>
  <c r="J300" i="9"/>
  <c r="K300" i="9" s="1"/>
  <c r="M300" i="9" s="1"/>
  <c r="J428" i="9"/>
  <c r="K428" i="9" s="1"/>
  <c r="M428" i="9" s="1"/>
  <c r="J104" i="9"/>
  <c r="K104" i="9" s="1"/>
  <c r="M104" i="9" s="1"/>
  <c r="J93" i="9"/>
  <c r="K93" i="9" s="1"/>
  <c r="M93" i="9" s="1"/>
  <c r="J9" i="9"/>
  <c r="K9" i="9" s="1"/>
  <c r="M9" i="9" s="1"/>
  <c r="J213" i="9"/>
  <c r="K213" i="9" s="1"/>
  <c r="M213" i="9" s="1"/>
  <c r="J381" i="9"/>
  <c r="K381" i="9" s="1"/>
  <c r="M381" i="9" s="1"/>
  <c r="J288" i="9"/>
  <c r="K288" i="9" s="1"/>
  <c r="M288" i="9" s="1"/>
  <c r="J337" i="9"/>
  <c r="K337" i="9" s="1"/>
  <c r="M337" i="9" s="1"/>
  <c r="J201" i="9"/>
  <c r="K201" i="9" s="1"/>
  <c r="M201" i="9" s="1"/>
  <c r="J89" i="9"/>
  <c r="K89" i="9" s="1"/>
  <c r="M89" i="9" s="1"/>
  <c r="J387" i="9"/>
  <c r="K387" i="9" s="1"/>
  <c r="M387" i="9" s="1"/>
  <c r="J19" i="9"/>
  <c r="K19" i="9" s="1"/>
  <c r="M19" i="9" s="1"/>
  <c r="J20" i="9"/>
  <c r="K20" i="9" s="1"/>
  <c r="M20" i="9" s="1"/>
  <c r="J44" i="9"/>
  <c r="K44" i="9" s="1"/>
  <c r="M44" i="9" s="1"/>
  <c r="J103" i="9"/>
  <c r="K103" i="9" s="1"/>
  <c r="M103" i="9" s="1"/>
  <c r="J215" i="9"/>
  <c r="K215" i="9" s="1"/>
  <c r="M215" i="9" s="1"/>
  <c r="J58" i="9"/>
  <c r="K58" i="9" s="1"/>
  <c r="M58" i="9" s="1"/>
  <c r="J226" i="9"/>
  <c r="K226" i="9" s="1"/>
  <c r="M226" i="9" s="1"/>
  <c r="J295" i="9"/>
  <c r="K295" i="9" s="1"/>
  <c r="M295" i="9" s="1"/>
  <c r="J413" i="9"/>
  <c r="K413" i="9" s="1"/>
  <c r="M413" i="9" s="1"/>
  <c r="J249" i="9"/>
  <c r="K249" i="9" s="1"/>
  <c r="M249" i="9" s="1"/>
  <c r="J137" i="9"/>
  <c r="K137" i="9" s="1"/>
  <c r="M137" i="9" s="1"/>
  <c r="J13" i="9"/>
  <c r="K13" i="9" s="1"/>
  <c r="M13" i="9" s="1"/>
  <c r="J316" i="9"/>
  <c r="K316" i="9" s="1"/>
  <c r="M316" i="9" s="1"/>
  <c r="J392" i="9"/>
  <c r="K392" i="9" s="1"/>
  <c r="M392" i="9" s="1"/>
  <c r="J414" i="9"/>
  <c r="K414" i="9" s="1"/>
  <c r="M414" i="9" s="1"/>
  <c r="J129" i="9"/>
  <c r="K129" i="9" s="1"/>
  <c r="M129" i="9" s="1"/>
  <c r="J263" i="9"/>
  <c r="K263" i="9" s="1"/>
  <c r="M263" i="9" s="1"/>
  <c r="J200" i="9"/>
  <c r="K200" i="9" s="1"/>
  <c r="M200" i="9" s="1"/>
  <c r="J127" i="9"/>
  <c r="K127" i="9" s="1"/>
  <c r="M127" i="9" s="1"/>
  <c r="J77" i="9"/>
  <c r="K77" i="9" s="1"/>
  <c r="M77" i="9" s="1"/>
  <c r="J342" i="9"/>
  <c r="K342" i="9" s="1"/>
  <c r="M342" i="9" s="1"/>
  <c r="J277" i="9"/>
  <c r="K277" i="9" s="1"/>
  <c r="M277" i="9" s="1"/>
  <c r="J285" i="9"/>
  <c r="K285" i="9" s="1"/>
  <c r="M285" i="9" s="1"/>
  <c r="J206" i="9"/>
  <c r="K206" i="9" s="1"/>
  <c r="M206" i="9" s="1"/>
  <c r="J84" i="9"/>
  <c r="K84" i="9" s="1"/>
  <c r="M84" i="9" s="1"/>
  <c r="J184" i="9"/>
  <c r="K184" i="9" s="1"/>
  <c r="M184" i="9" s="1"/>
  <c r="J395" i="9"/>
  <c r="K395" i="9" s="1"/>
  <c r="M395" i="9" s="1"/>
  <c r="J433" i="9"/>
  <c r="K433" i="9" s="1"/>
  <c r="M433" i="9" s="1"/>
  <c r="J420" i="9"/>
  <c r="K420" i="9" s="1"/>
  <c r="M420" i="9" s="1"/>
  <c r="J150" i="9"/>
  <c r="K150" i="9" s="1"/>
  <c r="M150" i="9" s="1"/>
  <c r="J216" i="9"/>
  <c r="K216" i="9" s="1"/>
  <c r="M216" i="9" s="1"/>
  <c r="J111" i="9"/>
  <c r="K111" i="9" s="1"/>
  <c r="M111" i="9" s="1"/>
  <c r="J292" i="9"/>
  <c r="K292" i="9" s="1"/>
  <c r="M292" i="9" s="1"/>
  <c r="O39" i="6"/>
  <c r="O335" i="6"/>
  <c r="O71" i="6"/>
  <c r="O140" i="6"/>
  <c r="O313" i="6"/>
  <c r="O170" i="6"/>
  <c r="O253" i="6"/>
  <c r="O48" i="6"/>
  <c r="O152" i="6"/>
  <c r="O74" i="6"/>
  <c r="O285" i="6"/>
  <c r="O288" i="6"/>
  <c r="O122" i="6"/>
  <c r="O38" i="6"/>
  <c r="O315" i="6"/>
  <c r="O67" i="6"/>
  <c r="O207" i="6"/>
  <c r="O60" i="6"/>
  <c r="O293" i="6"/>
  <c r="O178" i="6"/>
  <c r="O308" i="6"/>
  <c r="O312" i="6"/>
  <c r="O294" i="6"/>
  <c r="O135" i="6"/>
  <c r="O397" i="6"/>
  <c r="O358" i="6"/>
  <c r="O309" i="6"/>
  <c r="O30" i="6"/>
  <c r="O66" i="6"/>
  <c r="O384" i="6"/>
  <c r="O90" i="6"/>
  <c r="O133" i="6"/>
  <c r="O107" i="6"/>
  <c r="O161" i="6"/>
  <c r="O42" i="6"/>
  <c r="O92" i="6"/>
  <c r="O366" i="6"/>
  <c r="O262" i="6"/>
  <c r="O421" i="6"/>
  <c r="O87" i="6"/>
  <c r="O211" i="6"/>
  <c r="O332" i="6"/>
  <c r="O148" i="6"/>
  <c r="O62" i="6"/>
  <c r="O70" i="6"/>
  <c r="O130" i="6"/>
  <c r="O189" i="6"/>
  <c r="O428" i="6"/>
  <c r="O302" i="6"/>
  <c r="O340" i="6"/>
  <c r="O430" i="6"/>
  <c r="O206" i="6"/>
  <c r="O426" i="6"/>
  <c r="O254" i="6"/>
  <c r="O16" i="6"/>
  <c r="O432" i="6"/>
  <c r="O422" i="6"/>
  <c r="O177" i="6"/>
  <c r="O76" i="6"/>
  <c r="O11" i="6"/>
  <c r="O250" i="6"/>
  <c r="O411" i="6"/>
  <c r="O406" i="6"/>
  <c r="O317" i="6"/>
  <c r="O352" i="6"/>
  <c r="O166" i="6"/>
  <c r="O325" i="6"/>
  <c r="O109" i="6"/>
  <c r="O139" i="6"/>
  <c r="O414" i="6"/>
  <c r="O208" i="6"/>
  <c r="O390" i="6"/>
  <c r="O246" i="6"/>
  <c r="M437" i="6"/>
  <c r="N8" i="7"/>
  <c r="O8" i="7" s="1"/>
  <c r="O331" i="6"/>
  <c r="O160" i="6"/>
  <c r="O171" i="6"/>
  <c r="O330" i="6"/>
  <c r="O339" i="6"/>
  <c r="O84" i="6"/>
  <c r="O381" i="6"/>
  <c r="O357" i="6"/>
  <c r="O272" i="6"/>
  <c r="O79" i="6"/>
  <c r="O196" i="6"/>
  <c r="O324" i="6"/>
  <c r="O19" i="6"/>
  <c r="O182" i="6"/>
  <c r="O342" i="6"/>
  <c r="O424" i="6"/>
  <c r="O78" i="6"/>
  <c r="O98" i="6"/>
  <c r="O147" i="6"/>
  <c r="O106" i="6"/>
  <c r="O263" i="6"/>
  <c r="O356" i="6"/>
  <c r="O95" i="6"/>
  <c r="O104" i="6"/>
  <c r="O257" i="6"/>
  <c r="O64" i="6"/>
  <c r="O322" i="6"/>
  <c r="O328" i="6"/>
  <c r="O392" i="6"/>
  <c r="O389" i="6"/>
  <c r="O345" i="6"/>
  <c r="O145" i="6"/>
  <c r="O374" i="6"/>
  <c r="O163" i="6"/>
  <c r="O52" i="6"/>
  <c r="O29" i="6"/>
  <c r="O191" i="6"/>
  <c r="O413" i="6"/>
  <c r="O383" i="6"/>
  <c r="O248" i="6"/>
  <c r="O181" i="6"/>
  <c r="O336" i="6"/>
  <c r="O318" i="6"/>
  <c r="O141" i="6"/>
  <c r="O231" i="6"/>
  <c r="O368" i="6"/>
  <c r="O82" i="6"/>
  <c r="O94" i="6"/>
  <c r="O186" i="6"/>
  <c r="O367" i="6"/>
  <c r="O369" i="6"/>
  <c r="O118" i="6"/>
  <c r="O168" i="6"/>
  <c r="O267" i="6"/>
  <c r="O423" i="6"/>
  <c r="O338" i="6"/>
  <c r="O245" i="6"/>
  <c r="O101" i="6"/>
  <c r="O23" i="5"/>
  <c r="O72" i="5"/>
  <c r="O306" i="5"/>
  <c r="O213" i="5"/>
  <c r="O65" i="5"/>
  <c r="O9" i="5"/>
  <c r="O34" i="5"/>
  <c r="O88" i="5"/>
  <c r="O415" i="5"/>
  <c r="O117" i="5"/>
  <c r="O341" i="5"/>
  <c r="O375" i="5"/>
  <c r="O12" i="5"/>
  <c r="O10" i="5"/>
  <c r="O205" i="5"/>
  <c r="O403" i="5"/>
  <c r="O296" i="5"/>
  <c r="O410" i="5"/>
  <c r="O114" i="5"/>
  <c r="O14" i="5"/>
  <c r="O393" i="5"/>
  <c r="O370" i="5"/>
  <c r="O405" i="5"/>
  <c r="O216" i="5"/>
  <c r="O83" i="5"/>
  <c r="O321" i="5"/>
  <c r="O43" i="5"/>
  <c r="O300" i="5"/>
  <c r="O218" i="5"/>
  <c r="O223" i="5"/>
  <c r="O292" i="5"/>
  <c r="O134" i="5"/>
  <c r="O260" i="5"/>
  <c r="O39" i="5"/>
  <c r="O285" i="5"/>
  <c r="O69" i="5"/>
  <c r="O251" i="5"/>
  <c r="O183" i="5"/>
  <c r="O158" i="5"/>
  <c r="O274" i="5"/>
  <c r="O400" i="5"/>
  <c r="O110" i="5"/>
  <c r="O171" i="5"/>
  <c r="O419" i="5"/>
  <c r="O49" i="5"/>
  <c r="O59" i="5"/>
  <c r="O80" i="5"/>
  <c r="O244" i="5"/>
  <c r="O418" i="5"/>
  <c r="O126" i="5"/>
  <c r="O84" i="5"/>
  <c r="O54" i="5"/>
  <c r="O228" i="5"/>
  <c r="O115" i="5"/>
  <c r="O342" i="5"/>
  <c r="O172" i="5"/>
  <c r="O261" i="5"/>
  <c r="O429" i="5"/>
  <c r="O230" i="5"/>
  <c r="O143" i="5"/>
  <c r="O278" i="5"/>
  <c r="O256" i="5"/>
  <c r="O343" i="5"/>
  <c r="O237" i="5"/>
  <c r="O284" i="5"/>
  <c r="O156" i="5"/>
  <c r="O281" i="5"/>
  <c r="O268" i="5"/>
  <c r="O304" i="5"/>
  <c r="O387" i="5"/>
  <c r="O238" i="5"/>
  <c r="O376" i="5"/>
  <c r="N8" i="6"/>
  <c r="O8" i="6" s="1"/>
  <c r="M437" i="5"/>
  <c r="O264" i="5"/>
  <c r="O193" i="5"/>
  <c r="O402" i="5"/>
  <c r="O363" i="5"/>
  <c r="O112" i="5"/>
  <c r="O203" i="5"/>
  <c r="O214" i="5"/>
  <c r="O219" i="5"/>
  <c r="O8" i="5"/>
  <c r="O192" i="5"/>
  <c r="O79" i="5"/>
  <c r="O408" i="5"/>
  <c r="O255" i="5"/>
  <c r="O85" i="5"/>
  <c r="O399" i="5"/>
  <c r="O295" i="5"/>
  <c r="O74" i="5"/>
  <c r="O132" i="5"/>
  <c r="O247" i="5"/>
  <c r="O57" i="5"/>
  <c r="O378" i="5"/>
  <c r="O258" i="5"/>
  <c r="O220" i="5"/>
  <c r="O427" i="5"/>
  <c r="O165" i="5"/>
  <c r="O21" i="5"/>
  <c r="O22" i="5"/>
  <c r="O226" i="5"/>
  <c r="O159" i="5"/>
  <c r="O24" i="5"/>
  <c r="O388" i="5"/>
  <c r="O407" i="5"/>
  <c r="O314" i="5"/>
  <c r="O179" i="5"/>
  <c r="O56" i="5"/>
  <c r="O174" i="5"/>
  <c r="O395" i="5"/>
  <c r="O75" i="5"/>
  <c r="O201" i="5"/>
  <c r="O330" i="5"/>
  <c r="O372" i="5"/>
  <c r="O357" i="5"/>
  <c r="O120" i="5"/>
  <c r="O71" i="5"/>
  <c r="O279" i="5"/>
  <c r="O362" i="5"/>
  <c r="O371" i="5"/>
  <c r="O331" i="5"/>
  <c r="O45" i="5"/>
  <c r="O128" i="5"/>
  <c r="O401" i="5"/>
  <c r="O136" i="5"/>
  <c r="O38" i="5"/>
  <c r="O199" i="5"/>
  <c r="O173" i="5"/>
  <c r="N8" i="4"/>
  <c r="O8" i="4" s="1"/>
  <c r="M437" i="3"/>
  <c r="O269" i="3"/>
  <c r="O227" i="3"/>
  <c r="O211" i="3"/>
  <c r="O176" i="3"/>
  <c r="O47" i="3"/>
  <c r="O88" i="3"/>
  <c r="O271" i="3"/>
  <c r="O287" i="3"/>
  <c r="O272" i="3"/>
  <c r="O210" i="3"/>
  <c r="O37" i="3"/>
  <c r="O328" i="3"/>
  <c r="O422" i="3"/>
  <c r="O54" i="3"/>
  <c r="O98" i="3"/>
  <c r="O110" i="3"/>
  <c r="O351" i="3"/>
  <c r="O106" i="3"/>
  <c r="O188" i="3"/>
  <c r="O340" i="3"/>
  <c r="O159" i="3"/>
  <c r="O68" i="3"/>
  <c r="O370" i="3"/>
  <c r="O234" i="3"/>
  <c r="O44" i="3"/>
  <c r="O344" i="3"/>
  <c r="O343" i="3"/>
  <c r="O101" i="3"/>
  <c r="O206" i="3"/>
  <c r="O173" i="3"/>
  <c r="O326" i="3"/>
  <c r="O295" i="3"/>
  <c r="O85" i="3"/>
  <c r="O175" i="3"/>
  <c r="O320" i="3"/>
  <c r="O72" i="3"/>
  <c r="O330" i="3"/>
  <c r="O19" i="3"/>
  <c r="O301" i="3"/>
  <c r="O362" i="3"/>
  <c r="O361" i="3"/>
  <c r="O240" i="3"/>
  <c r="O281" i="3"/>
  <c r="O401" i="3"/>
  <c r="O244" i="3"/>
  <c r="O374" i="3"/>
  <c r="O429" i="3"/>
  <c r="O116" i="3"/>
  <c r="O50" i="3"/>
  <c r="O12" i="3"/>
  <c r="O24" i="3"/>
  <c r="O246" i="3"/>
  <c r="O178" i="3"/>
  <c r="O237" i="3"/>
  <c r="O128" i="3"/>
  <c r="O378" i="3"/>
  <c r="O408" i="3"/>
  <c r="O431" i="3"/>
  <c r="O406" i="3"/>
  <c r="O112" i="3"/>
  <c r="O25" i="3"/>
  <c r="O177" i="3"/>
  <c r="O329" i="3"/>
  <c r="O63" i="3"/>
  <c r="O183" i="3"/>
  <c r="O122" i="3"/>
  <c r="O331" i="3"/>
  <c r="O278" i="3"/>
  <c r="O322" i="3"/>
  <c r="O189" i="3"/>
  <c r="O28" i="3"/>
  <c r="O411" i="3"/>
  <c r="O21" i="3"/>
  <c r="O338" i="3"/>
  <c r="O314" i="3"/>
  <c r="O319" i="3"/>
  <c r="O250" i="3"/>
  <c r="O289" i="3"/>
  <c r="O423" i="3"/>
  <c r="O138" i="3"/>
  <c r="O308" i="3"/>
  <c r="O428" i="3"/>
  <c r="O33" i="3"/>
  <c r="O225" i="3"/>
  <c r="O155" i="3"/>
  <c r="O66" i="3"/>
  <c r="O392" i="3"/>
  <c r="O259" i="3"/>
  <c r="O96" i="3"/>
  <c r="O14" i="3"/>
  <c r="O9" i="3"/>
  <c r="O293" i="3"/>
  <c r="O373" i="3"/>
  <c r="O80" i="3"/>
  <c r="O245" i="3"/>
  <c r="O71" i="3"/>
  <c r="O90" i="3"/>
  <c r="O172" i="3"/>
  <c r="O376" i="3"/>
  <c r="O416" i="3"/>
  <c r="O76" i="3"/>
  <c r="O390" i="3"/>
  <c r="O148" i="3"/>
  <c r="O299" i="3"/>
  <c r="O124" i="3"/>
  <c r="O154" i="3"/>
  <c r="O424" i="3"/>
  <c r="O196" i="3"/>
  <c r="O420" i="3"/>
  <c r="O359" i="3"/>
  <c r="O163" i="3"/>
  <c r="O147" i="3"/>
  <c r="O57" i="3"/>
  <c r="O294" i="3"/>
  <c r="O62" i="3"/>
  <c r="O209" i="3"/>
  <c r="O221" i="3"/>
  <c r="O242" i="3"/>
  <c r="O354" i="3"/>
  <c r="O145" i="3"/>
  <c r="O217" i="3"/>
  <c r="O298" i="3"/>
  <c r="O86" i="3"/>
  <c r="O254" i="3"/>
  <c r="O103" i="3"/>
  <c r="O303" i="3"/>
  <c r="O337" i="3"/>
  <c r="O10" i="3"/>
  <c r="O49" i="3"/>
  <c r="O282" i="3"/>
  <c r="O430" i="3"/>
  <c r="O219" i="3"/>
  <c r="O182" i="3"/>
  <c r="O257" i="3"/>
  <c r="O377" i="3"/>
  <c r="O77" i="3"/>
  <c r="O141" i="3"/>
  <c r="O157" i="3"/>
  <c r="O42" i="3"/>
  <c r="O313" i="3"/>
  <c r="O263" i="3"/>
  <c r="O425" i="3"/>
  <c r="O79" i="3"/>
  <c r="O160" i="3"/>
  <c r="O310" i="3"/>
  <c r="O296" i="3"/>
  <c r="O121" i="3"/>
  <c r="O193" i="3"/>
  <c r="O130" i="3"/>
  <c r="O261" i="3"/>
  <c r="O306" i="3"/>
  <c r="O149" i="3"/>
  <c r="O223" i="3"/>
  <c r="O194" i="3"/>
  <c r="O307" i="3"/>
  <c r="O235" i="3"/>
  <c r="O139" i="2"/>
  <c r="O265" i="2"/>
  <c r="O162" i="2"/>
  <c r="O111" i="2"/>
  <c r="O29" i="2"/>
  <c r="O119" i="2"/>
  <c r="O335" i="2"/>
  <c r="O300" i="2"/>
  <c r="O426" i="2"/>
  <c r="O184" i="2"/>
  <c r="O264" i="2"/>
  <c r="O309" i="2"/>
  <c r="O216" i="2"/>
  <c r="O36" i="2"/>
  <c r="O107" i="2"/>
  <c r="O100" i="2"/>
  <c r="O16" i="2"/>
  <c r="O176" i="2"/>
  <c r="O272" i="2"/>
  <c r="O227" i="2"/>
  <c r="O46" i="2"/>
  <c r="O35" i="2"/>
  <c r="O404" i="2"/>
  <c r="O126" i="2"/>
  <c r="O70" i="2"/>
  <c r="O384" i="2"/>
  <c r="O387" i="2"/>
  <c r="O323" i="2"/>
  <c r="O321" i="2"/>
  <c r="O324" i="2"/>
  <c r="O115" i="2"/>
  <c r="O110" i="2"/>
  <c r="O275" i="2"/>
  <c r="O304" i="2"/>
  <c r="O211" i="2"/>
  <c r="O93" i="2"/>
  <c r="O414" i="2"/>
  <c r="O268" i="2"/>
  <c r="O208" i="2"/>
  <c r="O108" i="2"/>
  <c r="O238" i="2"/>
  <c r="O114" i="2"/>
  <c r="O200" i="2"/>
  <c r="O314" i="2"/>
  <c r="O364" i="2"/>
  <c r="O395" i="2"/>
  <c r="O389" i="2"/>
  <c r="O283" i="2"/>
  <c r="O341" i="2"/>
  <c r="O318" i="2"/>
  <c r="O421" i="2"/>
  <c r="O129" i="2"/>
  <c r="O218" i="2"/>
  <c r="O317" i="2"/>
  <c r="O259" i="2"/>
  <c r="O399" i="2"/>
  <c r="O20" i="2"/>
  <c r="O239" i="2"/>
  <c r="O102" i="2"/>
  <c r="O40" i="2"/>
  <c r="O45" i="2"/>
  <c r="O231" i="2"/>
  <c r="O96" i="2"/>
  <c r="O120" i="2"/>
  <c r="N8" i="3"/>
  <c r="O8" i="3" s="1"/>
  <c r="M437" i="2"/>
  <c r="O213" i="2"/>
  <c r="O212" i="2"/>
  <c r="O43" i="2"/>
  <c r="O350" i="2"/>
  <c r="O179" i="2"/>
  <c r="O273" i="2"/>
  <c r="O398" i="2"/>
  <c r="O382" i="2"/>
  <c r="O241" i="2"/>
  <c r="O38" i="2"/>
  <c r="O15" i="2"/>
  <c r="O34" i="2"/>
  <c r="O105" i="2"/>
  <c r="O73" i="2"/>
  <c r="O23" i="2"/>
  <c r="O256" i="2"/>
  <c r="O342" i="2"/>
  <c r="O355" i="2"/>
  <c r="O201" i="2"/>
  <c r="O88" i="2"/>
  <c r="O251" i="2"/>
  <c r="O127" i="2"/>
  <c r="O89" i="2"/>
  <c r="O123" i="2"/>
  <c r="O371" i="2"/>
  <c r="O133" i="2"/>
  <c r="O357" i="2"/>
  <c r="O60" i="2"/>
  <c r="O37" i="2"/>
  <c r="O418" i="2"/>
  <c r="O158" i="2"/>
  <c r="O284" i="2"/>
  <c r="O407" i="2"/>
  <c r="O144" i="2"/>
  <c r="O83" i="2"/>
  <c r="O210" i="2"/>
  <c r="O52" i="2"/>
  <c r="O274" i="2"/>
  <c r="O84" i="2"/>
  <c r="O297" i="2"/>
  <c r="O82" i="2"/>
  <c r="O365" i="2"/>
  <c r="O190" i="2"/>
  <c r="O435" i="2"/>
  <c r="O288" i="2"/>
  <c r="O152" i="2"/>
  <c r="O302" i="2"/>
  <c r="O174" i="2"/>
  <c r="O92" i="2"/>
  <c r="O53" i="2"/>
  <c r="O95" i="2"/>
  <c r="O351" i="2"/>
  <c r="O140" i="2"/>
  <c r="O419" i="2"/>
  <c r="O26" i="2"/>
  <c r="O327" i="2"/>
  <c r="O58" i="2"/>
  <c r="O164" i="2"/>
  <c r="O64" i="2"/>
  <c r="O358" i="2"/>
  <c r="O427" i="2"/>
  <c r="O13" i="2"/>
  <c r="O413" i="2"/>
  <c r="O47" i="2"/>
  <c r="O270" i="2"/>
  <c r="O214" i="2"/>
  <c r="O186" i="2"/>
  <c r="O381" i="2"/>
  <c r="O97" i="2"/>
  <c r="O185" i="2"/>
  <c r="O347" i="2"/>
  <c r="O41" i="2"/>
  <c r="N8" i="2"/>
  <c r="O8" i="2" s="1"/>
  <c r="M437" i="1"/>
  <c r="N150" i="10" l="1"/>
  <c r="O150" i="10" s="1"/>
  <c r="O150" i="9"/>
  <c r="N277" i="10"/>
  <c r="O277" i="10" s="1"/>
  <c r="O277" i="9"/>
  <c r="N392" i="10"/>
  <c r="O392" i="10" s="1"/>
  <c r="O392" i="9"/>
  <c r="N58" i="10"/>
  <c r="O58" i="10" s="1"/>
  <c r="O58" i="9"/>
  <c r="N201" i="10"/>
  <c r="O201" i="10" s="1"/>
  <c r="O201" i="9"/>
  <c r="N428" i="10"/>
  <c r="O428" i="10" s="1"/>
  <c r="O428" i="9"/>
  <c r="N107" i="10"/>
  <c r="O107" i="10" s="1"/>
  <c r="O107" i="9"/>
  <c r="N10" i="10"/>
  <c r="O10" i="10" s="1"/>
  <c r="O10" i="9"/>
  <c r="N205" i="10"/>
  <c r="O205" i="10" s="1"/>
  <c r="O205" i="9"/>
  <c r="N167" i="10"/>
  <c r="O167" i="10" s="1"/>
  <c r="O167" i="9"/>
  <c r="N55" i="10"/>
  <c r="O55" i="10" s="1"/>
  <c r="O55" i="9"/>
  <c r="N132" i="10"/>
  <c r="O132" i="10" s="1"/>
  <c r="O132" i="9"/>
  <c r="N135" i="10"/>
  <c r="O135" i="10" s="1"/>
  <c r="O135" i="9"/>
  <c r="N340" i="10"/>
  <c r="O340" i="10" s="1"/>
  <c r="O340" i="9"/>
  <c r="N399" i="10"/>
  <c r="O399" i="10" s="1"/>
  <c r="O399" i="9"/>
  <c r="N195" i="10"/>
  <c r="O195" i="10" s="1"/>
  <c r="O195" i="9"/>
  <c r="N344" i="10"/>
  <c r="O344" i="10" s="1"/>
  <c r="O344" i="9"/>
  <c r="N161" i="10"/>
  <c r="O161" i="10" s="1"/>
  <c r="O161" i="9"/>
  <c r="N123" i="10"/>
  <c r="O123" i="10" s="1"/>
  <c r="O123" i="9"/>
  <c r="N72" i="10"/>
  <c r="O72" i="10" s="1"/>
  <c r="O72" i="9"/>
  <c r="N85" i="10"/>
  <c r="O85" i="10" s="1"/>
  <c r="O85" i="9"/>
  <c r="N365" i="10"/>
  <c r="O365" i="10" s="1"/>
  <c r="O365" i="9"/>
  <c r="N151" i="10"/>
  <c r="O151" i="10" s="1"/>
  <c r="O151" i="9"/>
  <c r="N41" i="10"/>
  <c r="O41" i="10" s="1"/>
  <c r="O41" i="9"/>
  <c r="N406" i="10"/>
  <c r="O406" i="10" s="1"/>
  <c r="O406" i="9"/>
  <c r="N435" i="10"/>
  <c r="O435" i="10" s="1"/>
  <c r="O435" i="9"/>
  <c r="N87" i="10"/>
  <c r="O87" i="10" s="1"/>
  <c r="O87" i="9"/>
  <c r="N43" i="10"/>
  <c r="O43" i="10" s="1"/>
  <c r="O43" i="9"/>
  <c r="N36" i="10"/>
  <c r="O36" i="10" s="1"/>
  <c r="O36" i="9"/>
  <c r="N133" i="10"/>
  <c r="O133" i="10" s="1"/>
  <c r="O133" i="9"/>
  <c r="N202" i="10"/>
  <c r="O202" i="10" s="1"/>
  <c r="O202" i="9"/>
  <c r="N42" i="10"/>
  <c r="O42" i="10" s="1"/>
  <c r="O42" i="9"/>
  <c r="N397" i="10"/>
  <c r="O397" i="10" s="1"/>
  <c r="O397" i="9"/>
  <c r="N197" i="10"/>
  <c r="O197" i="10" s="1"/>
  <c r="O197" i="9"/>
  <c r="N225" i="10"/>
  <c r="O225" i="10" s="1"/>
  <c r="O225" i="9"/>
  <c r="N17" i="10"/>
  <c r="O17" i="10" s="1"/>
  <c r="O17" i="9"/>
  <c r="N328" i="10"/>
  <c r="O328" i="10" s="1"/>
  <c r="O328" i="9"/>
  <c r="N149" i="10"/>
  <c r="O149" i="10" s="1"/>
  <c r="O149" i="9"/>
  <c r="N312" i="10"/>
  <c r="O312" i="10" s="1"/>
  <c r="O312" i="9"/>
  <c r="N125" i="10"/>
  <c r="O125" i="10" s="1"/>
  <c r="O125" i="9"/>
  <c r="N86" i="10"/>
  <c r="O86" i="10" s="1"/>
  <c r="O86" i="9"/>
  <c r="N154" i="10"/>
  <c r="O154" i="10" s="1"/>
  <c r="O154" i="9"/>
  <c r="N329" i="10"/>
  <c r="O329" i="10" s="1"/>
  <c r="O329" i="9"/>
  <c r="N147" i="10"/>
  <c r="O147" i="10" s="1"/>
  <c r="O147" i="9"/>
  <c r="N95" i="10"/>
  <c r="O95" i="10" s="1"/>
  <c r="O95" i="9"/>
  <c r="N346" i="10"/>
  <c r="O346" i="10" s="1"/>
  <c r="O346" i="9"/>
  <c r="N180" i="10"/>
  <c r="O180" i="10" s="1"/>
  <c r="O180" i="9"/>
  <c r="N374" i="10"/>
  <c r="O374" i="10" s="1"/>
  <c r="O374" i="9"/>
  <c r="N189" i="10"/>
  <c r="O189" i="10" s="1"/>
  <c r="O189" i="9"/>
  <c r="N238" i="10"/>
  <c r="O238" i="10" s="1"/>
  <c r="O238" i="9"/>
  <c r="N171" i="10"/>
  <c r="O171" i="10" s="1"/>
  <c r="O171" i="9"/>
  <c r="N179" i="10"/>
  <c r="O179" i="10" s="1"/>
  <c r="O179" i="9"/>
  <c r="N320" i="10"/>
  <c r="O320" i="10" s="1"/>
  <c r="O320" i="9"/>
  <c r="N182" i="10"/>
  <c r="O182" i="10" s="1"/>
  <c r="O182" i="9"/>
  <c r="N395" i="10"/>
  <c r="O395" i="10" s="1"/>
  <c r="O395" i="9"/>
  <c r="N127" i="10"/>
  <c r="O127" i="10" s="1"/>
  <c r="O127" i="9"/>
  <c r="N137" i="10"/>
  <c r="O137" i="10" s="1"/>
  <c r="O137" i="9"/>
  <c r="N226" i="10"/>
  <c r="O226" i="10" s="1"/>
  <c r="O226" i="9"/>
  <c r="N89" i="10"/>
  <c r="O89" i="10" s="1"/>
  <c r="O89" i="9"/>
  <c r="N104" i="10"/>
  <c r="O104" i="10" s="1"/>
  <c r="O104" i="9"/>
  <c r="N99" i="10"/>
  <c r="O99" i="10" s="1"/>
  <c r="O99" i="9"/>
  <c r="N393" i="10"/>
  <c r="O393" i="10" s="1"/>
  <c r="O393" i="9"/>
  <c r="N416" i="10"/>
  <c r="O416" i="10" s="1"/>
  <c r="O416" i="9"/>
  <c r="N369" i="10"/>
  <c r="O369" i="10" s="1"/>
  <c r="O369" i="9"/>
  <c r="N361" i="10"/>
  <c r="O361" i="10" s="1"/>
  <c r="O361" i="9"/>
  <c r="N259" i="10"/>
  <c r="O259" i="10" s="1"/>
  <c r="O259" i="9"/>
  <c r="N66" i="10"/>
  <c r="O66" i="10" s="1"/>
  <c r="O66" i="9"/>
  <c r="N411" i="10"/>
  <c r="O411" i="10" s="1"/>
  <c r="O411" i="9"/>
  <c r="N431" i="10"/>
  <c r="O431" i="10" s="1"/>
  <c r="O431" i="9"/>
  <c r="N122" i="10"/>
  <c r="O122" i="10" s="1"/>
  <c r="O122" i="9"/>
  <c r="N338" i="10"/>
  <c r="O338" i="10" s="1"/>
  <c r="O338" i="9"/>
  <c r="N162" i="10"/>
  <c r="O162" i="10" s="1"/>
  <c r="O162" i="9"/>
  <c r="N229" i="10"/>
  <c r="O229" i="10" s="1"/>
  <c r="O229" i="9"/>
  <c r="N245" i="10"/>
  <c r="O245" i="10" s="1"/>
  <c r="O245" i="9"/>
  <c r="N309" i="10"/>
  <c r="O309" i="10" s="1"/>
  <c r="O309" i="9"/>
  <c r="N158" i="10"/>
  <c r="O158" i="10" s="1"/>
  <c r="O158" i="9"/>
  <c r="N291" i="10"/>
  <c r="O291" i="10" s="1"/>
  <c r="O291" i="9"/>
  <c r="N324" i="10"/>
  <c r="O324" i="10" s="1"/>
  <c r="O324" i="9"/>
  <c r="N302" i="10"/>
  <c r="O302" i="10" s="1"/>
  <c r="O302" i="9"/>
  <c r="N214" i="10"/>
  <c r="O214" i="10" s="1"/>
  <c r="O214" i="9"/>
  <c r="N174" i="10"/>
  <c r="O174" i="10" s="1"/>
  <c r="O174" i="9"/>
  <c r="N301" i="10"/>
  <c r="O301" i="10" s="1"/>
  <c r="O301" i="9"/>
  <c r="N51" i="10"/>
  <c r="O51" i="10" s="1"/>
  <c r="O51" i="9"/>
  <c r="N94" i="10"/>
  <c r="O94" i="10" s="1"/>
  <c r="O94" i="9"/>
  <c r="N190" i="10"/>
  <c r="O190" i="10" s="1"/>
  <c r="O190" i="9"/>
  <c r="N390" i="10"/>
  <c r="O390" i="10" s="1"/>
  <c r="O390" i="9"/>
  <c r="N408" i="10"/>
  <c r="O408" i="10" s="1"/>
  <c r="O408" i="9"/>
  <c r="N113" i="10"/>
  <c r="O113" i="10" s="1"/>
  <c r="O113" i="9"/>
  <c r="N323" i="10"/>
  <c r="O323" i="10" s="1"/>
  <c r="O323" i="9"/>
  <c r="N76" i="10"/>
  <c r="O76" i="10" s="1"/>
  <c r="O76" i="9"/>
  <c r="N45" i="10"/>
  <c r="O45" i="10" s="1"/>
  <c r="O45" i="9"/>
  <c r="N67" i="10"/>
  <c r="O67" i="10" s="1"/>
  <c r="O67" i="9"/>
  <c r="N234" i="10"/>
  <c r="O234" i="10" s="1"/>
  <c r="O234" i="9"/>
  <c r="N28" i="10"/>
  <c r="O28" i="10" s="1"/>
  <c r="O28" i="9"/>
  <c r="N34" i="10"/>
  <c r="O34" i="10" s="1"/>
  <c r="O34" i="9"/>
  <c r="N183" i="10"/>
  <c r="O183" i="10" s="1"/>
  <c r="O183" i="9"/>
  <c r="N367" i="10"/>
  <c r="O367" i="10" s="1"/>
  <c r="O367" i="9"/>
  <c r="N61" i="10"/>
  <c r="O61" i="10" s="1"/>
  <c r="O61" i="9"/>
  <c r="N88" i="10"/>
  <c r="O88" i="10" s="1"/>
  <c r="O88" i="9"/>
  <c r="N267" i="10"/>
  <c r="O267" i="10" s="1"/>
  <c r="O267" i="9"/>
  <c r="N30" i="10"/>
  <c r="O30" i="10" s="1"/>
  <c r="O30" i="9"/>
  <c r="N239" i="10"/>
  <c r="O239" i="10" s="1"/>
  <c r="O239" i="9"/>
  <c r="N345" i="10"/>
  <c r="O345" i="10" s="1"/>
  <c r="O345" i="9"/>
  <c r="N144" i="10"/>
  <c r="O144" i="10" s="1"/>
  <c r="O144" i="9"/>
  <c r="N265" i="10"/>
  <c r="O265" i="10" s="1"/>
  <c r="O265" i="9"/>
  <c r="N204" i="10"/>
  <c r="O204" i="10" s="1"/>
  <c r="O204" i="9"/>
  <c r="N96" i="10"/>
  <c r="O96" i="10" s="1"/>
  <c r="O96" i="9"/>
  <c r="N293" i="10"/>
  <c r="O293" i="10" s="1"/>
  <c r="O293" i="9"/>
  <c r="N47" i="10"/>
  <c r="O47" i="10" s="1"/>
  <c r="O47" i="9"/>
  <c r="N80" i="10"/>
  <c r="O80" i="10" s="1"/>
  <c r="O80" i="9"/>
  <c r="N335" i="10"/>
  <c r="O335" i="10" s="1"/>
  <c r="O335" i="9"/>
  <c r="N211" i="10"/>
  <c r="O211" i="10" s="1"/>
  <c r="O211" i="9"/>
  <c r="N415" i="10"/>
  <c r="O415" i="10" s="1"/>
  <c r="O415" i="9"/>
  <c r="N210" i="10"/>
  <c r="O210" i="10" s="1"/>
  <c r="O210" i="9"/>
  <c r="N341" i="10"/>
  <c r="O341" i="10" s="1"/>
  <c r="O341" i="9"/>
  <c r="N136" i="10"/>
  <c r="O136" i="10" s="1"/>
  <c r="O136" i="9"/>
  <c r="N347" i="10"/>
  <c r="O347" i="10" s="1"/>
  <c r="O347" i="9"/>
  <c r="N212" i="10"/>
  <c r="O212" i="10" s="1"/>
  <c r="O212" i="9"/>
  <c r="N49" i="10"/>
  <c r="O49" i="10" s="1"/>
  <c r="O49" i="9"/>
  <c r="N227" i="10"/>
  <c r="O227" i="10" s="1"/>
  <c r="O227" i="9"/>
  <c r="N400" i="10"/>
  <c r="O400" i="10" s="1"/>
  <c r="O400" i="9"/>
  <c r="N148" i="10"/>
  <c r="O148" i="10" s="1"/>
  <c r="O148" i="9"/>
  <c r="N111" i="10"/>
  <c r="O111" i="10" s="1"/>
  <c r="O111" i="9"/>
  <c r="N433" i="10"/>
  <c r="O433" i="10" s="1"/>
  <c r="O433" i="9"/>
  <c r="N206" i="10"/>
  <c r="O206" i="10" s="1"/>
  <c r="O206" i="9"/>
  <c r="N77" i="10"/>
  <c r="O77" i="10" s="1"/>
  <c r="O77" i="9"/>
  <c r="N129" i="10"/>
  <c r="O129" i="10" s="1"/>
  <c r="O129" i="9"/>
  <c r="N13" i="10"/>
  <c r="O13" i="10" s="1"/>
  <c r="O13" i="9"/>
  <c r="N295" i="10"/>
  <c r="O295" i="10" s="1"/>
  <c r="O295" i="9"/>
  <c r="N103" i="10"/>
  <c r="O103" i="10" s="1"/>
  <c r="O103" i="9"/>
  <c r="N387" i="10"/>
  <c r="O387" i="10" s="1"/>
  <c r="O387" i="9"/>
  <c r="N288" i="10"/>
  <c r="O288" i="10" s="1"/>
  <c r="O288" i="9"/>
  <c r="N93" i="10"/>
  <c r="O93" i="10" s="1"/>
  <c r="O93" i="9"/>
  <c r="N331" i="10"/>
  <c r="O331" i="10" s="1"/>
  <c r="O331" i="9"/>
  <c r="N146" i="10"/>
  <c r="O146" i="10" s="1"/>
  <c r="O146" i="9"/>
  <c r="N360" i="10"/>
  <c r="O360" i="10" s="1"/>
  <c r="O360" i="9"/>
  <c r="N117" i="10"/>
  <c r="O117" i="10" s="1"/>
  <c r="O117" i="9"/>
  <c r="N50" i="10"/>
  <c r="O50" i="10" s="1"/>
  <c r="O50" i="9"/>
  <c r="N169" i="10"/>
  <c r="O169" i="10" s="1"/>
  <c r="O169" i="9"/>
  <c r="N401" i="10"/>
  <c r="O401" i="10" s="1"/>
  <c r="O401" i="9"/>
  <c r="N110" i="10"/>
  <c r="O110" i="10" s="1"/>
  <c r="O110" i="9"/>
  <c r="N363" i="10"/>
  <c r="O363" i="10" s="1"/>
  <c r="O363" i="9"/>
  <c r="N279" i="10"/>
  <c r="O279" i="10" s="1"/>
  <c r="O279" i="9"/>
  <c r="N352" i="10"/>
  <c r="O352" i="10" s="1"/>
  <c r="O352" i="9"/>
  <c r="N192" i="10"/>
  <c r="O192" i="10" s="1"/>
  <c r="O192" i="9"/>
  <c r="N353" i="10"/>
  <c r="O353" i="10" s="1"/>
  <c r="O353" i="9"/>
  <c r="N368" i="10"/>
  <c r="O368" i="10" s="1"/>
  <c r="O368" i="9"/>
  <c r="N247" i="10"/>
  <c r="O247" i="10" s="1"/>
  <c r="O247" i="9"/>
  <c r="N311" i="10"/>
  <c r="O311" i="10" s="1"/>
  <c r="O311" i="9"/>
  <c r="N339" i="10"/>
  <c r="O339" i="10" s="1"/>
  <c r="O339" i="9"/>
  <c r="N404" i="10"/>
  <c r="O404" i="10" s="1"/>
  <c r="O404" i="9"/>
  <c r="N281" i="10"/>
  <c r="O281" i="10" s="1"/>
  <c r="O281" i="9"/>
  <c r="N391" i="10"/>
  <c r="O391" i="10" s="1"/>
  <c r="O391" i="9"/>
  <c r="N60" i="10"/>
  <c r="O60" i="10" s="1"/>
  <c r="O60" i="9"/>
  <c r="N166" i="10"/>
  <c r="O166" i="10" s="1"/>
  <c r="O166" i="9"/>
  <c r="N306" i="10"/>
  <c r="O306" i="10" s="1"/>
  <c r="O306" i="9"/>
  <c r="N394" i="10"/>
  <c r="O394" i="10" s="1"/>
  <c r="O394" i="9"/>
  <c r="N139" i="10"/>
  <c r="O139" i="10" s="1"/>
  <c r="O139" i="9"/>
  <c r="N257" i="10"/>
  <c r="O257" i="10" s="1"/>
  <c r="O257" i="9"/>
  <c r="N280" i="10"/>
  <c r="O280" i="10" s="1"/>
  <c r="O280" i="9"/>
  <c r="N140" i="10"/>
  <c r="O140" i="10" s="1"/>
  <c r="O140" i="9"/>
  <c r="N333" i="10"/>
  <c r="O333" i="10" s="1"/>
  <c r="O333" i="9"/>
  <c r="N27" i="10"/>
  <c r="O27" i="10" s="1"/>
  <c r="O27" i="9"/>
  <c r="N35" i="10"/>
  <c r="O35" i="10" s="1"/>
  <c r="O35" i="9"/>
  <c r="N251" i="10"/>
  <c r="O251" i="10" s="1"/>
  <c r="O251" i="9"/>
  <c r="N228" i="10"/>
  <c r="O228" i="10" s="1"/>
  <c r="O228" i="9"/>
  <c r="N163" i="10"/>
  <c r="O163" i="10" s="1"/>
  <c r="O163" i="9"/>
  <c r="N307" i="10"/>
  <c r="O307" i="10" s="1"/>
  <c r="O307" i="9"/>
  <c r="N181" i="10"/>
  <c r="O181" i="10" s="1"/>
  <c r="O181" i="9"/>
  <c r="N296" i="10"/>
  <c r="O296" i="10" s="1"/>
  <c r="O296" i="9"/>
  <c r="N270" i="10"/>
  <c r="O270" i="10" s="1"/>
  <c r="O270" i="9"/>
  <c r="N297" i="10"/>
  <c r="O297" i="10" s="1"/>
  <c r="O297" i="9"/>
  <c r="N196" i="10"/>
  <c r="O196" i="10" s="1"/>
  <c r="O196" i="9"/>
  <c r="N39" i="10"/>
  <c r="O39" i="10" s="1"/>
  <c r="O39" i="9"/>
  <c r="N75" i="10"/>
  <c r="O75" i="10" s="1"/>
  <c r="O75" i="9"/>
  <c r="N405" i="10"/>
  <c r="O405" i="10" s="1"/>
  <c r="O405" i="9"/>
  <c r="N116" i="10"/>
  <c r="O116" i="10" s="1"/>
  <c r="O116" i="9"/>
  <c r="N379" i="10"/>
  <c r="O379" i="10" s="1"/>
  <c r="O379" i="9"/>
  <c r="N294" i="10"/>
  <c r="O294" i="10" s="1"/>
  <c r="O294" i="9"/>
  <c r="N254" i="10"/>
  <c r="O254" i="10" s="1"/>
  <c r="O254" i="9"/>
  <c r="N124" i="10"/>
  <c r="O124" i="10" s="1"/>
  <c r="O124" i="9"/>
  <c r="N224" i="10"/>
  <c r="O224" i="10" s="1"/>
  <c r="O224" i="9"/>
  <c r="N83" i="10"/>
  <c r="O83" i="10" s="1"/>
  <c r="O83" i="9"/>
  <c r="N424" i="10"/>
  <c r="O424" i="10" s="1"/>
  <c r="O424" i="9"/>
  <c r="N375" i="10"/>
  <c r="O375" i="10" s="1"/>
  <c r="O375" i="9"/>
  <c r="N370" i="10"/>
  <c r="O370" i="10" s="1"/>
  <c r="O370" i="9"/>
  <c r="N21" i="10"/>
  <c r="O21" i="10" s="1"/>
  <c r="O21" i="9"/>
  <c r="N409" i="10"/>
  <c r="O409" i="10" s="1"/>
  <c r="O409" i="9"/>
  <c r="N429" i="10"/>
  <c r="O429" i="10" s="1"/>
  <c r="O429" i="9"/>
  <c r="N54" i="10"/>
  <c r="O54" i="10" s="1"/>
  <c r="O54" i="9"/>
  <c r="N209" i="10"/>
  <c r="O209" i="10" s="1"/>
  <c r="O209" i="9"/>
  <c r="N22" i="10"/>
  <c r="O22" i="10" s="1"/>
  <c r="O22" i="9"/>
  <c r="N74" i="10"/>
  <c r="O74" i="10" s="1"/>
  <c r="O74" i="9"/>
  <c r="N186" i="10"/>
  <c r="O186" i="10" s="1"/>
  <c r="O186" i="9"/>
  <c r="N134" i="10"/>
  <c r="O134" i="10" s="1"/>
  <c r="O134" i="9"/>
  <c r="N315" i="10"/>
  <c r="O315" i="10" s="1"/>
  <c r="O315" i="9"/>
  <c r="N172" i="10"/>
  <c r="O172" i="10" s="1"/>
  <c r="O172" i="9"/>
  <c r="N264" i="10"/>
  <c r="O264" i="10" s="1"/>
  <c r="O264" i="9"/>
  <c r="N282" i="10"/>
  <c r="O282" i="10" s="1"/>
  <c r="O282" i="9"/>
  <c r="N118" i="10"/>
  <c r="O118" i="10" s="1"/>
  <c r="O118" i="9"/>
  <c r="N402" i="10"/>
  <c r="O402" i="10" s="1"/>
  <c r="O402" i="9"/>
  <c r="N11" i="10"/>
  <c r="O11" i="10" s="1"/>
  <c r="O11" i="9"/>
  <c r="N18" i="10"/>
  <c r="O18" i="10" s="1"/>
  <c r="O18" i="9"/>
  <c r="N52" i="10"/>
  <c r="O52" i="10" s="1"/>
  <c r="O52" i="9"/>
  <c r="N131" i="10"/>
  <c r="O131" i="10" s="1"/>
  <c r="O131" i="9"/>
  <c r="N362" i="10"/>
  <c r="O362" i="10" s="1"/>
  <c r="O362" i="9"/>
  <c r="N348" i="10"/>
  <c r="O348" i="10" s="1"/>
  <c r="O348" i="9"/>
  <c r="N332" i="10"/>
  <c r="O332" i="10" s="1"/>
  <c r="O332" i="9"/>
  <c r="N366" i="10"/>
  <c r="O366" i="10" s="1"/>
  <c r="O366" i="9"/>
  <c r="N383" i="10"/>
  <c r="O383" i="10" s="1"/>
  <c r="O383" i="9"/>
  <c r="N25" i="10"/>
  <c r="O25" i="10" s="1"/>
  <c r="O25" i="9"/>
  <c r="N115" i="10"/>
  <c r="O115" i="10" s="1"/>
  <c r="O115" i="9"/>
  <c r="N403" i="10"/>
  <c r="O403" i="10" s="1"/>
  <c r="O403" i="9"/>
  <c r="N109" i="10"/>
  <c r="O109" i="10" s="1"/>
  <c r="O109" i="9"/>
  <c r="N266" i="10"/>
  <c r="O266" i="10" s="1"/>
  <c r="O266" i="9"/>
  <c r="N231" i="10"/>
  <c r="O231" i="10" s="1"/>
  <c r="O231" i="9"/>
  <c r="N376" i="10"/>
  <c r="O376" i="10" s="1"/>
  <c r="O376" i="9"/>
  <c r="N79" i="10"/>
  <c r="O79" i="10" s="1"/>
  <c r="O79" i="9"/>
  <c r="N16" i="10"/>
  <c r="O16" i="10" s="1"/>
  <c r="O16" i="9"/>
  <c r="N260" i="10"/>
  <c r="O260" i="10" s="1"/>
  <c r="O260" i="9"/>
  <c r="N90" i="10"/>
  <c r="O90" i="10" s="1"/>
  <c r="O90" i="9"/>
  <c r="N310" i="10"/>
  <c r="O310" i="10" s="1"/>
  <c r="O310" i="9"/>
  <c r="N114" i="10"/>
  <c r="O114" i="10" s="1"/>
  <c r="O114" i="9"/>
  <c r="N40" i="10"/>
  <c r="O40" i="10" s="1"/>
  <c r="O40" i="9"/>
  <c r="N276" i="10"/>
  <c r="O276" i="10" s="1"/>
  <c r="O276" i="9"/>
  <c r="N373" i="10"/>
  <c r="O373" i="10" s="1"/>
  <c r="O373" i="9"/>
  <c r="N156" i="10"/>
  <c r="O156" i="10" s="1"/>
  <c r="O156" i="9"/>
  <c r="N237" i="10"/>
  <c r="O237" i="10" s="1"/>
  <c r="O237" i="9"/>
  <c r="N100" i="10"/>
  <c r="O100" i="10" s="1"/>
  <c r="O100" i="9"/>
  <c r="N184" i="10"/>
  <c r="O184" i="10" s="1"/>
  <c r="O184" i="9"/>
  <c r="N200" i="10"/>
  <c r="O200" i="10" s="1"/>
  <c r="O200" i="9"/>
  <c r="N249" i="10"/>
  <c r="O249" i="10" s="1"/>
  <c r="O249" i="9"/>
  <c r="N20" i="10"/>
  <c r="O20" i="10" s="1"/>
  <c r="O20" i="9"/>
  <c r="N213" i="10"/>
  <c r="O213" i="10" s="1"/>
  <c r="O213" i="9"/>
  <c r="N81" i="10"/>
  <c r="O81" i="10" s="1"/>
  <c r="O81" i="9"/>
  <c r="N262" i="10"/>
  <c r="O262" i="10" s="1"/>
  <c r="O262" i="9"/>
  <c r="N185" i="10"/>
  <c r="O185" i="10" s="1"/>
  <c r="O185" i="9"/>
  <c r="N198" i="10"/>
  <c r="O198" i="10" s="1"/>
  <c r="O198" i="9"/>
  <c r="N287" i="10"/>
  <c r="O287" i="10" s="1"/>
  <c r="O287" i="9"/>
  <c r="N207" i="10"/>
  <c r="O207" i="10" s="1"/>
  <c r="O207" i="9"/>
  <c r="N142" i="10"/>
  <c r="O142" i="10" s="1"/>
  <c r="O142" i="9"/>
  <c r="N258" i="10"/>
  <c r="O258" i="10" s="1"/>
  <c r="O258" i="9"/>
  <c r="N250" i="10"/>
  <c r="O250" i="10" s="1"/>
  <c r="O250" i="9"/>
  <c r="N59" i="10"/>
  <c r="O59" i="10" s="1"/>
  <c r="O59" i="9"/>
  <c r="N78" i="10"/>
  <c r="O78" i="10" s="1"/>
  <c r="O78" i="9"/>
  <c r="N349" i="10"/>
  <c r="O349" i="10" s="1"/>
  <c r="O349" i="9"/>
  <c r="N14" i="10"/>
  <c r="O14" i="10" s="1"/>
  <c r="O14" i="9"/>
  <c r="N269" i="10"/>
  <c r="O269" i="10" s="1"/>
  <c r="O269" i="9"/>
  <c r="N48" i="10"/>
  <c r="O48" i="10" s="1"/>
  <c r="O48" i="9"/>
  <c r="N219" i="10"/>
  <c r="O219" i="10" s="1"/>
  <c r="O219" i="9"/>
  <c r="N252" i="10"/>
  <c r="O252" i="10" s="1"/>
  <c r="O252" i="9"/>
  <c r="N12" i="10"/>
  <c r="O12" i="10" s="1"/>
  <c r="O12" i="9"/>
  <c r="N421" i="10"/>
  <c r="O421" i="10" s="1"/>
  <c r="O421" i="9"/>
  <c r="N422" i="10"/>
  <c r="O422" i="10" s="1"/>
  <c r="O422" i="9"/>
  <c r="N15" i="10"/>
  <c r="O15" i="10" s="1"/>
  <c r="O15" i="9"/>
  <c r="N305" i="10"/>
  <c r="O305" i="10" s="1"/>
  <c r="O305" i="9"/>
  <c r="N268" i="10"/>
  <c r="O268" i="10" s="1"/>
  <c r="O268" i="9"/>
  <c r="N243" i="10"/>
  <c r="O243" i="10" s="1"/>
  <c r="O243" i="9"/>
  <c r="N308" i="10"/>
  <c r="O308" i="10" s="1"/>
  <c r="O308" i="9"/>
  <c r="N427" i="10"/>
  <c r="O427" i="10" s="1"/>
  <c r="O427" i="9"/>
  <c r="N152" i="10"/>
  <c r="O152" i="10" s="1"/>
  <c r="O152" i="9"/>
  <c r="N275" i="10"/>
  <c r="O275" i="10" s="1"/>
  <c r="O275" i="9"/>
  <c r="N417" i="10"/>
  <c r="O417" i="10" s="1"/>
  <c r="O417" i="9"/>
  <c r="N223" i="10"/>
  <c r="O223" i="10" s="1"/>
  <c r="O223" i="9"/>
  <c r="N358" i="10"/>
  <c r="O358" i="10" s="1"/>
  <c r="O358" i="9"/>
  <c r="N31" i="10"/>
  <c r="O31" i="10" s="1"/>
  <c r="O31" i="9"/>
  <c r="N286" i="10"/>
  <c r="O286" i="10" s="1"/>
  <c r="O286" i="9"/>
  <c r="N199" i="10"/>
  <c r="O199" i="10" s="1"/>
  <c r="O199" i="9"/>
  <c r="N299" i="10"/>
  <c r="O299" i="10" s="1"/>
  <c r="O299" i="9"/>
  <c r="N388" i="10"/>
  <c r="O388" i="10" s="1"/>
  <c r="O388" i="9"/>
  <c r="N56" i="10"/>
  <c r="O56" i="10" s="1"/>
  <c r="O56" i="9"/>
  <c r="N187" i="10"/>
  <c r="O187" i="10" s="1"/>
  <c r="O187" i="9"/>
  <c r="N330" i="10"/>
  <c r="O330" i="10" s="1"/>
  <c r="O330" i="9"/>
  <c r="N386" i="10"/>
  <c r="O386" i="10" s="1"/>
  <c r="O386" i="9"/>
  <c r="N65" i="10"/>
  <c r="O65" i="10" s="1"/>
  <c r="O65" i="9"/>
  <c r="N120" i="10"/>
  <c r="O120" i="10" s="1"/>
  <c r="O120" i="9"/>
  <c r="N385" i="10"/>
  <c r="O385" i="10" s="1"/>
  <c r="O385" i="9"/>
  <c r="N289" i="10"/>
  <c r="O289" i="10" s="1"/>
  <c r="O289" i="9"/>
  <c r="N24" i="10"/>
  <c r="O24" i="10" s="1"/>
  <c r="O24" i="9"/>
  <c r="N71" i="10"/>
  <c r="O71" i="10" s="1"/>
  <c r="O71" i="9"/>
  <c r="N284" i="10"/>
  <c r="O284" i="10" s="1"/>
  <c r="O284" i="9"/>
  <c r="N248" i="10"/>
  <c r="O248" i="10" s="1"/>
  <c r="O248" i="9"/>
  <c r="N216" i="10"/>
  <c r="O216" i="10" s="1"/>
  <c r="O216" i="9"/>
  <c r="N285" i="10"/>
  <c r="O285" i="10" s="1"/>
  <c r="O285" i="9"/>
  <c r="N414" i="10"/>
  <c r="O414" i="10" s="1"/>
  <c r="O414" i="9"/>
  <c r="N44" i="10"/>
  <c r="O44" i="10" s="1"/>
  <c r="O44" i="9"/>
  <c r="N381" i="10"/>
  <c r="O381" i="10" s="1"/>
  <c r="O381" i="9"/>
  <c r="N173" i="10"/>
  <c r="O173" i="10" s="1"/>
  <c r="O173" i="9"/>
  <c r="N272" i="10"/>
  <c r="O272" i="10" s="1"/>
  <c r="O272" i="9"/>
  <c r="N143" i="10"/>
  <c r="O143" i="10" s="1"/>
  <c r="O143" i="9"/>
  <c r="N326" i="10"/>
  <c r="O326" i="10" s="1"/>
  <c r="O326" i="9"/>
  <c r="N322" i="10"/>
  <c r="O322" i="10" s="1"/>
  <c r="O322" i="9"/>
  <c r="N380" i="10"/>
  <c r="O380" i="10" s="1"/>
  <c r="O380" i="9"/>
  <c r="N37" i="10"/>
  <c r="O37" i="10" s="1"/>
  <c r="O37" i="9"/>
  <c r="N62" i="10"/>
  <c r="O62" i="10" s="1"/>
  <c r="O62" i="9"/>
  <c r="N23" i="10"/>
  <c r="O23" i="10" s="1"/>
  <c r="O23" i="9"/>
  <c r="N418" i="10"/>
  <c r="O418" i="10" s="1"/>
  <c r="O418" i="9"/>
  <c r="N351" i="10"/>
  <c r="O351" i="10" s="1"/>
  <c r="O351" i="9"/>
  <c r="N69" i="10"/>
  <c r="O69" i="10" s="1"/>
  <c r="O69" i="9"/>
  <c r="N29" i="10"/>
  <c r="O29" i="10" s="1"/>
  <c r="O29" i="9"/>
  <c r="N355" i="10"/>
  <c r="O355" i="10" s="1"/>
  <c r="O355" i="9"/>
  <c r="N188" i="10"/>
  <c r="O188" i="10" s="1"/>
  <c r="O188" i="9"/>
  <c r="N33" i="10"/>
  <c r="O33" i="10" s="1"/>
  <c r="O33" i="9"/>
  <c r="N98" i="10"/>
  <c r="O98" i="10" s="1"/>
  <c r="O98" i="9"/>
  <c r="N334" i="10"/>
  <c r="O334" i="10" s="1"/>
  <c r="O334" i="9"/>
  <c r="N343" i="10"/>
  <c r="O343" i="10" s="1"/>
  <c r="O343" i="9"/>
  <c r="N153" i="10"/>
  <c r="O153" i="10" s="1"/>
  <c r="O153" i="9"/>
  <c r="N126" i="10"/>
  <c r="O126" i="10" s="1"/>
  <c r="O126" i="9"/>
  <c r="N274" i="10"/>
  <c r="O274" i="10" s="1"/>
  <c r="O274" i="9"/>
  <c r="N68" i="10"/>
  <c r="O68" i="10" s="1"/>
  <c r="O68" i="9"/>
  <c r="N222" i="10"/>
  <c r="O222" i="10" s="1"/>
  <c r="O222" i="9"/>
  <c r="N175" i="10"/>
  <c r="O175" i="10" s="1"/>
  <c r="O175" i="9"/>
  <c r="N64" i="10"/>
  <c r="O64" i="10" s="1"/>
  <c r="O64" i="9"/>
  <c r="N384" i="10"/>
  <c r="O384" i="10" s="1"/>
  <c r="O384" i="9"/>
  <c r="N325" i="10"/>
  <c r="O325" i="10" s="1"/>
  <c r="O325" i="9"/>
  <c r="N244" i="10"/>
  <c r="O244" i="10" s="1"/>
  <c r="O244" i="9"/>
  <c r="N290" i="10"/>
  <c r="O290" i="10" s="1"/>
  <c r="O290" i="9"/>
  <c r="N38" i="10"/>
  <c r="O38" i="10" s="1"/>
  <c r="O38" i="9"/>
  <c r="N26" i="10"/>
  <c r="O26" i="10" s="1"/>
  <c r="O26" i="9"/>
  <c r="N304" i="10"/>
  <c r="O304" i="10" s="1"/>
  <c r="O304" i="9"/>
  <c r="N63" i="10"/>
  <c r="O63" i="10" s="1"/>
  <c r="O63" i="9"/>
  <c r="N292" i="10"/>
  <c r="O292" i="10" s="1"/>
  <c r="O292" i="9"/>
  <c r="N420" i="10"/>
  <c r="O420" i="10" s="1"/>
  <c r="O420" i="9"/>
  <c r="N84" i="10"/>
  <c r="O84" i="10" s="1"/>
  <c r="O84" i="9"/>
  <c r="N342" i="10"/>
  <c r="O342" i="10" s="1"/>
  <c r="O342" i="9"/>
  <c r="N263" i="10"/>
  <c r="O263" i="10" s="1"/>
  <c r="O263" i="9"/>
  <c r="N316" i="10"/>
  <c r="O316" i="10" s="1"/>
  <c r="O316" i="9"/>
  <c r="N413" i="10"/>
  <c r="O413" i="10" s="1"/>
  <c r="O413" i="9"/>
  <c r="N215" i="10"/>
  <c r="O215" i="10" s="1"/>
  <c r="O215" i="9"/>
  <c r="N19" i="10"/>
  <c r="O19" i="10" s="1"/>
  <c r="O19" i="9"/>
  <c r="N337" i="10"/>
  <c r="O337" i="10" s="1"/>
  <c r="O337" i="9"/>
  <c r="N9" i="10"/>
  <c r="O9" i="10" s="1"/>
  <c r="O9" i="9"/>
  <c r="N300" i="10"/>
  <c r="O300" i="10" s="1"/>
  <c r="O300" i="9"/>
  <c r="N319" i="10"/>
  <c r="O319" i="10" s="1"/>
  <c r="O319" i="9"/>
  <c r="N313" i="10"/>
  <c r="O313" i="10" s="1"/>
  <c r="O313" i="9"/>
  <c r="N389" i="10"/>
  <c r="O389" i="10" s="1"/>
  <c r="O389" i="9"/>
  <c r="N32" i="10"/>
  <c r="O32" i="10" s="1"/>
  <c r="O32" i="9"/>
  <c r="N396" i="10"/>
  <c r="O396" i="10" s="1"/>
  <c r="O396" i="9"/>
  <c r="N423" i="10"/>
  <c r="O423" i="10" s="1"/>
  <c r="O423" i="9"/>
  <c r="N138" i="10"/>
  <c r="O138" i="10" s="1"/>
  <c r="O138" i="9"/>
  <c r="N194" i="10"/>
  <c r="O194" i="10" s="1"/>
  <c r="O194" i="9"/>
  <c r="N232" i="10"/>
  <c r="O232" i="10" s="1"/>
  <c r="O232" i="9"/>
  <c r="N410" i="10"/>
  <c r="O410" i="10" s="1"/>
  <c r="O410" i="9"/>
  <c r="N350" i="10"/>
  <c r="O350" i="10" s="1"/>
  <c r="O350" i="9"/>
  <c r="N82" i="10"/>
  <c r="O82" i="10" s="1"/>
  <c r="O82" i="9"/>
  <c r="N8" i="10"/>
  <c r="O8" i="10" s="1"/>
  <c r="M437" i="9"/>
  <c r="N261" i="10"/>
  <c r="O261" i="10" s="1"/>
  <c r="O261" i="9"/>
  <c r="N145" i="10"/>
  <c r="O145" i="10" s="1"/>
  <c r="O145" i="9"/>
  <c r="N230" i="10"/>
  <c r="O230" i="10" s="1"/>
  <c r="O230" i="9"/>
  <c r="N106" i="10"/>
  <c r="O106" i="10" s="1"/>
  <c r="O106" i="9"/>
  <c r="N108" i="10"/>
  <c r="O108" i="10" s="1"/>
  <c r="O108" i="9"/>
  <c r="N119" i="10"/>
  <c r="O119" i="10" s="1"/>
  <c r="O119" i="9"/>
  <c r="N193" i="10"/>
  <c r="O193" i="10" s="1"/>
  <c r="O193" i="9"/>
  <c r="N273" i="10"/>
  <c r="O273" i="10" s="1"/>
  <c r="O273" i="9"/>
  <c r="N377" i="10"/>
  <c r="O377" i="10" s="1"/>
  <c r="O377" i="9"/>
  <c r="N298" i="10"/>
  <c r="O298" i="10" s="1"/>
  <c r="O298" i="9"/>
  <c r="N419" i="10"/>
  <c r="O419" i="10" s="1"/>
  <c r="O419" i="9"/>
  <c r="N364" i="10"/>
  <c r="O364" i="10" s="1"/>
  <c r="O364" i="9"/>
  <c r="N208" i="10"/>
  <c r="O208" i="10" s="1"/>
  <c r="O208" i="9"/>
  <c r="N356" i="10"/>
  <c r="O356" i="10" s="1"/>
  <c r="O356" i="9"/>
  <c r="N434" i="10"/>
  <c r="O434" i="10" s="1"/>
  <c r="O434" i="9"/>
  <c r="N233" i="10"/>
  <c r="O233" i="10" s="1"/>
  <c r="O233" i="9"/>
  <c r="N255" i="10"/>
  <c r="O255" i="10" s="1"/>
  <c r="O255" i="9"/>
  <c r="N354" i="10"/>
  <c r="O354" i="10" s="1"/>
  <c r="O354" i="9"/>
  <c r="N128" i="10"/>
  <c r="O128" i="10" s="1"/>
  <c r="O128" i="9"/>
  <c r="N105" i="10"/>
  <c r="O105" i="10" s="1"/>
  <c r="O105" i="9"/>
  <c r="N242" i="10"/>
  <c r="O242" i="10" s="1"/>
  <c r="O242" i="9"/>
  <c r="N160" i="10"/>
  <c r="O160" i="10" s="1"/>
  <c r="O160" i="9"/>
  <c r="N191" i="10"/>
  <c r="O191" i="10" s="1"/>
  <c r="O191" i="9"/>
  <c r="N271" i="10"/>
  <c r="O271" i="10" s="1"/>
  <c r="O271" i="9"/>
  <c r="N70" i="10"/>
  <c r="O70" i="10" s="1"/>
  <c r="O70" i="9"/>
  <c r="N159" i="10"/>
  <c r="O159" i="10" s="1"/>
  <c r="O159" i="9"/>
  <c r="N141" i="10"/>
  <c r="O141" i="10" s="1"/>
  <c r="O141" i="9"/>
  <c r="N246" i="10"/>
  <c r="O246" i="10" s="1"/>
  <c r="O246" i="9"/>
  <c r="N220" i="10"/>
  <c r="O220" i="10" s="1"/>
  <c r="O220" i="9"/>
  <c r="N73" i="10"/>
  <c r="O73" i="10" s="1"/>
  <c r="O73" i="9"/>
  <c r="N112" i="10"/>
  <c r="O112" i="10" s="1"/>
  <c r="O112" i="9"/>
  <c r="N256" i="10"/>
  <c r="O256" i="10" s="1"/>
  <c r="O256" i="9"/>
  <c r="N235" i="10"/>
  <c r="O235" i="10" s="1"/>
  <c r="O235" i="9"/>
  <c r="N157" i="10"/>
  <c r="O157" i="10" s="1"/>
  <c r="O157" i="9"/>
  <c r="N314" i="10"/>
  <c r="O314" i="10" s="1"/>
  <c r="O314" i="9"/>
  <c r="N165" i="10"/>
  <c r="O165" i="10" s="1"/>
  <c r="O165" i="9"/>
  <c r="N177" i="10"/>
  <c r="O177" i="10" s="1"/>
  <c r="O177" i="9"/>
  <c r="N382" i="10"/>
  <c r="O382" i="10" s="1"/>
  <c r="O382" i="9"/>
  <c r="N412" i="10"/>
  <c r="O412" i="10" s="1"/>
  <c r="O412" i="9"/>
  <c r="N203" i="10"/>
  <c r="O203" i="10" s="1"/>
  <c r="O203" i="9"/>
  <c r="N176" i="10"/>
  <c r="O176" i="10" s="1"/>
  <c r="O176" i="9"/>
  <c r="N155" i="10"/>
  <c r="O155" i="10" s="1"/>
  <c r="O155" i="9"/>
  <c r="N53" i="10"/>
  <c r="O53" i="10" s="1"/>
  <c r="O53" i="9"/>
  <c r="N372" i="10"/>
  <c r="O372" i="10" s="1"/>
  <c r="O372" i="9"/>
  <c r="N101" i="10"/>
  <c r="O101" i="10" s="1"/>
  <c r="O101" i="9"/>
  <c r="N426" i="10"/>
  <c r="O426" i="10" s="1"/>
  <c r="O426" i="9"/>
  <c r="N178" i="10"/>
  <c r="O178" i="10" s="1"/>
  <c r="O178" i="9"/>
  <c r="N253" i="10"/>
  <c r="O253" i="10" s="1"/>
  <c r="O253" i="9"/>
  <c r="N91" i="10"/>
  <c r="O91" i="10" s="1"/>
  <c r="O91" i="9"/>
  <c r="N407" i="10"/>
  <c r="O407" i="10" s="1"/>
  <c r="O407" i="9"/>
  <c r="N278" i="10"/>
  <c r="O278" i="10" s="1"/>
  <c r="O278" i="9"/>
  <c r="N430" i="10"/>
  <c r="O430" i="10" s="1"/>
  <c r="O430" i="9"/>
  <c r="N57" i="10"/>
  <c r="O57" i="10" s="1"/>
  <c r="O57" i="9"/>
  <c r="N425" i="10"/>
  <c r="O425" i="10" s="1"/>
  <c r="O425" i="9"/>
  <c r="N97" i="10"/>
  <c r="O97" i="10" s="1"/>
  <c r="O97" i="9"/>
  <c r="N317" i="10"/>
  <c r="O317" i="10" s="1"/>
  <c r="O317" i="9"/>
  <c r="N168" i="10"/>
  <c r="O168" i="10" s="1"/>
  <c r="O168" i="9"/>
  <c r="N46" i="10"/>
  <c r="O46" i="10" s="1"/>
  <c r="O46" i="9"/>
  <c r="N318" i="10"/>
  <c r="O318" i="10" s="1"/>
  <c r="O318" i="9"/>
  <c r="N327" i="10"/>
  <c r="O327" i="10" s="1"/>
  <c r="O327" i="9"/>
  <c r="N218" i="10"/>
  <c r="O218" i="10" s="1"/>
  <c r="O218" i="9"/>
  <c r="N283" i="10"/>
  <c r="O283" i="10" s="1"/>
  <c r="O283" i="9"/>
  <c r="N236" i="10"/>
  <c r="O236" i="10" s="1"/>
  <c r="O236" i="9"/>
  <c r="N359" i="10"/>
  <c r="O359" i="10" s="1"/>
  <c r="O359" i="9"/>
  <c r="N164" i="10"/>
  <c r="O164" i="10" s="1"/>
  <c r="O164" i="9"/>
  <c r="N221" i="10"/>
  <c r="O221" i="10" s="1"/>
  <c r="O221" i="9"/>
  <c r="N130" i="10"/>
  <c r="O130" i="10" s="1"/>
  <c r="O130" i="9"/>
  <c r="N217" i="10"/>
  <c r="O217" i="10" s="1"/>
  <c r="O217" i="9"/>
  <c r="N303" i="10"/>
  <c r="O303" i="10" s="1"/>
  <c r="O303" i="9"/>
  <c r="N432" i="10"/>
  <c r="O432" i="10" s="1"/>
  <c r="O432" i="9"/>
  <c r="N102" i="10"/>
  <c r="O102" i="10" s="1"/>
  <c r="O102" i="9"/>
  <c r="N321" i="10"/>
  <c r="O321" i="10" s="1"/>
  <c r="O321" i="9"/>
  <c r="N121" i="10"/>
  <c r="O121" i="10" s="1"/>
  <c r="O121" i="9"/>
  <c r="N240" i="10"/>
  <c r="O240" i="10" s="1"/>
  <c r="O240" i="9"/>
  <c r="N170" i="10"/>
  <c r="O170" i="10" s="1"/>
  <c r="O170" i="9"/>
  <c r="N371" i="10"/>
  <c r="O371" i="10" s="1"/>
  <c r="O371" i="9"/>
  <c r="N357" i="10"/>
  <c r="O357" i="10" s="1"/>
  <c r="O357" i="9"/>
  <c r="N378" i="10"/>
  <c r="O378" i="10" s="1"/>
  <c r="O378" i="9"/>
  <c r="N398" i="10"/>
  <c r="O398" i="10" s="1"/>
  <c r="O398" i="9"/>
  <c r="N336" i="10"/>
  <c r="O336" i="10" s="1"/>
  <c r="O336" i="9"/>
  <c r="N241" i="10"/>
  <c r="O241" i="10" s="1"/>
  <c r="O241" i="9"/>
  <c r="N92" i="10"/>
  <c r="O92" i="10" s="1"/>
  <c r="O92" i="9"/>
  <c r="N437" i="2"/>
  <c r="O437" i="2" s="1"/>
  <c r="N437" i="6"/>
  <c r="O437" i="6" s="1"/>
  <c r="N437" i="7"/>
  <c r="O437" i="7" s="1"/>
  <c r="N437" i="5"/>
  <c r="O437" i="5" s="1"/>
  <c r="N437" i="4"/>
  <c r="O437" i="4" s="1"/>
  <c r="N437" i="10"/>
  <c r="O437" i="10" s="1"/>
  <c r="N437" i="8"/>
  <c r="O437" i="8" s="1"/>
  <c r="N437" i="3"/>
  <c r="O437" i="3" s="1"/>
  <c r="N437" i="9"/>
  <c r="O437" i="9" l="1"/>
</calcChain>
</file>

<file path=xl/sharedStrings.xml><?xml version="1.0" encoding="utf-8"?>
<sst xmlns="http://schemas.openxmlformats.org/spreadsheetml/2006/main" count="4724" uniqueCount="507">
  <si>
    <t>Knr.</t>
  </si>
  <si>
    <t>Kommune</t>
  </si>
  <si>
    <t xml:space="preserve">Skatt </t>
  </si>
  <si>
    <t>Innbyggere</t>
  </si>
  <si>
    <t>Inntektsutjevning i kr pr innb</t>
  </si>
  <si>
    <t>Inntektsutjevning totalt</t>
  </si>
  <si>
    <t>Netto</t>
  </si>
  <si>
    <t>Netto innt.</t>
  </si>
  <si>
    <t xml:space="preserve">jan </t>
  </si>
  <si>
    <t>Kr pr innb</t>
  </si>
  <si>
    <t>Prosent av</t>
  </si>
  <si>
    <t>Symmetrisk</t>
  </si>
  <si>
    <t>Tilleggs-</t>
  </si>
  <si>
    <t>Brutto</t>
  </si>
  <si>
    <t>Finansier-</t>
  </si>
  <si>
    <t xml:space="preserve">Netto </t>
  </si>
  <si>
    <t>innt.utj.</t>
  </si>
  <si>
    <t>utj. tilskudd</t>
  </si>
  <si>
    <t>(1000 kr)</t>
  </si>
  <si>
    <t>lands-</t>
  </si>
  <si>
    <t xml:space="preserve"> utjevning</t>
  </si>
  <si>
    <t>kompen-</t>
  </si>
  <si>
    <t>ing</t>
  </si>
  <si>
    <t>innt.utj</t>
  </si>
  <si>
    <t>inntekts-</t>
  </si>
  <si>
    <t>januar</t>
  </si>
  <si>
    <t>februar</t>
  </si>
  <si>
    <t>gjennomsnitt</t>
  </si>
  <si>
    <t>(60 pst.)</t>
  </si>
  <si>
    <t>sasjon</t>
  </si>
  <si>
    <t>Till.komp.</t>
  </si>
  <si>
    <t>utjevning</t>
  </si>
  <si>
    <t>(jan)</t>
  </si>
  <si>
    <t>Hele landet</t>
  </si>
  <si>
    <t xml:space="preserve">Trekk for finansiering av inntektsutjevningen (kr pr innb): </t>
  </si>
  <si>
    <t>/</t>
  </si>
  <si>
    <t>innb. =</t>
  </si>
  <si>
    <t>kr pr innb</t>
  </si>
  <si>
    <t>(jan-mar)</t>
  </si>
  <si>
    <t>jan-feb</t>
  </si>
  <si>
    <t>mars</t>
  </si>
  <si>
    <t>april</t>
  </si>
  <si>
    <t>(jan-apr)</t>
  </si>
  <si>
    <t>jan-mar</t>
  </si>
  <si>
    <t>jan-mai</t>
  </si>
  <si>
    <t>(jan-mai)</t>
  </si>
  <si>
    <t>jan-april</t>
  </si>
  <si>
    <t>mai</t>
  </si>
  <si>
    <t>jan-juli</t>
  </si>
  <si>
    <t>(jan-juli)</t>
  </si>
  <si>
    <t>juli</t>
  </si>
  <si>
    <t>jan-august</t>
  </si>
  <si>
    <t>(jan-august)</t>
  </si>
  <si>
    <t>august</t>
  </si>
  <si>
    <t>jan-september</t>
  </si>
  <si>
    <t>(jan-september)</t>
  </si>
  <si>
    <t>september</t>
  </si>
  <si>
    <t>jan-november</t>
  </si>
  <si>
    <t>(jan-november)</t>
  </si>
  <si>
    <t>november</t>
  </si>
  <si>
    <t>jan-desember</t>
  </si>
  <si>
    <t>(jan-desember)</t>
  </si>
  <si>
    <t>desember</t>
  </si>
  <si>
    <t>(jan-feb)</t>
  </si>
  <si>
    <t xml:space="preserve">Halden </t>
  </si>
  <si>
    <t xml:space="preserve">Moss </t>
  </si>
  <si>
    <t xml:space="preserve">Sarpsborg </t>
  </si>
  <si>
    <t xml:space="preserve">Fredrikstad </t>
  </si>
  <si>
    <t xml:space="preserve">Hvaler </t>
  </si>
  <si>
    <t xml:space="preserve">Aremark </t>
  </si>
  <si>
    <t xml:space="preserve">Marker </t>
  </si>
  <si>
    <t xml:space="preserve">Rømskog </t>
  </si>
  <si>
    <t xml:space="preserve">Trøgstad </t>
  </si>
  <si>
    <t xml:space="preserve">Spydeberg </t>
  </si>
  <si>
    <t xml:space="preserve">Askim </t>
  </si>
  <si>
    <t xml:space="preserve">Eidsberg </t>
  </si>
  <si>
    <t xml:space="preserve">Skiptvet </t>
  </si>
  <si>
    <t xml:space="preserve">Rakkestad </t>
  </si>
  <si>
    <t xml:space="preserve">Råde </t>
  </si>
  <si>
    <t xml:space="preserve">Rygge </t>
  </si>
  <si>
    <t xml:space="preserve">Våler </t>
  </si>
  <si>
    <t xml:space="preserve">Hobøl </t>
  </si>
  <si>
    <t xml:space="preserve">Vestby </t>
  </si>
  <si>
    <t xml:space="preserve">Ski </t>
  </si>
  <si>
    <t xml:space="preserve">Ås </t>
  </si>
  <si>
    <t xml:space="preserve">Frogn </t>
  </si>
  <si>
    <t xml:space="preserve">Nesodden </t>
  </si>
  <si>
    <t xml:space="preserve">Oppegård </t>
  </si>
  <si>
    <t xml:space="preserve">Bærum </t>
  </si>
  <si>
    <t xml:space="preserve">Asker </t>
  </si>
  <si>
    <t xml:space="preserve">Aurskog-Høland </t>
  </si>
  <si>
    <t xml:space="preserve">Sørum </t>
  </si>
  <si>
    <t xml:space="preserve">Fet </t>
  </si>
  <si>
    <t xml:space="preserve">Rælingen </t>
  </si>
  <si>
    <t xml:space="preserve">Enebakk </t>
  </si>
  <si>
    <t xml:space="preserve">Lørenskog </t>
  </si>
  <si>
    <t xml:space="preserve">Skedsmo </t>
  </si>
  <si>
    <t xml:space="preserve">Nittedal </t>
  </si>
  <si>
    <t xml:space="preserve">Gjerdrum </t>
  </si>
  <si>
    <t xml:space="preserve">Ullensaker </t>
  </si>
  <si>
    <t xml:space="preserve">Nes </t>
  </si>
  <si>
    <t xml:space="preserve">Eidsvoll </t>
  </si>
  <si>
    <t xml:space="preserve">Nannestad </t>
  </si>
  <si>
    <t xml:space="preserve">Hurdal </t>
  </si>
  <si>
    <t xml:space="preserve">Oslo </t>
  </si>
  <si>
    <t xml:space="preserve">Kongsvinger </t>
  </si>
  <si>
    <t xml:space="preserve">Hamar </t>
  </si>
  <si>
    <t xml:space="preserve">Ringsaker </t>
  </si>
  <si>
    <t xml:space="preserve">Løten </t>
  </si>
  <si>
    <t xml:space="preserve">Stange </t>
  </si>
  <si>
    <t xml:space="preserve">Nord-Odal </t>
  </si>
  <si>
    <t xml:space="preserve">Sør-Odal </t>
  </si>
  <si>
    <t xml:space="preserve">Eidskog </t>
  </si>
  <si>
    <t xml:space="preserve">Grue </t>
  </si>
  <si>
    <t xml:space="preserve">Åsnes </t>
  </si>
  <si>
    <t xml:space="preserve">Elverum </t>
  </si>
  <si>
    <t xml:space="preserve">Trysil </t>
  </si>
  <si>
    <t xml:space="preserve">Åmot </t>
  </si>
  <si>
    <t xml:space="preserve">Stor-Elvdal </t>
  </si>
  <si>
    <t xml:space="preserve">Rendalen </t>
  </si>
  <si>
    <t xml:space="preserve">Engerdal </t>
  </si>
  <si>
    <t xml:space="preserve">Tolga </t>
  </si>
  <si>
    <t xml:space="preserve">Tynset </t>
  </si>
  <si>
    <t xml:space="preserve">Alvdal </t>
  </si>
  <si>
    <t xml:space="preserve">Folldal </t>
  </si>
  <si>
    <t xml:space="preserve">Os </t>
  </si>
  <si>
    <t xml:space="preserve">Lillehammer </t>
  </si>
  <si>
    <t xml:space="preserve">Gjøvik </t>
  </si>
  <si>
    <t xml:space="preserve">Dovre </t>
  </si>
  <si>
    <t xml:space="preserve">Lesja </t>
  </si>
  <si>
    <t xml:space="preserve">Skjåk </t>
  </si>
  <si>
    <t xml:space="preserve">Lom </t>
  </si>
  <si>
    <t xml:space="preserve">Vågå </t>
  </si>
  <si>
    <t xml:space="preserve">Nord-Fron </t>
  </si>
  <si>
    <t xml:space="preserve">Sel </t>
  </si>
  <si>
    <t xml:space="preserve">Sør-Fron </t>
  </si>
  <si>
    <t xml:space="preserve">Ringebu </t>
  </si>
  <si>
    <t xml:space="preserve">Øyer </t>
  </si>
  <si>
    <t xml:space="preserve">Gausdal </t>
  </si>
  <si>
    <t xml:space="preserve">Østre Toten </t>
  </si>
  <si>
    <t xml:space="preserve">Vestre Toten </t>
  </si>
  <si>
    <t xml:space="preserve">Jevnaker </t>
  </si>
  <si>
    <t xml:space="preserve">Lunner </t>
  </si>
  <si>
    <t xml:space="preserve">Gran </t>
  </si>
  <si>
    <t xml:space="preserve">Søndre Land </t>
  </si>
  <si>
    <t xml:space="preserve">Nordre Land </t>
  </si>
  <si>
    <t xml:space="preserve">Sør-Aurdal </t>
  </si>
  <si>
    <t xml:space="preserve">Etnedal </t>
  </si>
  <si>
    <t xml:space="preserve">Nord-Aurdal </t>
  </si>
  <si>
    <t xml:space="preserve">Vestre Slidre </t>
  </si>
  <si>
    <t xml:space="preserve">Øystre Slidre </t>
  </si>
  <si>
    <t xml:space="preserve">Vang </t>
  </si>
  <si>
    <t xml:space="preserve">Drammen </t>
  </si>
  <si>
    <t xml:space="preserve">Kongsberg </t>
  </si>
  <si>
    <t xml:space="preserve">Ringerike </t>
  </si>
  <si>
    <t xml:space="preserve">Hole </t>
  </si>
  <si>
    <t xml:space="preserve">Flå </t>
  </si>
  <si>
    <t xml:space="preserve">Gol </t>
  </si>
  <si>
    <t xml:space="preserve">Hemsedal </t>
  </si>
  <si>
    <t xml:space="preserve">Ål </t>
  </si>
  <si>
    <t xml:space="preserve">Hol </t>
  </si>
  <si>
    <t xml:space="preserve">Sigdal </t>
  </si>
  <si>
    <t xml:space="preserve">Krødsherad </t>
  </si>
  <si>
    <t xml:space="preserve">Modum </t>
  </si>
  <si>
    <t xml:space="preserve">Øvre Eiker </t>
  </si>
  <si>
    <t xml:space="preserve">Nedre Eiker </t>
  </si>
  <si>
    <t xml:space="preserve">Lier </t>
  </si>
  <si>
    <t xml:space="preserve">Røyken </t>
  </si>
  <si>
    <t xml:space="preserve">Hurum </t>
  </si>
  <si>
    <t xml:space="preserve">Flesberg </t>
  </si>
  <si>
    <t xml:space="preserve">Rollag </t>
  </si>
  <si>
    <t xml:space="preserve">Nore og Uvdal </t>
  </si>
  <si>
    <t xml:space="preserve">Horten </t>
  </si>
  <si>
    <t xml:space="preserve">Holmestrand </t>
  </si>
  <si>
    <t xml:space="preserve">Tønsberg </t>
  </si>
  <si>
    <t xml:space="preserve">Sandefjord </t>
  </si>
  <si>
    <t xml:space="preserve">Larvik </t>
  </si>
  <si>
    <t xml:space="preserve">Svelvik </t>
  </si>
  <si>
    <t xml:space="preserve">Sande </t>
  </si>
  <si>
    <t xml:space="preserve">Hof </t>
  </si>
  <si>
    <t xml:space="preserve">Re </t>
  </si>
  <si>
    <t xml:space="preserve">Andebu </t>
  </si>
  <si>
    <t xml:space="preserve">Stokke </t>
  </si>
  <si>
    <t xml:space="preserve">Nøtterøy </t>
  </si>
  <si>
    <t xml:space="preserve">Tjøme </t>
  </si>
  <si>
    <t xml:space="preserve">Lardal </t>
  </si>
  <si>
    <t xml:space="preserve">Porsgrunn </t>
  </si>
  <si>
    <t xml:space="preserve">Skien </t>
  </si>
  <si>
    <t xml:space="preserve">Notodden </t>
  </si>
  <si>
    <t xml:space="preserve">Siljan </t>
  </si>
  <si>
    <t xml:space="preserve">Bamble </t>
  </si>
  <si>
    <t xml:space="preserve">Kragerø </t>
  </si>
  <si>
    <t xml:space="preserve">Drangedal </t>
  </si>
  <si>
    <t xml:space="preserve">Nome </t>
  </si>
  <si>
    <t xml:space="preserve">Bø </t>
  </si>
  <si>
    <t xml:space="preserve">Sauherad </t>
  </si>
  <si>
    <t xml:space="preserve">Tinn </t>
  </si>
  <si>
    <t xml:space="preserve">Hjartdal </t>
  </si>
  <si>
    <t xml:space="preserve">Seljord </t>
  </si>
  <si>
    <t xml:space="preserve">Kviteseid </t>
  </si>
  <si>
    <t xml:space="preserve">Nissedal </t>
  </si>
  <si>
    <t xml:space="preserve">Fyresdal </t>
  </si>
  <si>
    <t xml:space="preserve">Tokke </t>
  </si>
  <si>
    <t xml:space="preserve">Vinje </t>
  </si>
  <si>
    <t xml:space="preserve">Risør </t>
  </si>
  <si>
    <t xml:space="preserve">Grimstad </t>
  </si>
  <si>
    <t xml:space="preserve">Arendal </t>
  </si>
  <si>
    <t xml:space="preserve">Gjerstad </t>
  </si>
  <si>
    <t xml:space="preserve">Vegårshei </t>
  </si>
  <si>
    <t xml:space="preserve">Tvedestrand </t>
  </si>
  <si>
    <t xml:space="preserve">Froland </t>
  </si>
  <si>
    <t xml:space="preserve">Lillesand </t>
  </si>
  <si>
    <t xml:space="preserve">Birkenes </t>
  </si>
  <si>
    <t xml:space="preserve">Åmli </t>
  </si>
  <si>
    <t xml:space="preserve">Iveland </t>
  </si>
  <si>
    <t xml:space="preserve">Evje og Hornnes </t>
  </si>
  <si>
    <t xml:space="preserve">Bygland </t>
  </si>
  <si>
    <t xml:space="preserve">Valle </t>
  </si>
  <si>
    <t xml:space="preserve">Bykle </t>
  </si>
  <si>
    <t xml:space="preserve">Kristiansand </t>
  </si>
  <si>
    <t xml:space="preserve">Mandal </t>
  </si>
  <si>
    <t xml:space="preserve">Farsund </t>
  </si>
  <si>
    <t xml:space="preserve">Flekkefjord </t>
  </si>
  <si>
    <t xml:space="preserve">Vennesla </t>
  </si>
  <si>
    <t xml:space="preserve">Songdalen </t>
  </si>
  <si>
    <t xml:space="preserve">Søgne </t>
  </si>
  <si>
    <t xml:space="preserve">Marnardal </t>
  </si>
  <si>
    <t xml:space="preserve">Åseral </t>
  </si>
  <si>
    <t xml:space="preserve">Audnedal </t>
  </si>
  <si>
    <t xml:space="preserve">Lindesnes </t>
  </si>
  <si>
    <t xml:space="preserve">Lyngdal </t>
  </si>
  <si>
    <t xml:space="preserve">Hægebostad </t>
  </si>
  <si>
    <t xml:space="preserve">Kvinesdal </t>
  </si>
  <si>
    <t xml:space="preserve">Sirdal </t>
  </si>
  <si>
    <t xml:space="preserve">Eigersund </t>
  </si>
  <si>
    <t xml:space="preserve">Sandnes </t>
  </si>
  <si>
    <t xml:space="preserve">Stavanger </t>
  </si>
  <si>
    <t xml:space="preserve">Haugesund </t>
  </si>
  <si>
    <t xml:space="preserve">Sokndal </t>
  </si>
  <si>
    <t xml:space="preserve">Lund </t>
  </si>
  <si>
    <t xml:space="preserve">Bjerkreim </t>
  </si>
  <si>
    <t xml:space="preserve">Hå </t>
  </si>
  <si>
    <t xml:space="preserve">Klepp </t>
  </si>
  <si>
    <t xml:space="preserve">Time </t>
  </si>
  <si>
    <t xml:space="preserve">Gjesdal </t>
  </si>
  <si>
    <t xml:space="preserve">Sola </t>
  </si>
  <si>
    <t xml:space="preserve">Randaberg </t>
  </si>
  <si>
    <t xml:space="preserve">Forsand </t>
  </si>
  <si>
    <t xml:space="preserve">Strand </t>
  </si>
  <si>
    <t xml:space="preserve">Hjelmeland </t>
  </si>
  <si>
    <t xml:space="preserve">Suldal </t>
  </si>
  <si>
    <t xml:space="preserve">Sauda </t>
  </si>
  <si>
    <t xml:space="preserve">Finnøy </t>
  </si>
  <si>
    <t xml:space="preserve">Rennesøy </t>
  </si>
  <si>
    <t xml:space="preserve">Kvitsøy </t>
  </si>
  <si>
    <t xml:space="preserve">Bokn </t>
  </si>
  <si>
    <t xml:space="preserve">Tysvær </t>
  </si>
  <si>
    <t xml:space="preserve">Karmøy </t>
  </si>
  <si>
    <t xml:space="preserve">Utsira </t>
  </si>
  <si>
    <t xml:space="preserve">Vindafjord </t>
  </si>
  <si>
    <t xml:space="preserve">Bergen </t>
  </si>
  <si>
    <t xml:space="preserve">Etne </t>
  </si>
  <si>
    <t xml:space="preserve">Sveio </t>
  </si>
  <si>
    <t xml:space="preserve">Bømlo </t>
  </si>
  <si>
    <t xml:space="preserve">Stord </t>
  </si>
  <si>
    <t xml:space="preserve">Fitjar </t>
  </si>
  <si>
    <t xml:space="preserve">Tysnes </t>
  </si>
  <si>
    <t xml:space="preserve">Kvinnherad </t>
  </si>
  <si>
    <t xml:space="preserve">Jondal </t>
  </si>
  <si>
    <t xml:space="preserve">Odda </t>
  </si>
  <si>
    <t xml:space="preserve">Ullensvang </t>
  </si>
  <si>
    <t xml:space="preserve">Eidfjord </t>
  </si>
  <si>
    <t xml:space="preserve">Ulvik </t>
  </si>
  <si>
    <t xml:space="preserve">Granvin </t>
  </si>
  <si>
    <t xml:space="preserve">Voss </t>
  </si>
  <si>
    <t xml:space="preserve">Kvam </t>
  </si>
  <si>
    <t xml:space="preserve">Fusa </t>
  </si>
  <si>
    <t xml:space="preserve">Samnanger </t>
  </si>
  <si>
    <t xml:space="preserve">Austevoll </t>
  </si>
  <si>
    <t xml:space="preserve">Sund </t>
  </si>
  <si>
    <t xml:space="preserve">Fjell </t>
  </si>
  <si>
    <t xml:space="preserve">Askøy </t>
  </si>
  <si>
    <t xml:space="preserve">Vaksdal </t>
  </si>
  <si>
    <t xml:space="preserve">Modalen </t>
  </si>
  <si>
    <t xml:space="preserve">Osterøy </t>
  </si>
  <si>
    <t xml:space="preserve">Meland </t>
  </si>
  <si>
    <t xml:space="preserve">Øygarden </t>
  </si>
  <si>
    <t xml:space="preserve">Radøy </t>
  </si>
  <si>
    <t xml:space="preserve">Lindås </t>
  </si>
  <si>
    <t xml:space="preserve">Austrheim </t>
  </si>
  <si>
    <t xml:space="preserve">Fedje </t>
  </si>
  <si>
    <t xml:space="preserve">Masfjorden </t>
  </si>
  <si>
    <t xml:space="preserve">Flora </t>
  </si>
  <si>
    <t xml:space="preserve">Gulen </t>
  </si>
  <si>
    <t xml:space="preserve">Solund </t>
  </si>
  <si>
    <t xml:space="preserve">Hyllestad </t>
  </si>
  <si>
    <t xml:space="preserve">Høyanger </t>
  </si>
  <si>
    <t xml:space="preserve">Vik </t>
  </si>
  <si>
    <t xml:space="preserve">Balestrand </t>
  </si>
  <si>
    <t xml:space="preserve">Leikanger </t>
  </si>
  <si>
    <t xml:space="preserve">Sogndal </t>
  </si>
  <si>
    <t xml:space="preserve">Aurland </t>
  </si>
  <si>
    <t xml:space="preserve">Lærdal </t>
  </si>
  <si>
    <t xml:space="preserve">Årdal </t>
  </si>
  <si>
    <t xml:space="preserve">Luster </t>
  </si>
  <si>
    <t xml:space="preserve">Askvoll </t>
  </si>
  <si>
    <t xml:space="preserve">Fjaler </t>
  </si>
  <si>
    <t xml:space="preserve">Gaular </t>
  </si>
  <si>
    <t xml:space="preserve">Jølster </t>
  </si>
  <si>
    <t xml:space="preserve">Førde </t>
  </si>
  <si>
    <t xml:space="preserve">Naustdal </t>
  </si>
  <si>
    <t xml:space="preserve">Bremanger </t>
  </si>
  <si>
    <t xml:space="preserve">Vågsøy </t>
  </si>
  <si>
    <t xml:space="preserve">Selje </t>
  </si>
  <si>
    <t xml:space="preserve">Eid </t>
  </si>
  <si>
    <t xml:space="preserve">Hornindal </t>
  </si>
  <si>
    <t xml:space="preserve">Gloppen </t>
  </si>
  <si>
    <t xml:space="preserve">Stryn </t>
  </si>
  <si>
    <t xml:space="preserve">Molde </t>
  </si>
  <si>
    <t xml:space="preserve">Ålesund </t>
  </si>
  <si>
    <t xml:space="preserve">Kristiansund </t>
  </si>
  <si>
    <t xml:space="preserve">Vanylven </t>
  </si>
  <si>
    <t xml:space="preserve">Herøy </t>
  </si>
  <si>
    <t xml:space="preserve">Ulstein </t>
  </si>
  <si>
    <t xml:space="preserve">Hareid </t>
  </si>
  <si>
    <t xml:space="preserve">Volda </t>
  </si>
  <si>
    <t xml:space="preserve">Ørsta </t>
  </si>
  <si>
    <t xml:space="preserve">Ørskog </t>
  </si>
  <si>
    <t xml:space="preserve">Norddal </t>
  </si>
  <si>
    <t xml:space="preserve">Stranda </t>
  </si>
  <si>
    <t xml:space="preserve">Stordal </t>
  </si>
  <si>
    <t xml:space="preserve">Sykkylven </t>
  </si>
  <si>
    <t xml:space="preserve">Skodje </t>
  </si>
  <si>
    <t xml:space="preserve">Sula </t>
  </si>
  <si>
    <t xml:space="preserve">Giske </t>
  </si>
  <si>
    <t xml:space="preserve">Haram </t>
  </si>
  <si>
    <t xml:space="preserve">Vestnes </t>
  </si>
  <si>
    <t xml:space="preserve">Rauma </t>
  </si>
  <si>
    <t xml:space="preserve">Nesset </t>
  </si>
  <si>
    <t xml:space="preserve">Midsund </t>
  </si>
  <si>
    <t xml:space="preserve">Sandøy </t>
  </si>
  <si>
    <t xml:space="preserve">Aukra </t>
  </si>
  <si>
    <t xml:space="preserve">Fræna </t>
  </si>
  <si>
    <t xml:space="preserve">Eide </t>
  </si>
  <si>
    <t xml:space="preserve">Averøy </t>
  </si>
  <si>
    <t xml:space="preserve">Gjemnes </t>
  </si>
  <si>
    <t xml:space="preserve">Tingvoll </t>
  </si>
  <si>
    <t xml:space="preserve">Sunndal </t>
  </si>
  <si>
    <t xml:space="preserve">Surnadal </t>
  </si>
  <si>
    <t xml:space="preserve">Rindal </t>
  </si>
  <si>
    <t xml:space="preserve">Halsa </t>
  </si>
  <si>
    <t xml:space="preserve">Smøla </t>
  </si>
  <si>
    <t xml:space="preserve">Aure </t>
  </si>
  <si>
    <t xml:space="preserve">Trondheim </t>
  </si>
  <si>
    <t xml:space="preserve">Hemne </t>
  </si>
  <si>
    <t xml:space="preserve">Snillfjord </t>
  </si>
  <si>
    <t xml:space="preserve">Hitra </t>
  </si>
  <si>
    <t xml:space="preserve">Frøya </t>
  </si>
  <si>
    <t xml:space="preserve">Ørland </t>
  </si>
  <si>
    <t xml:space="preserve">Agdenes </t>
  </si>
  <si>
    <t xml:space="preserve">Rissa </t>
  </si>
  <si>
    <t xml:space="preserve">Bjugn </t>
  </si>
  <si>
    <t xml:space="preserve">Åfjord </t>
  </si>
  <si>
    <t xml:space="preserve">Roan </t>
  </si>
  <si>
    <t xml:space="preserve">Osen </t>
  </si>
  <si>
    <t xml:space="preserve">Oppdal </t>
  </si>
  <si>
    <t xml:space="preserve">Rennebu </t>
  </si>
  <si>
    <t xml:space="preserve">Meldal </t>
  </si>
  <si>
    <t xml:space="preserve">Orkdal </t>
  </si>
  <si>
    <t xml:space="preserve">Røros </t>
  </si>
  <si>
    <t xml:space="preserve">Holtålen </t>
  </si>
  <si>
    <t xml:space="preserve">Midtre Gauldal </t>
  </si>
  <si>
    <t xml:space="preserve">Melhus </t>
  </si>
  <si>
    <t xml:space="preserve">Skaun </t>
  </si>
  <si>
    <t xml:space="preserve">Klæbu </t>
  </si>
  <si>
    <t xml:space="preserve">Malvik </t>
  </si>
  <si>
    <t xml:space="preserve">Selbu </t>
  </si>
  <si>
    <t xml:space="preserve">Tydal </t>
  </si>
  <si>
    <t xml:space="preserve">Steinkjer </t>
  </si>
  <si>
    <t xml:space="preserve">Namsos </t>
  </si>
  <si>
    <t xml:space="preserve">Meråker </t>
  </si>
  <si>
    <t xml:space="preserve">Stjørdal </t>
  </si>
  <si>
    <t xml:space="preserve">Frosta </t>
  </si>
  <si>
    <t xml:space="preserve">Leksvik </t>
  </si>
  <si>
    <t xml:space="preserve">Levanger </t>
  </si>
  <si>
    <t xml:space="preserve">Verdal </t>
  </si>
  <si>
    <t xml:space="preserve">Verran </t>
  </si>
  <si>
    <t xml:space="preserve">Namdalseid </t>
  </si>
  <si>
    <t xml:space="preserve">Snåsa </t>
  </si>
  <si>
    <t xml:space="preserve">Lierne </t>
  </si>
  <si>
    <t xml:space="preserve">Røyrvik </t>
  </si>
  <si>
    <t xml:space="preserve">Namsskogan </t>
  </si>
  <si>
    <t xml:space="preserve">Grong </t>
  </si>
  <si>
    <t xml:space="preserve">Høylandet </t>
  </si>
  <si>
    <t xml:space="preserve">Overhalla </t>
  </si>
  <si>
    <t xml:space="preserve">Fosnes </t>
  </si>
  <si>
    <t xml:space="preserve">Flatanger </t>
  </si>
  <si>
    <t xml:space="preserve">Vikna </t>
  </si>
  <si>
    <t xml:space="preserve">Nærøy </t>
  </si>
  <si>
    <t xml:space="preserve">Leka </t>
  </si>
  <si>
    <t xml:space="preserve">Inderøy </t>
  </si>
  <si>
    <t xml:space="preserve">Bodø </t>
  </si>
  <si>
    <t xml:space="preserve">Narvik </t>
  </si>
  <si>
    <t xml:space="preserve">Bindal </t>
  </si>
  <si>
    <t xml:space="preserve">Sømna </t>
  </si>
  <si>
    <t xml:space="preserve">Brønnøy </t>
  </si>
  <si>
    <t xml:space="preserve">Vega </t>
  </si>
  <si>
    <t xml:space="preserve">Vevelstad </t>
  </si>
  <si>
    <t xml:space="preserve">Alstahaug </t>
  </si>
  <si>
    <t xml:space="preserve">Leirfjord </t>
  </si>
  <si>
    <t xml:space="preserve">Vefsn </t>
  </si>
  <si>
    <t xml:space="preserve">Grane </t>
  </si>
  <si>
    <t xml:space="preserve">Hattfjelldal </t>
  </si>
  <si>
    <t xml:space="preserve">Dønna </t>
  </si>
  <si>
    <t xml:space="preserve">Nesna </t>
  </si>
  <si>
    <t xml:space="preserve">Hemnes </t>
  </si>
  <si>
    <t xml:space="preserve">Rana </t>
  </si>
  <si>
    <t xml:space="preserve">Lurøy </t>
  </si>
  <si>
    <t xml:space="preserve">Træna </t>
  </si>
  <si>
    <t xml:space="preserve">Rødøy </t>
  </si>
  <si>
    <t xml:space="preserve">Meløy </t>
  </si>
  <si>
    <t xml:space="preserve">Gildeskål </t>
  </si>
  <si>
    <t xml:space="preserve">Beiarn </t>
  </si>
  <si>
    <t xml:space="preserve">Saltdal </t>
  </si>
  <si>
    <t xml:space="preserve">Fauske </t>
  </si>
  <si>
    <t xml:space="preserve">Sørfold </t>
  </si>
  <si>
    <t xml:space="preserve">Steigen </t>
  </si>
  <si>
    <t xml:space="preserve">Hamarøy </t>
  </si>
  <si>
    <t xml:space="preserve">Tysfjord </t>
  </si>
  <si>
    <t xml:space="preserve">Lødingen </t>
  </si>
  <si>
    <t xml:space="preserve">Tjeldsund </t>
  </si>
  <si>
    <t xml:space="preserve">Evenes </t>
  </si>
  <si>
    <t xml:space="preserve">Ballangen </t>
  </si>
  <si>
    <t xml:space="preserve">Røst </t>
  </si>
  <si>
    <t xml:space="preserve">Værøy </t>
  </si>
  <si>
    <t xml:space="preserve">Flakstad </t>
  </si>
  <si>
    <t xml:space="preserve">Vestvågøy </t>
  </si>
  <si>
    <t xml:space="preserve">Vågan </t>
  </si>
  <si>
    <t xml:space="preserve">Hadsel </t>
  </si>
  <si>
    <t xml:space="preserve">Øksnes </t>
  </si>
  <si>
    <t xml:space="preserve">Sortland </t>
  </si>
  <si>
    <t xml:space="preserve">Andøy </t>
  </si>
  <si>
    <t xml:space="preserve">Moskenes </t>
  </si>
  <si>
    <t xml:space="preserve">Tromsø </t>
  </si>
  <si>
    <t xml:space="preserve">Harstad </t>
  </si>
  <si>
    <t xml:space="preserve">Kvæfjord </t>
  </si>
  <si>
    <t xml:space="preserve">Skånland </t>
  </si>
  <si>
    <t xml:space="preserve">Ibestad </t>
  </si>
  <si>
    <t xml:space="preserve">Gratangen </t>
  </si>
  <si>
    <t xml:space="preserve">Lavangen </t>
  </si>
  <si>
    <t xml:space="preserve">Bardu </t>
  </si>
  <si>
    <t xml:space="preserve">Salangen </t>
  </si>
  <si>
    <t xml:space="preserve">Målselv </t>
  </si>
  <si>
    <t xml:space="preserve">Sørreisa </t>
  </si>
  <si>
    <t xml:space="preserve">Dyrøy </t>
  </si>
  <si>
    <t xml:space="preserve">Tranøy </t>
  </si>
  <si>
    <t xml:space="preserve">Torsken </t>
  </si>
  <si>
    <t xml:space="preserve">Berg </t>
  </si>
  <si>
    <t xml:space="preserve">Lenvik </t>
  </si>
  <si>
    <t xml:space="preserve">Balsfjord </t>
  </si>
  <si>
    <t xml:space="preserve">Karlsøy </t>
  </si>
  <si>
    <t xml:space="preserve">Lyngen </t>
  </si>
  <si>
    <t xml:space="preserve">Storfjord </t>
  </si>
  <si>
    <t xml:space="preserve">Kåfjord </t>
  </si>
  <si>
    <t xml:space="preserve">Skjervøy </t>
  </si>
  <si>
    <t xml:space="preserve">Nordreisa </t>
  </si>
  <si>
    <t xml:space="preserve">Kvænangen </t>
  </si>
  <si>
    <t xml:space="preserve">Vardø </t>
  </si>
  <si>
    <t xml:space="preserve">Vadsø </t>
  </si>
  <si>
    <t xml:space="preserve">Hammerfest </t>
  </si>
  <si>
    <t xml:space="preserve">Kautokeino </t>
  </si>
  <si>
    <t xml:space="preserve">Alta </t>
  </si>
  <si>
    <t xml:space="preserve">Loppa </t>
  </si>
  <si>
    <t xml:space="preserve">Hasvik </t>
  </si>
  <si>
    <t xml:space="preserve">Kvalsund </t>
  </si>
  <si>
    <t xml:space="preserve">Måsøy </t>
  </si>
  <si>
    <t xml:space="preserve">Nordkapp </t>
  </si>
  <si>
    <t xml:space="preserve">Porsanger </t>
  </si>
  <si>
    <t xml:space="preserve">Karasjok </t>
  </si>
  <si>
    <t xml:space="preserve">Lebesby </t>
  </si>
  <si>
    <t xml:space="preserve">Gamvik </t>
  </si>
  <si>
    <t xml:space="preserve">Berlevåg </t>
  </si>
  <si>
    <t xml:space="preserve">Tana </t>
  </si>
  <si>
    <t xml:space="preserve">Nesseby </t>
  </si>
  <si>
    <t xml:space="preserve">Båtsfjord </t>
  </si>
  <si>
    <t xml:space="preserve">Sør-Varanger </t>
  </si>
  <si>
    <t>pr. 1.1.16</t>
  </si>
  <si>
    <t>Beregninger av skatt og netto inntektsutjevning for kommunene, desember 2016</t>
  </si>
  <si>
    <t>Skatt jan-desember 2016</t>
  </si>
  <si>
    <t>Beregninger av skatt og netto inntektsutjevning for kommunene, november 2016</t>
  </si>
  <si>
    <t>Skatt jan-november 2016</t>
  </si>
  <si>
    <t>Beregninger av skatt og netto inntektsutjevning for kommunene, september 2016</t>
  </si>
  <si>
    <t>Skatt jan-september 2016</t>
  </si>
  <si>
    <t>Skatt jan-august 2016</t>
  </si>
  <si>
    <t>Beregninger av skatt og netto inntektsutjevning for kommunene, august 2016</t>
  </si>
  <si>
    <t>Skatt jan-juli 2016</t>
  </si>
  <si>
    <t>Beregninger av skatt og netto inntektsutjevning for kommunene, juli 2016</t>
  </si>
  <si>
    <t>Beregninger av skatt og netto inntektsutjevning for kommunene, mai 2016</t>
  </si>
  <si>
    <t>Skatt jan-mai 2016</t>
  </si>
  <si>
    <t>Beregninger av skatt og netto inntektsutjevning for kommunene, april 2016</t>
  </si>
  <si>
    <t>Skatt apr 2016</t>
  </si>
  <si>
    <t>Skatt mar 2016</t>
  </si>
  <si>
    <t>Beregninger av skatt og netto inntektsutjevning for kommunene, mars 2016</t>
  </si>
  <si>
    <t>Skatt feb 2016</t>
  </si>
  <si>
    <t>Beregninger av skatt og netto inntektsutjevning for kommunene, februar 2016</t>
  </si>
  <si>
    <t>Skatt jan 2016</t>
  </si>
  <si>
    <t>Beregninger av skatt og netto inntektsutjevning for kommunene, januar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</si>
</sst>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,##0.0"/>
    <numFmt numFmtId="165" formatCode="0000"/>
    <numFmt numFmtId="166" formatCode="0.0\ %"/>
    <numFmt numFmtId="167" formatCode="_(* #,##0.00_);_(* \(#,##0.00\);_(* &quot;-&quot;??_);_(@_)"/>
    <numFmt numFmtId="168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0"/>
      <name val="Tms Rmn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22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" fontId="2" fillId="0" borderId="0" applyFont="0" applyFill="0" applyBorder="0" applyAlignment="0" applyProtection="0"/>
  </cellStyleXfs>
  <cellXfs count="84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3" borderId="0" xfId="0" applyFont="1" applyFill="1"/>
    <xf numFmtId="0" fontId="7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" fontId="5" fillId="2" borderId="7" xfId="0" applyNumberFormat="1" applyFont="1" applyFill="1" applyBorder="1" applyAlignment="1"/>
    <xf numFmtId="2" fontId="5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3" xfId="0" applyNumberFormat="1" applyFont="1" applyFill="1" applyBorder="1" applyAlignment="1"/>
    <xf numFmtId="2" fontId="5" fillId="2" borderId="13" xfId="0" applyNumberFormat="1" applyFont="1" applyFill="1" applyBorder="1" applyAlignment="1">
      <alignment horizontal="center"/>
    </xf>
    <xf numFmtId="3" fontId="5" fillId="2" borderId="3" xfId="4" applyNumberFormat="1" applyFont="1" applyFill="1" applyBorder="1" applyAlignment="1">
      <alignment horizontal="center"/>
    </xf>
    <xf numFmtId="0" fontId="5" fillId="2" borderId="4" xfId="4" applyFont="1" applyFill="1" applyBorder="1" applyAlignment="1">
      <alignment horizontal="right"/>
    </xf>
    <xf numFmtId="0" fontId="5" fillId="2" borderId="4" xfId="4" applyFont="1" applyFill="1" applyBorder="1" applyAlignment="1">
      <alignment horizontal="center"/>
    </xf>
    <xf numFmtId="1" fontId="5" fillId="2" borderId="4" xfId="0" quotePrefix="1" applyNumberFormat="1" applyFont="1" applyFill="1" applyBorder="1" applyAlignment="1">
      <alignment horizontal="center"/>
    </xf>
    <xf numFmtId="1" fontId="5" fillId="2" borderId="1" xfId="4" applyNumberFormat="1" applyFont="1" applyFill="1" applyBorder="1" applyAlignment="1">
      <alignment horizontal="center"/>
    </xf>
    <xf numFmtId="2" fontId="5" fillId="2" borderId="4" xfId="4" applyNumberFormat="1" applyFont="1" applyFill="1" applyBorder="1" applyAlignment="1">
      <alignment horizontal="center"/>
    </xf>
    <xf numFmtId="3" fontId="5" fillId="2" borderId="4" xfId="4" applyNumberFormat="1" applyFont="1" applyFill="1" applyBorder="1" applyAlignment="1">
      <alignment horizontal="center"/>
    </xf>
    <xf numFmtId="0" fontId="5" fillId="0" borderId="0" xfId="4" applyFont="1" applyBorder="1" applyAlignment="1"/>
    <xf numFmtId="0" fontId="8" fillId="0" borderId="0" xfId="4" applyFont="1" applyBorder="1" applyAlignment="1">
      <alignment horizontal="right"/>
    </xf>
    <xf numFmtId="1" fontId="8" fillId="0" borderId="0" xfId="4" applyNumberFormat="1" applyFont="1" applyBorder="1" applyAlignment="1">
      <alignment horizontal="right"/>
    </xf>
    <xf numFmtId="2" fontId="8" fillId="0" borderId="0" xfId="4" applyNumberFormat="1" applyFont="1" applyBorder="1" applyAlignment="1">
      <alignment horizontal="right"/>
    </xf>
    <xf numFmtId="0" fontId="5" fillId="0" borderId="0" xfId="4" applyFont="1"/>
    <xf numFmtId="165" fontId="5" fillId="0" borderId="0" xfId="4" applyNumberFormat="1" applyFont="1" applyBorder="1" applyAlignment="1">
      <alignment horizontal="left"/>
    </xf>
    <xf numFmtId="0" fontId="5" fillId="0" borderId="0" xfId="4" applyFont="1" applyBorder="1"/>
    <xf numFmtId="3" fontId="5" fillId="0" borderId="0" xfId="0" applyNumberFormat="1" applyFont="1" applyBorder="1"/>
    <xf numFmtId="3" fontId="5" fillId="0" borderId="0" xfId="9" applyNumberFormat="1" applyFont="1"/>
    <xf numFmtId="166" fontId="5" fillId="0" borderId="0" xfId="5" applyNumberFormat="1" applyFont="1" applyBorder="1"/>
    <xf numFmtId="1" fontId="5" fillId="0" borderId="0" xfId="5" applyNumberFormat="1" applyFont="1" applyBorder="1"/>
    <xf numFmtId="2" fontId="5" fillId="0" borderId="0" xfId="4" quotePrefix="1" applyNumberFormat="1" applyFont="1" applyBorder="1"/>
    <xf numFmtId="3" fontId="5" fillId="0" borderId="0" xfId="9" applyNumberFormat="1" applyFont="1" applyBorder="1"/>
    <xf numFmtId="165" fontId="5" fillId="0" borderId="0" xfId="4" applyNumberFormat="1" applyFont="1" applyBorder="1"/>
    <xf numFmtId="3" fontId="5" fillId="0" borderId="0" xfId="4" applyNumberFormat="1" applyFont="1"/>
    <xf numFmtId="0" fontId="9" fillId="0" borderId="15" xfId="4" applyFont="1" applyBorder="1"/>
    <xf numFmtId="3" fontId="8" fillId="0" borderId="15" xfId="0" applyNumberFormat="1" applyFont="1" applyBorder="1"/>
    <xf numFmtId="3" fontId="8" fillId="0" borderId="15" xfId="9" applyNumberFormat="1" applyFont="1" applyBorder="1"/>
    <xf numFmtId="166" fontId="8" fillId="0" borderId="15" xfId="5" applyNumberFormat="1" applyFont="1" applyBorder="1"/>
    <xf numFmtId="1" fontId="8" fillId="0" borderId="15" xfId="5" applyNumberFormat="1" applyFont="1" applyBorder="1"/>
    <xf numFmtId="2" fontId="8" fillId="0" borderId="15" xfId="4" quotePrefix="1" applyNumberFormat="1" applyFont="1" applyBorder="1"/>
    <xf numFmtId="0" fontId="6" fillId="0" borderId="0" xfId="4" applyFont="1" applyBorder="1"/>
    <xf numFmtId="164" fontId="5" fillId="0" borderId="0" xfId="9" applyNumberFormat="1" applyFont="1" applyBorder="1"/>
    <xf numFmtId="0" fontId="5" fillId="2" borderId="0" xfId="4" applyFont="1" applyFill="1" applyBorder="1"/>
    <xf numFmtId="3" fontId="5" fillId="2" borderId="0" xfId="9" applyNumberFormat="1" applyFont="1" applyFill="1" applyAlignment="1"/>
    <xf numFmtId="1" fontId="5" fillId="2" borderId="0" xfId="9" applyNumberFormat="1" applyFont="1" applyFill="1"/>
    <xf numFmtId="3" fontId="5" fillId="2" borderId="0" xfId="9" applyNumberFormat="1" applyFont="1" applyFill="1"/>
    <xf numFmtId="4" fontId="5" fillId="2" borderId="0" xfId="7" applyNumberFormat="1" applyFont="1" applyFill="1"/>
    <xf numFmtId="2" fontId="5" fillId="2" borderId="0" xfId="9" applyNumberFormat="1" applyFont="1" applyFill="1"/>
    <xf numFmtId="3" fontId="5" fillId="0" borderId="0" xfId="9" applyNumberFormat="1" applyFont="1" applyAlignment="1"/>
    <xf numFmtId="0" fontId="5" fillId="0" borderId="0" xfId="4" applyFont="1" applyFill="1" applyBorder="1"/>
    <xf numFmtId="0" fontId="8" fillId="0" borderId="0" xfId="4" applyFont="1" applyBorder="1"/>
    <xf numFmtId="1" fontId="5" fillId="0" borderId="0" xfId="0" applyNumberFormat="1" applyFont="1"/>
    <xf numFmtId="2" fontId="5" fillId="0" borderId="0" xfId="0" applyNumberFormat="1" applyFont="1"/>
    <xf numFmtId="168" fontId="6" fillId="0" borderId="0" xfId="1" applyNumberFormat="1" applyFont="1"/>
    <xf numFmtId="43" fontId="5" fillId="0" borderId="0" xfId="7" applyFont="1" applyBorder="1"/>
    <xf numFmtId="3" fontId="7" fillId="0" borderId="0" xfId="0" applyNumberFormat="1" applyFont="1"/>
    <xf numFmtId="3" fontId="5" fillId="0" borderId="0" xfId="4" applyNumberFormat="1" applyFont="1" applyBorder="1"/>
    <xf numFmtId="3" fontId="8" fillId="0" borderId="0" xfId="4" applyNumberFormat="1" applyFont="1" applyBorder="1" applyAlignment="1">
      <alignment horizontal="right"/>
    </xf>
    <xf numFmtId="1" fontId="5" fillId="0" borderId="0" xfId="9" applyNumberFormat="1" applyFont="1"/>
    <xf numFmtId="43" fontId="5" fillId="0" borderId="0" xfId="4" applyNumberFormat="1" applyFont="1" applyBorder="1"/>
    <xf numFmtId="0" fontId="5" fillId="2" borderId="1" xfId="4" applyFont="1" applyFill="1" applyBorder="1" applyAlignment="1">
      <alignment horizontal="right"/>
    </xf>
    <xf numFmtId="1" fontId="5" fillId="2" borderId="7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5" fillId="2" borderId="4" xfId="4" applyNumberFormat="1" applyFont="1" applyFill="1" applyBorder="1" applyAlignment="1">
      <alignment horizontal="center"/>
    </xf>
    <xf numFmtId="0" fontId="5" fillId="0" borderId="0" xfId="4" applyNumberFormat="1" applyFont="1" applyBorder="1"/>
    <xf numFmtId="0" fontId="8" fillId="4" borderId="14" xfId="4" applyFont="1" applyFill="1" applyBorder="1" applyAlignment="1">
      <alignment horizontal="center"/>
    </xf>
    <xf numFmtId="0" fontId="8" fillId="5" borderId="14" xfId="4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0">
    <cellStyle name="Komma" xfId="7" builtinId="3"/>
    <cellStyle name="Komma 2" xfId="1"/>
    <cellStyle name="Normal" xfId="0" builtinId="0"/>
    <cellStyle name="Normal 2" xfId="2"/>
    <cellStyle name="Normal 3" xfId="3"/>
    <cellStyle name="Normal_innutj" xfId="4"/>
    <cellStyle name="Prosent" xfId="5" builtinId="5"/>
    <cellStyle name="Prosent 2" xfId="6"/>
    <cellStyle name="Tusenskille 2" xfId="8"/>
    <cellStyle name="Tusenskille_innutj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9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P11" sqref="P11"/>
    </sheetView>
  </sheetViews>
  <sheetFormatPr baseColWidth="10" defaultColWidth="11.44140625" defaultRowHeight="13.8" x14ac:dyDescent="0.3"/>
  <cols>
    <col min="1" max="1" width="6.44140625" style="4" customWidth="1"/>
    <col min="2" max="2" width="14" style="4" bestFit="1" customWidth="1"/>
    <col min="3" max="3" width="11.44140625" style="4" customWidth="1"/>
    <col min="4" max="4" width="12.33203125" style="4" bestFit="1" customWidth="1"/>
    <col min="5" max="11" width="11.44140625" style="4" customWidth="1"/>
    <col min="12" max="12" width="13" style="4" bestFit="1" customWidth="1"/>
    <col min="13" max="14" width="12.88671875" style="4" bestFit="1" customWidth="1"/>
    <col min="15" max="15" width="11.44140625" style="4" customWidth="1"/>
    <col min="16" max="16384" width="11.44140625" style="4"/>
  </cols>
  <sheetData>
    <row r="1" spans="1:15" ht="22.5" customHeight="1" x14ac:dyDescent="0.3">
      <c r="A1" s="76" t="s">
        <v>487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3"/>
      <c r="O1" s="3"/>
    </row>
    <row r="2" spans="1:15" x14ac:dyDescent="0.3">
      <c r="A2" s="78" t="s">
        <v>0</v>
      </c>
      <c r="B2" s="78" t="s">
        <v>1</v>
      </c>
      <c r="C2" s="5" t="s">
        <v>2</v>
      </c>
      <c r="D2" s="6" t="s">
        <v>3</v>
      </c>
      <c r="E2" s="81" t="s">
        <v>488</v>
      </c>
      <c r="F2" s="82"/>
      <c r="G2" s="81" t="s">
        <v>4</v>
      </c>
      <c r="H2" s="83"/>
      <c r="I2" s="83"/>
      <c r="J2" s="83"/>
      <c r="K2" s="82"/>
      <c r="L2" s="81" t="s">
        <v>5</v>
      </c>
      <c r="M2" s="82"/>
      <c r="N2" s="7" t="s">
        <v>6</v>
      </c>
      <c r="O2" s="7" t="s">
        <v>7</v>
      </c>
    </row>
    <row r="3" spans="1:15" x14ac:dyDescent="0.3">
      <c r="A3" s="79"/>
      <c r="B3" s="79"/>
      <c r="C3" s="8" t="s">
        <v>60</v>
      </c>
      <c r="D3" s="9" t="s">
        <v>486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3">
      <c r="A4" s="79"/>
      <c r="B4" s="79"/>
      <c r="C4" s="9" t="s">
        <v>18</v>
      </c>
      <c r="D4" s="9"/>
      <c r="E4" s="18"/>
      <c r="F4" s="16" t="s">
        <v>19</v>
      </c>
      <c r="G4" s="19" t="s">
        <v>20</v>
      </c>
      <c r="H4" s="71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57</v>
      </c>
      <c r="O4" s="17" t="s">
        <v>62</v>
      </c>
    </row>
    <row r="5" spans="1:15" x14ac:dyDescent="0.3">
      <c r="A5" s="80"/>
      <c r="B5" s="80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61</v>
      </c>
      <c r="N5" s="27"/>
      <c r="O5" s="27"/>
    </row>
    <row r="6" spans="1:15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</row>
    <row r="7" spans="1:15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x14ac:dyDescent="0.3">
      <c r="A8" s="33">
        <v>101</v>
      </c>
      <c r="B8" s="34" t="s">
        <v>64</v>
      </c>
      <c r="C8" s="35">
        <v>694774</v>
      </c>
      <c r="D8" s="35">
        <v>30544</v>
      </c>
      <c r="E8" s="36">
        <f t="shared" ref="E8:E71" si="1">(C8*1000)/D8</f>
        <v>22746.660555264538</v>
      </c>
      <c r="F8" s="37">
        <f>IF(ISNUMBER(C8),E8/E$437,"")</f>
        <v>0.79165339143873081</v>
      </c>
      <c r="G8" s="38">
        <f t="shared" ref="G8:G71" si="2">(E$437-E8)*0.6</f>
        <v>3591.8670726623518</v>
      </c>
      <c r="H8" s="38">
        <f t="shared" ref="H8:H71" si="3">IF(E8&gt;=E$437*0.9,0,IF(E8&lt;0.9*E$437,(E$437*0.9-E8)*0.35))</f>
        <v>1089.5970937134753</v>
      </c>
      <c r="I8" s="36">
        <f t="shared" ref="I8:I71" si="4">G8+H8</f>
        <v>4681.4641663758266</v>
      </c>
      <c r="J8" s="39">
        <f>I$439</f>
        <v>-367.98323165044008</v>
      </c>
      <c r="K8" s="36">
        <f t="shared" ref="K8:K71" si="5">I8+J8</f>
        <v>4313.4809347253868</v>
      </c>
      <c r="L8" s="36">
        <f>(I8*D8)</f>
        <v>142990641.49778324</v>
      </c>
      <c r="M8" s="36">
        <f t="shared" ref="M8:M71" si="6">(K8*D8)</f>
        <v>131750961.67025222</v>
      </c>
      <c r="N8" s="40">
        <f>'jan-nov'!M8</f>
        <v>129320614.10152058</v>
      </c>
      <c r="O8" s="40">
        <f>M8-N8</f>
        <v>2430347.5687316358</v>
      </c>
    </row>
    <row r="9" spans="1:15" x14ac:dyDescent="0.3">
      <c r="A9" s="33">
        <v>104</v>
      </c>
      <c r="B9" s="34" t="s">
        <v>65</v>
      </c>
      <c r="C9" s="35">
        <v>780688</v>
      </c>
      <c r="D9" s="35">
        <v>32182</v>
      </c>
      <c r="E9" s="36">
        <f t="shared" si="1"/>
        <v>24258.529612827046</v>
      </c>
      <c r="F9" s="37">
        <f t="shared" ref="F9:F72" si="7">IF(ISNUMBER(C9),E9/E$437,"")</f>
        <v>0.84427106091697124</v>
      </c>
      <c r="G9" s="38">
        <f t="shared" si="2"/>
        <v>2684.7456381248471</v>
      </c>
      <c r="H9" s="38">
        <f t="shared" si="3"/>
        <v>560.44292356659764</v>
      </c>
      <c r="I9" s="36">
        <f t="shared" si="4"/>
        <v>3245.1885616914446</v>
      </c>
      <c r="J9" s="39">
        <f>I$439</f>
        <v>-367.98323165044008</v>
      </c>
      <c r="K9" s="36">
        <f t="shared" si="5"/>
        <v>2877.2053300410043</v>
      </c>
      <c r="L9" s="36">
        <f t="shared" ref="L9:L71" si="8">(I9*D9)</f>
        <v>104436658.29235408</v>
      </c>
      <c r="M9" s="36">
        <f t="shared" si="6"/>
        <v>92594221.931379601</v>
      </c>
      <c r="N9" s="40">
        <f>'jan-nov'!M9</f>
        <v>90102232.13774018</v>
      </c>
      <c r="O9" s="40">
        <f t="shared" ref="O9:O72" si="9">M9-N9</f>
        <v>2491989.7936394215</v>
      </c>
    </row>
    <row r="10" spans="1:15" x14ac:dyDescent="0.3">
      <c r="A10" s="33">
        <v>105</v>
      </c>
      <c r="B10" s="34" t="s">
        <v>66</v>
      </c>
      <c r="C10" s="35">
        <v>1254916</v>
      </c>
      <c r="D10" s="35">
        <v>54678</v>
      </c>
      <c r="E10" s="36">
        <f t="shared" si="1"/>
        <v>22951.022349025203</v>
      </c>
      <c r="F10" s="37">
        <f t="shared" si="7"/>
        <v>0.7987658072027094</v>
      </c>
      <c r="G10" s="38">
        <f t="shared" si="2"/>
        <v>3469.2499964059525</v>
      </c>
      <c r="H10" s="38">
        <f t="shared" si="3"/>
        <v>1018.0704658972426</v>
      </c>
      <c r="I10" s="36">
        <f t="shared" si="4"/>
        <v>4487.3204623031952</v>
      </c>
      <c r="J10" s="39">
        <f t="shared" ref="J10:J73" si="10">I$439</f>
        <v>-367.98323165044008</v>
      </c>
      <c r="K10" s="36">
        <f t="shared" si="5"/>
        <v>4119.3372306527554</v>
      </c>
      <c r="L10" s="36">
        <f t="shared" si="8"/>
        <v>245357708.2378141</v>
      </c>
      <c r="M10" s="36">
        <f t="shared" si="6"/>
        <v>225237121.09763137</v>
      </c>
      <c r="N10" s="40">
        <f>'jan-nov'!M10</f>
        <v>222083235.39952019</v>
      </c>
      <c r="O10" s="40">
        <f t="shared" si="9"/>
        <v>3153885.6981111765</v>
      </c>
    </row>
    <row r="11" spans="1:15" x14ac:dyDescent="0.3">
      <c r="A11" s="33">
        <v>106</v>
      </c>
      <c r="B11" s="34" t="s">
        <v>67</v>
      </c>
      <c r="C11" s="35">
        <v>1889857</v>
      </c>
      <c r="D11" s="35">
        <v>78967</v>
      </c>
      <c r="E11" s="36">
        <f t="shared" si="1"/>
        <v>23932.237516937454</v>
      </c>
      <c r="F11" s="37">
        <f t="shared" si="7"/>
        <v>0.83291509753575033</v>
      </c>
      <c r="G11" s="38">
        <f t="shared" si="2"/>
        <v>2880.5208956586021</v>
      </c>
      <c r="H11" s="38">
        <f t="shared" si="3"/>
        <v>674.64515712795492</v>
      </c>
      <c r="I11" s="36">
        <f t="shared" si="4"/>
        <v>3555.166052786557</v>
      </c>
      <c r="J11" s="39">
        <f t="shared" si="10"/>
        <v>-367.98323165044008</v>
      </c>
      <c r="K11" s="36">
        <f t="shared" si="5"/>
        <v>3187.1828211361171</v>
      </c>
      <c r="L11" s="36">
        <f t="shared" si="8"/>
        <v>280740797.69039607</v>
      </c>
      <c r="M11" s="36">
        <f t="shared" si="6"/>
        <v>251682265.83665577</v>
      </c>
      <c r="N11" s="40">
        <f>'jan-nov'!M11</f>
        <v>244923055.62646598</v>
      </c>
      <c r="O11" s="40">
        <f t="shared" si="9"/>
        <v>6759210.2101897895</v>
      </c>
    </row>
    <row r="12" spans="1:15" x14ac:dyDescent="0.3">
      <c r="A12" s="33">
        <v>111</v>
      </c>
      <c r="B12" s="34" t="s">
        <v>68</v>
      </c>
      <c r="C12" s="35">
        <v>127169</v>
      </c>
      <c r="D12" s="35">
        <v>4511</v>
      </c>
      <c r="E12" s="36">
        <f t="shared" si="1"/>
        <v>28190.866770117489</v>
      </c>
      <c r="F12" s="37">
        <f t="shared" si="7"/>
        <v>0.98112842682728407</v>
      </c>
      <c r="G12" s="38">
        <f t="shared" si="2"/>
        <v>325.34334375058097</v>
      </c>
      <c r="H12" s="38">
        <f t="shared" si="3"/>
        <v>0</v>
      </c>
      <c r="I12" s="36">
        <f t="shared" si="4"/>
        <v>325.34334375058097</v>
      </c>
      <c r="J12" s="39">
        <f t="shared" si="10"/>
        <v>-367.98323165044008</v>
      </c>
      <c r="K12" s="36">
        <f t="shared" si="5"/>
        <v>-42.639887899859104</v>
      </c>
      <c r="L12" s="36">
        <f t="shared" si="8"/>
        <v>1467623.8236588708</v>
      </c>
      <c r="M12" s="36">
        <f t="shared" si="6"/>
        <v>-192348.53431626441</v>
      </c>
      <c r="N12" s="40">
        <f>'jan-nov'!M12</f>
        <v>-322560.86135928187</v>
      </c>
      <c r="O12" s="40">
        <f t="shared" si="9"/>
        <v>130212.32704301746</v>
      </c>
    </row>
    <row r="13" spans="1:15" x14ac:dyDescent="0.3">
      <c r="A13" s="33">
        <v>118</v>
      </c>
      <c r="B13" s="34" t="s">
        <v>69</v>
      </c>
      <c r="C13" s="35">
        <v>32642</v>
      </c>
      <c r="D13" s="35">
        <v>1404</v>
      </c>
      <c r="E13" s="36">
        <f t="shared" si="1"/>
        <v>23249.287749287749</v>
      </c>
      <c r="F13" s="37">
        <f t="shared" si="7"/>
        <v>0.80914635581524086</v>
      </c>
      <c r="G13" s="38">
        <f t="shared" si="2"/>
        <v>3290.2907562484252</v>
      </c>
      <c r="H13" s="38">
        <f t="shared" si="3"/>
        <v>913.67757580535158</v>
      </c>
      <c r="I13" s="36">
        <f t="shared" si="4"/>
        <v>4203.968332053777</v>
      </c>
      <c r="J13" s="39">
        <f t="shared" si="10"/>
        <v>-367.98323165044008</v>
      </c>
      <c r="K13" s="36">
        <f t="shared" si="5"/>
        <v>3835.9851004033371</v>
      </c>
      <c r="L13" s="36">
        <f t="shared" si="8"/>
        <v>5902371.538203503</v>
      </c>
      <c r="M13" s="36">
        <f t="shared" si="6"/>
        <v>5385723.0809662854</v>
      </c>
      <c r="N13" s="40">
        <f>'jan-nov'!M13</f>
        <v>5264215.4596167831</v>
      </c>
      <c r="O13" s="40">
        <f t="shared" si="9"/>
        <v>121507.62134950235</v>
      </c>
    </row>
    <row r="14" spans="1:15" x14ac:dyDescent="0.3">
      <c r="A14" s="33">
        <v>119</v>
      </c>
      <c r="B14" s="34" t="s">
        <v>70</v>
      </c>
      <c r="C14" s="35">
        <v>85887</v>
      </c>
      <c r="D14" s="35">
        <v>3610</v>
      </c>
      <c r="E14" s="36">
        <f t="shared" si="1"/>
        <v>23791.412742382272</v>
      </c>
      <c r="F14" s="37">
        <f t="shared" si="7"/>
        <v>0.82801396446154163</v>
      </c>
      <c r="G14" s="38">
        <f t="shared" si="2"/>
        <v>2965.015760391711</v>
      </c>
      <c r="H14" s="38">
        <f t="shared" si="3"/>
        <v>723.9338282222684</v>
      </c>
      <c r="I14" s="36">
        <f t="shared" si="4"/>
        <v>3688.9495886139794</v>
      </c>
      <c r="J14" s="39">
        <f t="shared" si="10"/>
        <v>-367.98323165044008</v>
      </c>
      <c r="K14" s="36">
        <f t="shared" si="5"/>
        <v>3320.9663569635395</v>
      </c>
      <c r="L14" s="36">
        <f t="shared" si="8"/>
        <v>13317108.014896465</v>
      </c>
      <c r="M14" s="36">
        <f t="shared" si="6"/>
        <v>11988688.548638377</v>
      </c>
      <c r="N14" s="40">
        <f>'jan-nov'!M14</f>
        <v>11606400.861265363</v>
      </c>
      <c r="O14" s="40">
        <f t="shared" si="9"/>
        <v>382287.68737301417</v>
      </c>
    </row>
    <row r="15" spans="1:15" x14ac:dyDescent="0.3">
      <c r="A15" s="33">
        <v>121</v>
      </c>
      <c r="B15" s="34" t="s">
        <v>71</v>
      </c>
      <c r="C15" s="35">
        <v>20035</v>
      </c>
      <c r="D15" s="35">
        <v>672</v>
      </c>
      <c r="E15" s="36">
        <f t="shared" si="1"/>
        <v>29813.988095238095</v>
      </c>
      <c r="F15" s="37">
        <f t="shared" si="7"/>
        <v>1.0376180156452286</v>
      </c>
      <c r="G15" s="38">
        <f t="shared" si="2"/>
        <v>-648.52945132178286</v>
      </c>
      <c r="H15" s="38">
        <f t="shared" si="3"/>
        <v>0</v>
      </c>
      <c r="I15" s="36">
        <f t="shared" si="4"/>
        <v>-648.52945132178286</v>
      </c>
      <c r="J15" s="39">
        <f t="shared" si="10"/>
        <v>-367.98323165044008</v>
      </c>
      <c r="K15" s="36">
        <f t="shared" si="5"/>
        <v>-1016.5126829722229</v>
      </c>
      <c r="L15" s="36">
        <f t="shared" si="8"/>
        <v>-435811.79128823808</v>
      </c>
      <c r="M15" s="36">
        <f t="shared" si="6"/>
        <v>-683096.52295733383</v>
      </c>
      <c r="N15" s="40">
        <f>'jan-nov'!M15</f>
        <v>-725562.95695709053</v>
      </c>
      <c r="O15" s="40">
        <f t="shared" si="9"/>
        <v>42466.4339997567</v>
      </c>
    </row>
    <row r="16" spans="1:15" x14ac:dyDescent="0.3">
      <c r="A16" s="33">
        <v>122</v>
      </c>
      <c r="B16" s="34" t="s">
        <v>72</v>
      </c>
      <c r="C16" s="35">
        <v>125619</v>
      </c>
      <c r="D16" s="35">
        <v>5343</v>
      </c>
      <c r="E16" s="36">
        <f t="shared" si="1"/>
        <v>23510.94890510949</v>
      </c>
      <c r="F16" s="37">
        <f t="shared" si="7"/>
        <v>0.81825296471331566</v>
      </c>
      <c r="G16" s="38">
        <f t="shared" si="2"/>
        <v>3133.2940627553803</v>
      </c>
      <c r="H16" s="38">
        <f t="shared" si="3"/>
        <v>822.09617126774219</v>
      </c>
      <c r="I16" s="36">
        <f t="shared" si="4"/>
        <v>3955.3902340231225</v>
      </c>
      <c r="J16" s="39">
        <f t="shared" si="10"/>
        <v>-367.98323165044008</v>
      </c>
      <c r="K16" s="36">
        <f t="shared" si="5"/>
        <v>3587.4070023726827</v>
      </c>
      <c r="L16" s="36">
        <f t="shared" si="8"/>
        <v>21133650.020385545</v>
      </c>
      <c r="M16" s="36">
        <f t="shared" si="6"/>
        <v>19167515.613677245</v>
      </c>
      <c r="N16" s="40">
        <f>'jan-nov'!M16</f>
        <v>18759050.499097191</v>
      </c>
      <c r="O16" s="40">
        <f t="shared" si="9"/>
        <v>408465.11458005384</v>
      </c>
    </row>
    <row r="17" spans="1:15" x14ac:dyDescent="0.3">
      <c r="A17" s="33">
        <v>123</v>
      </c>
      <c r="B17" s="34" t="s">
        <v>73</v>
      </c>
      <c r="C17" s="35">
        <v>148475</v>
      </c>
      <c r="D17" s="35">
        <v>5736</v>
      </c>
      <c r="E17" s="36">
        <f t="shared" si="1"/>
        <v>25884.76290097629</v>
      </c>
      <c r="F17" s="37">
        <f t="shared" si="7"/>
        <v>0.90086895557082824</v>
      </c>
      <c r="G17" s="38">
        <f t="shared" si="2"/>
        <v>1709.0056652353007</v>
      </c>
      <c r="H17" s="38">
        <f t="shared" si="3"/>
        <v>0</v>
      </c>
      <c r="I17" s="36">
        <f t="shared" si="4"/>
        <v>1709.0056652353007</v>
      </c>
      <c r="J17" s="39">
        <f t="shared" si="10"/>
        <v>-367.98323165044008</v>
      </c>
      <c r="K17" s="36">
        <f t="shared" si="5"/>
        <v>1341.0224335848607</v>
      </c>
      <c r="L17" s="36">
        <f t="shared" si="8"/>
        <v>9802856.4957896844</v>
      </c>
      <c r="M17" s="36">
        <f t="shared" si="6"/>
        <v>7692104.6790427612</v>
      </c>
      <c r="N17" s="40">
        <f>'jan-nov'!M17</f>
        <v>7402373.3316876963</v>
      </c>
      <c r="O17" s="40">
        <f t="shared" si="9"/>
        <v>289731.34735506494</v>
      </c>
    </row>
    <row r="18" spans="1:15" x14ac:dyDescent="0.3">
      <c r="A18" s="33">
        <v>124</v>
      </c>
      <c r="B18" s="34" t="s">
        <v>74</v>
      </c>
      <c r="C18" s="35">
        <v>381956</v>
      </c>
      <c r="D18" s="35">
        <v>15615</v>
      </c>
      <c r="E18" s="36">
        <f t="shared" si="1"/>
        <v>24460.83893691963</v>
      </c>
      <c r="F18" s="37">
        <f t="shared" si="7"/>
        <v>0.8513120444560035</v>
      </c>
      <c r="G18" s="38">
        <f t="shared" si="2"/>
        <v>2563.3600436692964</v>
      </c>
      <c r="H18" s="38">
        <f t="shared" si="3"/>
        <v>489.6346601341931</v>
      </c>
      <c r="I18" s="36">
        <f t="shared" si="4"/>
        <v>3052.9947038034893</v>
      </c>
      <c r="J18" s="39">
        <f t="shared" si="10"/>
        <v>-367.98323165044008</v>
      </c>
      <c r="K18" s="36">
        <f t="shared" si="5"/>
        <v>2685.011472153049</v>
      </c>
      <c r="L18" s="36">
        <f t="shared" si="8"/>
        <v>47672512.299891487</v>
      </c>
      <c r="M18" s="36">
        <f t="shared" si="6"/>
        <v>41926454.137669861</v>
      </c>
      <c r="N18" s="40">
        <f>'jan-nov'!M18</f>
        <v>41321746.938686609</v>
      </c>
      <c r="O18" s="40">
        <f t="shared" si="9"/>
        <v>604707.19898325205</v>
      </c>
    </row>
    <row r="19" spans="1:15" x14ac:dyDescent="0.3">
      <c r="A19" s="33">
        <v>125</v>
      </c>
      <c r="B19" s="34" t="s">
        <v>75</v>
      </c>
      <c r="C19" s="35">
        <v>263678</v>
      </c>
      <c r="D19" s="35">
        <v>11396</v>
      </c>
      <c r="E19" s="36">
        <f t="shared" si="1"/>
        <v>23137.767637767636</v>
      </c>
      <c r="F19" s="37">
        <f t="shared" si="7"/>
        <v>0.80526511468606377</v>
      </c>
      <c r="G19" s="38">
        <f t="shared" si="2"/>
        <v>3357.2028231604927</v>
      </c>
      <c r="H19" s="38">
        <f t="shared" si="3"/>
        <v>952.70961483739097</v>
      </c>
      <c r="I19" s="36">
        <f t="shared" si="4"/>
        <v>4309.9124379978839</v>
      </c>
      <c r="J19" s="39">
        <f t="shared" si="10"/>
        <v>-367.98323165044008</v>
      </c>
      <c r="K19" s="36">
        <f t="shared" si="5"/>
        <v>3941.9292063474441</v>
      </c>
      <c r="L19" s="36">
        <f t="shared" si="8"/>
        <v>49115762.143423885</v>
      </c>
      <c r="M19" s="36">
        <f t="shared" si="6"/>
        <v>44922225.235535473</v>
      </c>
      <c r="N19" s="40">
        <f>'jan-nov'!M19</f>
        <v>44484797.704980634</v>
      </c>
      <c r="O19" s="40">
        <f t="shared" si="9"/>
        <v>437427.53055483848</v>
      </c>
    </row>
    <row r="20" spans="1:15" x14ac:dyDescent="0.3">
      <c r="A20" s="33">
        <v>127</v>
      </c>
      <c r="B20" s="34" t="s">
        <v>76</v>
      </c>
      <c r="C20" s="35">
        <v>88702</v>
      </c>
      <c r="D20" s="35">
        <v>3742</v>
      </c>
      <c r="E20" s="36">
        <f t="shared" si="1"/>
        <v>23704.436130411545</v>
      </c>
      <c r="F20" s="37">
        <f t="shared" si="7"/>
        <v>0.82498691221907339</v>
      </c>
      <c r="G20" s="38">
        <f t="shared" si="2"/>
        <v>3017.2017275741478</v>
      </c>
      <c r="H20" s="38">
        <f t="shared" si="3"/>
        <v>754.37564241202301</v>
      </c>
      <c r="I20" s="36">
        <f t="shared" si="4"/>
        <v>3771.5773699861707</v>
      </c>
      <c r="J20" s="39">
        <f t="shared" si="10"/>
        <v>-367.98323165044008</v>
      </c>
      <c r="K20" s="36">
        <f t="shared" si="5"/>
        <v>3403.5941383357303</v>
      </c>
      <c r="L20" s="36">
        <f t="shared" si="8"/>
        <v>14113242.518488251</v>
      </c>
      <c r="M20" s="36">
        <f t="shared" si="6"/>
        <v>12736249.265652303</v>
      </c>
      <c r="N20" s="40">
        <f>'jan-nov'!M20</f>
        <v>12959168.981400281</v>
      </c>
      <c r="O20" s="40">
        <f t="shared" si="9"/>
        <v>-222919.71574797854</v>
      </c>
    </row>
    <row r="21" spans="1:15" x14ac:dyDescent="0.3">
      <c r="A21" s="33">
        <v>128</v>
      </c>
      <c r="B21" s="34" t="s">
        <v>77</v>
      </c>
      <c r="C21" s="35">
        <v>193284</v>
      </c>
      <c r="D21" s="35">
        <v>8084</v>
      </c>
      <c r="E21" s="36">
        <f t="shared" si="1"/>
        <v>23909.450766947055</v>
      </c>
      <c r="F21" s="37">
        <f t="shared" si="7"/>
        <v>0.83212204890929642</v>
      </c>
      <c r="G21" s="38">
        <f t="shared" si="2"/>
        <v>2894.1929456528414</v>
      </c>
      <c r="H21" s="38">
        <f t="shared" si="3"/>
        <v>682.62051962459441</v>
      </c>
      <c r="I21" s="36">
        <f t="shared" si="4"/>
        <v>3576.8134652774361</v>
      </c>
      <c r="J21" s="39">
        <f t="shared" si="10"/>
        <v>-367.98323165044008</v>
      </c>
      <c r="K21" s="36">
        <f t="shared" si="5"/>
        <v>3208.8302336269962</v>
      </c>
      <c r="L21" s="36">
        <f t="shared" si="8"/>
        <v>28914960.053302795</v>
      </c>
      <c r="M21" s="36">
        <f t="shared" si="6"/>
        <v>25940183.608640637</v>
      </c>
      <c r="N21" s="40">
        <f>'jan-nov'!M21</f>
        <v>25834161.23614106</v>
      </c>
      <c r="O21" s="40">
        <f t="shared" si="9"/>
        <v>106022.3724995777</v>
      </c>
    </row>
    <row r="22" spans="1:15" x14ac:dyDescent="0.3">
      <c r="A22" s="33">
        <v>135</v>
      </c>
      <c r="B22" s="34" t="s">
        <v>78</v>
      </c>
      <c r="C22" s="35">
        <v>189397</v>
      </c>
      <c r="D22" s="35">
        <v>7357</v>
      </c>
      <c r="E22" s="36">
        <f t="shared" si="1"/>
        <v>25743.781432649179</v>
      </c>
      <c r="F22" s="37">
        <f t="shared" si="7"/>
        <v>0.89596236907387816</v>
      </c>
      <c r="G22" s="38">
        <f t="shared" si="2"/>
        <v>1793.5945462315669</v>
      </c>
      <c r="H22" s="38">
        <f t="shared" si="3"/>
        <v>40.604786628851066</v>
      </c>
      <c r="I22" s="36">
        <f t="shared" si="4"/>
        <v>1834.1993328604181</v>
      </c>
      <c r="J22" s="39">
        <f t="shared" si="10"/>
        <v>-367.98323165044008</v>
      </c>
      <c r="K22" s="36">
        <f t="shared" si="5"/>
        <v>1466.216101209978</v>
      </c>
      <c r="L22" s="36">
        <f t="shared" si="8"/>
        <v>13494204.491854096</v>
      </c>
      <c r="M22" s="36">
        <f t="shared" si="6"/>
        <v>10786951.856601808</v>
      </c>
      <c r="N22" s="40">
        <f>'jan-nov'!M22</f>
        <v>11551950.453276806</v>
      </c>
      <c r="O22" s="40">
        <f t="shared" si="9"/>
        <v>-764998.59667499736</v>
      </c>
    </row>
    <row r="23" spans="1:15" x14ac:dyDescent="0.3">
      <c r="A23" s="33">
        <v>136</v>
      </c>
      <c r="B23" s="34" t="s">
        <v>79</v>
      </c>
      <c r="C23" s="35">
        <v>407583</v>
      </c>
      <c r="D23" s="35">
        <v>15458</v>
      </c>
      <c r="E23" s="36">
        <f t="shared" si="1"/>
        <v>26367.123819381552</v>
      </c>
      <c r="F23" s="37">
        <f t="shared" si="7"/>
        <v>0.91765659154162349</v>
      </c>
      <c r="G23" s="38">
        <f t="shared" si="2"/>
        <v>1419.5891141921434</v>
      </c>
      <c r="H23" s="38">
        <f t="shared" si="3"/>
        <v>0</v>
      </c>
      <c r="I23" s="36">
        <f t="shared" si="4"/>
        <v>1419.5891141921434</v>
      </c>
      <c r="J23" s="39">
        <f t="shared" si="10"/>
        <v>-367.98323165044008</v>
      </c>
      <c r="K23" s="36">
        <f t="shared" si="5"/>
        <v>1051.6058825417033</v>
      </c>
      <c r="L23" s="36">
        <f t="shared" si="8"/>
        <v>21944008.527182151</v>
      </c>
      <c r="M23" s="36">
        <f t="shared" si="6"/>
        <v>16255723.73232965</v>
      </c>
      <c r="N23" s="40">
        <f>'jan-nov'!M23</f>
        <v>16232756.862138823</v>
      </c>
      <c r="O23" s="40">
        <f t="shared" si="9"/>
        <v>22966.870190827176</v>
      </c>
    </row>
    <row r="24" spans="1:15" x14ac:dyDescent="0.3">
      <c r="A24" s="33">
        <v>137</v>
      </c>
      <c r="B24" s="34" t="s">
        <v>80</v>
      </c>
      <c r="C24" s="35">
        <v>126383</v>
      </c>
      <c r="D24" s="35">
        <v>5186</v>
      </c>
      <c r="E24" s="36">
        <f t="shared" si="1"/>
        <v>24370.03470883147</v>
      </c>
      <c r="F24" s="37">
        <f t="shared" si="7"/>
        <v>0.84815177946025533</v>
      </c>
      <c r="G24" s="38">
        <f t="shared" si="2"/>
        <v>2617.8425805221923</v>
      </c>
      <c r="H24" s="38">
        <f t="shared" si="3"/>
        <v>521.41613996504907</v>
      </c>
      <c r="I24" s="36">
        <f t="shared" si="4"/>
        <v>3139.2587204872416</v>
      </c>
      <c r="J24" s="39">
        <f t="shared" si="10"/>
        <v>-367.98323165044008</v>
      </c>
      <c r="K24" s="36">
        <f t="shared" si="5"/>
        <v>2771.2754888368017</v>
      </c>
      <c r="L24" s="36">
        <f t="shared" si="8"/>
        <v>16280195.724446835</v>
      </c>
      <c r="M24" s="36">
        <f t="shared" si="6"/>
        <v>14371834.685107654</v>
      </c>
      <c r="N24" s="40">
        <f>'jan-nov'!M24</f>
        <v>14034479.325906422</v>
      </c>
      <c r="O24" s="40">
        <f t="shared" si="9"/>
        <v>337355.35920123197</v>
      </c>
    </row>
    <row r="25" spans="1:15" x14ac:dyDescent="0.3">
      <c r="A25" s="33">
        <v>138</v>
      </c>
      <c r="B25" s="34" t="s">
        <v>81</v>
      </c>
      <c r="C25" s="35">
        <v>134439</v>
      </c>
      <c r="D25" s="35">
        <v>5382</v>
      </c>
      <c r="E25" s="36">
        <f t="shared" si="1"/>
        <v>24979.375696767002</v>
      </c>
      <c r="F25" s="37">
        <f t="shared" si="7"/>
        <v>0.86935871040599999</v>
      </c>
      <c r="G25" s="38">
        <f t="shared" si="2"/>
        <v>2252.2379877608732</v>
      </c>
      <c r="H25" s="38">
        <f t="shared" si="3"/>
        <v>308.14679418761312</v>
      </c>
      <c r="I25" s="36">
        <f t="shared" si="4"/>
        <v>2560.3847819484863</v>
      </c>
      <c r="J25" s="39">
        <f t="shared" si="10"/>
        <v>-367.98323165044008</v>
      </c>
      <c r="K25" s="36">
        <f t="shared" si="5"/>
        <v>2192.4015502980465</v>
      </c>
      <c r="L25" s="36">
        <f t="shared" si="8"/>
        <v>13779990.896446753</v>
      </c>
      <c r="M25" s="36">
        <f t="shared" si="6"/>
        <v>11799505.143704087</v>
      </c>
      <c r="N25" s="40">
        <f>'jan-nov'!M25</f>
        <v>13394909.261864316</v>
      </c>
      <c r="O25" s="40">
        <f t="shared" si="9"/>
        <v>-1595404.1181602292</v>
      </c>
    </row>
    <row r="26" spans="1:15" x14ac:dyDescent="0.3">
      <c r="A26" s="33">
        <v>211</v>
      </c>
      <c r="B26" s="34" t="s">
        <v>82</v>
      </c>
      <c r="C26" s="35">
        <v>481457</v>
      </c>
      <c r="D26" s="35">
        <v>16732</v>
      </c>
      <c r="E26" s="36">
        <f t="shared" si="1"/>
        <v>28774.623475974182</v>
      </c>
      <c r="F26" s="37">
        <f t="shared" si="7"/>
        <v>1.0014449464695308</v>
      </c>
      <c r="G26" s="38">
        <f t="shared" si="2"/>
        <v>-24.910679763434747</v>
      </c>
      <c r="H26" s="38">
        <f t="shared" si="3"/>
        <v>0</v>
      </c>
      <c r="I26" s="36">
        <f>G26+H26</f>
        <v>-24.910679763434747</v>
      </c>
      <c r="J26" s="39">
        <f>I$439</f>
        <v>-367.98323165044008</v>
      </c>
      <c r="K26" s="36">
        <f t="shared" si="5"/>
        <v>-392.89391141387483</v>
      </c>
      <c r="L26" s="36">
        <f t="shared" si="8"/>
        <v>-416805.49380179017</v>
      </c>
      <c r="M26" s="36">
        <f t="shared" si="6"/>
        <v>-6573900.9257769538</v>
      </c>
      <c r="N26" s="40">
        <f>'jan-nov'!M26</f>
        <v>-5016239.577092316</v>
      </c>
      <c r="O26" s="40">
        <f t="shared" si="9"/>
        <v>-1557661.3486846378</v>
      </c>
    </row>
    <row r="27" spans="1:15" x14ac:dyDescent="0.3">
      <c r="A27" s="33">
        <v>213</v>
      </c>
      <c r="B27" s="34" t="s">
        <v>83</v>
      </c>
      <c r="C27" s="35">
        <v>898881</v>
      </c>
      <c r="D27" s="35">
        <v>30261</v>
      </c>
      <c r="E27" s="36">
        <f t="shared" si="1"/>
        <v>29704.27282641023</v>
      </c>
      <c r="F27" s="37">
        <f t="shared" si="7"/>
        <v>1.0337995885645077</v>
      </c>
      <c r="G27" s="38">
        <f t="shared" si="2"/>
        <v>-582.7002900250634</v>
      </c>
      <c r="H27" s="38">
        <f t="shared" si="3"/>
        <v>0</v>
      </c>
      <c r="I27" s="36">
        <f t="shared" si="4"/>
        <v>-582.7002900250634</v>
      </c>
      <c r="J27" s="39">
        <f>I$439</f>
        <v>-367.98323165044008</v>
      </c>
      <c r="K27" s="36">
        <f>I27+J27</f>
        <v>-950.68352167550347</v>
      </c>
      <c r="L27" s="36">
        <f t="shared" si="8"/>
        <v>-17633093.476448443</v>
      </c>
      <c r="M27" s="36">
        <f t="shared" si="6"/>
        <v>-28768634.049422409</v>
      </c>
      <c r="N27" s="40">
        <f>'jan-nov'!M27</f>
        <v>-29117331.905474007</v>
      </c>
      <c r="O27" s="40">
        <f t="shared" si="9"/>
        <v>348697.85605159774</v>
      </c>
    </row>
    <row r="28" spans="1:15" x14ac:dyDescent="0.3">
      <c r="A28" s="33">
        <v>214</v>
      </c>
      <c r="B28" s="34" t="s">
        <v>84</v>
      </c>
      <c r="C28" s="35">
        <v>504569</v>
      </c>
      <c r="D28" s="35">
        <v>18992</v>
      </c>
      <c r="E28" s="36">
        <f t="shared" si="1"/>
        <v>26567.449452401012</v>
      </c>
      <c r="F28" s="37">
        <f t="shared" si="7"/>
        <v>0.92462853656127431</v>
      </c>
      <c r="G28" s="38">
        <f t="shared" si="2"/>
        <v>1299.3937343804675</v>
      </c>
      <c r="H28" s="38">
        <f t="shared" si="3"/>
        <v>0</v>
      </c>
      <c r="I28" s="36">
        <f t="shared" si="4"/>
        <v>1299.3937343804675</v>
      </c>
      <c r="J28" s="39">
        <f t="shared" si="10"/>
        <v>-367.98323165044008</v>
      </c>
      <c r="K28" s="36">
        <f t="shared" si="5"/>
        <v>931.41050273002747</v>
      </c>
      <c r="L28" s="36">
        <f t="shared" si="8"/>
        <v>24678085.803353839</v>
      </c>
      <c r="M28" s="36">
        <f t="shared" si="6"/>
        <v>17689348.267848682</v>
      </c>
      <c r="N28" s="40">
        <f>'jan-nov'!M28</f>
        <v>17265865.954569831</v>
      </c>
      <c r="O28" s="40">
        <f t="shared" si="9"/>
        <v>423482.31327885017</v>
      </c>
    </row>
    <row r="29" spans="1:15" x14ac:dyDescent="0.3">
      <c r="A29" s="33">
        <v>215</v>
      </c>
      <c r="B29" s="34" t="s">
        <v>85</v>
      </c>
      <c r="C29" s="35">
        <v>552401</v>
      </c>
      <c r="D29" s="35">
        <v>15695</v>
      </c>
      <c r="E29" s="36">
        <f t="shared" si="1"/>
        <v>35195.985982797072</v>
      </c>
      <c r="F29" s="37">
        <f t="shared" si="7"/>
        <v>1.2249280108882907</v>
      </c>
      <c r="G29" s="38">
        <f t="shared" si="2"/>
        <v>-3877.7281838571689</v>
      </c>
      <c r="H29" s="38">
        <f t="shared" si="3"/>
        <v>0</v>
      </c>
      <c r="I29" s="36">
        <f t="shared" si="4"/>
        <v>-3877.7281838571689</v>
      </c>
      <c r="J29" s="39">
        <f t="shared" si="10"/>
        <v>-367.98323165044008</v>
      </c>
      <c r="K29" s="36">
        <f t="shared" si="5"/>
        <v>-4245.7114155076088</v>
      </c>
      <c r="L29" s="36">
        <f t="shared" si="8"/>
        <v>-60860943.845638268</v>
      </c>
      <c r="M29" s="36">
        <f t="shared" si="6"/>
        <v>-66636440.666391917</v>
      </c>
      <c r="N29" s="40">
        <f>'jan-nov'!M29</f>
        <v>-66315715.787859417</v>
      </c>
      <c r="O29" s="40">
        <f t="shared" si="9"/>
        <v>-320724.87853249907</v>
      </c>
    </row>
    <row r="30" spans="1:15" x14ac:dyDescent="0.3">
      <c r="A30" s="33">
        <v>216</v>
      </c>
      <c r="B30" s="34" t="s">
        <v>86</v>
      </c>
      <c r="C30" s="35">
        <v>556056</v>
      </c>
      <c r="D30" s="35">
        <v>18623</v>
      </c>
      <c r="E30" s="36">
        <f t="shared" si="1"/>
        <v>29858.561993234172</v>
      </c>
      <c r="F30" s="37">
        <f t="shared" si="7"/>
        <v>1.0391693236903154</v>
      </c>
      <c r="G30" s="38">
        <f t="shared" si="2"/>
        <v>-675.27379011942901</v>
      </c>
      <c r="H30" s="38">
        <f t="shared" si="3"/>
        <v>0</v>
      </c>
      <c r="I30" s="36">
        <f t="shared" si="4"/>
        <v>-675.27379011942901</v>
      </c>
      <c r="J30" s="39">
        <f t="shared" si="10"/>
        <v>-367.98323165044008</v>
      </c>
      <c r="K30" s="36">
        <f t="shared" si="5"/>
        <v>-1043.257021769869</v>
      </c>
      <c r="L30" s="36">
        <f t="shared" si="8"/>
        <v>-12575623.793394126</v>
      </c>
      <c r="M30" s="36">
        <f t="shared" si="6"/>
        <v>-19428575.516420271</v>
      </c>
      <c r="N30" s="40">
        <f>'jan-nov'!M30</f>
        <v>-18312782.957458161</v>
      </c>
      <c r="O30" s="40">
        <f t="shared" si="9"/>
        <v>-1115792.5589621104</v>
      </c>
    </row>
    <row r="31" spans="1:15" x14ac:dyDescent="0.3">
      <c r="A31" s="33">
        <v>217</v>
      </c>
      <c r="B31" s="34" t="s">
        <v>87</v>
      </c>
      <c r="C31" s="35">
        <v>958475</v>
      </c>
      <c r="D31" s="35">
        <v>26792</v>
      </c>
      <c r="E31" s="36">
        <f t="shared" si="1"/>
        <v>35774.6715437444</v>
      </c>
      <c r="F31" s="37">
        <f t="shared" si="7"/>
        <v>1.2450680391701368</v>
      </c>
      <c r="G31" s="38">
        <f t="shared" si="2"/>
        <v>-4224.9395204255652</v>
      </c>
      <c r="H31" s="38">
        <f t="shared" si="3"/>
        <v>0</v>
      </c>
      <c r="I31" s="36">
        <f t="shared" si="4"/>
        <v>-4224.9395204255652</v>
      </c>
      <c r="J31" s="39">
        <f t="shared" si="10"/>
        <v>-367.98323165044008</v>
      </c>
      <c r="K31" s="36">
        <f t="shared" si="5"/>
        <v>-4592.9227520760051</v>
      </c>
      <c r="L31" s="36">
        <f t="shared" si="8"/>
        <v>-113194579.63124174</v>
      </c>
      <c r="M31" s="36">
        <f t="shared" si="6"/>
        <v>-123053586.37362033</v>
      </c>
      <c r="N31" s="40">
        <f>'jan-nov'!M31</f>
        <v>-118496932.65296778</v>
      </c>
      <c r="O31" s="40">
        <f t="shared" si="9"/>
        <v>-4556653.7206525505</v>
      </c>
    </row>
    <row r="32" spans="1:15" x14ac:dyDescent="0.3">
      <c r="A32" s="33">
        <v>219</v>
      </c>
      <c r="B32" s="34" t="s">
        <v>88</v>
      </c>
      <c r="C32" s="35">
        <v>5817013</v>
      </c>
      <c r="D32" s="35">
        <v>122348</v>
      </c>
      <c r="E32" s="36">
        <f t="shared" si="1"/>
        <v>47544.814790597309</v>
      </c>
      <c r="F32" s="37">
        <f t="shared" si="7"/>
        <v>1.6547050404544519</v>
      </c>
      <c r="G32" s="38">
        <f t="shared" si="2"/>
        <v>-11287.025468537311</v>
      </c>
      <c r="H32" s="38">
        <f t="shared" si="3"/>
        <v>0</v>
      </c>
      <c r="I32" s="36">
        <f t="shared" si="4"/>
        <v>-11287.025468537311</v>
      </c>
      <c r="J32" s="39">
        <f t="shared" si="10"/>
        <v>-367.98323165044008</v>
      </c>
      <c r="K32" s="36">
        <f t="shared" si="5"/>
        <v>-11655.008700187751</v>
      </c>
      <c r="L32" s="36">
        <f t="shared" si="8"/>
        <v>-1380944992.0246029</v>
      </c>
      <c r="M32" s="36">
        <f t="shared" si="6"/>
        <v>-1425967004.4505711</v>
      </c>
      <c r="N32" s="40">
        <f>'jan-nov'!M32</f>
        <v>-1400575150.9788482</v>
      </c>
      <c r="O32" s="40">
        <f t="shared" si="9"/>
        <v>-25391853.471722841</v>
      </c>
    </row>
    <row r="33" spans="1:15" x14ac:dyDescent="0.3">
      <c r="A33" s="33">
        <v>220</v>
      </c>
      <c r="B33" s="34" t="s">
        <v>89</v>
      </c>
      <c r="C33" s="35">
        <v>2702018</v>
      </c>
      <c r="D33" s="35">
        <v>60106</v>
      </c>
      <c r="E33" s="36">
        <f t="shared" si="1"/>
        <v>44954.214221541944</v>
      </c>
      <c r="F33" s="37">
        <f t="shared" si="7"/>
        <v>1.5645442134894083</v>
      </c>
      <c r="G33" s="38">
        <f t="shared" si="2"/>
        <v>-9732.6651271040919</v>
      </c>
      <c r="H33" s="38">
        <f t="shared" si="3"/>
        <v>0</v>
      </c>
      <c r="I33" s="36">
        <f t="shared" si="4"/>
        <v>-9732.6651271040919</v>
      </c>
      <c r="J33" s="39">
        <f t="shared" si="10"/>
        <v>-367.98323165044008</v>
      </c>
      <c r="K33" s="36">
        <f t="shared" si="5"/>
        <v>-10100.648358754532</v>
      </c>
      <c r="L33" s="36">
        <f t="shared" si="8"/>
        <v>-584991570.12971854</v>
      </c>
      <c r="M33" s="36">
        <f t="shared" si="6"/>
        <v>-607109570.25129986</v>
      </c>
      <c r="N33" s="40">
        <f>'jan-nov'!M33</f>
        <v>-597779277.21854591</v>
      </c>
      <c r="O33" s="40">
        <f t="shared" si="9"/>
        <v>-9330293.0327539444</v>
      </c>
    </row>
    <row r="34" spans="1:15" x14ac:dyDescent="0.3">
      <c r="A34" s="33">
        <v>221</v>
      </c>
      <c r="B34" s="34" t="s">
        <v>90</v>
      </c>
      <c r="C34" s="35">
        <v>350928</v>
      </c>
      <c r="D34" s="35">
        <v>15914</v>
      </c>
      <c r="E34" s="36">
        <f t="shared" si="1"/>
        <v>22051.526957396003</v>
      </c>
      <c r="F34" s="37">
        <f t="shared" si="7"/>
        <v>0.7674606151444423</v>
      </c>
      <c r="G34" s="38">
        <f t="shared" si="2"/>
        <v>4008.9472313834722</v>
      </c>
      <c r="H34" s="38">
        <f t="shared" si="3"/>
        <v>1332.8938529674624</v>
      </c>
      <c r="I34" s="36">
        <f t="shared" si="4"/>
        <v>5341.8410843509346</v>
      </c>
      <c r="J34" s="39">
        <f t="shared" si="10"/>
        <v>-367.98323165044008</v>
      </c>
      <c r="K34" s="36">
        <f t="shared" si="5"/>
        <v>4973.8578527004947</v>
      </c>
      <c r="L34" s="36">
        <f t="shared" si="8"/>
        <v>85010059.016360775</v>
      </c>
      <c r="M34" s="36">
        <f t="shared" si="6"/>
        <v>79153973.86787568</v>
      </c>
      <c r="N34" s="40">
        <f>'jan-nov'!M34</f>
        <v>77999447.453234628</v>
      </c>
      <c r="O34" s="40">
        <f t="shared" si="9"/>
        <v>1154526.4146410525</v>
      </c>
    </row>
    <row r="35" spans="1:15" x14ac:dyDescent="0.3">
      <c r="A35" s="33">
        <v>226</v>
      </c>
      <c r="B35" s="34" t="s">
        <v>91</v>
      </c>
      <c r="C35" s="35">
        <v>486909</v>
      </c>
      <c r="D35" s="35">
        <v>17443</v>
      </c>
      <c r="E35" s="36">
        <f t="shared" si="1"/>
        <v>27914.292266238604</v>
      </c>
      <c r="F35" s="37">
        <f t="shared" si="7"/>
        <v>0.97150278778241206</v>
      </c>
      <c r="G35" s="38">
        <f t="shared" si="2"/>
        <v>491.2880460779117</v>
      </c>
      <c r="H35" s="38">
        <f t="shared" si="3"/>
        <v>0</v>
      </c>
      <c r="I35" s="36">
        <f t="shared" si="4"/>
        <v>491.2880460779117</v>
      </c>
      <c r="J35" s="39">
        <f t="shared" si="10"/>
        <v>-367.98323165044008</v>
      </c>
      <c r="K35" s="36">
        <f t="shared" si="5"/>
        <v>123.30481442747163</v>
      </c>
      <c r="L35" s="36">
        <f t="shared" si="8"/>
        <v>8569537.3877370134</v>
      </c>
      <c r="M35" s="36">
        <f t="shared" si="6"/>
        <v>2150805.8780583874</v>
      </c>
      <c r="N35" s="40">
        <f>'jan-nov'!M35</f>
        <v>1534942.4729129157</v>
      </c>
      <c r="O35" s="40">
        <f t="shared" si="9"/>
        <v>615863.40514547168</v>
      </c>
    </row>
    <row r="36" spans="1:15" x14ac:dyDescent="0.3">
      <c r="A36" s="33">
        <v>227</v>
      </c>
      <c r="B36" s="34" t="s">
        <v>92</v>
      </c>
      <c r="C36" s="35">
        <v>325799</v>
      </c>
      <c r="D36" s="35">
        <v>11374</v>
      </c>
      <c r="E36" s="36">
        <f t="shared" si="1"/>
        <v>28644.188500087919</v>
      </c>
      <c r="F36" s="37">
        <f t="shared" si="7"/>
        <v>0.99690541018148038</v>
      </c>
      <c r="G36" s="38">
        <f t="shared" si="2"/>
        <v>53.350305768322869</v>
      </c>
      <c r="H36" s="38">
        <f t="shared" si="3"/>
        <v>0</v>
      </c>
      <c r="I36" s="36">
        <f t="shared" si="4"/>
        <v>53.350305768322869</v>
      </c>
      <c r="J36" s="39">
        <f t="shared" si="10"/>
        <v>-367.98323165044008</v>
      </c>
      <c r="K36" s="36">
        <f t="shared" si="5"/>
        <v>-314.63292588211721</v>
      </c>
      <c r="L36" s="36">
        <f t="shared" si="8"/>
        <v>606806.37780890428</v>
      </c>
      <c r="M36" s="36">
        <f t="shared" si="6"/>
        <v>-3578634.898983201</v>
      </c>
      <c r="N36" s="40">
        <f>'jan-nov'!M36</f>
        <v>-3495392.0720683658</v>
      </c>
      <c r="O36" s="40">
        <f t="shared" si="9"/>
        <v>-83242.826914835256</v>
      </c>
    </row>
    <row r="37" spans="1:15" x14ac:dyDescent="0.3">
      <c r="A37" s="33">
        <v>228</v>
      </c>
      <c r="B37" s="34" t="s">
        <v>93</v>
      </c>
      <c r="C37" s="35">
        <v>489036</v>
      </c>
      <c r="D37" s="35">
        <v>17426</v>
      </c>
      <c r="E37" s="36">
        <f t="shared" si="1"/>
        <v>28063.583151612533</v>
      </c>
      <c r="F37" s="37">
        <f t="shared" si="7"/>
        <v>0.97669856741916439</v>
      </c>
      <c r="G37" s="38">
        <f t="shared" si="2"/>
        <v>401.71351485355478</v>
      </c>
      <c r="H37" s="38">
        <f t="shared" si="3"/>
        <v>0</v>
      </c>
      <c r="I37" s="36">
        <f t="shared" si="4"/>
        <v>401.71351485355478</v>
      </c>
      <c r="J37" s="39">
        <f t="shared" si="10"/>
        <v>-367.98323165044008</v>
      </c>
      <c r="K37" s="36">
        <f t="shared" si="5"/>
        <v>33.730283203114709</v>
      </c>
      <c r="L37" s="36">
        <f t="shared" si="8"/>
        <v>7000259.7098380458</v>
      </c>
      <c r="M37" s="36">
        <f t="shared" si="6"/>
        <v>587783.91509747691</v>
      </c>
      <c r="N37" s="40">
        <f>'jan-nov'!M37</f>
        <v>-66848.940378380736</v>
      </c>
      <c r="O37" s="40">
        <f t="shared" si="9"/>
        <v>654632.85547585762</v>
      </c>
    </row>
    <row r="38" spans="1:15" x14ac:dyDescent="0.3">
      <c r="A38" s="33">
        <v>229</v>
      </c>
      <c r="B38" s="34" t="s">
        <v>94</v>
      </c>
      <c r="C38" s="35">
        <v>279337</v>
      </c>
      <c r="D38" s="35">
        <v>10870</v>
      </c>
      <c r="E38" s="36">
        <f t="shared" si="1"/>
        <v>25697.976080956763</v>
      </c>
      <c r="F38" s="37">
        <f t="shared" si="7"/>
        <v>0.89436820267194661</v>
      </c>
      <c r="G38" s="38">
        <f t="shared" si="2"/>
        <v>1821.0777572470163</v>
      </c>
      <c r="H38" s="38">
        <f t="shared" si="3"/>
        <v>56.636659721196516</v>
      </c>
      <c r="I38" s="36">
        <f t="shared" si="4"/>
        <v>1877.7144169682128</v>
      </c>
      <c r="J38" s="39">
        <f t="shared" si="10"/>
        <v>-367.98323165044008</v>
      </c>
      <c r="K38" s="36">
        <f t="shared" si="5"/>
        <v>1509.7311853177728</v>
      </c>
      <c r="L38" s="36">
        <f t="shared" si="8"/>
        <v>20410755.712444473</v>
      </c>
      <c r="M38" s="36">
        <f t="shared" si="6"/>
        <v>16410777.98440419</v>
      </c>
      <c r="N38" s="40">
        <f>'jan-nov'!M38</f>
        <v>16937947.468685459</v>
      </c>
      <c r="O38" s="40">
        <f t="shared" si="9"/>
        <v>-527169.48428126983</v>
      </c>
    </row>
    <row r="39" spans="1:15" x14ac:dyDescent="0.3">
      <c r="A39" s="33">
        <v>230</v>
      </c>
      <c r="B39" s="34" t="s">
        <v>95</v>
      </c>
      <c r="C39" s="35">
        <v>1106763</v>
      </c>
      <c r="D39" s="35">
        <v>36368</v>
      </c>
      <c r="E39" s="36">
        <f t="shared" si="1"/>
        <v>30432.33062032556</v>
      </c>
      <c r="F39" s="37">
        <f t="shared" si="7"/>
        <v>1.0591382276283008</v>
      </c>
      <c r="G39" s="38">
        <f t="shared" si="2"/>
        <v>-1019.5349663742613</v>
      </c>
      <c r="H39" s="38">
        <f t="shared" si="3"/>
        <v>0</v>
      </c>
      <c r="I39" s="36">
        <f t="shared" si="4"/>
        <v>-1019.5349663742613</v>
      </c>
      <c r="J39" s="39">
        <f t="shared" si="10"/>
        <v>-367.98323165044008</v>
      </c>
      <c r="K39" s="36">
        <f t="shared" si="5"/>
        <v>-1387.5181980247014</v>
      </c>
      <c r="L39" s="36">
        <f t="shared" si="8"/>
        <v>-37078447.657099135</v>
      </c>
      <c r="M39" s="36">
        <f t="shared" si="6"/>
        <v>-50461261.825762339</v>
      </c>
      <c r="N39" s="40">
        <f>'jan-nov'!M39</f>
        <v>-51193204.78960634</v>
      </c>
      <c r="O39" s="40">
        <f t="shared" si="9"/>
        <v>731942.96384400129</v>
      </c>
    </row>
    <row r="40" spans="1:15" x14ac:dyDescent="0.3">
      <c r="A40" s="33">
        <v>231</v>
      </c>
      <c r="B40" s="34" t="s">
        <v>96</v>
      </c>
      <c r="C40" s="35">
        <v>1535449</v>
      </c>
      <c r="D40" s="35">
        <v>52522</v>
      </c>
      <c r="E40" s="36">
        <f t="shared" si="1"/>
        <v>29234.397014584363</v>
      </c>
      <c r="F40" s="37">
        <f t="shared" si="7"/>
        <v>1.017446472506736</v>
      </c>
      <c r="G40" s="38">
        <f t="shared" si="2"/>
        <v>-300.77480292954351</v>
      </c>
      <c r="H40" s="38">
        <f t="shared" si="3"/>
        <v>0</v>
      </c>
      <c r="I40" s="36">
        <f t="shared" si="4"/>
        <v>-300.77480292954351</v>
      </c>
      <c r="J40" s="39">
        <f t="shared" si="10"/>
        <v>-367.98323165044008</v>
      </c>
      <c r="K40" s="36">
        <f t="shared" si="5"/>
        <v>-668.75803457998359</v>
      </c>
      <c r="L40" s="36">
        <f t="shared" si="8"/>
        <v>-15797294.199465483</v>
      </c>
      <c r="M40" s="36">
        <f t="shared" si="6"/>
        <v>-35124509.492209896</v>
      </c>
      <c r="N40" s="40">
        <f>'jan-nov'!M40</f>
        <v>-35871352.418601647</v>
      </c>
      <c r="O40" s="40">
        <f t="shared" si="9"/>
        <v>746842.92639175057</v>
      </c>
    </row>
    <row r="41" spans="1:15" x14ac:dyDescent="0.3">
      <c r="A41" s="33">
        <v>233</v>
      </c>
      <c r="B41" s="34" t="s">
        <v>97</v>
      </c>
      <c r="C41" s="35">
        <v>703515</v>
      </c>
      <c r="D41" s="35">
        <v>22857</v>
      </c>
      <c r="E41" s="36">
        <f t="shared" si="1"/>
        <v>30778.973618585118</v>
      </c>
      <c r="F41" s="37">
        <f t="shared" si="7"/>
        <v>1.0712024646851623</v>
      </c>
      <c r="G41" s="38">
        <f t="shared" si="2"/>
        <v>-1227.5207653299963</v>
      </c>
      <c r="H41" s="38">
        <f t="shared" si="3"/>
        <v>0</v>
      </c>
      <c r="I41" s="36">
        <f t="shared" si="4"/>
        <v>-1227.5207653299963</v>
      </c>
      <c r="J41" s="39">
        <f t="shared" si="10"/>
        <v>-367.98323165044008</v>
      </c>
      <c r="K41" s="36">
        <f t="shared" si="5"/>
        <v>-1595.5039969804363</v>
      </c>
      <c r="L41" s="36">
        <f t="shared" si="8"/>
        <v>-28057442.133147724</v>
      </c>
      <c r="M41" s="36">
        <f t="shared" si="6"/>
        <v>-36468434.858981833</v>
      </c>
      <c r="N41" s="40">
        <f>'jan-nov'!M41</f>
        <v>-36291568.611857466</v>
      </c>
      <c r="O41" s="40">
        <f t="shared" si="9"/>
        <v>-176866.24712436646</v>
      </c>
    </row>
    <row r="42" spans="1:15" x14ac:dyDescent="0.3">
      <c r="A42" s="33">
        <v>234</v>
      </c>
      <c r="B42" s="34" t="s">
        <v>98</v>
      </c>
      <c r="C42" s="35">
        <v>203326</v>
      </c>
      <c r="D42" s="35">
        <v>6323</v>
      </c>
      <c r="E42" s="36">
        <f t="shared" si="1"/>
        <v>32156.571247825399</v>
      </c>
      <c r="F42" s="37">
        <f t="shared" si="7"/>
        <v>1.1191470775911485</v>
      </c>
      <c r="G42" s="38">
        <f t="shared" si="2"/>
        <v>-2054.0793428741649</v>
      </c>
      <c r="H42" s="38">
        <f t="shared" si="3"/>
        <v>0</v>
      </c>
      <c r="I42" s="36">
        <f t="shared" si="4"/>
        <v>-2054.0793428741649</v>
      </c>
      <c r="J42" s="39">
        <f t="shared" si="10"/>
        <v>-367.98323165044008</v>
      </c>
      <c r="K42" s="36">
        <f t="shared" si="5"/>
        <v>-2422.0625745246052</v>
      </c>
      <c r="L42" s="36">
        <f t="shared" si="8"/>
        <v>-12987943.684993345</v>
      </c>
      <c r="M42" s="36">
        <f t="shared" si="6"/>
        <v>-15314701.65871908</v>
      </c>
      <c r="N42" s="40">
        <f>'jan-nov'!M42</f>
        <v>-15556946.69172572</v>
      </c>
      <c r="O42" s="40">
        <f t="shared" si="9"/>
        <v>242245.03300664015</v>
      </c>
    </row>
    <row r="43" spans="1:15" x14ac:dyDescent="0.3">
      <c r="A43" s="33">
        <v>235</v>
      </c>
      <c r="B43" s="34" t="s">
        <v>99</v>
      </c>
      <c r="C43" s="35">
        <v>917838</v>
      </c>
      <c r="D43" s="35">
        <v>34189</v>
      </c>
      <c r="E43" s="36">
        <f t="shared" si="1"/>
        <v>26846.003100412414</v>
      </c>
      <c r="F43" s="37">
        <f t="shared" si="7"/>
        <v>0.93432305587808107</v>
      </c>
      <c r="G43" s="38">
        <f t="shared" si="2"/>
        <v>1132.2615455736261</v>
      </c>
      <c r="H43" s="38">
        <f t="shared" si="3"/>
        <v>0</v>
      </c>
      <c r="I43" s="36">
        <f t="shared" si="4"/>
        <v>1132.2615455736261</v>
      </c>
      <c r="J43" s="39">
        <f t="shared" si="10"/>
        <v>-367.98323165044008</v>
      </c>
      <c r="K43" s="36">
        <f t="shared" si="5"/>
        <v>764.27831392318603</v>
      </c>
      <c r="L43" s="36">
        <f t="shared" si="8"/>
        <v>38710889.981616706</v>
      </c>
      <c r="M43" s="36">
        <f t="shared" si="6"/>
        <v>26129911.274719808</v>
      </c>
      <c r="N43" s="40">
        <f>'jan-nov'!M43</f>
        <v>24860237.000884008</v>
      </c>
      <c r="O43" s="40">
        <f t="shared" si="9"/>
        <v>1269674.2738358006</v>
      </c>
    </row>
    <row r="44" spans="1:15" x14ac:dyDescent="0.3">
      <c r="A44" s="33">
        <v>236</v>
      </c>
      <c r="B44" s="34" t="s">
        <v>100</v>
      </c>
      <c r="C44" s="35">
        <v>498018</v>
      </c>
      <c r="D44" s="35">
        <v>20783</v>
      </c>
      <c r="E44" s="36">
        <f t="shared" si="1"/>
        <v>23962.758023384496</v>
      </c>
      <c r="F44" s="37">
        <f t="shared" si="7"/>
        <v>0.83397730455196384</v>
      </c>
      <c r="G44" s="38">
        <f t="shared" si="2"/>
        <v>2862.2085917903764</v>
      </c>
      <c r="H44" s="38">
        <f t="shared" si="3"/>
        <v>663.96297987148989</v>
      </c>
      <c r="I44" s="36">
        <f t="shared" si="4"/>
        <v>3526.1715716618664</v>
      </c>
      <c r="J44" s="39">
        <f t="shared" si="10"/>
        <v>-367.98323165044008</v>
      </c>
      <c r="K44" s="36">
        <f t="shared" si="5"/>
        <v>3158.1883400114266</v>
      </c>
      <c r="L44" s="36">
        <f t="shared" si="8"/>
        <v>73284423.773848563</v>
      </c>
      <c r="M44" s="36">
        <f t="shared" si="6"/>
        <v>65636628.270457476</v>
      </c>
      <c r="N44" s="40">
        <f>'jan-nov'!M44</f>
        <v>64177326.066392824</v>
      </c>
      <c r="O44" s="40">
        <f t="shared" si="9"/>
        <v>1459302.2040646523</v>
      </c>
    </row>
    <row r="45" spans="1:15" x14ac:dyDescent="0.3">
      <c r="A45" s="33">
        <v>237</v>
      </c>
      <c r="B45" s="34" t="s">
        <v>101</v>
      </c>
      <c r="C45" s="35">
        <v>547726</v>
      </c>
      <c r="D45" s="35">
        <v>23811</v>
      </c>
      <c r="E45" s="36">
        <f t="shared" si="1"/>
        <v>23003.065809919786</v>
      </c>
      <c r="F45" s="37">
        <f t="shared" si="7"/>
        <v>0.80057707889330798</v>
      </c>
      <c r="G45" s="38">
        <f t="shared" si="2"/>
        <v>3438.0239198692025</v>
      </c>
      <c r="H45" s="38">
        <f t="shared" si="3"/>
        <v>999.85525458413838</v>
      </c>
      <c r="I45" s="36">
        <f t="shared" si="4"/>
        <v>4437.879174453341</v>
      </c>
      <c r="J45" s="39">
        <f t="shared" si="10"/>
        <v>-367.98323165044008</v>
      </c>
      <c r="K45" s="36">
        <f t="shared" si="5"/>
        <v>4069.8959428029011</v>
      </c>
      <c r="L45" s="36">
        <f t="shared" si="8"/>
        <v>105670341.02290851</v>
      </c>
      <c r="M45" s="36">
        <f t="shared" si="6"/>
        <v>96908292.294079885</v>
      </c>
      <c r="N45" s="40">
        <f>'jan-nov'!M45</f>
        <v>97181753.852517888</v>
      </c>
      <c r="O45" s="40">
        <f t="shared" si="9"/>
        <v>-273461.55843800306</v>
      </c>
    </row>
    <row r="46" spans="1:15" x14ac:dyDescent="0.3">
      <c r="A46" s="33">
        <v>238</v>
      </c>
      <c r="B46" s="34" t="s">
        <v>102</v>
      </c>
      <c r="C46" s="35">
        <v>306685</v>
      </c>
      <c r="D46" s="35">
        <v>12267</v>
      </c>
      <c r="E46" s="36">
        <f t="shared" si="1"/>
        <v>25000.815195239258</v>
      </c>
      <c r="F46" s="37">
        <f t="shared" si="7"/>
        <v>0.87010487055707242</v>
      </c>
      <c r="G46" s="38">
        <f t="shared" si="2"/>
        <v>2239.3742886775194</v>
      </c>
      <c r="H46" s="38">
        <f t="shared" si="3"/>
        <v>300.6429697223233</v>
      </c>
      <c r="I46" s="36">
        <f t="shared" si="4"/>
        <v>2540.0172583998428</v>
      </c>
      <c r="J46" s="39">
        <f t="shared" si="10"/>
        <v>-367.98323165044008</v>
      </c>
      <c r="K46" s="36">
        <f t="shared" si="5"/>
        <v>2172.034026749403</v>
      </c>
      <c r="L46" s="36">
        <f t="shared" si="8"/>
        <v>31158391.708790872</v>
      </c>
      <c r="M46" s="36">
        <f t="shared" si="6"/>
        <v>26644341.406134926</v>
      </c>
      <c r="N46" s="40">
        <f>'jan-nov'!M46</f>
        <v>26732110.073446605</v>
      </c>
      <c r="O46" s="40">
        <f t="shared" si="9"/>
        <v>-87768.667311679572</v>
      </c>
    </row>
    <row r="47" spans="1:15" x14ac:dyDescent="0.3">
      <c r="A47" s="33">
        <v>239</v>
      </c>
      <c r="B47" s="34" t="s">
        <v>103</v>
      </c>
      <c r="C47" s="35">
        <v>60073</v>
      </c>
      <c r="D47" s="35">
        <v>2837</v>
      </c>
      <c r="E47" s="36">
        <f t="shared" si="1"/>
        <v>21174.832569615792</v>
      </c>
      <c r="F47" s="37">
        <f t="shared" si="7"/>
        <v>0.73694896779052443</v>
      </c>
      <c r="G47" s="38">
        <f t="shared" si="2"/>
        <v>4534.9638640515996</v>
      </c>
      <c r="H47" s="38">
        <f t="shared" si="3"/>
        <v>1639.7368886905365</v>
      </c>
      <c r="I47" s="36">
        <f t="shared" si="4"/>
        <v>6174.7007527421356</v>
      </c>
      <c r="J47" s="39">
        <f t="shared" si="10"/>
        <v>-367.98323165044008</v>
      </c>
      <c r="K47" s="36">
        <f t="shared" si="5"/>
        <v>5806.7175210916957</v>
      </c>
      <c r="L47" s="36">
        <f t="shared" si="8"/>
        <v>17517626.035529438</v>
      </c>
      <c r="M47" s="36">
        <f t="shared" si="6"/>
        <v>16473657.607337141</v>
      </c>
      <c r="N47" s="40">
        <f>'jan-nov'!M47</f>
        <v>16407628.460778354</v>
      </c>
      <c r="O47" s="40">
        <f t="shared" si="9"/>
        <v>66029.146558787674</v>
      </c>
    </row>
    <row r="48" spans="1:15" x14ac:dyDescent="0.3">
      <c r="A48" s="33">
        <v>301</v>
      </c>
      <c r="B48" s="34" t="s">
        <v>104</v>
      </c>
      <c r="C48" s="35">
        <v>25522086</v>
      </c>
      <c r="D48" s="35">
        <v>658390</v>
      </c>
      <c r="E48" s="36">
        <f t="shared" si="1"/>
        <v>38764.388888045083</v>
      </c>
      <c r="F48" s="37">
        <f t="shared" si="7"/>
        <v>1.3491193511993678</v>
      </c>
      <c r="G48" s="38">
        <f t="shared" si="2"/>
        <v>-6018.7699270059757</v>
      </c>
      <c r="H48" s="38">
        <f t="shared" si="3"/>
        <v>0</v>
      </c>
      <c r="I48" s="36">
        <f t="shared" si="4"/>
        <v>-6018.7699270059757</v>
      </c>
      <c r="J48" s="39">
        <f t="shared" si="10"/>
        <v>-367.98323165044008</v>
      </c>
      <c r="K48" s="36">
        <f t="shared" si="5"/>
        <v>-6386.7531586564155</v>
      </c>
      <c r="L48" s="36">
        <f t="shared" si="8"/>
        <v>-3962697932.2414641</v>
      </c>
      <c r="M48" s="36">
        <f t="shared" si="6"/>
        <v>-4204974412.1277976</v>
      </c>
      <c r="N48" s="40">
        <f>'jan-nov'!M48</f>
        <v>-4116996411.95086</v>
      </c>
      <c r="O48" s="40">
        <f t="shared" si="9"/>
        <v>-87978000.17693758</v>
      </c>
    </row>
    <row r="49" spans="1:15" x14ac:dyDescent="0.3">
      <c r="A49" s="33">
        <v>402</v>
      </c>
      <c r="B49" s="34" t="s">
        <v>105</v>
      </c>
      <c r="C49" s="35">
        <v>418583</v>
      </c>
      <c r="D49" s="35">
        <v>17835</v>
      </c>
      <c r="E49" s="36">
        <f t="shared" si="1"/>
        <v>23469.750490608356</v>
      </c>
      <c r="F49" s="37">
        <f t="shared" si="7"/>
        <v>0.81681913382273363</v>
      </c>
      <c r="G49" s="38">
        <f t="shared" si="2"/>
        <v>3158.0131114560609</v>
      </c>
      <c r="H49" s="38">
        <f t="shared" si="3"/>
        <v>836.51561634313907</v>
      </c>
      <c r="I49" s="36">
        <f t="shared" si="4"/>
        <v>3994.5287277992002</v>
      </c>
      <c r="J49" s="39">
        <f t="shared" si="10"/>
        <v>-367.98323165044008</v>
      </c>
      <c r="K49" s="36">
        <f t="shared" si="5"/>
        <v>3626.5454961487603</v>
      </c>
      <c r="L49" s="36">
        <f t="shared" si="8"/>
        <v>71242419.860298738</v>
      </c>
      <c r="M49" s="36">
        <f t="shared" si="6"/>
        <v>64679438.923813142</v>
      </c>
      <c r="N49" s="40">
        <f>'jan-nov'!M49</f>
        <v>63432288.050046511</v>
      </c>
      <c r="O49" s="40">
        <f t="shared" si="9"/>
        <v>1247150.8737666309</v>
      </c>
    </row>
    <row r="50" spans="1:15" x14ac:dyDescent="0.3">
      <c r="A50" s="33">
        <v>403</v>
      </c>
      <c r="B50" s="34" t="s">
        <v>106</v>
      </c>
      <c r="C50" s="35">
        <v>799127</v>
      </c>
      <c r="D50" s="35">
        <v>30120</v>
      </c>
      <c r="E50" s="36">
        <f t="shared" si="1"/>
        <v>26531.440903054448</v>
      </c>
      <c r="F50" s="37">
        <f t="shared" si="7"/>
        <v>0.92337532885890683</v>
      </c>
      <c r="G50" s="38">
        <f t="shared" si="2"/>
        <v>1320.9988639884052</v>
      </c>
      <c r="H50" s="38">
        <f t="shared" si="3"/>
        <v>0</v>
      </c>
      <c r="I50" s="36">
        <f t="shared" si="4"/>
        <v>1320.9988639884052</v>
      </c>
      <c r="J50" s="39">
        <f t="shared" si="10"/>
        <v>-367.98323165044008</v>
      </c>
      <c r="K50" s="36">
        <f t="shared" si="5"/>
        <v>953.01563233796514</v>
      </c>
      <c r="L50" s="36">
        <f t="shared" si="8"/>
        <v>39788485.783330768</v>
      </c>
      <c r="M50" s="36">
        <f t="shared" si="6"/>
        <v>28704830.84601951</v>
      </c>
      <c r="N50" s="40">
        <f>'jan-nov'!M50</f>
        <v>29394174.607816141</v>
      </c>
      <c r="O50" s="40">
        <f t="shared" si="9"/>
        <v>-689343.76179663092</v>
      </c>
    </row>
    <row r="51" spans="1:15" x14ac:dyDescent="0.3">
      <c r="A51" s="33">
        <v>412</v>
      </c>
      <c r="B51" s="34" t="s">
        <v>107</v>
      </c>
      <c r="C51" s="35">
        <v>752571</v>
      </c>
      <c r="D51" s="35">
        <v>33597</v>
      </c>
      <c r="E51" s="36">
        <f t="shared" si="1"/>
        <v>22399.946423787838</v>
      </c>
      <c r="F51" s="37">
        <f t="shared" si="7"/>
        <v>0.77958667872824738</v>
      </c>
      <c r="G51" s="38">
        <f t="shared" si="2"/>
        <v>3799.8955515483713</v>
      </c>
      <c r="H51" s="38">
        <f t="shared" si="3"/>
        <v>1210.9470397303203</v>
      </c>
      <c r="I51" s="36">
        <f t="shared" si="4"/>
        <v>5010.8425912786915</v>
      </c>
      <c r="J51" s="39">
        <f t="shared" si="10"/>
        <v>-367.98323165044008</v>
      </c>
      <c r="K51" s="36">
        <f t="shared" si="5"/>
        <v>4642.8593596282517</v>
      </c>
      <c r="L51" s="36">
        <f t="shared" si="8"/>
        <v>168349278.5391902</v>
      </c>
      <c r="M51" s="36">
        <f t="shared" si="6"/>
        <v>155986145.90543038</v>
      </c>
      <c r="N51" s="40">
        <f>'jan-nov'!M51</f>
        <v>153098894.94070157</v>
      </c>
      <c r="O51" s="40">
        <f t="shared" si="9"/>
        <v>2887250.9647288024</v>
      </c>
    </row>
    <row r="52" spans="1:15" x14ac:dyDescent="0.3">
      <c r="A52" s="33">
        <v>415</v>
      </c>
      <c r="B52" s="34" t="s">
        <v>108</v>
      </c>
      <c r="C52" s="35">
        <v>154879</v>
      </c>
      <c r="D52" s="35">
        <v>7588</v>
      </c>
      <c r="E52" s="36">
        <f t="shared" si="1"/>
        <v>20411.043753294674</v>
      </c>
      <c r="F52" s="37">
        <f t="shared" si="7"/>
        <v>0.71036677981112695</v>
      </c>
      <c r="G52" s="38">
        <f t="shared" si="2"/>
        <v>4993.2371538442694</v>
      </c>
      <c r="H52" s="38">
        <f t="shared" si="3"/>
        <v>1907.0629744029275</v>
      </c>
      <c r="I52" s="36">
        <f t="shared" si="4"/>
        <v>6900.3001282471969</v>
      </c>
      <c r="J52" s="39">
        <f t="shared" si="10"/>
        <v>-367.98323165044008</v>
      </c>
      <c r="K52" s="36">
        <f t="shared" si="5"/>
        <v>6532.316896596757</v>
      </c>
      <c r="L52" s="36">
        <f t="shared" si="8"/>
        <v>52359477.373139732</v>
      </c>
      <c r="M52" s="36">
        <f t="shared" si="6"/>
        <v>49567220.611376189</v>
      </c>
      <c r="N52" s="40">
        <f>'jan-nov'!M52</f>
        <v>48815644.663512923</v>
      </c>
      <c r="O52" s="40">
        <f t="shared" si="9"/>
        <v>751575.94786326587</v>
      </c>
    </row>
    <row r="53" spans="1:15" x14ac:dyDescent="0.3">
      <c r="A53" s="33">
        <v>417</v>
      </c>
      <c r="B53" s="34" t="s">
        <v>109</v>
      </c>
      <c r="C53" s="35">
        <v>451307</v>
      </c>
      <c r="D53" s="35">
        <v>20119</v>
      </c>
      <c r="E53" s="36">
        <f t="shared" si="1"/>
        <v>22431.880312142752</v>
      </c>
      <c r="F53" s="37">
        <f t="shared" si="7"/>
        <v>0.78069807575976213</v>
      </c>
      <c r="G53" s="38">
        <f t="shared" si="2"/>
        <v>3780.735218535423</v>
      </c>
      <c r="H53" s="38">
        <f t="shared" si="3"/>
        <v>1199.7701788061004</v>
      </c>
      <c r="I53" s="36">
        <f t="shared" si="4"/>
        <v>4980.5053973415233</v>
      </c>
      <c r="J53" s="39">
        <f t="shared" si="10"/>
        <v>-367.98323165044008</v>
      </c>
      <c r="K53" s="36">
        <f t="shared" si="5"/>
        <v>4612.5221656910835</v>
      </c>
      <c r="L53" s="36">
        <f t="shared" si="8"/>
        <v>100202788.08911411</v>
      </c>
      <c r="M53" s="36">
        <f t="shared" si="6"/>
        <v>92799333.451538906</v>
      </c>
      <c r="N53" s="40">
        <f>'jan-nov'!M53</f>
        <v>91642590.977229342</v>
      </c>
      <c r="O53" s="40">
        <f t="shared" si="9"/>
        <v>1156742.4743095636</v>
      </c>
    </row>
    <row r="54" spans="1:15" x14ac:dyDescent="0.3">
      <c r="A54" s="33">
        <v>418</v>
      </c>
      <c r="B54" s="34" t="s">
        <v>110</v>
      </c>
      <c r="C54" s="35">
        <v>100053</v>
      </c>
      <c r="D54" s="35">
        <v>5131</v>
      </c>
      <c r="E54" s="36">
        <f t="shared" si="1"/>
        <v>19499.707659325668</v>
      </c>
      <c r="F54" s="37">
        <f t="shared" si="7"/>
        <v>0.678649495079232</v>
      </c>
      <c r="G54" s="38">
        <f t="shared" si="2"/>
        <v>5540.0388102256738</v>
      </c>
      <c r="H54" s="38">
        <f t="shared" si="3"/>
        <v>2226.0306072920798</v>
      </c>
      <c r="I54" s="36">
        <f t="shared" si="4"/>
        <v>7766.0694175177541</v>
      </c>
      <c r="J54" s="39">
        <f t="shared" si="10"/>
        <v>-367.98323165044008</v>
      </c>
      <c r="K54" s="36">
        <f t="shared" si="5"/>
        <v>7398.0861858673143</v>
      </c>
      <c r="L54" s="36">
        <f t="shared" si="8"/>
        <v>39847702.181283593</v>
      </c>
      <c r="M54" s="36">
        <f t="shared" si="6"/>
        <v>37959580.219685189</v>
      </c>
      <c r="N54" s="40">
        <f>'jan-nov'!M54</f>
        <v>37701842.609183557</v>
      </c>
      <c r="O54" s="40">
        <f t="shared" si="9"/>
        <v>257737.61050163209</v>
      </c>
    </row>
    <row r="55" spans="1:15" x14ac:dyDescent="0.3">
      <c r="A55" s="33">
        <v>419</v>
      </c>
      <c r="B55" s="34" t="s">
        <v>111</v>
      </c>
      <c r="C55" s="35">
        <v>181493</v>
      </c>
      <c r="D55" s="35">
        <v>7901</v>
      </c>
      <c r="E55" s="36">
        <f t="shared" si="1"/>
        <v>22970.889760789774</v>
      </c>
      <c r="F55" s="37">
        <f t="shared" si="7"/>
        <v>0.79945725392581501</v>
      </c>
      <c r="G55" s="38">
        <f t="shared" si="2"/>
        <v>3457.3295493472096</v>
      </c>
      <c r="H55" s="38">
        <f t="shared" si="3"/>
        <v>1011.1168717796426</v>
      </c>
      <c r="I55" s="36">
        <f t="shared" si="4"/>
        <v>4468.4464211268523</v>
      </c>
      <c r="J55" s="39">
        <f t="shared" si="10"/>
        <v>-367.98323165044008</v>
      </c>
      <c r="K55" s="36">
        <f t="shared" si="5"/>
        <v>4100.4631894764125</v>
      </c>
      <c r="L55" s="36">
        <f t="shared" si="8"/>
        <v>35305195.173323259</v>
      </c>
      <c r="M55" s="36">
        <f t="shared" si="6"/>
        <v>32397759.660053134</v>
      </c>
      <c r="N55" s="40">
        <f>'jan-nov'!M55</f>
        <v>31984850.887772214</v>
      </c>
      <c r="O55" s="40">
        <f t="shared" si="9"/>
        <v>412908.7722809203</v>
      </c>
    </row>
    <row r="56" spans="1:15" x14ac:dyDescent="0.3">
      <c r="A56" s="33">
        <v>420</v>
      </c>
      <c r="B56" s="34" t="s">
        <v>112</v>
      </c>
      <c r="C56" s="35">
        <v>122325</v>
      </c>
      <c r="D56" s="35">
        <v>6142</v>
      </c>
      <c r="E56" s="36">
        <f t="shared" si="1"/>
        <v>19916.151090849886</v>
      </c>
      <c r="F56" s="37">
        <f t="shared" si="7"/>
        <v>0.69314300080098634</v>
      </c>
      <c r="G56" s="38">
        <f t="shared" si="2"/>
        <v>5290.1727513111427</v>
      </c>
      <c r="H56" s="38">
        <f t="shared" si="3"/>
        <v>2080.2754062586037</v>
      </c>
      <c r="I56" s="36">
        <f t="shared" si="4"/>
        <v>7370.4481575697464</v>
      </c>
      <c r="J56" s="39">
        <f t="shared" si="10"/>
        <v>-367.98323165044008</v>
      </c>
      <c r="K56" s="36">
        <f t="shared" si="5"/>
        <v>7002.4649259193066</v>
      </c>
      <c r="L56" s="36">
        <f t="shared" si="8"/>
        <v>45269292.583793379</v>
      </c>
      <c r="M56" s="36">
        <f t="shared" si="6"/>
        <v>43009139.574996382</v>
      </c>
      <c r="N56" s="40">
        <f>'jan-nov'!M56</f>
        <v>43021512.0747623</v>
      </c>
      <c r="O56" s="40">
        <f t="shared" si="9"/>
        <v>-12372.499765917659</v>
      </c>
    </row>
    <row r="57" spans="1:15" x14ac:dyDescent="0.3">
      <c r="A57" s="33">
        <v>423</v>
      </c>
      <c r="B57" s="34" t="s">
        <v>113</v>
      </c>
      <c r="C57" s="35">
        <v>100637</v>
      </c>
      <c r="D57" s="35">
        <v>4763</v>
      </c>
      <c r="E57" s="36">
        <f t="shared" si="1"/>
        <v>21128.910350619357</v>
      </c>
      <c r="F57" s="37">
        <f t="shared" si="7"/>
        <v>0.73535073404880247</v>
      </c>
      <c r="G57" s="38">
        <f t="shared" si="2"/>
        <v>4562.5171954494599</v>
      </c>
      <c r="H57" s="38">
        <f t="shared" si="3"/>
        <v>1655.8096653392886</v>
      </c>
      <c r="I57" s="36">
        <f t="shared" si="4"/>
        <v>6218.3268607887485</v>
      </c>
      <c r="J57" s="39">
        <f t="shared" si="10"/>
        <v>-367.98323165044008</v>
      </c>
      <c r="K57" s="36">
        <f t="shared" si="5"/>
        <v>5850.3436291383086</v>
      </c>
      <c r="L57" s="36">
        <f t="shared" si="8"/>
        <v>29617890.837936807</v>
      </c>
      <c r="M57" s="36">
        <f t="shared" si="6"/>
        <v>27865186.705585763</v>
      </c>
      <c r="N57" s="40">
        <f>'jan-nov'!M57</f>
        <v>27379749.668201379</v>
      </c>
      <c r="O57" s="40">
        <f t="shared" si="9"/>
        <v>485437.03738438338</v>
      </c>
    </row>
    <row r="58" spans="1:15" x14ac:dyDescent="0.3">
      <c r="A58" s="33">
        <v>425</v>
      </c>
      <c r="B58" s="34" t="s">
        <v>114</v>
      </c>
      <c r="C58" s="35">
        <v>150457</v>
      </c>
      <c r="D58" s="35">
        <v>7456</v>
      </c>
      <c r="E58" s="36">
        <f t="shared" si="1"/>
        <v>20179.318669527896</v>
      </c>
      <c r="F58" s="37">
        <f t="shared" si="7"/>
        <v>0.70230203782406919</v>
      </c>
      <c r="G58" s="38">
        <f t="shared" si="2"/>
        <v>5132.2722041043362</v>
      </c>
      <c r="H58" s="38">
        <f t="shared" si="3"/>
        <v>1988.1667537212998</v>
      </c>
      <c r="I58" s="36">
        <f t="shared" si="4"/>
        <v>7120.438957825636</v>
      </c>
      <c r="J58" s="39">
        <f t="shared" si="10"/>
        <v>-367.98323165044008</v>
      </c>
      <c r="K58" s="36">
        <f t="shared" si="5"/>
        <v>6752.4557261751961</v>
      </c>
      <c r="L58" s="36">
        <f t="shared" si="8"/>
        <v>53089992.869547941</v>
      </c>
      <c r="M58" s="36">
        <f t="shared" si="6"/>
        <v>50346309.894362263</v>
      </c>
      <c r="N58" s="40">
        <f>'jan-nov'!M58</f>
        <v>49908176.543378003</v>
      </c>
      <c r="O58" s="40">
        <f t="shared" si="9"/>
        <v>438133.35098426044</v>
      </c>
    </row>
    <row r="59" spans="1:15" x14ac:dyDescent="0.3">
      <c r="A59" s="33">
        <v>426</v>
      </c>
      <c r="B59" s="34" t="s">
        <v>80</v>
      </c>
      <c r="C59" s="35">
        <v>79771</v>
      </c>
      <c r="D59" s="35">
        <v>3760</v>
      </c>
      <c r="E59" s="36">
        <f t="shared" si="1"/>
        <v>21215.691489361703</v>
      </c>
      <c r="F59" s="37">
        <f t="shared" si="7"/>
        <v>0.73837098322478067</v>
      </c>
      <c r="G59" s="38">
        <f t="shared" si="2"/>
        <v>4510.4485122040523</v>
      </c>
      <c r="H59" s="38">
        <f t="shared" si="3"/>
        <v>1625.4362667794676</v>
      </c>
      <c r="I59" s="36">
        <f t="shared" si="4"/>
        <v>6135.8847789835199</v>
      </c>
      <c r="J59" s="39">
        <f t="shared" si="10"/>
        <v>-367.98323165044008</v>
      </c>
      <c r="K59" s="36">
        <f t="shared" si="5"/>
        <v>5767.9015473330801</v>
      </c>
      <c r="L59" s="36">
        <f t="shared" si="8"/>
        <v>23070926.768978033</v>
      </c>
      <c r="M59" s="36">
        <f t="shared" si="6"/>
        <v>21687309.817972381</v>
      </c>
      <c r="N59" s="40">
        <f>'jan-nov'!M59</f>
        <v>21425219.179600496</v>
      </c>
      <c r="O59" s="40">
        <f t="shared" si="9"/>
        <v>262090.63837188482</v>
      </c>
    </row>
    <row r="60" spans="1:15" x14ac:dyDescent="0.3">
      <c r="A60" s="33">
        <v>427</v>
      </c>
      <c r="B60" s="34" t="s">
        <v>115</v>
      </c>
      <c r="C60" s="35">
        <v>469925</v>
      </c>
      <c r="D60" s="35">
        <v>21030</v>
      </c>
      <c r="E60" s="36">
        <f t="shared" si="1"/>
        <v>22345.458868283404</v>
      </c>
      <c r="F60" s="37">
        <f t="shared" si="7"/>
        <v>0.77769034506636803</v>
      </c>
      <c r="G60" s="38">
        <f t="shared" si="2"/>
        <v>3832.5880848510319</v>
      </c>
      <c r="H60" s="38">
        <f t="shared" si="3"/>
        <v>1230.0176841568723</v>
      </c>
      <c r="I60" s="36">
        <f t="shared" si="4"/>
        <v>5062.6057690079042</v>
      </c>
      <c r="J60" s="39">
        <f t="shared" si="10"/>
        <v>-367.98323165044008</v>
      </c>
      <c r="K60" s="36">
        <f t="shared" si="5"/>
        <v>4694.6225373574644</v>
      </c>
      <c r="L60" s="36">
        <f t="shared" si="8"/>
        <v>106466599.32223623</v>
      </c>
      <c r="M60" s="36">
        <f t="shared" si="6"/>
        <v>98727911.960627481</v>
      </c>
      <c r="N60" s="40">
        <f>'jan-nov'!M60</f>
        <v>96882398.230584696</v>
      </c>
      <c r="O60" s="40">
        <f t="shared" si="9"/>
        <v>1845513.7300427854</v>
      </c>
    </row>
    <row r="61" spans="1:15" x14ac:dyDescent="0.3">
      <c r="A61" s="33">
        <v>428</v>
      </c>
      <c r="B61" s="34" t="s">
        <v>116</v>
      </c>
      <c r="C61" s="35">
        <v>143523</v>
      </c>
      <c r="D61" s="35">
        <v>6525</v>
      </c>
      <c r="E61" s="36">
        <f t="shared" si="1"/>
        <v>21995.862068965518</v>
      </c>
      <c r="F61" s="37">
        <f t="shared" si="7"/>
        <v>0.76552330669413204</v>
      </c>
      <c r="G61" s="38">
        <f t="shared" si="2"/>
        <v>4042.3461644417634</v>
      </c>
      <c r="H61" s="38">
        <f t="shared" si="3"/>
        <v>1352.3765639181322</v>
      </c>
      <c r="I61" s="36">
        <f t="shared" si="4"/>
        <v>5394.7227283598959</v>
      </c>
      <c r="J61" s="39">
        <f t="shared" si="10"/>
        <v>-367.98323165044008</v>
      </c>
      <c r="K61" s="36">
        <f t="shared" si="5"/>
        <v>5026.739496709456</v>
      </c>
      <c r="L61" s="36">
        <f t="shared" si="8"/>
        <v>35200565.802548319</v>
      </c>
      <c r="M61" s="36">
        <f t="shared" si="6"/>
        <v>32799475.216029201</v>
      </c>
      <c r="N61" s="40">
        <f>'jan-nov'!M61</f>
        <v>32490496.847577989</v>
      </c>
      <c r="O61" s="40">
        <f t="shared" si="9"/>
        <v>308978.3684512116</v>
      </c>
    </row>
    <row r="62" spans="1:15" x14ac:dyDescent="0.3">
      <c r="A62" s="33">
        <v>429</v>
      </c>
      <c r="B62" s="34" t="s">
        <v>117</v>
      </c>
      <c r="C62" s="35">
        <v>97563</v>
      </c>
      <c r="D62" s="35">
        <v>4429</v>
      </c>
      <c r="E62" s="36">
        <f t="shared" si="1"/>
        <v>22028.223075186273</v>
      </c>
      <c r="F62" s="37">
        <f t="shared" si="7"/>
        <v>0.7666495687343462</v>
      </c>
      <c r="G62" s="38">
        <f t="shared" si="2"/>
        <v>4022.92956070931</v>
      </c>
      <c r="H62" s="38">
        <f t="shared" si="3"/>
        <v>1341.0502117408678</v>
      </c>
      <c r="I62" s="36">
        <f t="shared" si="4"/>
        <v>5363.9797724501777</v>
      </c>
      <c r="J62" s="39">
        <f t="shared" si="10"/>
        <v>-367.98323165044008</v>
      </c>
      <c r="K62" s="36">
        <f t="shared" si="5"/>
        <v>4995.9965407997379</v>
      </c>
      <c r="L62" s="36">
        <f t="shared" si="8"/>
        <v>23757066.412181836</v>
      </c>
      <c r="M62" s="36">
        <f t="shared" si="6"/>
        <v>22127268.679202039</v>
      </c>
      <c r="N62" s="40">
        <f>'jan-nov'!M62</f>
        <v>21660484.879375163</v>
      </c>
      <c r="O62" s="40">
        <f t="shared" si="9"/>
        <v>466783.79982687533</v>
      </c>
    </row>
    <row r="63" spans="1:15" x14ac:dyDescent="0.3">
      <c r="A63" s="33">
        <v>430</v>
      </c>
      <c r="B63" s="34" t="s">
        <v>118</v>
      </c>
      <c r="C63" s="35">
        <v>51442</v>
      </c>
      <c r="D63" s="35">
        <v>2600</v>
      </c>
      <c r="E63" s="36">
        <f t="shared" si="1"/>
        <v>19785.384615384617</v>
      </c>
      <c r="F63" s="37">
        <f t="shared" si="7"/>
        <v>0.6885919273132074</v>
      </c>
      <c r="G63" s="38">
        <f t="shared" si="2"/>
        <v>5368.6326365903042</v>
      </c>
      <c r="H63" s="38">
        <f t="shared" si="3"/>
        <v>2126.0436726714474</v>
      </c>
      <c r="I63" s="36">
        <f t="shared" si="4"/>
        <v>7494.6763092617512</v>
      </c>
      <c r="J63" s="39">
        <f t="shared" si="10"/>
        <v>-367.98323165044008</v>
      </c>
      <c r="K63" s="36">
        <f t="shared" si="5"/>
        <v>7126.6930776113113</v>
      </c>
      <c r="L63" s="36">
        <f t="shared" si="8"/>
        <v>19486158.404080555</v>
      </c>
      <c r="M63" s="36">
        <f t="shared" si="6"/>
        <v>18529402.00178941</v>
      </c>
      <c r="N63" s="40">
        <f>'jan-nov'!M63</f>
        <v>18434467.517808855</v>
      </c>
      <c r="O63" s="40">
        <f t="shared" si="9"/>
        <v>94934.483980555087</v>
      </c>
    </row>
    <row r="64" spans="1:15" x14ac:dyDescent="0.3">
      <c r="A64" s="33">
        <v>432</v>
      </c>
      <c r="B64" s="34" t="s">
        <v>119</v>
      </c>
      <c r="C64" s="35">
        <v>41109</v>
      </c>
      <c r="D64" s="35">
        <v>1881</v>
      </c>
      <c r="E64" s="36">
        <f t="shared" si="1"/>
        <v>21854.864433811803</v>
      </c>
      <c r="F64" s="37">
        <f t="shared" si="7"/>
        <v>0.76061615754214607</v>
      </c>
      <c r="G64" s="38">
        <f t="shared" si="2"/>
        <v>4126.9447455339923</v>
      </c>
      <c r="H64" s="38">
        <f t="shared" si="3"/>
        <v>1401.7257362219325</v>
      </c>
      <c r="I64" s="36">
        <f t="shared" si="4"/>
        <v>5528.6704817559248</v>
      </c>
      <c r="J64" s="39">
        <f t="shared" si="10"/>
        <v>-367.98323165044008</v>
      </c>
      <c r="K64" s="36">
        <f t="shared" si="5"/>
        <v>5160.687250105485</v>
      </c>
      <c r="L64" s="36">
        <f t="shared" si="8"/>
        <v>10399429.176182894</v>
      </c>
      <c r="M64" s="36">
        <f t="shared" si="6"/>
        <v>9707252.7174484171</v>
      </c>
      <c r="N64" s="40">
        <f>'jan-nov'!M64</f>
        <v>9471045.7119224779</v>
      </c>
      <c r="O64" s="40">
        <f t="shared" si="9"/>
        <v>236207.00552593917</v>
      </c>
    </row>
    <row r="65" spans="1:15" x14ac:dyDescent="0.3">
      <c r="A65" s="33">
        <v>434</v>
      </c>
      <c r="B65" s="34" t="s">
        <v>120</v>
      </c>
      <c r="C65" s="35">
        <v>24758</v>
      </c>
      <c r="D65" s="35">
        <v>1305</v>
      </c>
      <c r="E65" s="36">
        <f t="shared" si="1"/>
        <v>18971.647509578543</v>
      </c>
      <c r="F65" s="37">
        <f t="shared" si="7"/>
        <v>0.66027138601942958</v>
      </c>
      <c r="G65" s="38">
        <f t="shared" si="2"/>
        <v>5856.874900073949</v>
      </c>
      <c r="H65" s="38">
        <f t="shared" si="3"/>
        <v>2410.8516597035737</v>
      </c>
      <c r="I65" s="36">
        <f t="shared" si="4"/>
        <v>8267.7265597775222</v>
      </c>
      <c r="J65" s="39">
        <f t="shared" si="10"/>
        <v>-367.98323165044008</v>
      </c>
      <c r="K65" s="36">
        <f t="shared" si="5"/>
        <v>7899.7433281270823</v>
      </c>
      <c r="L65" s="36">
        <f t="shared" si="8"/>
        <v>10789383.160509666</v>
      </c>
      <c r="M65" s="36">
        <f t="shared" si="6"/>
        <v>10309165.043205842</v>
      </c>
      <c r="N65" s="40">
        <f>'jan-nov'!M65</f>
        <v>10277389.369515598</v>
      </c>
      <c r="O65" s="40">
        <f t="shared" si="9"/>
        <v>31775.673690244555</v>
      </c>
    </row>
    <row r="66" spans="1:15" x14ac:dyDescent="0.3">
      <c r="A66" s="33">
        <v>436</v>
      </c>
      <c r="B66" s="34" t="s">
        <v>121</v>
      </c>
      <c r="C66" s="35">
        <v>30445</v>
      </c>
      <c r="D66" s="35">
        <v>1620</v>
      </c>
      <c r="E66" s="36">
        <f t="shared" si="1"/>
        <v>18793.209876543209</v>
      </c>
      <c r="F66" s="37">
        <f t="shared" si="7"/>
        <v>0.65406121037586562</v>
      </c>
      <c r="G66" s="38">
        <f t="shared" si="2"/>
        <v>5963.9374798951485</v>
      </c>
      <c r="H66" s="38">
        <f t="shared" si="3"/>
        <v>2473.3048312659403</v>
      </c>
      <c r="I66" s="36">
        <f t="shared" si="4"/>
        <v>8437.2423111610879</v>
      </c>
      <c r="J66" s="39">
        <f t="shared" si="10"/>
        <v>-367.98323165044008</v>
      </c>
      <c r="K66" s="36">
        <f t="shared" si="5"/>
        <v>8069.259079510648</v>
      </c>
      <c r="L66" s="36">
        <f t="shared" si="8"/>
        <v>13668332.544080961</v>
      </c>
      <c r="M66" s="36">
        <f t="shared" si="6"/>
        <v>13072199.70880725</v>
      </c>
      <c r="N66" s="40">
        <f>'jan-nov'!M66</f>
        <v>12869517.838019362</v>
      </c>
      <c r="O66" s="40">
        <f t="shared" si="9"/>
        <v>202681.87078788877</v>
      </c>
    </row>
    <row r="67" spans="1:15" x14ac:dyDescent="0.3">
      <c r="A67" s="33">
        <v>437</v>
      </c>
      <c r="B67" s="34" t="s">
        <v>122</v>
      </c>
      <c r="C67" s="35">
        <v>122027</v>
      </c>
      <c r="D67" s="35">
        <v>5580</v>
      </c>
      <c r="E67" s="36">
        <f t="shared" si="1"/>
        <v>21868.63799283154</v>
      </c>
      <c r="F67" s="37">
        <f t="shared" si="7"/>
        <v>0.76109551954272037</v>
      </c>
      <c r="G67" s="38">
        <f t="shared" si="2"/>
        <v>4118.68061012215</v>
      </c>
      <c r="H67" s="38">
        <f t="shared" si="3"/>
        <v>1396.9049905650245</v>
      </c>
      <c r="I67" s="36">
        <f t="shared" si="4"/>
        <v>5515.5856006871745</v>
      </c>
      <c r="J67" s="39">
        <f t="shared" si="10"/>
        <v>-367.98323165044008</v>
      </c>
      <c r="K67" s="36">
        <f t="shared" si="5"/>
        <v>5147.6023690367347</v>
      </c>
      <c r="L67" s="36">
        <f t="shared" si="8"/>
        <v>30776967.651834432</v>
      </c>
      <c r="M67" s="36">
        <f t="shared" si="6"/>
        <v>28723621.219224978</v>
      </c>
      <c r="N67" s="40">
        <f>'jan-nov'!M67</f>
        <v>28251911.442066703</v>
      </c>
      <c r="O67" s="40">
        <f t="shared" si="9"/>
        <v>471709.77715827525</v>
      </c>
    </row>
    <row r="68" spans="1:15" x14ac:dyDescent="0.3">
      <c r="A68" s="33">
        <v>438</v>
      </c>
      <c r="B68" s="34" t="s">
        <v>123</v>
      </c>
      <c r="C68" s="35">
        <v>52913</v>
      </c>
      <c r="D68" s="35">
        <v>2426</v>
      </c>
      <c r="E68" s="36">
        <f t="shared" si="1"/>
        <v>21810.799670239077</v>
      </c>
      <c r="F68" s="37">
        <f t="shared" si="7"/>
        <v>0.75908256893292847</v>
      </c>
      <c r="G68" s="38">
        <f t="shared" si="2"/>
        <v>4153.3836036776274</v>
      </c>
      <c r="H68" s="38">
        <f t="shared" si="3"/>
        <v>1417.1484034723865</v>
      </c>
      <c r="I68" s="36">
        <f t="shared" si="4"/>
        <v>5570.5320071500137</v>
      </c>
      <c r="J68" s="39">
        <f t="shared" si="10"/>
        <v>-367.98323165044008</v>
      </c>
      <c r="K68" s="36">
        <f t="shared" si="5"/>
        <v>5202.5487754995738</v>
      </c>
      <c r="L68" s="36">
        <f t="shared" si="8"/>
        <v>13514110.649345933</v>
      </c>
      <c r="M68" s="36">
        <f t="shared" si="6"/>
        <v>12621383.329361966</v>
      </c>
      <c r="N68" s="40">
        <f>'jan-nov'!M68</f>
        <v>12497182.26854011</v>
      </c>
      <c r="O68" s="40">
        <f t="shared" si="9"/>
        <v>124201.06082185544</v>
      </c>
    </row>
    <row r="69" spans="1:15" x14ac:dyDescent="0.3">
      <c r="A69" s="33">
        <v>439</v>
      </c>
      <c r="B69" s="34" t="s">
        <v>124</v>
      </c>
      <c r="C69" s="35">
        <v>31621</v>
      </c>
      <c r="D69" s="35">
        <v>1592</v>
      </c>
      <c r="E69" s="36">
        <f t="shared" si="1"/>
        <v>19862.437185929648</v>
      </c>
      <c r="F69" s="37">
        <f t="shared" si="7"/>
        <v>0.69127359254678511</v>
      </c>
      <c r="G69" s="38">
        <f t="shared" si="2"/>
        <v>5322.4010942632858</v>
      </c>
      <c r="H69" s="38">
        <f t="shared" si="3"/>
        <v>2099.0752729806868</v>
      </c>
      <c r="I69" s="36">
        <f t="shared" si="4"/>
        <v>7421.4763672439731</v>
      </c>
      <c r="J69" s="39">
        <f t="shared" si="10"/>
        <v>-367.98323165044008</v>
      </c>
      <c r="K69" s="36">
        <f t="shared" si="5"/>
        <v>7053.4931355935332</v>
      </c>
      <c r="L69" s="36">
        <f t="shared" si="8"/>
        <v>11814990.376652405</v>
      </c>
      <c r="M69" s="36">
        <f t="shared" si="6"/>
        <v>11229161.071864905</v>
      </c>
      <c r="N69" s="40">
        <f>'jan-nov'!M69</f>
        <v>11044056.418596804</v>
      </c>
      <c r="O69" s="40">
        <f t="shared" si="9"/>
        <v>185104.65326810069</v>
      </c>
    </row>
    <row r="70" spans="1:15" x14ac:dyDescent="0.3">
      <c r="A70" s="33">
        <v>441</v>
      </c>
      <c r="B70" s="34" t="s">
        <v>125</v>
      </c>
      <c r="C70" s="35">
        <v>40273</v>
      </c>
      <c r="D70" s="35">
        <v>1956</v>
      </c>
      <c r="E70" s="36">
        <f t="shared" si="1"/>
        <v>20589.468302658486</v>
      </c>
      <c r="F70" s="37">
        <f t="shared" si="7"/>
        <v>0.71657650010288632</v>
      </c>
      <c r="G70" s="38">
        <f t="shared" si="2"/>
        <v>4886.1824242259827</v>
      </c>
      <c r="H70" s="38">
        <f t="shared" si="3"/>
        <v>1844.6143821255935</v>
      </c>
      <c r="I70" s="36">
        <f t="shared" si="4"/>
        <v>6730.7968063515764</v>
      </c>
      <c r="J70" s="39">
        <f t="shared" si="10"/>
        <v>-367.98323165044008</v>
      </c>
      <c r="K70" s="36">
        <f t="shared" si="5"/>
        <v>6362.8135747011365</v>
      </c>
      <c r="L70" s="36">
        <f t="shared" si="8"/>
        <v>13165438.553223683</v>
      </c>
      <c r="M70" s="36">
        <f t="shared" si="6"/>
        <v>12445663.352115422</v>
      </c>
      <c r="N70" s="40">
        <f>'jan-nov'!M70</f>
        <v>12204954.871090047</v>
      </c>
      <c r="O70" s="40">
        <f t="shared" si="9"/>
        <v>240708.48102537543</v>
      </c>
    </row>
    <row r="71" spans="1:15" x14ac:dyDescent="0.3">
      <c r="A71" s="33">
        <v>501</v>
      </c>
      <c r="B71" s="34" t="s">
        <v>126</v>
      </c>
      <c r="C71" s="35">
        <v>729709</v>
      </c>
      <c r="D71" s="35">
        <v>27476</v>
      </c>
      <c r="E71" s="36">
        <f t="shared" si="1"/>
        <v>26558.050662396272</v>
      </c>
      <c r="F71" s="37">
        <f t="shared" si="7"/>
        <v>0.92430142990908704</v>
      </c>
      <c r="G71" s="38">
        <f t="shared" si="2"/>
        <v>1305.0330083833112</v>
      </c>
      <c r="H71" s="38">
        <f t="shared" si="3"/>
        <v>0</v>
      </c>
      <c r="I71" s="36">
        <f t="shared" si="4"/>
        <v>1305.0330083833112</v>
      </c>
      <c r="J71" s="39">
        <f t="shared" si="10"/>
        <v>-367.98323165044008</v>
      </c>
      <c r="K71" s="36">
        <f t="shared" si="5"/>
        <v>937.04977673287112</v>
      </c>
      <c r="L71" s="36">
        <f t="shared" si="8"/>
        <v>35857086.938339859</v>
      </c>
      <c r="M71" s="36">
        <f t="shared" si="6"/>
        <v>25746379.665512368</v>
      </c>
      <c r="N71" s="40">
        <f>'jan-nov'!M71</f>
        <v>24298733.622986551</v>
      </c>
      <c r="O71" s="40">
        <f t="shared" si="9"/>
        <v>1447646.0425258167</v>
      </c>
    </row>
    <row r="72" spans="1:15" x14ac:dyDescent="0.3">
      <c r="A72" s="33">
        <v>502</v>
      </c>
      <c r="B72" s="34" t="s">
        <v>127</v>
      </c>
      <c r="C72" s="35">
        <v>711172</v>
      </c>
      <c r="D72" s="35">
        <v>30137</v>
      </c>
      <c r="E72" s="36">
        <f t="shared" ref="E72:E135" si="11">(C72*1000)/D72</f>
        <v>23597.969273650331</v>
      </c>
      <c r="F72" s="37">
        <f t="shared" si="7"/>
        <v>0.82128153981831764</v>
      </c>
      <c r="G72" s="38">
        <f t="shared" ref="G72:G135" si="12">(E$437-E72)*0.6</f>
        <v>3081.0818416308757</v>
      </c>
      <c r="H72" s="38">
        <f t="shared" ref="H72:H135" si="13">IF(E72&gt;=E$437*0.9,0,IF(E72&lt;0.9*E$437,(E$437*0.9-E72)*0.35))</f>
        <v>791.63904227844773</v>
      </c>
      <c r="I72" s="36">
        <f t="shared" ref="I72:I135" si="14">G72+H72</f>
        <v>3872.7208839093237</v>
      </c>
      <c r="J72" s="39">
        <f t="shared" si="10"/>
        <v>-367.98323165044008</v>
      </c>
      <c r="K72" s="36">
        <f t="shared" ref="K72:K135" si="15">I72+J72</f>
        <v>3504.7376522588838</v>
      </c>
      <c r="L72" s="36">
        <f t="shared" ref="L72:L135" si="16">(I72*D72)</f>
        <v>116712189.27837528</v>
      </c>
      <c r="M72" s="36">
        <f t="shared" ref="M72:M135" si="17">(K72*D72)</f>
        <v>105622278.62612598</v>
      </c>
      <c r="N72" s="40">
        <f>'jan-nov'!M72</f>
        <v>102455662.39777128</v>
      </c>
      <c r="O72" s="40">
        <f t="shared" si="9"/>
        <v>3166616.2283546925</v>
      </c>
    </row>
    <row r="73" spans="1:15" x14ac:dyDescent="0.3">
      <c r="A73" s="33">
        <v>511</v>
      </c>
      <c r="B73" s="34" t="s">
        <v>128</v>
      </c>
      <c r="C73" s="35">
        <v>59477</v>
      </c>
      <c r="D73" s="35">
        <v>2701</v>
      </c>
      <c r="E73" s="36">
        <f t="shared" si="11"/>
        <v>22020.362828582005</v>
      </c>
      <c r="F73" s="37">
        <f t="shared" ref="F73:F136" si="18">IF(ISNUMBER(C73),E73/E$437,"")</f>
        <v>0.76637600810039319</v>
      </c>
      <c r="G73" s="38">
        <f t="shared" si="12"/>
        <v>4027.645708671871</v>
      </c>
      <c r="H73" s="38">
        <f t="shared" si="13"/>
        <v>1343.8012980523617</v>
      </c>
      <c r="I73" s="36">
        <f t="shared" si="14"/>
        <v>5371.4470067242328</v>
      </c>
      <c r="J73" s="39">
        <f t="shared" si="10"/>
        <v>-367.98323165044008</v>
      </c>
      <c r="K73" s="36">
        <f t="shared" si="15"/>
        <v>5003.4637750737929</v>
      </c>
      <c r="L73" s="36">
        <f t="shared" si="16"/>
        <v>14508278.365162153</v>
      </c>
      <c r="M73" s="36">
        <f t="shared" si="17"/>
        <v>13514355.656474315</v>
      </c>
      <c r="N73" s="40">
        <f>'jan-nov'!M73</f>
        <v>13356865.852154503</v>
      </c>
      <c r="O73" s="40">
        <f t="shared" ref="O73:O136" si="19">M73-N73</f>
        <v>157489.80431981198</v>
      </c>
    </row>
    <row r="74" spans="1:15" x14ac:dyDescent="0.3">
      <c r="A74" s="33">
        <v>512</v>
      </c>
      <c r="B74" s="34" t="s">
        <v>129</v>
      </c>
      <c r="C74" s="35">
        <v>46978</v>
      </c>
      <c r="D74" s="35">
        <v>2055</v>
      </c>
      <c r="E74" s="36">
        <f t="shared" si="11"/>
        <v>22860.340632603406</v>
      </c>
      <c r="F74" s="37">
        <f t="shared" si="18"/>
        <v>0.79560980598783282</v>
      </c>
      <c r="G74" s="38">
        <f t="shared" si="12"/>
        <v>3523.6590262590312</v>
      </c>
      <c r="H74" s="38">
        <f t="shared" si="13"/>
        <v>1049.8090666448718</v>
      </c>
      <c r="I74" s="36">
        <f t="shared" si="14"/>
        <v>4573.4680929039032</v>
      </c>
      <c r="J74" s="39">
        <f t="shared" ref="J74:J137" si="20">I$439</f>
        <v>-367.98323165044008</v>
      </c>
      <c r="K74" s="36">
        <f t="shared" si="15"/>
        <v>4205.4848612534634</v>
      </c>
      <c r="L74" s="36">
        <f t="shared" si="16"/>
        <v>9398476.9309175219</v>
      </c>
      <c r="M74" s="36">
        <f t="shared" si="17"/>
        <v>8642271.3898758665</v>
      </c>
      <c r="N74" s="40">
        <f>'jan-nov'!M74</f>
        <v>8478080.9611912258</v>
      </c>
      <c r="O74" s="40">
        <f t="shared" si="19"/>
        <v>164190.42868464068</v>
      </c>
    </row>
    <row r="75" spans="1:15" x14ac:dyDescent="0.3">
      <c r="A75" s="33">
        <v>513</v>
      </c>
      <c r="B75" s="34" t="s">
        <v>130</v>
      </c>
      <c r="C75" s="35">
        <v>56347</v>
      </c>
      <c r="D75" s="35">
        <v>2204</v>
      </c>
      <c r="E75" s="36">
        <f t="shared" si="11"/>
        <v>25565.78947368421</v>
      </c>
      <c r="F75" s="37">
        <f t="shared" si="18"/>
        <v>0.88976770425171248</v>
      </c>
      <c r="G75" s="38">
        <f t="shared" si="12"/>
        <v>1900.3897216105483</v>
      </c>
      <c r="H75" s="38">
        <f t="shared" si="13"/>
        <v>102.90197226659019</v>
      </c>
      <c r="I75" s="36">
        <f t="shared" si="14"/>
        <v>2003.2916938771386</v>
      </c>
      <c r="J75" s="39">
        <f t="shared" si="20"/>
        <v>-367.98323165044008</v>
      </c>
      <c r="K75" s="36">
        <f t="shared" si="15"/>
        <v>1635.3084622266986</v>
      </c>
      <c r="L75" s="36">
        <f t="shared" si="16"/>
        <v>4415254.8933052132</v>
      </c>
      <c r="M75" s="36">
        <f t="shared" si="17"/>
        <v>3604219.8507476435</v>
      </c>
      <c r="N75" s="40">
        <f>'jan-nov'!M75</f>
        <v>3144313.1574041187</v>
      </c>
      <c r="O75" s="40">
        <f t="shared" si="19"/>
        <v>459906.69334352482</v>
      </c>
    </row>
    <row r="76" spans="1:15" x14ac:dyDescent="0.3">
      <c r="A76" s="33">
        <v>514</v>
      </c>
      <c r="B76" s="34" t="s">
        <v>131</v>
      </c>
      <c r="C76" s="35">
        <v>50742</v>
      </c>
      <c r="D76" s="35">
        <v>2347</v>
      </c>
      <c r="E76" s="36">
        <f t="shared" si="11"/>
        <v>21619.940349382188</v>
      </c>
      <c r="F76" s="37">
        <f t="shared" si="18"/>
        <v>0.75244008054317313</v>
      </c>
      <c r="G76" s="38">
        <f t="shared" si="12"/>
        <v>4267.8991961917609</v>
      </c>
      <c r="H76" s="38">
        <f t="shared" si="13"/>
        <v>1483.9491657722976</v>
      </c>
      <c r="I76" s="36">
        <f t="shared" si="14"/>
        <v>5751.8483619640583</v>
      </c>
      <c r="J76" s="39">
        <f t="shared" si="20"/>
        <v>-367.98323165044008</v>
      </c>
      <c r="K76" s="36">
        <f t="shared" si="15"/>
        <v>5383.8651303136185</v>
      </c>
      <c r="L76" s="36">
        <f t="shared" si="16"/>
        <v>13499588.105529645</v>
      </c>
      <c r="M76" s="36">
        <f t="shared" si="17"/>
        <v>12635931.460846063</v>
      </c>
      <c r="N76" s="40">
        <f>'jan-nov'!M76</f>
        <v>12399178.620883608</v>
      </c>
      <c r="O76" s="40">
        <f t="shared" si="19"/>
        <v>236752.83996245451</v>
      </c>
    </row>
    <row r="77" spans="1:15" x14ac:dyDescent="0.3">
      <c r="A77" s="33">
        <v>515</v>
      </c>
      <c r="B77" s="34" t="s">
        <v>132</v>
      </c>
      <c r="C77" s="35">
        <v>75013</v>
      </c>
      <c r="D77" s="35">
        <v>3664</v>
      </c>
      <c r="E77" s="36">
        <f t="shared" si="11"/>
        <v>20472.98034934498</v>
      </c>
      <c r="F77" s="37">
        <f t="shared" si="18"/>
        <v>0.71252236287784865</v>
      </c>
      <c r="G77" s="38">
        <f t="shared" si="12"/>
        <v>4956.0751962140866</v>
      </c>
      <c r="H77" s="38">
        <f t="shared" si="13"/>
        <v>1885.3851657853206</v>
      </c>
      <c r="I77" s="36">
        <f t="shared" si="14"/>
        <v>6841.4603619994068</v>
      </c>
      <c r="J77" s="39">
        <f t="shared" si="20"/>
        <v>-367.98323165044008</v>
      </c>
      <c r="K77" s="36">
        <f t="shared" si="15"/>
        <v>6473.477130348967</v>
      </c>
      <c r="L77" s="36">
        <f t="shared" si="16"/>
        <v>25067110.766365826</v>
      </c>
      <c r="M77" s="36">
        <f t="shared" si="17"/>
        <v>23718820.205598615</v>
      </c>
      <c r="N77" s="40">
        <f>'jan-nov'!M77</f>
        <v>23341651.455866016</v>
      </c>
      <c r="O77" s="40">
        <f t="shared" si="19"/>
        <v>377168.74973259866</v>
      </c>
    </row>
    <row r="78" spans="1:15" x14ac:dyDescent="0.3">
      <c r="A78" s="33">
        <v>516</v>
      </c>
      <c r="B78" s="34" t="s">
        <v>133</v>
      </c>
      <c r="C78" s="35">
        <v>156680</v>
      </c>
      <c r="D78" s="35">
        <v>5741</v>
      </c>
      <c r="E78" s="36">
        <f t="shared" si="11"/>
        <v>27291.412645880508</v>
      </c>
      <c r="F78" s="37">
        <f t="shared" si="18"/>
        <v>0.94982467100054313</v>
      </c>
      <c r="G78" s="38">
        <f t="shared" si="12"/>
        <v>865.01581829276984</v>
      </c>
      <c r="H78" s="38">
        <f t="shared" si="13"/>
        <v>0</v>
      </c>
      <c r="I78" s="36">
        <f t="shared" si="14"/>
        <v>865.01581829276984</v>
      </c>
      <c r="J78" s="39">
        <f t="shared" si="20"/>
        <v>-367.98323165044008</v>
      </c>
      <c r="K78" s="36">
        <f t="shared" si="15"/>
        <v>497.03258664232976</v>
      </c>
      <c r="L78" s="36">
        <f t="shared" si="16"/>
        <v>4966055.8128187917</v>
      </c>
      <c r="M78" s="36">
        <f t="shared" si="17"/>
        <v>2853464.0799136152</v>
      </c>
      <c r="N78" s="40">
        <f>'jan-nov'!M78</f>
        <v>2558335.51206748</v>
      </c>
      <c r="O78" s="40">
        <f t="shared" si="19"/>
        <v>295128.56784613524</v>
      </c>
    </row>
    <row r="79" spans="1:15" x14ac:dyDescent="0.3">
      <c r="A79" s="33">
        <v>517</v>
      </c>
      <c r="B79" s="34" t="s">
        <v>134</v>
      </c>
      <c r="C79" s="35">
        <v>113135</v>
      </c>
      <c r="D79" s="35">
        <v>5935</v>
      </c>
      <c r="E79" s="36">
        <f t="shared" si="11"/>
        <v>19062.342038753159</v>
      </c>
      <c r="F79" s="37">
        <f t="shared" si="18"/>
        <v>0.66342783315731102</v>
      </c>
      <c r="G79" s="38">
        <f t="shared" si="12"/>
        <v>5802.4581825691794</v>
      </c>
      <c r="H79" s="38">
        <f t="shared" si="13"/>
        <v>2379.108574492458</v>
      </c>
      <c r="I79" s="36">
        <f t="shared" si="14"/>
        <v>8181.566757061637</v>
      </c>
      <c r="J79" s="39">
        <f t="shared" si="20"/>
        <v>-367.98323165044008</v>
      </c>
      <c r="K79" s="36">
        <f t="shared" si="15"/>
        <v>7813.5835254111971</v>
      </c>
      <c r="L79" s="36">
        <f t="shared" si="16"/>
        <v>48557598.703160815</v>
      </c>
      <c r="M79" s="36">
        <f t="shared" si="17"/>
        <v>46373618.223315455</v>
      </c>
      <c r="N79" s="40">
        <f>'jan-nov'!M79</f>
        <v>45916384.795459829</v>
      </c>
      <c r="O79" s="40">
        <f t="shared" si="19"/>
        <v>457233.42785562575</v>
      </c>
    </row>
    <row r="80" spans="1:15" x14ac:dyDescent="0.3">
      <c r="A80" s="33">
        <v>519</v>
      </c>
      <c r="B80" s="34" t="s">
        <v>135</v>
      </c>
      <c r="C80" s="35">
        <v>80249</v>
      </c>
      <c r="D80" s="35">
        <v>3154</v>
      </c>
      <c r="E80" s="36">
        <f t="shared" si="11"/>
        <v>25443.563728598605</v>
      </c>
      <c r="F80" s="37">
        <f t="shared" si="18"/>
        <v>0.88551387431553086</v>
      </c>
      <c r="G80" s="38">
        <f t="shared" si="12"/>
        <v>1973.7251686619113</v>
      </c>
      <c r="H80" s="38">
        <f t="shared" si="13"/>
        <v>145.68098304655194</v>
      </c>
      <c r="I80" s="36">
        <f t="shared" si="14"/>
        <v>2119.4061517084633</v>
      </c>
      <c r="J80" s="39">
        <f t="shared" si="20"/>
        <v>-367.98323165044008</v>
      </c>
      <c r="K80" s="36">
        <f t="shared" si="15"/>
        <v>1751.4229200580232</v>
      </c>
      <c r="L80" s="36">
        <f t="shared" si="16"/>
        <v>6684607.002488493</v>
      </c>
      <c r="M80" s="36">
        <f t="shared" si="17"/>
        <v>5523987.8898630049</v>
      </c>
      <c r="N80" s="40">
        <f>'jan-nov'!M80</f>
        <v>5530829.1735265888</v>
      </c>
      <c r="O80" s="40">
        <f t="shared" si="19"/>
        <v>-6841.2836635839194</v>
      </c>
    </row>
    <row r="81" spans="1:15" x14ac:dyDescent="0.3">
      <c r="A81" s="33">
        <v>520</v>
      </c>
      <c r="B81" s="34" t="s">
        <v>136</v>
      </c>
      <c r="C81" s="35">
        <v>103553</v>
      </c>
      <c r="D81" s="35">
        <v>4462</v>
      </c>
      <c r="E81" s="36">
        <f t="shared" si="11"/>
        <v>23207.754370237562</v>
      </c>
      <c r="F81" s="37">
        <f t="shared" si="18"/>
        <v>0.80770086713337008</v>
      </c>
      <c r="G81" s="38">
        <f t="shared" si="12"/>
        <v>3315.2107836785367</v>
      </c>
      <c r="H81" s="38">
        <f t="shared" si="13"/>
        <v>928.21425847291675</v>
      </c>
      <c r="I81" s="36">
        <f t="shared" si="14"/>
        <v>4243.4250421514535</v>
      </c>
      <c r="J81" s="39">
        <f t="shared" si="20"/>
        <v>-367.98323165044008</v>
      </c>
      <c r="K81" s="36">
        <f t="shared" si="15"/>
        <v>3875.4418105010136</v>
      </c>
      <c r="L81" s="36">
        <f t="shared" si="16"/>
        <v>18934162.538079787</v>
      </c>
      <c r="M81" s="36">
        <f t="shared" si="17"/>
        <v>17292221.358455524</v>
      </c>
      <c r="N81" s="40">
        <f>'jan-nov'!M81</f>
        <v>17319926.90940889</v>
      </c>
      <c r="O81" s="40">
        <f t="shared" si="19"/>
        <v>-27705.550953365862</v>
      </c>
    </row>
    <row r="82" spans="1:15" x14ac:dyDescent="0.3">
      <c r="A82" s="33">
        <v>521</v>
      </c>
      <c r="B82" s="34" t="s">
        <v>137</v>
      </c>
      <c r="C82" s="35">
        <v>131318</v>
      </c>
      <c r="D82" s="35">
        <v>5072</v>
      </c>
      <c r="E82" s="36">
        <f t="shared" si="11"/>
        <v>25890.772870662462</v>
      </c>
      <c r="F82" s="37">
        <f t="shared" si="18"/>
        <v>0.9010781209062384</v>
      </c>
      <c r="G82" s="38">
        <f t="shared" si="12"/>
        <v>1705.399683423597</v>
      </c>
      <c r="H82" s="38">
        <f t="shared" si="13"/>
        <v>0</v>
      </c>
      <c r="I82" s="36">
        <f t="shared" si="14"/>
        <v>1705.399683423597</v>
      </c>
      <c r="J82" s="39">
        <f t="shared" si="20"/>
        <v>-367.98323165044008</v>
      </c>
      <c r="K82" s="36">
        <f t="shared" si="15"/>
        <v>1337.416451773157</v>
      </c>
      <c r="L82" s="36">
        <f t="shared" si="16"/>
        <v>8649787.1943244841</v>
      </c>
      <c r="M82" s="36">
        <f t="shared" si="17"/>
        <v>6783376.2433934519</v>
      </c>
      <c r="N82" s="40">
        <f>'jan-nov'!M82</f>
        <v>6739755.7772524348</v>
      </c>
      <c r="O82" s="40">
        <f t="shared" si="19"/>
        <v>43620.466141017154</v>
      </c>
    </row>
    <row r="83" spans="1:15" x14ac:dyDescent="0.3">
      <c r="A83" s="33">
        <v>522</v>
      </c>
      <c r="B83" s="34" t="s">
        <v>138</v>
      </c>
      <c r="C83" s="35">
        <v>141000</v>
      </c>
      <c r="D83" s="35">
        <v>6227</v>
      </c>
      <c r="E83" s="36">
        <f t="shared" si="11"/>
        <v>22643.327444997591</v>
      </c>
      <c r="F83" s="37">
        <f t="shared" si="18"/>
        <v>0.7880570830051481</v>
      </c>
      <c r="G83" s="38">
        <f t="shared" si="12"/>
        <v>3653.8669388225198</v>
      </c>
      <c r="H83" s="38">
        <f t="shared" si="13"/>
        <v>1125.763682306907</v>
      </c>
      <c r="I83" s="36">
        <f t="shared" si="14"/>
        <v>4779.6306211294268</v>
      </c>
      <c r="J83" s="39">
        <f t="shared" si="20"/>
        <v>-367.98323165044008</v>
      </c>
      <c r="K83" s="36">
        <f t="shared" si="15"/>
        <v>4411.647389478987</v>
      </c>
      <c r="L83" s="36">
        <f t="shared" si="16"/>
        <v>29762759.877772942</v>
      </c>
      <c r="M83" s="36">
        <f t="shared" si="17"/>
        <v>27471328.294285651</v>
      </c>
      <c r="N83" s="40">
        <f>'jan-nov'!M83</f>
        <v>26748682.455152202</v>
      </c>
      <c r="O83" s="40">
        <f t="shared" si="19"/>
        <v>722645.8391334489</v>
      </c>
    </row>
    <row r="84" spans="1:15" x14ac:dyDescent="0.3">
      <c r="A84" s="33">
        <v>528</v>
      </c>
      <c r="B84" s="34" t="s">
        <v>139</v>
      </c>
      <c r="C84" s="35">
        <v>331237</v>
      </c>
      <c r="D84" s="35">
        <v>14906</v>
      </c>
      <c r="E84" s="36">
        <f t="shared" si="11"/>
        <v>22221.722796189453</v>
      </c>
      <c r="F84" s="37">
        <f t="shared" si="18"/>
        <v>0.77338395112873959</v>
      </c>
      <c r="G84" s="38">
        <f t="shared" si="12"/>
        <v>3906.8297281074024</v>
      </c>
      <c r="H84" s="38">
        <f t="shared" si="13"/>
        <v>1273.3253093897549</v>
      </c>
      <c r="I84" s="36">
        <f t="shared" si="14"/>
        <v>5180.1550374971575</v>
      </c>
      <c r="J84" s="39">
        <f t="shared" si="20"/>
        <v>-367.98323165044008</v>
      </c>
      <c r="K84" s="36">
        <f t="shared" si="15"/>
        <v>4812.1718058467177</v>
      </c>
      <c r="L84" s="36">
        <f t="shared" si="16"/>
        <v>77215390.988932624</v>
      </c>
      <c r="M84" s="36">
        <f t="shared" si="17"/>
        <v>71730232.937951177</v>
      </c>
      <c r="N84" s="40">
        <f>'jan-nov'!M84</f>
        <v>70478886.354022592</v>
      </c>
      <c r="O84" s="40">
        <f t="shared" si="19"/>
        <v>1251346.5839285851</v>
      </c>
    </row>
    <row r="85" spans="1:15" x14ac:dyDescent="0.3">
      <c r="A85" s="33">
        <v>529</v>
      </c>
      <c r="B85" s="34" t="s">
        <v>140</v>
      </c>
      <c r="C85" s="35">
        <v>289291</v>
      </c>
      <c r="D85" s="35">
        <v>13180</v>
      </c>
      <c r="E85" s="36">
        <f t="shared" si="11"/>
        <v>21949.241274658572</v>
      </c>
      <c r="F85" s="37">
        <f t="shared" si="18"/>
        <v>0.76390076039398436</v>
      </c>
      <c r="G85" s="38">
        <f t="shared" si="12"/>
        <v>4070.3186410259309</v>
      </c>
      <c r="H85" s="38">
        <f t="shared" si="13"/>
        <v>1368.6938419255632</v>
      </c>
      <c r="I85" s="36">
        <f t="shared" si="14"/>
        <v>5439.0124829514943</v>
      </c>
      <c r="J85" s="39">
        <f t="shared" si="20"/>
        <v>-367.98323165044008</v>
      </c>
      <c r="K85" s="36">
        <f t="shared" si="15"/>
        <v>5071.0292513010545</v>
      </c>
      <c r="L85" s="36">
        <f t="shared" si="16"/>
        <v>71686184.525300696</v>
      </c>
      <c r="M85" s="36">
        <f t="shared" si="17"/>
        <v>66836165.532147899</v>
      </c>
      <c r="N85" s="40">
        <f>'jan-nov'!M85</f>
        <v>66086589.571046405</v>
      </c>
      <c r="O85" s="40">
        <f t="shared" si="19"/>
        <v>749575.96110149473</v>
      </c>
    </row>
    <row r="86" spans="1:15" x14ac:dyDescent="0.3">
      <c r="A86" s="33">
        <v>532</v>
      </c>
      <c r="B86" s="34" t="s">
        <v>141</v>
      </c>
      <c r="C86" s="35">
        <v>147737</v>
      </c>
      <c r="D86" s="35">
        <v>6629</v>
      </c>
      <c r="E86" s="36">
        <f t="shared" si="11"/>
        <v>22286.468547292199</v>
      </c>
      <c r="F86" s="37">
        <f t="shared" si="18"/>
        <v>0.77563730138721843</v>
      </c>
      <c r="G86" s="38">
        <f t="shared" si="12"/>
        <v>3867.9822774457548</v>
      </c>
      <c r="H86" s="38">
        <f t="shared" si="13"/>
        <v>1250.6642965037938</v>
      </c>
      <c r="I86" s="36">
        <f t="shared" si="14"/>
        <v>5118.6465739495488</v>
      </c>
      <c r="J86" s="39">
        <f t="shared" si="20"/>
        <v>-367.98323165044008</v>
      </c>
      <c r="K86" s="36">
        <f t="shared" si="15"/>
        <v>4750.663342299109</v>
      </c>
      <c r="L86" s="36">
        <f t="shared" si="16"/>
        <v>33931508.138711557</v>
      </c>
      <c r="M86" s="36">
        <f t="shared" si="17"/>
        <v>31492147.296100795</v>
      </c>
      <c r="N86" s="40">
        <f>'jan-nov'!M86</f>
        <v>30856903.548290327</v>
      </c>
      <c r="O86" s="40">
        <f t="shared" si="19"/>
        <v>635243.74781046808</v>
      </c>
    </row>
    <row r="87" spans="1:15" x14ac:dyDescent="0.3">
      <c r="A87" s="33">
        <v>533</v>
      </c>
      <c r="B87" s="34" t="s">
        <v>142</v>
      </c>
      <c r="C87" s="35">
        <v>229314</v>
      </c>
      <c r="D87" s="35">
        <v>9044</v>
      </c>
      <c r="E87" s="36">
        <f t="shared" si="11"/>
        <v>25355.373728438743</v>
      </c>
      <c r="F87" s="37">
        <f t="shared" si="18"/>
        <v>0.88244459245114837</v>
      </c>
      <c r="G87" s="38">
        <f t="shared" si="12"/>
        <v>2026.6391687578289</v>
      </c>
      <c r="H87" s="38">
        <f t="shared" si="13"/>
        <v>176.54748310250378</v>
      </c>
      <c r="I87" s="36">
        <f t="shared" si="14"/>
        <v>2203.1866518603329</v>
      </c>
      <c r="J87" s="39">
        <f t="shared" si="20"/>
        <v>-367.98323165044008</v>
      </c>
      <c r="K87" s="36">
        <f t="shared" si="15"/>
        <v>1835.2034202098928</v>
      </c>
      <c r="L87" s="36">
        <f t="shared" si="16"/>
        <v>19925620.079424851</v>
      </c>
      <c r="M87" s="36">
        <f t="shared" si="17"/>
        <v>16597579.73237827</v>
      </c>
      <c r="N87" s="40">
        <f>'jan-nov'!M87</f>
        <v>16198338.473485863</v>
      </c>
      <c r="O87" s="40">
        <f t="shared" si="19"/>
        <v>399241.25889240764</v>
      </c>
    </row>
    <row r="88" spans="1:15" x14ac:dyDescent="0.3">
      <c r="A88" s="33">
        <v>534</v>
      </c>
      <c r="B88" s="34" t="s">
        <v>143</v>
      </c>
      <c r="C88" s="35">
        <v>330694</v>
      </c>
      <c r="D88" s="35">
        <v>13695</v>
      </c>
      <c r="E88" s="36">
        <f t="shared" si="11"/>
        <v>24147.060971157356</v>
      </c>
      <c r="F88" s="37">
        <f t="shared" si="18"/>
        <v>0.84039161109608507</v>
      </c>
      <c r="G88" s="38">
        <f t="shared" si="12"/>
        <v>2751.6268231266608</v>
      </c>
      <c r="H88" s="38">
        <f t="shared" si="13"/>
        <v>599.45694815098898</v>
      </c>
      <c r="I88" s="36">
        <f t="shared" si="14"/>
        <v>3351.0837712776497</v>
      </c>
      <c r="J88" s="39">
        <f t="shared" si="20"/>
        <v>-367.98323165044008</v>
      </c>
      <c r="K88" s="36">
        <f t="shared" si="15"/>
        <v>2983.1005396272094</v>
      </c>
      <c r="L88" s="36">
        <f t="shared" si="16"/>
        <v>45893092.247647412</v>
      </c>
      <c r="M88" s="36">
        <f t="shared" si="17"/>
        <v>40853561.890194632</v>
      </c>
      <c r="N88" s="40">
        <f>'jan-nov'!M88</f>
        <v>40425842.463997021</v>
      </c>
      <c r="O88" s="40">
        <f t="shared" si="19"/>
        <v>427719.4261976108</v>
      </c>
    </row>
    <row r="89" spans="1:15" x14ac:dyDescent="0.3">
      <c r="A89" s="33">
        <v>536</v>
      </c>
      <c r="B89" s="34" t="s">
        <v>144</v>
      </c>
      <c r="C89" s="35">
        <v>111262</v>
      </c>
      <c r="D89" s="35">
        <v>5758</v>
      </c>
      <c r="E89" s="36">
        <f t="shared" si="11"/>
        <v>19323.028829454674</v>
      </c>
      <c r="F89" s="37">
        <f t="shared" si="18"/>
        <v>0.67250053116767317</v>
      </c>
      <c r="G89" s="38">
        <f t="shared" si="12"/>
        <v>5646.0461081482699</v>
      </c>
      <c r="H89" s="38">
        <f t="shared" si="13"/>
        <v>2287.8681977469278</v>
      </c>
      <c r="I89" s="36">
        <f t="shared" si="14"/>
        <v>7933.9143058951977</v>
      </c>
      <c r="J89" s="39">
        <f t="shared" si="20"/>
        <v>-367.98323165044008</v>
      </c>
      <c r="K89" s="36">
        <f t="shared" si="15"/>
        <v>7565.9310742447578</v>
      </c>
      <c r="L89" s="36">
        <f t="shared" si="16"/>
        <v>45683478.573344551</v>
      </c>
      <c r="M89" s="36">
        <f t="shared" si="17"/>
        <v>43564631.125501312</v>
      </c>
      <c r="N89" s="40">
        <f>'jan-nov'!M89</f>
        <v>42875391.179824382</v>
      </c>
      <c r="O89" s="40">
        <f t="shared" si="19"/>
        <v>689239.94567693025</v>
      </c>
    </row>
    <row r="90" spans="1:15" x14ac:dyDescent="0.3">
      <c r="A90" s="33">
        <v>538</v>
      </c>
      <c r="B90" s="34" t="s">
        <v>145</v>
      </c>
      <c r="C90" s="35">
        <v>140247</v>
      </c>
      <c r="D90" s="35">
        <v>6751</v>
      </c>
      <c r="E90" s="36">
        <f t="shared" si="11"/>
        <v>20774.255665827284</v>
      </c>
      <c r="F90" s="37">
        <f t="shared" si="18"/>
        <v>0.72300766578508324</v>
      </c>
      <c r="G90" s="38">
        <f t="shared" si="12"/>
        <v>4775.3100063247039</v>
      </c>
      <c r="H90" s="38">
        <f t="shared" si="13"/>
        <v>1779.9388050165142</v>
      </c>
      <c r="I90" s="36">
        <f t="shared" si="14"/>
        <v>6555.2488113412182</v>
      </c>
      <c r="J90" s="39">
        <f t="shared" si="20"/>
        <v>-367.98323165044008</v>
      </c>
      <c r="K90" s="36">
        <f t="shared" si="15"/>
        <v>6187.2655796907784</v>
      </c>
      <c r="L90" s="36">
        <f t="shared" si="16"/>
        <v>44254484.725364566</v>
      </c>
      <c r="M90" s="36">
        <f t="shared" si="17"/>
        <v>41770229.928492442</v>
      </c>
      <c r="N90" s="40">
        <f>'jan-nov'!M90</f>
        <v>42125860.447202906</v>
      </c>
      <c r="O90" s="40">
        <f t="shared" si="19"/>
        <v>-355630.51871046424</v>
      </c>
    </row>
    <row r="91" spans="1:15" x14ac:dyDescent="0.3">
      <c r="A91" s="33">
        <v>540</v>
      </c>
      <c r="B91" s="34" t="s">
        <v>146</v>
      </c>
      <c r="C91" s="35">
        <v>66787</v>
      </c>
      <c r="D91" s="35">
        <v>3058</v>
      </c>
      <c r="E91" s="36">
        <f t="shared" si="11"/>
        <v>21840.091563113147</v>
      </c>
      <c r="F91" s="37">
        <f t="shared" si="18"/>
        <v>0.76010201643728093</v>
      </c>
      <c r="G91" s="38">
        <f t="shared" si="12"/>
        <v>4135.8084679531867</v>
      </c>
      <c r="H91" s="38">
        <f t="shared" si="13"/>
        <v>1406.8962409664623</v>
      </c>
      <c r="I91" s="36">
        <f t="shared" si="14"/>
        <v>5542.7047089196494</v>
      </c>
      <c r="J91" s="39">
        <f t="shared" si="20"/>
        <v>-367.98323165044008</v>
      </c>
      <c r="K91" s="36">
        <f t="shared" si="15"/>
        <v>5174.7214772692096</v>
      </c>
      <c r="L91" s="36">
        <f t="shared" si="16"/>
        <v>16949590.999876287</v>
      </c>
      <c r="M91" s="36">
        <f t="shared" si="17"/>
        <v>15824298.277489243</v>
      </c>
      <c r="N91" s="40">
        <f>'jan-nov'!M91</f>
        <v>15947861.449792106</v>
      </c>
      <c r="O91" s="40">
        <f t="shared" si="19"/>
        <v>-123563.17230286263</v>
      </c>
    </row>
    <row r="92" spans="1:15" x14ac:dyDescent="0.3">
      <c r="A92" s="33">
        <v>541</v>
      </c>
      <c r="B92" s="34" t="s">
        <v>147</v>
      </c>
      <c r="C92" s="35">
        <v>28197</v>
      </c>
      <c r="D92" s="35">
        <v>1321</v>
      </c>
      <c r="E92" s="36">
        <f t="shared" si="11"/>
        <v>21345.193035579108</v>
      </c>
      <c r="F92" s="37">
        <f t="shared" si="18"/>
        <v>0.7428780333040873</v>
      </c>
      <c r="G92" s="38">
        <f t="shared" si="12"/>
        <v>4432.7475844736091</v>
      </c>
      <c r="H92" s="38">
        <f t="shared" si="13"/>
        <v>1580.1107256033756</v>
      </c>
      <c r="I92" s="36">
        <f t="shared" si="14"/>
        <v>6012.8583100769847</v>
      </c>
      <c r="J92" s="39">
        <f t="shared" si="20"/>
        <v>-367.98323165044008</v>
      </c>
      <c r="K92" s="36">
        <f t="shared" si="15"/>
        <v>5644.8750784265449</v>
      </c>
      <c r="L92" s="36">
        <f t="shared" si="16"/>
        <v>7942985.8276116969</v>
      </c>
      <c r="M92" s="36">
        <f t="shared" si="17"/>
        <v>7456879.9786014659</v>
      </c>
      <c r="N92" s="40">
        <f>'jan-nov'!M92</f>
        <v>7355617.3234713441</v>
      </c>
      <c r="O92" s="40">
        <f t="shared" si="19"/>
        <v>101262.65513012186</v>
      </c>
    </row>
    <row r="93" spans="1:15" x14ac:dyDescent="0.3">
      <c r="A93" s="33">
        <v>542</v>
      </c>
      <c r="B93" s="34" t="s">
        <v>148</v>
      </c>
      <c r="C93" s="35">
        <v>160812</v>
      </c>
      <c r="D93" s="35">
        <v>6458</v>
      </c>
      <c r="E93" s="36">
        <f t="shared" si="11"/>
        <v>24901.20780427377</v>
      </c>
      <c r="F93" s="37">
        <f t="shared" si="18"/>
        <v>0.86663822855577244</v>
      </c>
      <c r="G93" s="38">
        <f t="shared" si="12"/>
        <v>2299.1387232568122</v>
      </c>
      <c r="H93" s="38">
        <f t="shared" si="13"/>
        <v>335.50555656024403</v>
      </c>
      <c r="I93" s="36">
        <f t="shared" si="14"/>
        <v>2634.6442798170565</v>
      </c>
      <c r="J93" s="39">
        <f t="shared" si="20"/>
        <v>-367.98323165044008</v>
      </c>
      <c r="K93" s="36">
        <f t="shared" si="15"/>
        <v>2266.6610481666166</v>
      </c>
      <c r="L93" s="36">
        <f t="shared" si="16"/>
        <v>17014532.75905855</v>
      </c>
      <c r="M93" s="36">
        <f t="shared" si="17"/>
        <v>14638097.049060009</v>
      </c>
      <c r="N93" s="40">
        <f>'jan-nov'!M93</f>
        <v>14633276.66538829</v>
      </c>
      <c r="O93" s="40">
        <f t="shared" si="19"/>
        <v>4820.3836717195809</v>
      </c>
    </row>
    <row r="94" spans="1:15" x14ac:dyDescent="0.3">
      <c r="A94" s="33">
        <v>543</v>
      </c>
      <c r="B94" s="34" t="s">
        <v>149</v>
      </c>
      <c r="C94" s="35">
        <v>54249</v>
      </c>
      <c r="D94" s="35">
        <v>2168</v>
      </c>
      <c r="E94" s="36">
        <f t="shared" si="11"/>
        <v>25022.601476014759</v>
      </c>
      <c r="F94" s="37">
        <f t="shared" si="18"/>
        <v>0.87086309979344134</v>
      </c>
      <c r="G94" s="38">
        <f t="shared" si="12"/>
        <v>2226.302520212219</v>
      </c>
      <c r="H94" s="38">
        <f t="shared" si="13"/>
        <v>293.01777145089795</v>
      </c>
      <c r="I94" s="36">
        <f t="shared" si="14"/>
        <v>2519.3202916631171</v>
      </c>
      <c r="J94" s="39">
        <f t="shared" si="20"/>
        <v>-367.98323165044008</v>
      </c>
      <c r="K94" s="36">
        <f t="shared" si="15"/>
        <v>2151.3370600126773</v>
      </c>
      <c r="L94" s="36">
        <f t="shared" si="16"/>
        <v>5461886.3923256379</v>
      </c>
      <c r="M94" s="36">
        <f t="shared" si="17"/>
        <v>4664098.7461074842</v>
      </c>
      <c r="N94" s="40">
        <f>'jan-nov'!M94</f>
        <v>4436062.7610036861</v>
      </c>
      <c r="O94" s="40">
        <f t="shared" si="19"/>
        <v>228035.9851037981</v>
      </c>
    </row>
    <row r="95" spans="1:15" x14ac:dyDescent="0.3">
      <c r="A95" s="33">
        <v>544</v>
      </c>
      <c r="B95" s="34" t="s">
        <v>150</v>
      </c>
      <c r="C95" s="35">
        <v>81838</v>
      </c>
      <c r="D95" s="35">
        <v>3220</v>
      </c>
      <c r="E95" s="36">
        <f t="shared" si="11"/>
        <v>25415.527950310559</v>
      </c>
      <c r="F95" s="37">
        <f t="shared" si="18"/>
        <v>0.88453814344244586</v>
      </c>
      <c r="G95" s="38">
        <f t="shared" si="12"/>
        <v>1990.5466356347388</v>
      </c>
      <c r="H95" s="38">
        <f t="shared" si="13"/>
        <v>155.49350544736788</v>
      </c>
      <c r="I95" s="36">
        <f t="shared" si="14"/>
        <v>2146.0401410821069</v>
      </c>
      <c r="J95" s="39">
        <f t="shared" si="20"/>
        <v>-367.98323165044008</v>
      </c>
      <c r="K95" s="36">
        <f t="shared" si="15"/>
        <v>1778.0569094316668</v>
      </c>
      <c r="L95" s="36">
        <f t="shared" si="16"/>
        <v>6910249.2542843837</v>
      </c>
      <c r="M95" s="36">
        <f t="shared" si="17"/>
        <v>5725343.2483699666</v>
      </c>
      <c r="N95" s="40">
        <f>'jan-nov'!M95</f>
        <v>5275263.2335940376</v>
      </c>
      <c r="O95" s="40">
        <f t="shared" si="19"/>
        <v>450080.01477592904</v>
      </c>
    </row>
    <row r="96" spans="1:15" x14ac:dyDescent="0.3">
      <c r="A96" s="33">
        <v>545</v>
      </c>
      <c r="B96" s="34" t="s">
        <v>151</v>
      </c>
      <c r="C96" s="35">
        <v>44551</v>
      </c>
      <c r="D96" s="35">
        <v>1590</v>
      </c>
      <c r="E96" s="36">
        <f t="shared" si="11"/>
        <v>28019.496855345911</v>
      </c>
      <c r="F96" s="37">
        <f t="shared" si="18"/>
        <v>0.97516422940630976</v>
      </c>
      <c r="G96" s="38">
        <f t="shared" si="12"/>
        <v>428.1652926135277</v>
      </c>
      <c r="H96" s="38">
        <f t="shared" si="13"/>
        <v>0</v>
      </c>
      <c r="I96" s="36">
        <f t="shared" si="14"/>
        <v>428.1652926135277</v>
      </c>
      <c r="J96" s="39">
        <f t="shared" si="20"/>
        <v>-367.98323165044008</v>
      </c>
      <c r="K96" s="36">
        <f t="shared" si="15"/>
        <v>60.182060963087622</v>
      </c>
      <c r="L96" s="36">
        <f t="shared" si="16"/>
        <v>680782.81525550899</v>
      </c>
      <c r="M96" s="36">
        <f t="shared" si="17"/>
        <v>95689.476931309313</v>
      </c>
      <c r="N96" s="40">
        <f>'jan-nov'!M96</f>
        <v>16773.360771170406</v>
      </c>
      <c r="O96" s="40">
        <f t="shared" si="19"/>
        <v>78916.116160138903</v>
      </c>
    </row>
    <row r="97" spans="1:15" x14ac:dyDescent="0.3">
      <c r="A97" s="33">
        <v>602</v>
      </c>
      <c r="B97" s="34" t="s">
        <v>152</v>
      </c>
      <c r="C97" s="35">
        <v>1893427</v>
      </c>
      <c r="D97" s="35">
        <v>67895</v>
      </c>
      <c r="E97" s="36">
        <f t="shared" si="11"/>
        <v>27887.576404742616</v>
      </c>
      <c r="F97" s="37">
        <f t="shared" si="18"/>
        <v>0.97057299405259745</v>
      </c>
      <c r="G97" s="38">
        <f t="shared" si="12"/>
        <v>507.31756297550453</v>
      </c>
      <c r="H97" s="38">
        <f t="shared" si="13"/>
        <v>0</v>
      </c>
      <c r="I97" s="36">
        <f t="shared" si="14"/>
        <v>507.31756297550453</v>
      </c>
      <c r="J97" s="39">
        <f t="shared" si="20"/>
        <v>-367.98323165044008</v>
      </c>
      <c r="K97" s="36">
        <f t="shared" si="15"/>
        <v>139.33433132506445</v>
      </c>
      <c r="L97" s="36">
        <f t="shared" si="16"/>
        <v>34444325.938221879</v>
      </c>
      <c r="M97" s="36">
        <f t="shared" si="17"/>
        <v>9460104.4253152516</v>
      </c>
      <c r="N97" s="40">
        <f>'jan-nov'!M97</f>
        <v>15366447.37708091</v>
      </c>
      <c r="O97" s="40">
        <f t="shared" si="19"/>
        <v>-5906342.9517656583</v>
      </c>
    </row>
    <row r="98" spans="1:15" x14ac:dyDescent="0.3">
      <c r="A98" s="33">
        <v>604</v>
      </c>
      <c r="B98" s="34" t="s">
        <v>153</v>
      </c>
      <c r="C98" s="35">
        <v>820578</v>
      </c>
      <c r="D98" s="35">
        <v>27013</v>
      </c>
      <c r="E98" s="36">
        <f t="shared" si="11"/>
        <v>30377.151741753969</v>
      </c>
      <c r="F98" s="37">
        <f t="shared" si="18"/>
        <v>1.0572178338082561</v>
      </c>
      <c r="G98" s="38">
        <f t="shared" si="12"/>
        <v>-986.4276392313069</v>
      </c>
      <c r="H98" s="38">
        <f t="shared" si="13"/>
        <v>0</v>
      </c>
      <c r="I98" s="36">
        <f t="shared" si="14"/>
        <v>-986.4276392313069</v>
      </c>
      <c r="J98" s="39">
        <f t="shared" si="20"/>
        <v>-367.98323165044008</v>
      </c>
      <c r="K98" s="36">
        <f t="shared" si="15"/>
        <v>-1354.4108708817471</v>
      </c>
      <c r="L98" s="36">
        <f t="shared" si="16"/>
        <v>-26646369.818555292</v>
      </c>
      <c r="M98" s="36">
        <f t="shared" si="17"/>
        <v>-36586700.855128631</v>
      </c>
      <c r="N98" s="40">
        <f>'jan-nov'!M98</f>
        <v>-37580644.280181363</v>
      </c>
      <c r="O98" s="40">
        <f t="shared" si="19"/>
        <v>993943.42505273223</v>
      </c>
    </row>
    <row r="99" spans="1:15" x14ac:dyDescent="0.3">
      <c r="A99" s="33">
        <v>605</v>
      </c>
      <c r="B99" s="34" t="s">
        <v>154</v>
      </c>
      <c r="C99" s="35">
        <v>741381</v>
      </c>
      <c r="D99" s="35">
        <v>29801</v>
      </c>
      <c r="E99" s="36">
        <f t="shared" si="11"/>
        <v>24877.722224086439</v>
      </c>
      <c r="F99" s="37">
        <f t="shared" si="18"/>
        <v>0.8658208585000654</v>
      </c>
      <c r="G99" s="38">
        <f t="shared" si="12"/>
        <v>2313.2300713692107</v>
      </c>
      <c r="H99" s="38">
        <f t="shared" si="13"/>
        <v>343.72550962580988</v>
      </c>
      <c r="I99" s="36">
        <f t="shared" si="14"/>
        <v>2656.9555809950207</v>
      </c>
      <c r="J99" s="39">
        <f t="shared" si="20"/>
        <v>-367.98323165044008</v>
      </c>
      <c r="K99" s="36">
        <f t="shared" si="15"/>
        <v>2288.9723493445808</v>
      </c>
      <c r="L99" s="36">
        <f t="shared" si="16"/>
        <v>79179933.269232616</v>
      </c>
      <c r="M99" s="36">
        <f t="shared" si="17"/>
        <v>68213664.982817858</v>
      </c>
      <c r="N99" s="40">
        <f>'jan-nov'!M99</f>
        <v>66890075.364700571</v>
      </c>
      <c r="O99" s="40">
        <f t="shared" si="19"/>
        <v>1323589.6181172878</v>
      </c>
    </row>
    <row r="100" spans="1:15" x14ac:dyDescent="0.3">
      <c r="A100" s="33">
        <v>612</v>
      </c>
      <c r="B100" s="34" t="s">
        <v>155</v>
      </c>
      <c r="C100" s="35">
        <v>217126</v>
      </c>
      <c r="D100" s="35">
        <v>6767</v>
      </c>
      <c r="E100" s="36">
        <f t="shared" si="11"/>
        <v>32086.005615486923</v>
      </c>
      <c r="F100" s="37">
        <f t="shared" si="18"/>
        <v>1.1166911776569999</v>
      </c>
      <c r="G100" s="38">
        <f t="shared" si="12"/>
        <v>-2011.7399634710796</v>
      </c>
      <c r="H100" s="38">
        <f t="shared" si="13"/>
        <v>0</v>
      </c>
      <c r="I100" s="36">
        <f t="shared" si="14"/>
        <v>-2011.7399634710796</v>
      </c>
      <c r="J100" s="39">
        <f t="shared" si="20"/>
        <v>-367.98323165044008</v>
      </c>
      <c r="K100" s="36">
        <f t="shared" si="15"/>
        <v>-2379.7231951215199</v>
      </c>
      <c r="L100" s="36">
        <f t="shared" si="16"/>
        <v>-13613444.332808796</v>
      </c>
      <c r="M100" s="36">
        <f t="shared" si="17"/>
        <v>-16103586.861387325</v>
      </c>
      <c r="N100" s="40">
        <f>'jan-nov'!M100</f>
        <v>-15060265.074000943</v>
      </c>
      <c r="O100" s="40">
        <f t="shared" si="19"/>
        <v>-1043321.787386382</v>
      </c>
    </row>
    <row r="101" spans="1:15" x14ac:dyDescent="0.3">
      <c r="A101" s="33">
        <v>615</v>
      </c>
      <c r="B101" s="34" t="s">
        <v>156</v>
      </c>
      <c r="C101" s="35">
        <v>27039</v>
      </c>
      <c r="D101" s="35">
        <v>1074</v>
      </c>
      <c r="E101" s="36">
        <f t="shared" si="11"/>
        <v>25175.977653631286</v>
      </c>
      <c r="F101" s="37">
        <f t="shared" si="18"/>
        <v>0.87620106010111076</v>
      </c>
      <c r="G101" s="38">
        <f t="shared" si="12"/>
        <v>2134.2768136423028</v>
      </c>
      <c r="H101" s="38">
        <f t="shared" si="13"/>
        <v>239.33610928511368</v>
      </c>
      <c r="I101" s="36">
        <f t="shared" si="14"/>
        <v>2373.6129229274165</v>
      </c>
      <c r="J101" s="39">
        <f t="shared" si="20"/>
        <v>-367.98323165044008</v>
      </c>
      <c r="K101" s="36">
        <f t="shared" si="15"/>
        <v>2005.6296912769765</v>
      </c>
      <c r="L101" s="36">
        <f t="shared" si="16"/>
        <v>2549260.2792240456</v>
      </c>
      <c r="M101" s="36">
        <f t="shared" si="17"/>
        <v>2154046.2884314726</v>
      </c>
      <c r="N101" s="40">
        <f>'jan-nov'!M101</f>
        <v>2144495.1592795043</v>
      </c>
      <c r="O101" s="40">
        <f t="shared" si="19"/>
        <v>9551.1291519682854</v>
      </c>
    </row>
    <row r="102" spans="1:15" x14ac:dyDescent="0.3">
      <c r="A102" s="33">
        <v>616</v>
      </c>
      <c r="B102" s="34" t="s">
        <v>100</v>
      </c>
      <c r="C102" s="35">
        <v>89949</v>
      </c>
      <c r="D102" s="35">
        <v>3422</v>
      </c>
      <c r="E102" s="36">
        <f t="shared" si="11"/>
        <v>26285.50555230859</v>
      </c>
      <c r="F102" s="37">
        <f t="shared" si="18"/>
        <v>0.91481602609797608</v>
      </c>
      <c r="G102" s="38">
        <f t="shared" si="12"/>
        <v>1468.5600744359201</v>
      </c>
      <c r="H102" s="38">
        <f t="shared" si="13"/>
        <v>0</v>
      </c>
      <c r="I102" s="36">
        <f t="shared" si="14"/>
        <v>1468.5600744359201</v>
      </c>
      <c r="J102" s="39">
        <f t="shared" si="20"/>
        <v>-367.98323165044008</v>
      </c>
      <c r="K102" s="36">
        <f t="shared" si="15"/>
        <v>1100.57684278548</v>
      </c>
      <c r="L102" s="36">
        <f t="shared" si="16"/>
        <v>5025412.5747197187</v>
      </c>
      <c r="M102" s="36">
        <f t="shared" si="17"/>
        <v>3766173.9560119128</v>
      </c>
      <c r="N102" s="40">
        <f>'jan-nov'!M102</f>
        <v>3701236.2519238628</v>
      </c>
      <c r="O102" s="40">
        <f t="shared" si="19"/>
        <v>64937.704088049941</v>
      </c>
    </row>
    <row r="103" spans="1:15" x14ac:dyDescent="0.3">
      <c r="A103" s="33">
        <v>617</v>
      </c>
      <c r="B103" s="34" t="s">
        <v>157</v>
      </c>
      <c r="C103" s="35">
        <v>123586</v>
      </c>
      <c r="D103" s="35">
        <v>4578</v>
      </c>
      <c r="E103" s="36">
        <f t="shared" si="11"/>
        <v>26995.631280034951</v>
      </c>
      <c r="F103" s="37">
        <f t="shared" si="18"/>
        <v>0.93953057438679555</v>
      </c>
      <c r="G103" s="38">
        <f t="shared" si="12"/>
        <v>1042.4846378001034</v>
      </c>
      <c r="H103" s="38">
        <f t="shared" si="13"/>
        <v>0</v>
      </c>
      <c r="I103" s="36">
        <f t="shared" si="14"/>
        <v>1042.4846378001034</v>
      </c>
      <c r="J103" s="39">
        <f t="shared" si="20"/>
        <v>-367.98323165044008</v>
      </c>
      <c r="K103" s="36">
        <f t="shared" si="15"/>
        <v>674.50140614966335</v>
      </c>
      <c r="L103" s="36">
        <f t="shared" si="16"/>
        <v>4772494.6718488736</v>
      </c>
      <c r="M103" s="36">
        <f t="shared" si="17"/>
        <v>3087867.4373531588</v>
      </c>
      <c r="N103" s="40">
        <f>'jan-nov'!M103</f>
        <v>3085252.3557298216</v>
      </c>
      <c r="O103" s="40">
        <f t="shared" si="19"/>
        <v>2615.0816233372316</v>
      </c>
    </row>
    <row r="104" spans="1:15" x14ac:dyDescent="0.3">
      <c r="A104" s="33">
        <v>618</v>
      </c>
      <c r="B104" s="34" t="s">
        <v>158</v>
      </c>
      <c r="C104" s="35">
        <v>69719</v>
      </c>
      <c r="D104" s="35">
        <v>2422</v>
      </c>
      <c r="E104" s="36">
        <f t="shared" si="11"/>
        <v>28785.714285714286</v>
      </c>
      <c r="F104" s="37">
        <f t="shared" si="18"/>
        <v>1.0018309405860397</v>
      </c>
      <c r="G104" s="38">
        <f t="shared" si="12"/>
        <v>-31.565165607497327</v>
      </c>
      <c r="H104" s="38">
        <f t="shared" si="13"/>
        <v>0</v>
      </c>
      <c r="I104" s="36">
        <f t="shared" si="14"/>
        <v>-31.565165607497327</v>
      </c>
      <c r="J104" s="39">
        <f t="shared" si="20"/>
        <v>-367.98323165044008</v>
      </c>
      <c r="K104" s="36">
        <f t="shared" si="15"/>
        <v>-399.54839725793738</v>
      </c>
      <c r="L104" s="36">
        <f t="shared" si="16"/>
        <v>-76450.831101358533</v>
      </c>
      <c r="M104" s="36">
        <f t="shared" si="17"/>
        <v>-967706.21815872437</v>
      </c>
      <c r="N104" s="40">
        <f>'jan-nov'!M104</f>
        <v>-787199.82403284661</v>
      </c>
      <c r="O104" s="40">
        <f t="shared" si="19"/>
        <v>-180506.39412587776</v>
      </c>
    </row>
    <row r="105" spans="1:15" x14ac:dyDescent="0.3">
      <c r="A105" s="33">
        <v>619</v>
      </c>
      <c r="B105" s="34" t="s">
        <v>159</v>
      </c>
      <c r="C105" s="35">
        <v>129347</v>
      </c>
      <c r="D105" s="35">
        <v>4711</v>
      </c>
      <c r="E105" s="36">
        <f t="shared" si="11"/>
        <v>27456.378688176606</v>
      </c>
      <c r="F105" s="37">
        <f t="shared" si="18"/>
        <v>0.95556599406370835</v>
      </c>
      <c r="G105" s="38">
        <f t="shared" si="12"/>
        <v>766.03619291511052</v>
      </c>
      <c r="H105" s="38">
        <f t="shared" si="13"/>
        <v>0</v>
      </c>
      <c r="I105" s="36">
        <f t="shared" si="14"/>
        <v>766.03619291511052</v>
      </c>
      <c r="J105" s="39">
        <f t="shared" si="20"/>
        <v>-367.98323165044008</v>
      </c>
      <c r="K105" s="36">
        <f t="shared" si="15"/>
        <v>398.05296126467044</v>
      </c>
      <c r="L105" s="36">
        <f t="shared" si="16"/>
        <v>3608796.5048230859</v>
      </c>
      <c r="M105" s="36">
        <f t="shared" si="17"/>
        <v>1875227.5005178624</v>
      </c>
      <c r="N105" s="40">
        <f>'jan-nov'!M105</f>
        <v>1869326.3538320635</v>
      </c>
      <c r="O105" s="40">
        <f t="shared" si="19"/>
        <v>5901.1466857988853</v>
      </c>
    </row>
    <row r="106" spans="1:15" x14ac:dyDescent="0.3">
      <c r="A106" s="33">
        <v>620</v>
      </c>
      <c r="B106" s="34" t="s">
        <v>160</v>
      </c>
      <c r="C106" s="35">
        <v>163835</v>
      </c>
      <c r="D106" s="35">
        <v>4497</v>
      </c>
      <c r="E106" s="36">
        <f t="shared" si="11"/>
        <v>36432.065821658885</v>
      </c>
      <c r="F106" s="37">
        <f t="shared" si="18"/>
        <v>1.2679473716488099</v>
      </c>
      <c r="G106" s="38">
        <f t="shared" si="12"/>
        <v>-4619.376087174257</v>
      </c>
      <c r="H106" s="38">
        <f t="shared" si="13"/>
        <v>0</v>
      </c>
      <c r="I106" s="36">
        <f t="shared" si="14"/>
        <v>-4619.376087174257</v>
      </c>
      <c r="J106" s="39">
        <f t="shared" si="20"/>
        <v>-367.98323165044008</v>
      </c>
      <c r="K106" s="36">
        <f t="shared" si="15"/>
        <v>-4987.3593188246969</v>
      </c>
      <c r="L106" s="36">
        <f t="shared" si="16"/>
        <v>-20773334.264022633</v>
      </c>
      <c r="M106" s="36">
        <f t="shared" si="17"/>
        <v>-22428154.856754661</v>
      </c>
      <c r="N106" s="40">
        <f>'jan-nov'!M106</f>
        <v>-21984894.966422677</v>
      </c>
      <c r="O106" s="40">
        <f t="shared" si="19"/>
        <v>-443259.89033198357</v>
      </c>
    </row>
    <row r="107" spans="1:15" x14ac:dyDescent="0.3">
      <c r="A107" s="33">
        <v>621</v>
      </c>
      <c r="B107" s="34" t="s">
        <v>161</v>
      </c>
      <c r="C107" s="35">
        <v>106580</v>
      </c>
      <c r="D107" s="35">
        <v>3512</v>
      </c>
      <c r="E107" s="36">
        <f t="shared" si="11"/>
        <v>30347.380410022779</v>
      </c>
      <c r="F107" s="37">
        <f t="shared" si="18"/>
        <v>1.056181700364607</v>
      </c>
      <c r="G107" s="38">
        <f t="shared" si="12"/>
        <v>-968.5648401925929</v>
      </c>
      <c r="H107" s="38">
        <f t="shared" si="13"/>
        <v>0</v>
      </c>
      <c r="I107" s="36">
        <f t="shared" si="14"/>
        <v>-968.5648401925929</v>
      </c>
      <c r="J107" s="39">
        <f t="shared" si="20"/>
        <v>-367.98323165044008</v>
      </c>
      <c r="K107" s="36">
        <f t="shared" si="15"/>
        <v>-1336.5480718430331</v>
      </c>
      <c r="L107" s="36">
        <f t="shared" si="16"/>
        <v>-3401599.7187563861</v>
      </c>
      <c r="M107" s="36">
        <f t="shared" si="17"/>
        <v>-4693956.8283127323</v>
      </c>
      <c r="N107" s="40">
        <f>'jan-nov'!M107</f>
        <v>-1835044.5012400325</v>
      </c>
      <c r="O107" s="40">
        <f t="shared" si="19"/>
        <v>-2858912.3270726996</v>
      </c>
    </row>
    <row r="108" spans="1:15" x14ac:dyDescent="0.3">
      <c r="A108" s="33">
        <v>622</v>
      </c>
      <c r="B108" s="34" t="s">
        <v>162</v>
      </c>
      <c r="C108" s="35">
        <v>67497</v>
      </c>
      <c r="D108" s="35">
        <v>2275</v>
      </c>
      <c r="E108" s="36">
        <f t="shared" si="11"/>
        <v>29669.010989010989</v>
      </c>
      <c r="F108" s="37">
        <f t="shared" si="18"/>
        <v>1.0325723687228237</v>
      </c>
      <c r="G108" s="38">
        <f t="shared" si="12"/>
        <v>-561.54318758551892</v>
      </c>
      <c r="H108" s="38">
        <f t="shared" si="13"/>
        <v>0</v>
      </c>
      <c r="I108" s="36">
        <f t="shared" si="14"/>
        <v>-561.54318758551892</v>
      </c>
      <c r="J108" s="39">
        <f t="shared" si="20"/>
        <v>-367.98323165044008</v>
      </c>
      <c r="K108" s="36">
        <f t="shared" si="15"/>
        <v>-929.526419235959</v>
      </c>
      <c r="L108" s="36">
        <f t="shared" si="16"/>
        <v>-1277510.7517570555</v>
      </c>
      <c r="M108" s="36">
        <f t="shared" si="17"/>
        <v>-2114672.6037618066</v>
      </c>
      <c r="N108" s="40">
        <f>'jan-nov'!M108</f>
        <v>-2255607.9271984845</v>
      </c>
      <c r="O108" s="40">
        <f t="shared" si="19"/>
        <v>140935.32343667792</v>
      </c>
    </row>
    <row r="109" spans="1:15" x14ac:dyDescent="0.3">
      <c r="A109" s="33">
        <v>623</v>
      </c>
      <c r="B109" s="34" t="s">
        <v>163</v>
      </c>
      <c r="C109" s="35">
        <v>341123</v>
      </c>
      <c r="D109" s="35">
        <v>13794</v>
      </c>
      <c r="E109" s="36">
        <f t="shared" si="11"/>
        <v>24729.810062345947</v>
      </c>
      <c r="F109" s="37">
        <f t="shared" si="18"/>
        <v>0.86067306266461052</v>
      </c>
      <c r="G109" s="38">
        <f t="shared" si="12"/>
        <v>2401.9773684135062</v>
      </c>
      <c r="H109" s="38">
        <f t="shared" si="13"/>
        <v>395.49476623498231</v>
      </c>
      <c r="I109" s="36">
        <f t="shared" si="14"/>
        <v>2797.4721346484885</v>
      </c>
      <c r="J109" s="39">
        <f t="shared" si="20"/>
        <v>-367.98323165044008</v>
      </c>
      <c r="K109" s="36">
        <f t="shared" si="15"/>
        <v>2429.4889029980486</v>
      </c>
      <c r="L109" s="36">
        <f t="shared" si="16"/>
        <v>38588330.625341251</v>
      </c>
      <c r="M109" s="36">
        <f t="shared" si="17"/>
        <v>33512369.927955084</v>
      </c>
      <c r="N109" s="40">
        <f>'jan-nov'!M109</f>
        <v>32516118.554098189</v>
      </c>
      <c r="O109" s="40">
        <f t="shared" si="19"/>
        <v>996251.37385689467</v>
      </c>
    </row>
    <row r="110" spans="1:15" x14ac:dyDescent="0.3">
      <c r="A110" s="33">
        <v>624</v>
      </c>
      <c r="B110" s="34" t="s">
        <v>164</v>
      </c>
      <c r="C110" s="35">
        <v>475477</v>
      </c>
      <c r="D110" s="35">
        <v>18205</v>
      </c>
      <c r="E110" s="36">
        <f t="shared" si="11"/>
        <v>26117.934633342487</v>
      </c>
      <c r="F110" s="37">
        <f t="shared" si="18"/>
        <v>0.90898404535584831</v>
      </c>
      <c r="G110" s="38">
        <f t="shared" si="12"/>
        <v>1569.1026258155819</v>
      </c>
      <c r="H110" s="38">
        <f t="shared" si="13"/>
        <v>0</v>
      </c>
      <c r="I110" s="36">
        <f t="shared" si="14"/>
        <v>1569.1026258155819</v>
      </c>
      <c r="J110" s="39">
        <f t="shared" si="20"/>
        <v>-367.98323165044008</v>
      </c>
      <c r="K110" s="36">
        <f t="shared" si="15"/>
        <v>1201.1193941651418</v>
      </c>
      <c r="L110" s="36">
        <f t="shared" si="16"/>
        <v>28565513.302972667</v>
      </c>
      <c r="M110" s="36">
        <f t="shared" si="17"/>
        <v>21866378.570776407</v>
      </c>
      <c r="N110" s="40">
        <f>'jan-nov'!M110</f>
        <v>21922698.762791932</v>
      </c>
      <c r="O110" s="40">
        <f t="shared" si="19"/>
        <v>-56320.192015524954</v>
      </c>
    </row>
    <row r="111" spans="1:15" x14ac:dyDescent="0.3">
      <c r="A111" s="33">
        <v>625</v>
      </c>
      <c r="B111" s="34" t="s">
        <v>165</v>
      </c>
      <c r="C111" s="35">
        <v>584271</v>
      </c>
      <c r="D111" s="35">
        <v>24431</v>
      </c>
      <c r="E111" s="36">
        <f t="shared" si="11"/>
        <v>23915.148786377962</v>
      </c>
      <c r="F111" s="37">
        <f t="shared" si="18"/>
        <v>0.83232035742126464</v>
      </c>
      <c r="G111" s="38">
        <f t="shared" si="12"/>
        <v>2890.7741339942972</v>
      </c>
      <c r="H111" s="38">
        <f t="shared" si="13"/>
        <v>680.62621282377688</v>
      </c>
      <c r="I111" s="36">
        <f t="shared" si="14"/>
        <v>3571.400346818074</v>
      </c>
      <c r="J111" s="39">
        <f t="shared" si="20"/>
        <v>-367.98323165044008</v>
      </c>
      <c r="K111" s="36">
        <f t="shared" si="15"/>
        <v>3203.4171151676337</v>
      </c>
      <c r="L111" s="36">
        <f t="shared" si="16"/>
        <v>87252881.873112366</v>
      </c>
      <c r="M111" s="36">
        <f t="shared" si="17"/>
        <v>78262683.540660456</v>
      </c>
      <c r="N111" s="40">
        <f>'jan-nov'!M111</f>
        <v>78321599.568303093</v>
      </c>
      <c r="O111" s="40">
        <f t="shared" si="19"/>
        <v>-58916.027642637491</v>
      </c>
    </row>
    <row r="112" spans="1:15" x14ac:dyDescent="0.3">
      <c r="A112" s="33">
        <v>626</v>
      </c>
      <c r="B112" s="34" t="s">
        <v>166</v>
      </c>
      <c r="C112" s="35">
        <v>817486</v>
      </c>
      <c r="D112" s="35">
        <v>25731</v>
      </c>
      <c r="E112" s="36">
        <f t="shared" si="11"/>
        <v>31770.471415801952</v>
      </c>
      <c r="F112" s="37">
        <f t="shared" si="18"/>
        <v>1.1057096219825473</v>
      </c>
      <c r="G112" s="38">
        <f t="shared" si="12"/>
        <v>-1822.4194436600969</v>
      </c>
      <c r="H112" s="38">
        <f t="shared" si="13"/>
        <v>0</v>
      </c>
      <c r="I112" s="36">
        <f t="shared" si="14"/>
        <v>-1822.4194436600969</v>
      </c>
      <c r="J112" s="39">
        <f t="shared" si="20"/>
        <v>-367.98323165044008</v>
      </c>
      <c r="K112" s="36">
        <f t="shared" si="15"/>
        <v>-2190.4026753105372</v>
      </c>
      <c r="L112" s="36">
        <f t="shared" si="16"/>
        <v>-46892674.704817951</v>
      </c>
      <c r="M112" s="36">
        <f t="shared" si="17"/>
        <v>-56361251.238415435</v>
      </c>
      <c r="N112" s="40">
        <f>'jan-nov'!M112</f>
        <v>-54997067.329557888</v>
      </c>
      <c r="O112" s="40">
        <f t="shared" si="19"/>
        <v>-1364183.9088575467</v>
      </c>
    </row>
    <row r="113" spans="1:15" x14ac:dyDescent="0.3">
      <c r="A113" s="33">
        <v>627</v>
      </c>
      <c r="B113" s="34" t="s">
        <v>167</v>
      </c>
      <c r="C113" s="35">
        <v>620312</v>
      </c>
      <c r="D113" s="35">
        <v>21492</v>
      </c>
      <c r="E113" s="36">
        <f t="shared" si="11"/>
        <v>28862.460450400147</v>
      </c>
      <c r="F113" s="37">
        <f t="shared" si="18"/>
        <v>1.0045019419581251</v>
      </c>
      <c r="G113" s="38">
        <f t="shared" si="12"/>
        <v>-77.612864419013931</v>
      </c>
      <c r="H113" s="38">
        <f t="shared" si="13"/>
        <v>0</v>
      </c>
      <c r="I113" s="36">
        <f t="shared" si="14"/>
        <v>-77.612864419013931</v>
      </c>
      <c r="J113" s="39">
        <f t="shared" si="20"/>
        <v>-367.98323165044008</v>
      </c>
      <c r="K113" s="36">
        <f t="shared" si="15"/>
        <v>-445.59609606945401</v>
      </c>
      <c r="L113" s="36">
        <f t="shared" si="16"/>
        <v>-1668055.6820934473</v>
      </c>
      <c r="M113" s="36">
        <f t="shared" si="17"/>
        <v>-9576751.296724705</v>
      </c>
      <c r="N113" s="40">
        <f>'jan-nov'!M113</f>
        <v>-8782043.8555383813</v>
      </c>
      <c r="O113" s="40">
        <f t="shared" si="19"/>
        <v>-794707.44118632376</v>
      </c>
    </row>
    <row r="114" spans="1:15" x14ac:dyDescent="0.3">
      <c r="A114" s="33">
        <v>628</v>
      </c>
      <c r="B114" s="34" t="s">
        <v>168</v>
      </c>
      <c r="C114" s="35">
        <v>242693</v>
      </c>
      <c r="D114" s="35">
        <v>9413</v>
      </c>
      <c r="E114" s="36">
        <f t="shared" si="11"/>
        <v>25782.747264421545</v>
      </c>
      <c r="F114" s="37">
        <f t="shared" si="18"/>
        <v>0.8973184992538612</v>
      </c>
      <c r="G114" s="38">
        <f t="shared" si="12"/>
        <v>1770.2150471681473</v>
      </c>
      <c r="H114" s="38">
        <f t="shared" si="13"/>
        <v>26.966745508522944</v>
      </c>
      <c r="I114" s="36">
        <f t="shared" si="14"/>
        <v>1797.1817926766703</v>
      </c>
      <c r="J114" s="39">
        <f t="shared" si="20"/>
        <v>-367.98323165044008</v>
      </c>
      <c r="K114" s="36">
        <f t="shared" si="15"/>
        <v>1429.1985610262302</v>
      </c>
      <c r="L114" s="36">
        <f t="shared" si="16"/>
        <v>16916872.214465499</v>
      </c>
      <c r="M114" s="36">
        <f t="shared" si="17"/>
        <v>13453046.054939905</v>
      </c>
      <c r="N114" s="40">
        <f>'jan-nov'!M114</f>
        <v>13220517.536590291</v>
      </c>
      <c r="O114" s="40">
        <f t="shared" si="19"/>
        <v>232528.51834961399</v>
      </c>
    </row>
    <row r="115" spans="1:15" x14ac:dyDescent="0.3">
      <c r="A115" s="33">
        <v>631</v>
      </c>
      <c r="B115" s="34" t="s">
        <v>169</v>
      </c>
      <c r="C115" s="35">
        <v>70327</v>
      </c>
      <c r="D115" s="35">
        <v>2699</v>
      </c>
      <c r="E115" s="36">
        <f t="shared" si="11"/>
        <v>26056.687662097072</v>
      </c>
      <c r="F115" s="37">
        <f t="shared" si="18"/>
        <v>0.90685246334256842</v>
      </c>
      <c r="G115" s="38">
        <f t="shared" si="12"/>
        <v>1605.8508085628309</v>
      </c>
      <c r="H115" s="38">
        <f t="shared" si="13"/>
        <v>0</v>
      </c>
      <c r="I115" s="36">
        <f t="shared" si="14"/>
        <v>1605.8508085628309</v>
      </c>
      <c r="J115" s="39">
        <f t="shared" si="20"/>
        <v>-367.98323165044008</v>
      </c>
      <c r="K115" s="36">
        <f t="shared" si="15"/>
        <v>1237.8675769123909</v>
      </c>
      <c r="L115" s="36">
        <f t="shared" si="16"/>
        <v>4334191.3323110808</v>
      </c>
      <c r="M115" s="36">
        <f t="shared" si="17"/>
        <v>3341004.590086543</v>
      </c>
      <c r="N115" s="40">
        <f>'jan-nov'!M115</f>
        <v>3108624.9690071614</v>
      </c>
      <c r="O115" s="40">
        <f t="shared" si="19"/>
        <v>232379.62107938156</v>
      </c>
    </row>
    <row r="116" spans="1:15" x14ac:dyDescent="0.3">
      <c r="A116" s="33">
        <v>632</v>
      </c>
      <c r="B116" s="34" t="s">
        <v>170</v>
      </c>
      <c r="C116" s="35">
        <v>35626</v>
      </c>
      <c r="D116" s="35">
        <v>1404</v>
      </c>
      <c r="E116" s="36">
        <f t="shared" si="11"/>
        <v>25374.643874643876</v>
      </c>
      <c r="F116" s="37">
        <f t="shared" si="18"/>
        <v>0.88311525250517042</v>
      </c>
      <c r="G116" s="38">
        <f t="shared" si="12"/>
        <v>2015.0770810347485</v>
      </c>
      <c r="H116" s="38">
        <f t="shared" si="13"/>
        <v>169.80293193070702</v>
      </c>
      <c r="I116" s="36">
        <f t="shared" si="14"/>
        <v>2184.8800129654555</v>
      </c>
      <c r="J116" s="39">
        <f t="shared" si="20"/>
        <v>-367.98323165044008</v>
      </c>
      <c r="K116" s="36">
        <f t="shared" si="15"/>
        <v>1816.8967813150155</v>
      </c>
      <c r="L116" s="36">
        <f t="shared" si="16"/>
        <v>3067571.5382034997</v>
      </c>
      <c r="M116" s="36">
        <f t="shared" si="17"/>
        <v>2550923.0809662817</v>
      </c>
      <c r="N116" s="40">
        <f>'jan-nov'!M116</f>
        <v>2464565.4596167775</v>
      </c>
      <c r="O116" s="40">
        <f t="shared" si="19"/>
        <v>86357.621349504218</v>
      </c>
    </row>
    <row r="117" spans="1:15" x14ac:dyDescent="0.3">
      <c r="A117" s="33">
        <v>633</v>
      </c>
      <c r="B117" s="34" t="s">
        <v>171</v>
      </c>
      <c r="C117" s="35">
        <v>82403</v>
      </c>
      <c r="D117" s="35">
        <v>2548</v>
      </c>
      <c r="E117" s="36">
        <f t="shared" si="11"/>
        <v>32340.26687598116</v>
      </c>
      <c r="F117" s="37">
        <f t="shared" si="18"/>
        <v>1.1255402475542144</v>
      </c>
      <c r="G117" s="38">
        <f t="shared" si="12"/>
        <v>-2164.2967197676217</v>
      </c>
      <c r="H117" s="38">
        <f t="shared" si="13"/>
        <v>0</v>
      </c>
      <c r="I117" s="36">
        <f t="shared" si="14"/>
        <v>-2164.2967197676217</v>
      </c>
      <c r="J117" s="39">
        <f t="shared" si="20"/>
        <v>-367.98323165044008</v>
      </c>
      <c r="K117" s="36">
        <f t="shared" si="15"/>
        <v>-2532.2799514180615</v>
      </c>
      <c r="L117" s="36">
        <f t="shared" si="16"/>
        <v>-5514628.0419678995</v>
      </c>
      <c r="M117" s="36">
        <f t="shared" si="17"/>
        <v>-6452249.3162132204</v>
      </c>
      <c r="N117" s="40">
        <f>'jan-nov'!M117</f>
        <v>-6626992.8784623016</v>
      </c>
      <c r="O117" s="40">
        <f t="shared" si="19"/>
        <v>174743.56224908121</v>
      </c>
    </row>
    <row r="118" spans="1:15" x14ac:dyDescent="0.3">
      <c r="A118" s="33">
        <v>701</v>
      </c>
      <c r="B118" s="34" t="s">
        <v>172</v>
      </c>
      <c r="C118" s="35">
        <v>637325</v>
      </c>
      <c r="D118" s="35">
        <v>27178</v>
      </c>
      <c r="E118" s="36">
        <f t="shared" si="11"/>
        <v>23450.033115019502</v>
      </c>
      <c r="F118" s="37">
        <f t="shared" si="18"/>
        <v>0.81613290881764933</v>
      </c>
      <c r="G118" s="38">
        <f t="shared" si="12"/>
        <v>3169.8435368093733</v>
      </c>
      <c r="H118" s="38">
        <f t="shared" si="13"/>
        <v>843.41669779923814</v>
      </c>
      <c r="I118" s="36">
        <f t="shared" si="14"/>
        <v>4013.2602346086114</v>
      </c>
      <c r="J118" s="39">
        <f t="shared" si="20"/>
        <v>-367.98323165044008</v>
      </c>
      <c r="K118" s="36">
        <f t="shared" si="15"/>
        <v>3645.2770029581716</v>
      </c>
      <c r="L118" s="36">
        <f t="shared" si="16"/>
        <v>109072386.65619284</v>
      </c>
      <c r="M118" s="36">
        <f t="shared" si="17"/>
        <v>99071338.386397183</v>
      </c>
      <c r="N118" s="40">
        <f>'jan-nov'!M118</f>
        <v>97309277.03808035</v>
      </c>
      <c r="O118" s="40">
        <f t="shared" si="19"/>
        <v>1762061.3483168334</v>
      </c>
    </row>
    <row r="119" spans="1:15" x14ac:dyDescent="0.3">
      <c r="A119" s="33">
        <v>702</v>
      </c>
      <c r="B119" s="34" t="s">
        <v>173</v>
      </c>
      <c r="C119" s="35">
        <v>265507</v>
      </c>
      <c r="D119" s="35">
        <v>10741</v>
      </c>
      <c r="E119" s="36">
        <f t="shared" si="11"/>
        <v>24719.020575365423</v>
      </c>
      <c r="F119" s="37">
        <f t="shared" si="18"/>
        <v>0.86029755550217402</v>
      </c>
      <c r="G119" s="38">
        <f t="shared" si="12"/>
        <v>2408.4510606018207</v>
      </c>
      <c r="H119" s="38">
        <f t="shared" si="13"/>
        <v>399.27108667816572</v>
      </c>
      <c r="I119" s="36">
        <f t="shared" si="14"/>
        <v>2807.7221472799865</v>
      </c>
      <c r="J119" s="39">
        <f t="shared" si="20"/>
        <v>-367.98323165044008</v>
      </c>
      <c r="K119" s="36">
        <f t="shared" si="15"/>
        <v>2439.7389156295467</v>
      </c>
      <c r="L119" s="36">
        <f t="shared" si="16"/>
        <v>30157743.583934337</v>
      </c>
      <c r="M119" s="36">
        <f t="shared" si="17"/>
        <v>26205235.692776959</v>
      </c>
      <c r="N119" s="40">
        <f>'jan-nov'!M119</f>
        <v>25940437.71491725</v>
      </c>
      <c r="O119" s="40">
        <f t="shared" si="19"/>
        <v>264797.97785970941</v>
      </c>
    </row>
    <row r="120" spans="1:15" x14ac:dyDescent="0.3">
      <c r="A120" s="33">
        <v>704</v>
      </c>
      <c r="B120" s="34" t="s">
        <v>174</v>
      </c>
      <c r="C120" s="35">
        <v>1169718</v>
      </c>
      <c r="D120" s="35">
        <v>42276</v>
      </c>
      <c r="E120" s="36">
        <f t="shared" si="11"/>
        <v>27668.606301447631</v>
      </c>
      <c r="F120" s="37">
        <f t="shared" si="18"/>
        <v>0.96295216441582487</v>
      </c>
      <c r="G120" s="38">
        <f t="shared" si="12"/>
        <v>638.69962495249558</v>
      </c>
      <c r="H120" s="38">
        <f t="shared" si="13"/>
        <v>0</v>
      </c>
      <c r="I120" s="36">
        <f t="shared" si="14"/>
        <v>638.69962495249558</v>
      </c>
      <c r="J120" s="39">
        <f t="shared" si="20"/>
        <v>-367.98323165044008</v>
      </c>
      <c r="K120" s="36">
        <f t="shared" si="15"/>
        <v>270.71639330205551</v>
      </c>
      <c r="L120" s="36">
        <f t="shared" si="16"/>
        <v>27001665.344491702</v>
      </c>
      <c r="M120" s="36">
        <f t="shared" si="17"/>
        <v>11444806.243237698</v>
      </c>
      <c r="N120" s="40">
        <f>'jan-nov'!M120</f>
        <v>11766987.547145851</v>
      </c>
      <c r="O120" s="40">
        <f t="shared" si="19"/>
        <v>-322181.30390815251</v>
      </c>
    </row>
    <row r="121" spans="1:15" x14ac:dyDescent="0.3">
      <c r="A121" s="33">
        <v>706</v>
      </c>
      <c r="B121" s="34" t="s">
        <v>175</v>
      </c>
      <c r="C121" s="35">
        <v>1204452</v>
      </c>
      <c r="D121" s="35">
        <v>45820</v>
      </c>
      <c r="E121" s="36">
        <f t="shared" si="11"/>
        <v>26286.59973810563</v>
      </c>
      <c r="F121" s="37">
        <f t="shared" si="18"/>
        <v>0.91485410711188953</v>
      </c>
      <c r="G121" s="38">
        <f t="shared" si="12"/>
        <v>1467.9035629576967</v>
      </c>
      <c r="H121" s="38">
        <f t="shared" si="13"/>
        <v>0</v>
      </c>
      <c r="I121" s="36">
        <f t="shared" si="14"/>
        <v>1467.9035629576967</v>
      </c>
      <c r="J121" s="39">
        <f t="shared" si="20"/>
        <v>-367.98323165044008</v>
      </c>
      <c r="K121" s="36">
        <f t="shared" si="15"/>
        <v>1099.9203313072567</v>
      </c>
      <c r="L121" s="36">
        <f t="shared" si="16"/>
        <v>67259341.254721671</v>
      </c>
      <c r="M121" s="36">
        <f t="shared" si="17"/>
        <v>50398349.580498502</v>
      </c>
      <c r="N121" s="40">
        <f>'jan-nov'!M121</f>
        <v>49278421.000336505</v>
      </c>
      <c r="O121" s="40">
        <f t="shared" si="19"/>
        <v>1119928.5801619962</v>
      </c>
    </row>
    <row r="122" spans="1:15" x14ac:dyDescent="0.3">
      <c r="A122" s="33">
        <v>709</v>
      </c>
      <c r="B122" s="34" t="s">
        <v>176</v>
      </c>
      <c r="C122" s="35">
        <v>1084798</v>
      </c>
      <c r="D122" s="35">
        <v>43867</v>
      </c>
      <c r="E122" s="36">
        <f t="shared" si="11"/>
        <v>24729.249777737252</v>
      </c>
      <c r="F122" s="37">
        <f t="shared" si="18"/>
        <v>0.86065356304577345</v>
      </c>
      <c r="G122" s="38">
        <f t="shared" si="12"/>
        <v>2402.3135391787232</v>
      </c>
      <c r="H122" s="38">
        <f t="shared" si="13"/>
        <v>395.69086584802551</v>
      </c>
      <c r="I122" s="36">
        <f t="shared" si="14"/>
        <v>2798.0044050267488</v>
      </c>
      <c r="J122" s="39">
        <f t="shared" si="20"/>
        <v>-367.98323165044008</v>
      </c>
      <c r="K122" s="36">
        <f t="shared" si="15"/>
        <v>2430.021173376309</v>
      </c>
      <c r="L122" s="36">
        <f t="shared" si="16"/>
        <v>122740059.23530839</v>
      </c>
      <c r="M122" s="36">
        <f t="shared" si="17"/>
        <v>106597738.81249854</v>
      </c>
      <c r="N122" s="40">
        <f>'jan-nov'!M122</f>
        <v>104533969.13604647</v>
      </c>
      <c r="O122" s="40">
        <f t="shared" si="19"/>
        <v>2063769.6764520705</v>
      </c>
    </row>
    <row r="123" spans="1:15" x14ac:dyDescent="0.3">
      <c r="A123" s="33">
        <v>711</v>
      </c>
      <c r="B123" s="34" t="s">
        <v>177</v>
      </c>
      <c r="C123" s="35">
        <v>160212</v>
      </c>
      <c r="D123" s="35">
        <v>6604</v>
      </c>
      <c r="E123" s="36">
        <f t="shared" si="11"/>
        <v>24259.84251968504</v>
      </c>
      <c r="F123" s="37">
        <f t="shared" si="18"/>
        <v>0.84431675409308604</v>
      </c>
      <c r="G123" s="38">
        <f t="shared" si="12"/>
        <v>2683.95789401005</v>
      </c>
      <c r="H123" s="38">
        <f t="shared" si="13"/>
        <v>559.98340616629957</v>
      </c>
      <c r="I123" s="36">
        <f t="shared" si="14"/>
        <v>3243.9413001763496</v>
      </c>
      <c r="J123" s="39">
        <f t="shared" si="20"/>
        <v>-367.98323165044008</v>
      </c>
      <c r="K123" s="36">
        <f t="shared" si="15"/>
        <v>2875.9580685259098</v>
      </c>
      <c r="L123" s="36">
        <f t="shared" si="16"/>
        <v>21422988.346364614</v>
      </c>
      <c r="M123" s="36">
        <f t="shared" si="17"/>
        <v>18992827.084545109</v>
      </c>
      <c r="N123" s="40">
        <f>'jan-nov'!M123</f>
        <v>18595950.495234482</v>
      </c>
      <c r="O123" s="40">
        <f t="shared" si="19"/>
        <v>396876.58931062743</v>
      </c>
    </row>
    <row r="124" spans="1:15" x14ac:dyDescent="0.3">
      <c r="A124" s="33">
        <v>713</v>
      </c>
      <c r="B124" s="34" t="s">
        <v>178</v>
      </c>
      <c r="C124" s="35">
        <v>247645</v>
      </c>
      <c r="D124" s="35">
        <v>9297</v>
      </c>
      <c r="E124" s="36">
        <f t="shared" si="11"/>
        <v>26637.087232440572</v>
      </c>
      <c r="F124" s="37">
        <f t="shared" si="18"/>
        <v>0.92705214439621975</v>
      </c>
      <c r="G124" s="38">
        <f t="shared" si="12"/>
        <v>1257.6110663567313</v>
      </c>
      <c r="H124" s="38">
        <f t="shared" si="13"/>
        <v>0</v>
      </c>
      <c r="I124" s="36">
        <f t="shared" si="14"/>
        <v>1257.6110663567313</v>
      </c>
      <c r="J124" s="39">
        <f t="shared" si="20"/>
        <v>-367.98323165044008</v>
      </c>
      <c r="K124" s="36">
        <f t="shared" si="15"/>
        <v>889.6278347062912</v>
      </c>
      <c r="L124" s="36">
        <f t="shared" si="16"/>
        <v>11692010.08391853</v>
      </c>
      <c r="M124" s="36">
        <f t="shared" si="17"/>
        <v>8270869.9792643888</v>
      </c>
      <c r="N124" s="40">
        <f>'jan-nov'!M124</f>
        <v>8068198.198169536</v>
      </c>
      <c r="O124" s="40">
        <f t="shared" si="19"/>
        <v>202671.78109485283</v>
      </c>
    </row>
    <row r="125" spans="1:15" x14ac:dyDescent="0.3">
      <c r="A125" s="33">
        <v>714</v>
      </c>
      <c r="B125" s="34" t="s">
        <v>179</v>
      </c>
      <c r="C125" s="35">
        <v>73184</v>
      </c>
      <c r="D125" s="35">
        <v>3163</v>
      </c>
      <c r="E125" s="36">
        <f t="shared" si="11"/>
        <v>23137.527663610497</v>
      </c>
      <c r="F125" s="37">
        <f t="shared" si="18"/>
        <v>0.8052567628510815</v>
      </c>
      <c r="G125" s="38">
        <f t="shared" si="12"/>
        <v>3357.3468076547761</v>
      </c>
      <c r="H125" s="38">
        <f t="shared" si="13"/>
        <v>952.7936057923896</v>
      </c>
      <c r="I125" s="36">
        <f t="shared" si="14"/>
        <v>4310.1404134471659</v>
      </c>
      <c r="J125" s="39">
        <f t="shared" si="20"/>
        <v>-367.98323165044008</v>
      </c>
      <c r="K125" s="36">
        <f t="shared" si="15"/>
        <v>3942.157181796726</v>
      </c>
      <c r="L125" s="36">
        <f t="shared" si="16"/>
        <v>13632974.127733385</v>
      </c>
      <c r="M125" s="36">
        <f t="shared" si="17"/>
        <v>12469043.166023044</v>
      </c>
      <c r="N125" s="40">
        <f>'jan-nov'!M125</f>
        <v>12217704.272626689</v>
      </c>
      <c r="O125" s="40">
        <f t="shared" si="19"/>
        <v>251338.89339635521</v>
      </c>
    </row>
    <row r="126" spans="1:15" x14ac:dyDescent="0.3">
      <c r="A126" s="33">
        <v>716</v>
      </c>
      <c r="B126" s="34" t="s">
        <v>180</v>
      </c>
      <c r="C126" s="35">
        <v>228469</v>
      </c>
      <c r="D126" s="35">
        <v>9361</v>
      </c>
      <c r="E126" s="36">
        <f t="shared" si="11"/>
        <v>24406.473667343231</v>
      </c>
      <c r="F126" s="37">
        <f t="shared" si="18"/>
        <v>0.84941996671861109</v>
      </c>
      <c r="G126" s="38">
        <f t="shared" si="12"/>
        <v>2595.9792054151358</v>
      </c>
      <c r="H126" s="38">
        <f t="shared" si="13"/>
        <v>508.66250448593286</v>
      </c>
      <c r="I126" s="36">
        <f t="shared" si="14"/>
        <v>3104.6417099010687</v>
      </c>
      <c r="J126" s="39">
        <f t="shared" si="20"/>
        <v>-367.98323165044008</v>
      </c>
      <c r="K126" s="36">
        <f t="shared" si="15"/>
        <v>2736.6584782506288</v>
      </c>
      <c r="L126" s="36">
        <f t="shared" si="16"/>
        <v>29062551.046383902</v>
      </c>
      <c r="M126" s="36">
        <f t="shared" si="17"/>
        <v>25617860.014904138</v>
      </c>
      <c r="N126" s="40">
        <f>'jan-nov'!M126</f>
        <v>27410939.186234113</v>
      </c>
      <c r="O126" s="40">
        <f t="shared" si="19"/>
        <v>-1793079.1713299751</v>
      </c>
    </row>
    <row r="127" spans="1:15" x14ac:dyDescent="0.3">
      <c r="A127" s="33">
        <v>719</v>
      </c>
      <c r="B127" s="34" t="s">
        <v>181</v>
      </c>
      <c r="C127" s="35">
        <v>131105</v>
      </c>
      <c r="D127" s="35">
        <v>5937</v>
      </c>
      <c r="E127" s="36">
        <f t="shared" si="11"/>
        <v>22082.701701195889</v>
      </c>
      <c r="F127" s="37">
        <f t="shared" si="18"/>
        <v>0.76854559162248193</v>
      </c>
      <c r="G127" s="38">
        <f t="shared" si="12"/>
        <v>3990.242385103541</v>
      </c>
      <c r="H127" s="38">
        <f t="shared" si="13"/>
        <v>1321.9826926375026</v>
      </c>
      <c r="I127" s="36">
        <f t="shared" si="14"/>
        <v>5312.2250777410436</v>
      </c>
      <c r="J127" s="39">
        <f t="shared" si="20"/>
        <v>-367.98323165044008</v>
      </c>
      <c r="K127" s="36">
        <f t="shared" si="15"/>
        <v>4944.2418460906038</v>
      </c>
      <c r="L127" s="36">
        <f t="shared" si="16"/>
        <v>31538680.286548577</v>
      </c>
      <c r="M127" s="36">
        <f t="shared" si="17"/>
        <v>29353963.840239916</v>
      </c>
      <c r="N127" s="40">
        <f>'jan-nov'!M127</f>
        <v>28884007.039704286</v>
      </c>
      <c r="O127" s="40">
        <f t="shared" si="19"/>
        <v>469956.80053563043</v>
      </c>
    </row>
    <row r="128" spans="1:15" x14ac:dyDescent="0.3">
      <c r="A128" s="33">
        <v>720</v>
      </c>
      <c r="B128" s="34" t="s">
        <v>182</v>
      </c>
      <c r="C128" s="35">
        <v>282963</v>
      </c>
      <c r="D128" s="35">
        <v>11657</v>
      </c>
      <c r="E128" s="36">
        <f t="shared" si="11"/>
        <v>24274.084241228447</v>
      </c>
      <c r="F128" s="37">
        <f t="shared" si="18"/>
        <v>0.84481240958204762</v>
      </c>
      <c r="G128" s="38">
        <f t="shared" si="12"/>
        <v>2675.4128610840057</v>
      </c>
      <c r="H128" s="38">
        <f t="shared" si="13"/>
        <v>554.99880362610702</v>
      </c>
      <c r="I128" s="36">
        <f t="shared" si="14"/>
        <v>3230.4116647101127</v>
      </c>
      <c r="J128" s="39">
        <f t="shared" si="20"/>
        <v>-367.98323165044008</v>
      </c>
      <c r="K128" s="36">
        <f t="shared" si="15"/>
        <v>2862.4284330596729</v>
      </c>
      <c r="L128" s="36">
        <f t="shared" si="16"/>
        <v>37656908.775525786</v>
      </c>
      <c r="M128" s="36">
        <f t="shared" si="17"/>
        <v>33367328.244176608</v>
      </c>
      <c r="N128" s="40">
        <f>'jan-nov'!M128</f>
        <v>32379575.57888376</v>
      </c>
      <c r="O128" s="40">
        <f t="shared" si="19"/>
        <v>987752.6652928479</v>
      </c>
    </row>
    <row r="129" spans="1:15" x14ac:dyDescent="0.3">
      <c r="A129" s="33">
        <v>722</v>
      </c>
      <c r="B129" s="34" t="s">
        <v>183</v>
      </c>
      <c r="C129" s="35">
        <v>645403</v>
      </c>
      <c r="D129" s="35">
        <v>21621</v>
      </c>
      <c r="E129" s="36">
        <f t="shared" si="11"/>
        <v>29850.746958975069</v>
      </c>
      <c r="F129" s="37">
        <f t="shared" si="18"/>
        <v>1.0388973365843226</v>
      </c>
      <c r="G129" s="38">
        <f t="shared" si="12"/>
        <v>-670.58476956396692</v>
      </c>
      <c r="H129" s="38">
        <f t="shared" si="13"/>
        <v>0</v>
      </c>
      <c r="I129" s="36">
        <f t="shared" si="14"/>
        <v>-670.58476956396692</v>
      </c>
      <c r="J129" s="39">
        <f t="shared" si="20"/>
        <v>-367.98323165044008</v>
      </c>
      <c r="K129" s="36">
        <f t="shared" si="15"/>
        <v>-1038.5680012144071</v>
      </c>
      <c r="L129" s="36">
        <f t="shared" si="16"/>
        <v>-14498713.302742528</v>
      </c>
      <c r="M129" s="36">
        <f t="shared" si="17"/>
        <v>-22454878.754256696</v>
      </c>
      <c r="N129" s="40">
        <f>'jan-nov'!M129</f>
        <v>-21458379.601739973</v>
      </c>
      <c r="O129" s="40">
        <f t="shared" si="19"/>
        <v>-996499.15251672268</v>
      </c>
    </row>
    <row r="130" spans="1:15" x14ac:dyDescent="0.3">
      <c r="A130" s="33">
        <v>723</v>
      </c>
      <c r="B130" s="34" t="s">
        <v>184</v>
      </c>
      <c r="C130" s="35">
        <v>142036</v>
      </c>
      <c r="D130" s="35">
        <v>4971</v>
      </c>
      <c r="E130" s="36">
        <f t="shared" si="11"/>
        <v>28572.922953128142</v>
      </c>
      <c r="F130" s="37">
        <f t="shared" si="18"/>
        <v>0.9944251510767923</v>
      </c>
      <c r="G130" s="38">
        <f t="shared" si="12"/>
        <v>96.109633944189412</v>
      </c>
      <c r="H130" s="38">
        <f t="shared" si="13"/>
        <v>0</v>
      </c>
      <c r="I130" s="36">
        <f t="shared" si="14"/>
        <v>96.109633944189412</v>
      </c>
      <c r="J130" s="39">
        <f t="shared" si="20"/>
        <v>-367.98323165044008</v>
      </c>
      <c r="K130" s="36">
        <f t="shared" si="15"/>
        <v>-271.87359770625068</v>
      </c>
      <c r="L130" s="36">
        <f t="shared" si="16"/>
        <v>477760.99033656559</v>
      </c>
      <c r="M130" s="36">
        <f t="shared" si="17"/>
        <v>-1351483.654197772</v>
      </c>
      <c r="N130" s="40">
        <f>'jan-nov'!M130</f>
        <v>-1134040.2664191872</v>
      </c>
      <c r="O130" s="40">
        <f t="shared" si="19"/>
        <v>-217443.38777858485</v>
      </c>
    </row>
    <row r="131" spans="1:15" x14ac:dyDescent="0.3">
      <c r="A131" s="33">
        <v>728</v>
      </c>
      <c r="B131" s="34" t="s">
        <v>185</v>
      </c>
      <c r="C131" s="35">
        <v>58777</v>
      </c>
      <c r="D131" s="35">
        <v>2474</v>
      </c>
      <c r="E131" s="36">
        <f t="shared" si="11"/>
        <v>23757.881972514147</v>
      </c>
      <c r="F131" s="37">
        <f t="shared" si="18"/>
        <v>0.82684699106695647</v>
      </c>
      <c r="G131" s="38">
        <f t="shared" si="12"/>
        <v>2985.1342223125857</v>
      </c>
      <c r="H131" s="38">
        <f t="shared" si="13"/>
        <v>735.66959767611206</v>
      </c>
      <c r="I131" s="36">
        <f t="shared" si="14"/>
        <v>3720.8038199886978</v>
      </c>
      <c r="J131" s="39">
        <f t="shared" si="20"/>
        <v>-367.98323165044008</v>
      </c>
      <c r="K131" s="36">
        <f t="shared" si="15"/>
        <v>3352.8205883382579</v>
      </c>
      <c r="L131" s="36">
        <f t="shared" si="16"/>
        <v>9205268.6506520379</v>
      </c>
      <c r="M131" s="36">
        <f t="shared" si="17"/>
        <v>8294878.1355488505</v>
      </c>
      <c r="N131" s="40">
        <f>'jan-nov'!M131</f>
        <v>8281416.1304073436</v>
      </c>
      <c r="O131" s="40">
        <f t="shared" si="19"/>
        <v>13462.005141506903</v>
      </c>
    </row>
    <row r="132" spans="1:15" x14ac:dyDescent="0.3">
      <c r="A132" s="33">
        <v>805</v>
      </c>
      <c r="B132" s="34" t="s">
        <v>186</v>
      </c>
      <c r="C132" s="35">
        <v>899390</v>
      </c>
      <c r="D132" s="35">
        <v>35955</v>
      </c>
      <c r="E132" s="36">
        <f t="shared" si="11"/>
        <v>25014.323459880405</v>
      </c>
      <c r="F132" s="37">
        <f t="shared" si="18"/>
        <v>0.87057499950147865</v>
      </c>
      <c r="G132" s="38">
        <f t="shared" si="12"/>
        <v>2231.2693298928316</v>
      </c>
      <c r="H132" s="38">
        <f t="shared" si="13"/>
        <v>295.91507709792199</v>
      </c>
      <c r="I132" s="36">
        <f t="shared" si="14"/>
        <v>2527.1844069907538</v>
      </c>
      <c r="J132" s="39">
        <f t="shared" si="20"/>
        <v>-367.98323165044008</v>
      </c>
      <c r="K132" s="36">
        <f t="shared" si="15"/>
        <v>2159.201175340314</v>
      </c>
      <c r="L132" s="36">
        <f t="shared" si="16"/>
        <v>90864915.353352547</v>
      </c>
      <c r="M132" s="36">
        <f t="shared" si="17"/>
        <v>77634078.259360984</v>
      </c>
      <c r="N132" s="40">
        <f>'jan-nov'!M132</f>
        <v>75698370.904929757</v>
      </c>
      <c r="O132" s="40">
        <f t="shared" si="19"/>
        <v>1935707.3544312268</v>
      </c>
    </row>
    <row r="133" spans="1:15" x14ac:dyDescent="0.3">
      <c r="A133" s="33">
        <v>806</v>
      </c>
      <c r="B133" s="34" t="s">
        <v>187</v>
      </c>
      <c r="C133" s="35">
        <v>1297835</v>
      </c>
      <c r="D133" s="35">
        <v>53952</v>
      </c>
      <c r="E133" s="36">
        <f t="shared" si="11"/>
        <v>24055.364027283511</v>
      </c>
      <c r="F133" s="37">
        <f t="shared" si="18"/>
        <v>0.83720027685931098</v>
      </c>
      <c r="G133" s="38">
        <f t="shared" si="12"/>
        <v>2806.6449894509678</v>
      </c>
      <c r="H133" s="38">
        <f t="shared" si="13"/>
        <v>631.55087850683481</v>
      </c>
      <c r="I133" s="36">
        <f t="shared" si="14"/>
        <v>3438.1958679578029</v>
      </c>
      <c r="J133" s="39">
        <f t="shared" si="20"/>
        <v>-367.98323165044008</v>
      </c>
      <c r="K133" s="36">
        <f t="shared" si="15"/>
        <v>3070.212636307363</v>
      </c>
      <c r="L133" s="36">
        <f t="shared" si="16"/>
        <v>185497543.46805939</v>
      </c>
      <c r="M133" s="36">
        <f t="shared" si="17"/>
        <v>165644112.15405485</v>
      </c>
      <c r="N133" s="40">
        <f>'jan-nov'!M133</f>
        <v>161912310.73877808</v>
      </c>
      <c r="O133" s="40">
        <f t="shared" si="19"/>
        <v>3731801.4152767658</v>
      </c>
    </row>
    <row r="134" spans="1:15" x14ac:dyDescent="0.3">
      <c r="A134" s="33">
        <v>807</v>
      </c>
      <c r="B134" s="34" t="s">
        <v>188</v>
      </c>
      <c r="C134" s="35">
        <v>301197</v>
      </c>
      <c r="D134" s="35">
        <v>12717</v>
      </c>
      <c r="E134" s="36">
        <f t="shared" si="11"/>
        <v>23684.595423448925</v>
      </c>
      <c r="F134" s="37">
        <f t="shared" si="18"/>
        <v>0.82429639490479167</v>
      </c>
      <c r="G134" s="38">
        <f t="shared" si="12"/>
        <v>3029.1061517517192</v>
      </c>
      <c r="H134" s="38">
        <f t="shared" si="13"/>
        <v>761.31988984893974</v>
      </c>
      <c r="I134" s="36">
        <f t="shared" si="14"/>
        <v>3790.4260416006591</v>
      </c>
      <c r="J134" s="39">
        <f t="shared" si="20"/>
        <v>-367.98323165044008</v>
      </c>
      <c r="K134" s="36">
        <f t="shared" si="15"/>
        <v>3422.4428099502193</v>
      </c>
      <c r="L134" s="36">
        <f t="shared" si="16"/>
        <v>48202847.971035585</v>
      </c>
      <c r="M134" s="36">
        <f t="shared" si="17"/>
        <v>43523205.214136936</v>
      </c>
      <c r="N134" s="40">
        <f>'jan-nov'!M134</f>
        <v>42608315.028451987</v>
      </c>
      <c r="O134" s="40">
        <f t="shared" si="19"/>
        <v>914890.18568494916</v>
      </c>
    </row>
    <row r="135" spans="1:15" x14ac:dyDescent="0.3">
      <c r="A135" s="33">
        <v>811</v>
      </c>
      <c r="B135" s="34" t="s">
        <v>189</v>
      </c>
      <c r="C135" s="35">
        <v>54288</v>
      </c>
      <c r="D135" s="35">
        <v>2335</v>
      </c>
      <c r="E135" s="36">
        <f t="shared" si="11"/>
        <v>23249.678800856531</v>
      </c>
      <c r="F135" s="37">
        <f t="shared" si="18"/>
        <v>0.80915996560644088</v>
      </c>
      <c r="G135" s="38">
        <f t="shared" si="12"/>
        <v>3290.056125307156</v>
      </c>
      <c r="H135" s="38">
        <f t="shared" si="13"/>
        <v>913.54070775627781</v>
      </c>
      <c r="I135" s="36">
        <f t="shared" si="14"/>
        <v>4203.5968330634341</v>
      </c>
      <c r="J135" s="39">
        <f t="shared" si="20"/>
        <v>-367.98323165044008</v>
      </c>
      <c r="K135" s="36">
        <f t="shared" si="15"/>
        <v>3835.6136014129943</v>
      </c>
      <c r="L135" s="36">
        <f t="shared" si="16"/>
        <v>9815398.6052031182</v>
      </c>
      <c r="M135" s="36">
        <f t="shared" si="17"/>
        <v>8956157.7592993416</v>
      </c>
      <c r="N135" s="40">
        <f>'jan-nov'!M135</f>
        <v>8738745.1554167997</v>
      </c>
      <c r="O135" s="40">
        <f t="shared" si="19"/>
        <v>217412.60388254188</v>
      </c>
    </row>
    <row r="136" spans="1:15" x14ac:dyDescent="0.3">
      <c r="A136" s="33">
        <v>814</v>
      </c>
      <c r="B136" s="34" t="s">
        <v>190</v>
      </c>
      <c r="C136" s="35">
        <v>355108</v>
      </c>
      <c r="D136" s="35">
        <v>14088</v>
      </c>
      <c r="E136" s="36">
        <f t="shared" ref="E136:E199" si="21">(C136*1000)/D136</f>
        <v>25206.41680863146</v>
      </c>
      <c r="F136" s="37">
        <f t="shared" si="18"/>
        <v>0.87726043583804025</v>
      </c>
      <c r="G136" s="38">
        <f t="shared" ref="G136:G199" si="22">(E$437-E136)*0.6</f>
        <v>2116.0133206421983</v>
      </c>
      <c r="H136" s="38">
        <f t="shared" ref="H136:H199" si="23">IF(E136&gt;=E$437*0.9,0,IF(E136&lt;0.9*E$437,(E$437*0.9-E136)*0.35))</f>
        <v>228.68240503505257</v>
      </c>
      <c r="I136" s="36">
        <f t="shared" ref="I136:I199" si="24">G136+H136</f>
        <v>2344.6957256772507</v>
      </c>
      <c r="J136" s="39">
        <f t="shared" si="20"/>
        <v>-367.98323165044008</v>
      </c>
      <c r="K136" s="36">
        <f t="shared" ref="K136:K199" si="25">I136+J136</f>
        <v>1976.7124940268106</v>
      </c>
      <c r="L136" s="36">
        <f t="shared" ref="L136:L199" si="26">(I136*D136)</f>
        <v>33032073.383341108</v>
      </c>
      <c r="M136" s="36">
        <f t="shared" ref="M136:M199" si="27">(K136*D136)</f>
        <v>27847925.615849707</v>
      </c>
      <c r="N136" s="40">
        <f>'jan-nov'!M136</f>
        <v>27023838.458035067</v>
      </c>
      <c r="O136" s="40">
        <f t="shared" si="19"/>
        <v>824087.15781464055</v>
      </c>
    </row>
    <row r="137" spans="1:15" x14ac:dyDescent="0.3">
      <c r="A137" s="33">
        <v>815</v>
      </c>
      <c r="B137" s="34" t="s">
        <v>191</v>
      </c>
      <c r="C137" s="35">
        <v>238907</v>
      </c>
      <c r="D137" s="35">
        <v>10607</v>
      </c>
      <c r="E137" s="36">
        <f t="shared" si="21"/>
        <v>22523.522202319222</v>
      </c>
      <c r="F137" s="37">
        <f t="shared" ref="F137:F200" si="28">IF(ISNUMBER(C137),E137/E$437,"")</f>
        <v>0.78388749395940494</v>
      </c>
      <c r="G137" s="38">
        <f t="shared" si="22"/>
        <v>3725.7500844295409</v>
      </c>
      <c r="H137" s="38">
        <f t="shared" si="23"/>
        <v>1167.6955172443359</v>
      </c>
      <c r="I137" s="36">
        <f t="shared" si="24"/>
        <v>4893.4456016738768</v>
      </c>
      <c r="J137" s="39">
        <f t="shared" si="20"/>
        <v>-367.98323165044008</v>
      </c>
      <c r="K137" s="36">
        <f t="shared" si="25"/>
        <v>4525.462370023437</v>
      </c>
      <c r="L137" s="36">
        <f t="shared" si="26"/>
        <v>51904777.496954814</v>
      </c>
      <c r="M137" s="36">
        <f t="shared" si="27"/>
        <v>48001579.358838595</v>
      </c>
      <c r="N137" s="40">
        <f>'jan-nov'!M137</f>
        <v>47815947.350537889</v>
      </c>
      <c r="O137" s="40">
        <f t="shared" ref="O137:O200" si="29">M137-N137</f>
        <v>185632.00830070674</v>
      </c>
    </row>
    <row r="138" spans="1:15" x14ac:dyDescent="0.3">
      <c r="A138" s="33">
        <v>817</v>
      </c>
      <c r="B138" s="34" t="s">
        <v>192</v>
      </c>
      <c r="C138" s="35">
        <v>83380</v>
      </c>
      <c r="D138" s="35">
        <v>4136</v>
      </c>
      <c r="E138" s="36">
        <f t="shared" si="21"/>
        <v>20159.574468085106</v>
      </c>
      <c r="F138" s="37">
        <f t="shared" si="28"/>
        <v>0.70161487919718157</v>
      </c>
      <c r="G138" s="38">
        <f t="shared" si="22"/>
        <v>5144.1187249700106</v>
      </c>
      <c r="H138" s="38">
        <f t="shared" si="23"/>
        <v>1995.0772242262765</v>
      </c>
      <c r="I138" s="36">
        <f t="shared" si="24"/>
        <v>7139.1959491962871</v>
      </c>
      <c r="J138" s="39">
        <f t="shared" ref="J138:J201" si="30">I$439</f>
        <v>-367.98323165044008</v>
      </c>
      <c r="K138" s="36">
        <f t="shared" si="25"/>
        <v>6771.2127175458472</v>
      </c>
      <c r="L138" s="36">
        <f t="shared" si="26"/>
        <v>29527714.445875842</v>
      </c>
      <c r="M138" s="36">
        <f t="shared" si="27"/>
        <v>28005735.799769625</v>
      </c>
      <c r="N138" s="40">
        <f>'jan-nov'!M138</f>
        <v>27777951.097560544</v>
      </c>
      <c r="O138" s="40">
        <f t="shared" si="29"/>
        <v>227784.7022090815</v>
      </c>
    </row>
    <row r="139" spans="1:15" x14ac:dyDescent="0.3">
      <c r="A139" s="33">
        <v>819</v>
      </c>
      <c r="B139" s="34" t="s">
        <v>193</v>
      </c>
      <c r="C139" s="35">
        <v>142744</v>
      </c>
      <c r="D139" s="35">
        <v>6534</v>
      </c>
      <c r="E139" s="36">
        <f t="shared" si="21"/>
        <v>21846.342209978575</v>
      </c>
      <c r="F139" s="37">
        <f t="shared" si="28"/>
        <v>0.7603195580749943</v>
      </c>
      <c r="G139" s="38">
        <f t="shared" si="22"/>
        <v>4132.0580798339297</v>
      </c>
      <c r="H139" s="38">
        <f t="shared" si="23"/>
        <v>1404.7085145635624</v>
      </c>
      <c r="I139" s="36">
        <f t="shared" si="24"/>
        <v>5536.7665943974916</v>
      </c>
      <c r="J139" s="39">
        <f t="shared" si="30"/>
        <v>-367.98323165044008</v>
      </c>
      <c r="K139" s="36">
        <f t="shared" si="25"/>
        <v>5168.7833627470518</v>
      </c>
      <c r="L139" s="36">
        <f t="shared" si="26"/>
        <v>36177232.927793212</v>
      </c>
      <c r="M139" s="36">
        <f t="shared" si="27"/>
        <v>33772830.492189236</v>
      </c>
      <c r="N139" s="40">
        <f>'jan-nov'!M139</f>
        <v>33162921.946678091</v>
      </c>
      <c r="O139" s="40">
        <f t="shared" si="29"/>
        <v>609908.54551114514</v>
      </c>
    </row>
    <row r="140" spans="1:15" x14ac:dyDescent="0.3">
      <c r="A140" s="33">
        <v>821</v>
      </c>
      <c r="B140" s="34" t="s">
        <v>194</v>
      </c>
      <c r="C140" s="35">
        <v>132504</v>
      </c>
      <c r="D140" s="35">
        <v>6101</v>
      </c>
      <c r="E140" s="36">
        <f t="shared" si="21"/>
        <v>21718.406818554336</v>
      </c>
      <c r="F140" s="37">
        <f t="shared" si="28"/>
        <v>0.75586701497487752</v>
      </c>
      <c r="G140" s="38">
        <f t="shared" si="22"/>
        <v>4208.8193146884723</v>
      </c>
      <c r="H140" s="38">
        <f t="shared" si="23"/>
        <v>1449.4859015620459</v>
      </c>
      <c r="I140" s="36">
        <f t="shared" si="24"/>
        <v>5658.3052162505182</v>
      </c>
      <c r="J140" s="39">
        <f t="shared" si="30"/>
        <v>-367.98323165044008</v>
      </c>
      <c r="K140" s="36">
        <f t="shared" si="25"/>
        <v>5290.3219846000784</v>
      </c>
      <c r="L140" s="36">
        <f t="shared" si="26"/>
        <v>34521320.124344409</v>
      </c>
      <c r="M140" s="36">
        <f t="shared" si="27"/>
        <v>32276254.428045079</v>
      </c>
      <c r="N140" s="40">
        <f>'jan-nov'!M140</f>
        <v>32016031.0677507</v>
      </c>
      <c r="O140" s="40">
        <f t="shared" si="29"/>
        <v>260223.36029437929</v>
      </c>
    </row>
    <row r="141" spans="1:15" x14ac:dyDescent="0.3">
      <c r="A141" s="33">
        <v>822</v>
      </c>
      <c r="B141" s="34" t="s">
        <v>195</v>
      </c>
      <c r="C141" s="35">
        <v>96485</v>
      </c>
      <c r="D141" s="35">
        <v>4338</v>
      </c>
      <c r="E141" s="36">
        <f t="shared" si="21"/>
        <v>22241.816505301984</v>
      </c>
      <c r="F141" s="37">
        <f t="shared" si="28"/>
        <v>0.77408327369201746</v>
      </c>
      <c r="G141" s="38">
        <f t="shared" si="22"/>
        <v>3894.7735026398841</v>
      </c>
      <c r="H141" s="38">
        <f t="shared" si="23"/>
        <v>1266.2925112003693</v>
      </c>
      <c r="I141" s="36">
        <f t="shared" si="24"/>
        <v>5161.0660138402536</v>
      </c>
      <c r="J141" s="39">
        <f t="shared" si="30"/>
        <v>-367.98323165044008</v>
      </c>
      <c r="K141" s="36">
        <f t="shared" si="25"/>
        <v>4793.0827821898138</v>
      </c>
      <c r="L141" s="36">
        <f t="shared" si="26"/>
        <v>22388704.368039019</v>
      </c>
      <c r="M141" s="36">
        <f t="shared" si="27"/>
        <v>20792393.109139413</v>
      </c>
      <c r="N141" s="40">
        <f>'jan-nov'!M141</f>
        <v>20361597.766251851</v>
      </c>
      <c r="O141" s="40">
        <f t="shared" si="29"/>
        <v>430795.34288756177</v>
      </c>
    </row>
    <row r="142" spans="1:15" x14ac:dyDescent="0.3">
      <c r="A142" s="33">
        <v>826</v>
      </c>
      <c r="B142" s="34" t="s">
        <v>196</v>
      </c>
      <c r="C142" s="35">
        <v>186961</v>
      </c>
      <c r="D142" s="35">
        <v>5940</v>
      </c>
      <c r="E142" s="36">
        <f t="shared" si="21"/>
        <v>31474.915824915824</v>
      </c>
      <c r="F142" s="37">
        <f t="shared" si="28"/>
        <v>1.0954233830282527</v>
      </c>
      <c r="G142" s="38">
        <f t="shared" si="22"/>
        <v>-1645.0860891284203</v>
      </c>
      <c r="H142" s="38">
        <f t="shared" si="23"/>
        <v>0</v>
      </c>
      <c r="I142" s="36">
        <f t="shared" si="24"/>
        <v>-1645.0860891284203</v>
      </c>
      <c r="J142" s="39">
        <f t="shared" si="30"/>
        <v>-367.98323165044008</v>
      </c>
      <c r="K142" s="36">
        <f t="shared" si="25"/>
        <v>-2013.0693207788604</v>
      </c>
      <c r="L142" s="36">
        <f t="shared" si="26"/>
        <v>-9771811.3694228176</v>
      </c>
      <c r="M142" s="36">
        <f t="shared" si="27"/>
        <v>-11957631.765426431</v>
      </c>
      <c r="N142" s="40">
        <f>'jan-nov'!M142</f>
        <v>-12278929.708817145</v>
      </c>
      <c r="O142" s="40">
        <f t="shared" si="29"/>
        <v>321297.943390714</v>
      </c>
    </row>
    <row r="143" spans="1:15" x14ac:dyDescent="0.3">
      <c r="A143" s="33">
        <v>827</v>
      </c>
      <c r="B143" s="34" t="s">
        <v>197</v>
      </c>
      <c r="C143" s="35">
        <v>40643</v>
      </c>
      <c r="D143" s="35">
        <v>1613</v>
      </c>
      <c r="E143" s="36">
        <f t="shared" si="21"/>
        <v>25197.148171109733</v>
      </c>
      <c r="F143" s="37">
        <f t="shared" si="28"/>
        <v>0.87693785889052456</v>
      </c>
      <c r="G143" s="38">
        <f t="shared" si="22"/>
        <v>2121.5745031552347</v>
      </c>
      <c r="H143" s="38">
        <f t="shared" si="23"/>
        <v>231.92642816765709</v>
      </c>
      <c r="I143" s="36">
        <f t="shared" si="24"/>
        <v>2353.5009313228916</v>
      </c>
      <c r="J143" s="39">
        <f t="shared" si="30"/>
        <v>-367.98323165044008</v>
      </c>
      <c r="K143" s="36">
        <f t="shared" si="25"/>
        <v>1985.5176996724515</v>
      </c>
      <c r="L143" s="36">
        <f t="shared" si="26"/>
        <v>3796197.0022238242</v>
      </c>
      <c r="M143" s="36">
        <f t="shared" si="27"/>
        <v>3202640.0495716641</v>
      </c>
      <c r="N143" s="40">
        <f>'jan-nov'!M143</f>
        <v>3040214.9831637214</v>
      </c>
      <c r="O143" s="40">
        <f t="shared" si="29"/>
        <v>162425.06640794268</v>
      </c>
    </row>
    <row r="144" spans="1:15" x14ac:dyDescent="0.3">
      <c r="A144" s="33">
        <v>828</v>
      </c>
      <c r="B144" s="34" t="s">
        <v>198</v>
      </c>
      <c r="C144" s="35">
        <v>77709</v>
      </c>
      <c r="D144" s="35">
        <v>2991</v>
      </c>
      <c r="E144" s="36">
        <f t="shared" si="21"/>
        <v>25980.942828485455</v>
      </c>
      <c r="F144" s="37">
        <f t="shared" si="28"/>
        <v>0.9042163113559103</v>
      </c>
      <c r="G144" s="38">
        <f t="shared" si="22"/>
        <v>1651.2977087298016</v>
      </c>
      <c r="H144" s="38">
        <f t="shared" si="23"/>
        <v>0</v>
      </c>
      <c r="I144" s="36">
        <f t="shared" si="24"/>
        <v>1651.2977087298016</v>
      </c>
      <c r="J144" s="39">
        <f t="shared" si="30"/>
        <v>-367.98323165044008</v>
      </c>
      <c r="K144" s="36">
        <f t="shared" si="25"/>
        <v>1283.3144770793615</v>
      </c>
      <c r="L144" s="36">
        <f t="shared" si="26"/>
        <v>4939031.4468108369</v>
      </c>
      <c r="M144" s="36">
        <f t="shared" si="27"/>
        <v>3838393.60094437</v>
      </c>
      <c r="N144" s="40">
        <f>'jan-nov'!M144</f>
        <v>3676136.30318652</v>
      </c>
      <c r="O144" s="40">
        <f t="shared" si="29"/>
        <v>162257.29775785003</v>
      </c>
    </row>
    <row r="145" spans="1:15" x14ac:dyDescent="0.3">
      <c r="A145" s="33">
        <v>829</v>
      </c>
      <c r="B145" s="34" t="s">
        <v>199</v>
      </c>
      <c r="C145" s="35">
        <v>59167</v>
      </c>
      <c r="D145" s="35">
        <v>2448</v>
      </c>
      <c r="E145" s="36">
        <f t="shared" si="21"/>
        <v>24169.526143790848</v>
      </c>
      <c r="F145" s="37">
        <f t="shared" si="28"/>
        <v>0.84117346784650138</v>
      </c>
      <c r="G145" s="38">
        <f t="shared" si="22"/>
        <v>2738.1477195465654</v>
      </c>
      <c r="H145" s="38">
        <f t="shared" si="23"/>
        <v>591.59413772926666</v>
      </c>
      <c r="I145" s="36">
        <f t="shared" si="24"/>
        <v>3329.741857275832</v>
      </c>
      <c r="J145" s="39">
        <f t="shared" si="30"/>
        <v>-367.98323165044008</v>
      </c>
      <c r="K145" s="36">
        <f t="shared" si="25"/>
        <v>2961.7586256253917</v>
      </c>
      <c r="L145" s="36">
        <f t="shared" si="26"/>
        <v>8151208.0666112369</v>
      </c>
      <c r="M145" s="36">
        <f t="shared" si="27"/>
        <v>7250385.1155309584</v>
      </c>
      <c r="N145" s="40">
        <f>'jan-nov'!M145</f>
        <v>7077426.9552292572</v>
      </c>
      <c r="O145" s="40">
        <f t="shared" si="29"/>
        <v>172958.16030170117</v>
      </c>
    </row>
    <row r="146" spans="1:15" x14ac:dyDescent="0.3">
      <c r="A146" s="33">
        <v>830</v>
      </c>
      <c r="B146" s="34" t="s">
        <v>200</v>
      </c>
      <c r="C146" s="35">
        <v>39677</v>
      </c>
      <c r="D146" s="35">
        <v>1443</v>
      </c>
      <c r="E146" s="36">
        <f t="shared" si="21"/>
        <v>27496.188496188497</v>
      </c>
      <c r="F146" s="37">
        <f t="shared" si="28"/>
        <v>0.95695149719936945</v>
      </c>
      <c r="G146" s="38">
        <f t="shared" si="22"/>
        <v>742.15030810797612</v>
      </c>
      <c r="H146" s="38">
        <f t="shared" si="23"/>
        <v>0</v>
      </c>
      <c r="I146" s="36">
        <f t="shared" si="24"/>
        <v>742.15030810797612</v>
      </c>
      <c r="J146" s="39">
        <f t="shared" si="30"/>
        <v>-367.98323165044008</v>
      </c>
      <c r="K146" s="36">
        <f t="shared" si="25"/>
        <v>374.16707645753604</v>
      </c>
      <c r="L146" s="36">
        <f t="shared" si="26"/>
        <v>1070922.8945998095</v>
      </c>
      <c r="M146" s="36">
        <f t="shared" si="27"/>
        <v>539923.09132822452</v>
      </c>
      <c r="N146" s="40">
        <f>'jan-nov'!M146</f>
        <v>552365.25760553323</v>
      </c>
      <c r="O146" s="40">
        <f t="shared" si="29"/>
        <v>-12442.166277308716</v>
      </c>
    </row>
    <row r="147" spans="1:15" x14ac:dyDescent="0.3">
      <c r="A147" s="33">
        <v>831</v>
      </c>
      <c r="B147" s="34" t="s">
        <v>201</v>
      </c>
      <c r="C147" s="35">
        <v>31376</v>
      </c>
      <c r="D147" s="35">
        <v>1323</v>
      </c>
      <c r="E147" s="36">
        <f t="shared" si="21"/>
        <v>23715.797430083145</v>
      </c>
      <c r="F147" s="37">
        <f t="shared" si="28"/>
        <v>0.8253823202128896</v>
      </c>
      <c r="G147" s="38">
        <f t="shared" si="22"/>
        <v>3010.3849477711874</v>
      </c>
      <c r="H147" s="38">
        <f t="shared" si="23"/>
        <v>750.39918752696303</v>
      </c>
      <c r="I147" s="36">
        <f t="shared" si="24"/>
        <v>3760.7841352981504</v>
      </c>
      <c r="J147" s="39">
        <f t="shared" si="30"/>
        <v>-367.98323165044008</v>
      </c>
      <c r="K147" s="36">
        <f t="shared" si="25"/>
        <v>3392.8009036477106</v>
      </c>
      <c r="L147" s="36">
        <f t="shared" si="26"/>
        <v>4975517.4109994527</v>
      </c>
      <c r="M147" s="36">
        <f t="shared" si="27"/>
        <v>4488675.5955259213</v>
      </c>
      <c r="N147" s="40">
        <f>'jan-nov'!M147</f>
        <v>4364239.5677158134</v>
      </c>
      <c r="O147" s="40">
        <f t="shared" si="29"/>
        <v>124436.02781010792</v>
      </c>
    </row>
    <row r="148" spans="1:15" x14ac:dyDescent="0.3">
      <c r="A148" s="33">
        <v>833</v>
      </c>
      <c r="B148" s="34" t="s">
        <v>202</v>
      </c>
      <c r="C148" s="35">
        <v>75679</v>
      </c>
      <c r="D148" s="35">
        <v>2246</v>
      </c>
      <c r="E148" s="36">
        <f t="shared" si="21"/>
        <v>33695.013357079253</v>
      </c>
      <c r="F148" s="37">
        <f t="shared" si="28"/>
        <v>1.1726895705810081</v>
      </c>
      <c r="G148" s="38">
        <f t="shared" si="22"/>
        <v>-2977.1446084264776</v>
      </c>
      <c r="H148" s="38">
        <f t="shared" si="23"/>
        <v>0</v>
      </c>
      <c r="I148" s="36">
        <f t="shared" si="24"/>
        <v>-2977.1446084264776</v>
      </c>
      <c r="J148" s="39">
        <f t="shared" si="30"/>
        <v>-367.98323165044008</v>
      </c>
      <c r="K148" s="36">
        <f t="shared" si="25"/>
        <v>-3345.1278400769179</v>
      </c>
      <c r="L148" s="36">
        <f t="shared" si="26"/>
        <v>-6686666.7905258685</v>
      </c>
      <c r="M148" s="36">
        <f t="shared" si="27"/>
        <v>-7513157.1288127573</v>
      </c>
      <c r="N148" s="40">
        <f>'jan-nov'!M148</f>
        <v>-7737628.5734012332</v>
      </c>
      <c r="O148" s="40">
        <f t="shared" si="29"/>
        <v>224471.44458847586</v>
      </c>
    </row>
    <row r="149" spans="1:15" x14ac:dyDescent="0.3">
      <c r="A149" s="33">
        <v>834</v>
      </c>
      <c r="B149" s="34" t="s">
        <v>203</v>
      </c>
      <c r="C149" s="35">
        <v>139735</v>
      </c>
      <c r="D149" s="35">
        <v>3727</v>
      </c>
      <c r="E149" s="36">
        <f t="shared" si="21"/>
        <v>37492.621411322776</v>
      </c>
      <c r="F149" s="37">
        <f t="shared" si="28"/>
        <v>1.3048579514381762</v>
      </c>
      <c r="G149" s="38">
        <f t="shared" si="22"/>
        <v>-5255.7094409725914</v>
      </c>
      <c r="H149" s="38">
        <f t="shared" si="23"/>
        <v>0</v>
      </c>
      <c r="I149" s="36">
        <f t="shared" si="24"/>
        <v>-5255.7094409725914</v>
      </c>
      <c r="J149" s="39">
        <f t="shared" si="30"/>
        <v>-367.98323165044008</v>
      </c>
      <c r="K149" s="36">
        <f t="shared" si="25"/>
        <v>-5623.6926726230313</v>
      </c>
      <c r="L149" s="36">
        <f t="shared" si="26"/>
        <v>-19588029.086504847</v>
      </c>
      <c r="M149" s="36">
        <f t="shared" si="27"/>
        <v>-20959502.590866037</v>
      </c>
      <c r="N149" s="40">
        <f>'jan-nov'!M149</f>
        <v>-21164070.744909331</v>
      </c>
      <c r="O149" s="40">
        <f t="shared" si="29"/>
        <v>204568.15404329449</v>
      </c>
    </row>
    <row r="150" spans="1:15" x14ac:dyDescent="0.3">
      <c r="A150" s="33">
        <v>901</v>
      </c>
      <c r="B150" s="34" t="s">
        <v>204</v>
      </c>
      <c r="C150" s="35">
        <v>167375</v>
      </c>
      <c r="D150" s="35">
        <v>6920</v>
      </c>
      <c r="E150" s="36">
        <f t="shared" si="21"/>
        <v>24187.138728323698</v>
      </c>
      <c r="F150" s="37">
        <f t="shared" si="28"/>
        <v>0.84178643968223765</v>
      </c>
      <c r="G150" s="38">
        <f t="shared" si="22"/>
        <v>2727.5801688268552</v>
      </c>
      <c r="H150" s="38">
        <f t="shared" si="23"/>
        <v>585.42973314276924</v>
      </c>
      <c r="I150" s="36">
        <f t="shared" si="24"/>
        <v>3313.0099019696245</v>
      </c>
      <c r="J150" s="39">
        <f t="shared" si="30"/>
        <v>-367.98323165044008</v>
      </c>
      <c r="K150" s="36">
        <f t="shared" si="25"/>
        <v>2945.0266703191846</v>
      </c>
      <c r="L150" s="36">
        <f t="shared" si="26"/>
        <v>22926028.521629803</v>
      </c>
      <c r="M150" s="36">
        <f t="shared" si="27"/>
        <v>20379584.558608759</v>
      </c>
      <c r="N150" s="40">
        <f>'jan-nov'!M150</f>
        <v>21077015.08586048</v>
      </c>
      <c r="O150" s="40">
        <f t="shared" si="29"/>
        <v>-697430.52725172043</v>
      </c>
    </row>
    <row r="151" spans="1:15" x14ac:dyDescent="0.3">
      <c r="A151" s="33">
        <v>904</v>
      </c>
      <c r="B151" s="34" t="s">
        <v>205</v>
      </c>
      <c r="C151" s="35">
        <v>604347</v>
      </c>
      <c r="D151" s="35">
        <v>22550</v>
      </c>
      <c r="E151" s="36">
        <f t="shared" si="21"/>
        <v>26800.310421286031</v>
      </c>
      <c r="F151" s="37">
        <f t="shared" si="28"/>
        <v>0.93273281082622217</v>
      </c>
      <c r="G151" s="38">
        <f t="shared" si="22"/>
        <v>1159.6771530494559</v>
      </c>
      <c r="H151" s="38">
        <f t="shared" si="23"/>
        <v>0</v>
      </c>
      <c r="I151" s="36">
        <f t="shared" si="24"/>
        <v>1159.6771530494559</v>
      </c>
      <c r="J151" s="39">
        <f t="shared" si="30"/>
        <v>-367.98323165044008</v>
      </c>
      <c r="K151" s="36">
        <f t="shared" si="25"/>
        <v>791.69392139901584</v>
      </c>
      <c r="L151" s="36">
        <f t="shared" si="26"/>
        <v>26150719.801265232</v>
      </c>
      <c r="M151" s="36">
        <f t="shared" si="27"/>
        <v>17852697.927547809</v>
      </c>
      <c r="N151" s="40">
        <f>'jan-nov'!M151</f>
        <v>16908233.512823813</v>
      </c>
      <c r="O151" s="40">
        <f t="shared" si="29"/>
        <v>944464.41472399607</v>
      </c>
    </row>
    <row r="152" spans="1:15" x14ac:dyDescent="0.3">
      <c r="A152" s="33">
        <v>906</v>
      </c>
      <c r="B152" s="34" t="s">
        <v>206</v>
      </c>
      <c r="C152" s="35">
        <v>1080289</v>
      </c>
      <c r="D152" s="35">
        <v>44313</v>
      </c>
      <c r="E152" s="36">
        <f t="shared" si="21"/>
        <v>24378.60221605398</v>
      </c>
      <c r="F152" s="37">
        <f t="shared" si="28"/>
        <v>0.84844995492791997</v>
      </c>
      <c r="G152" s="38">
        <f t="shared" si="22"/>
        <v>2612.7020761886865</v>
      </c>
      <c r="H152" s="38">
        <f t="shared" si="23"/>
        <v>518.41751243717079</v>
      </c>
      <c r="I152" s="36">
        <f t="shared" si="24"/>
        <v>3131.1195886258574</v>
      </c>
      <c r="J152" s="39">
        <f t="shared" si="30"/>
        <v>-367.98323165044008</v>
      </c>
      <c r="K152" s="36">
        <f t="shared" si="25"/>
        <v>2763.1363569754176</v>
      </c>
      <c r="L152" s="36">
        <f t="shared" si="26"/>
        <v>138749302.33077762</v>
      </c>
      <c r="M152" s="36">
        <f t="shared" si="27"/>
        <v>122442861.38665168</v>
      </c>
      <c r="N152" s="40">
        <f>'jan-nov'!M152</f>
        <v>118680829.60256296</v>
      </c>
      <c r="O152" s="40">
        <f t="shared" si="29"/>
        <v>3762031.7840887159</v>
      </c>
    </row>
    <row r="153" spans="1:15" x14ac:dyDescent="0.3">
      <c r="A153" s="33">
        <v>911</v>
      </c>
      <c r="B153" s="34" t="s">
        <v>207</v>
      </c>
      <c r="C153" s="35">
        <v>50912</v>
      </c>
      <c r="D153" s="35">
        <v>2473</v>
      </c>
      <c r="E153" s="36">
        <f t="shared" si="21"/>
        <v>20587.141124140719</v>
      </c>
      <c r="F153" s="37">
        <f t="shared" si="28"/>
        <v>0.71649550716936994</v>
      </c>
      <c r="G153" s="38">
        <f t="shared" si="22"/>
        <v>4887.5787313366427</v>
      </c>
      <c r="H153" s="38">
        <f t="shared" si="23"/>
        <v>1845.428894606812</v>
      </c>
      <c r="I153" s="36">
        <f t="shared" si="24"/>
        <v>6733.0076259434545</v>
      </c>
      <c r="J153" s="39">
        <f t="shared" si="30"/>
        <v>-367.98323165044008</v>
      </c>
      <c r="K153" s="36">
        <f t="shared" si="25"/>
        <v>6365.0243942930147</v>
      </c>
      <c r="L153" s="36">
        <f t="shared" si="26"/>
        <v>16650727.858958162</v>
      </c>
      <c r="M153" s="36">
        <f t="shared" si="27"/>
        <v>15740705.327086626</v>
      </c>
      <c r="N153" s="40">
        <f>'jan-nov'!M153</f>
        <v>15695130.008285113</v>
      </c>
      <c r="O153" s="40">
        <f t="shared" si="29"/>
        <v>45575.318801512942</v>
      </c>
    </row>
    <row r="154" spans="1:15" x14ac:dyDescent="0.3">
      <c r="A154" s="33">
        <v>912</v>
      </c>
      <c r="B154" s="34" t="s">
        <v>208</v>
      </c>
      <c r="C154" s="35">
        <v>38688</v>
      </c>
      <c r="D154" s="35">
        <v>2036</v>
      </c>
      <c r="E154" s="36">
        <f t="shared" si="21"/>
        <v>19001.964636542241</v>
      </c>
      <c r="F154" s="37">
        <f t="shared" si="28"/>
        <v>0.66132651480728755</v>
      </c>
      <c r="G154" s="38">
        <f t="shared" si="22"/>
        <v>5838.6846238957296</v>
      </c>
      <c r="H154" s="38">
        <f t="shared" si="23"/>
        <v>2400.2406652662789</v>
      </c>
      <c r="I154" s="36">
        <f t="shared" si="24"/>
        <v>8238.925289162009</v>
      </c>
      <c r="J154" s="39">
        <f t="shared" si="30"/>
        <v>-367.98323165044008</v>
      </c>
      <c r="K154" s="36">
        <f t="shared" si="25"/>
        <v>7870.9420575115691</v>
      </c>
      <c r="L154" s="36">
        <f t="shared" si="26"/>
        <v>16774451.888733851</v>
      </c>
      <c r="M154" s="36">
        <f t="shared" si="27"/>
        <v>16025238.029093554</v>
      </c>
      <c r="N154" s="40">
        <f>'jan-nov'!M154</f>
        <v>15958644.640868776</v>
      </c>
      <c r="O154" s="40">
        <f t="shared" si="29"/>
        <v>66593.388224778697</v>
      </c>
    </row>
    <row r="155" spans="1:15" x14ac:dyDescent="0.3">
      <c r="A155" s="33">
        <v>914</v>
      </c>
      <c r="B155" s="34" t="s">
        <v>209</v>
      </c>
      <c r="C155" s="35">
        <v>139825</v>
      </c>
      <c r="D155" s="35">
        <v>6014</v>
      </c>
      <c r="E155" s="36">
        <f t="shared" si="21"/>
        <v>23249.916860658464</v>
      </c>
      <c r="F155" s="37">
        <f t="shared" si="28"/>
        <v>0.80916825081600419</v>
      </c>
      <c r="G155" s="38">
        <f t="shared" si="22"/>
        <v>3289.9132894259956</v>
      </c>
      <c r="H155" s="38">
        <f t="shared" si="23"/>
        <v>913.45738682560102</v>
      </c>
      <c r="I155" s="36">
        <f t="shared" si="24"/>
        <v>4203.3706762515967</v>
      </c>
      <c r="J155" s="39">
        <f t="shared" si="30"/>
        <v>-367.98323165044008</v>
      </c>
      <c r="K155" s="36">
        <f t="shared" si="25"/>
        <v>3835.3874446011569</v>
      </c>
      <c r="L155" s="36">
        <f t="shared" si="26"/>
        <v>25279071.246977102</v>
      </c>
      <c r="M155" s="36">
        <f t="shared" si="27"/>
        <v>23066020.091831356</v>
      </c>
      <c r="N155" s="40">
        <f>'jan-nov'!M155</f>
        <v>22544638.443116322</v>
      </c>
      <c r="O155" s="40">
        <f t="shared" si="29"/>
        <v>521381.64871503413</v>
      </c>
    </row>
    <row r="156" spans="1:15" x14ac:dyDescent="0.3">
      <c r="A156" s="33">
        <v>919</v>
      </c>
      <c r="B156" s="34" t="s">
        <v>210</v>
      </c>
      <c r="C156" s="35">
        <v>118832</v>
      </c>
      <c r="D156" s="35">
        <v>5618</v>
      </c>
      <c r="E156" s="36">
        <f t="shared" si="21"/>
        <v>21152.011391954431</v>
      </c>
      <c r="F156" s="37">
        <f t="shared" si="28"/>
        <v>0.73615472097577339</v>
      </c>
      <c r="G156" s="38">
        <f t="shared" si="22"/>
        <v>4548.6565706484153</v>
      </c>
      <c r="H156" s="38">
        <f t="shared" si="23"/>
        <v>1647.7243008720127</v>
      </c>
      <c r="I156" s="36">
        <f t="shared" si="24"/>
        <v>6196.3808715204277</v>
      </c>
      <c r="J156" s="39">
        <f t="shared" si="30"/>
        <v>-367.98323165044008</v>
      </c>
      <c r="K156" s="36">
        <f t="shared" si="25"/>
        <v>5828.3976398699879</v>
      </c>
      <c r="L156" s="36">
        <f t="shared" si="26"/>
        <v>34811267.736201763</v>
      </c>
      <c r="M156" s="36">
        <f t="shared" si="27"/>
        <v>32743937.940789592</v>
      </c>
      <c r="N156" s="40">
        <f>'jan-nov'!M156</f>
        <v>32132134.082711585</v>
      </c>
      <c r="O156" s="40">
        <f t="shared" si="29"/>
        <v>611803.85807800665</v>
      </c>
    </row>
    <row r="157" spans="1:15" x14ac:dyDescent="0.3">
      <c r="A157" s="33">
        <v>926</v>
      </c>
      <c r="B157" s="34" t="s">
        <v>211</v>
      </c>
      <c r="C157" s="35">
        <v>278121</v>
      </c>
      <c r="D157" s="35">
        <v>10577</v>
      </c>
      <c r="E157" s="36">
        <f t="shared" si="21"/>
        <v>26294.885128108159</v>
      </c>
      <c r="F157" s="37">
        <f t="shared" si="28"/>
        <v>0.91514246403702848</v>
      </c>
      <c r="G157" s="38">
        <f t="shared" si="22"/>
        <v>1462.9323289561792</v>
      </c>
      <c r="H157" s="38">
        <f t="shared" si="23"/>
        <v>0</v>
      </c>
      <c r="I157" s="36">
        <f t="shared" si="24"/>
        <v>1462.9323289561792</v>
      </c>
      <c r="J157" s="39">
        <f t="shared" si="30"/>
        <v>-367.98323165044008</v>
      </c>
      <c r="K157" s="36">
        <f t="shared" si="25"/>
        <v>1094.9490973057391</v>
      </c>
      <c r="L157" s="36">
        <f t="shared" si="26"/>
        <v>15473435.243369507</v>
      </c>
      <c r="M157" s="36">
        <f t="shared" si="27"/>
        <v>11581276.602202803</v>
      </c>
      <c r="N157" s="40">
        <f>'jan-nov'!M157</f>
        <v>11200516.375394136</v>
      </c>
      <c r="O157" s="40">
        <f t="shared" si="29"/>
        <v>380760.22680866718</v>
      </c>
    </row>
    <row r="158" spans="1:15" x14ac:dyDescent="0.3">
      <c r="A158" s="33">
        <v>928</v>
      </c>
      <c r="B158" s="34" t="s">
        <v>212</v>
      </c>
      <c r="C158" s="35">
        <v>100305</v>
      </c>
      <c r="D158" s="35">
        <v>5147</v>
      </c>
      <c r="E158" s="36">
        <f t="shared" si="21"/>
        <v>19488.051292014767</v>
      </c>
      <c r="F158" s="37">
        <f t="shared" si="28"/>
        <v>0.67824381782866983</v>
      </c>
      <c r="G158" s="38">
        <f t="shared" si="22"/>
        <v>5547.0326306122142</v>
      </c>
      <c r="H158" s="38">
        <f t="shared" si="23"/>
        <v>2230.1103358508954</v>
      </c>
      <c r="I158" s="36">
        <f t="shared" si="24"/>
        <v>7777.1429664631096</v>
      </c>
      <c r="J158" s="39">
        <f t="shared" si="30"/>
        <v>-367.98323165044008</v>
      </c>
      <c r="K158" s="36">
        <f t="shared" si="25"/>
        <v>7409.1597348126697</v>
      </c>
      <c r="L158" s="36">
        <f t="shared" si="26"/>
        <v>40028954.848385625</v>
      </c>
      <c r="M158" s="36">
        <f t="shared" si="27"/>
        <v>38134945.15508081</v>
      </c>
      <c r="N158" s="40">
        <f>'jan-nov'!M158</f>
        <v>37638620.563139297</v>
      </c>
      <c r="O158" s="40">
        <f t="shared" si="29"/>
        <v>496324.59194151312</v>
      </c>
    </row>
    <row r="159" spans="1:15" x14ac:dyDescent="0.3">
      <c r="A159" s="33">
        <v>929</v>
      </c>
      <c r="B159" s="34" t="s">
        <v>213</v>
      </c>
      <c r="C159" s="35">
        <v>44122</v>
      </c>
      <c r="D159" s="35">
        <v>1847</v>
      </c>
      <c r="E159" s="36">
        <f t="shared" si="21"/>
        <v>23888.467785598266</v>
      </c>
      <c r="F159" s="37">
        <f t="shared" si="28"/>
        <v>0.83139177695104971</v>
      </c>
      <c r="G159" s="38">
        <f t="shared" si="22"/>
        <v>2906.7827344621146</v>
      </c>
      <c r="H159" s="38">
        <f t="shared" si="23"/>
        <v>689.96456309667042</v>
      </c>
      <c r="I159" s="36">
        <f t="shared" si="24"/>
        <v>3596.7472975587852</v>
      </c>
      <c r="J159" s="39">
        <f t="shared" si="30"/>
        <v>-367.98323165044008</v>
      </c>
      <c r="K159" s="36">
        <f t="shared" si="25"/>
        <v>3228.7640659083454</v>
      </c>
      <c r="L159" s="36">
        <f t="shared" si="26"/>
        <v>6643192.2585910764</v>
      </c>
      <c r="M159" s="36">
        <f t="shared" si="27"/>
        <v>5963527.2297327137</v>
      </c>
      <c r="N159" s="40">
        <f>'jan-nov'!M159</f>
        <v>5781167.559766517</v>
      </c>
      <c r="O159" s="40">
        <f t="shared" si="29"/>
        <v>182359.66996619664</v>
      </c>
    </row>
    <row r="160" spans="1:15" x14ac:dyDescent="0.3">
      <c r="A160" s="33">
        <v>935</v>
      </c>
      <c r="B160" s="34" t="s">
        <v>214</v>
      </c>
      <c r="C160" s="35">
        <v>27581</v>
      </c>
      <c r="D160" s="35">
        <v>1317</v>
      </c>
      <c r="E160" s="36">
        <f t="shared" si="21"/>
        <v>20942.29309035687</v>
      </c>
      <c r="F160" s="37">
        <f t="shared" si="28"/>
        <v>0.72885588234831367</v>
      </c>
      <c r="G160" s="38">
        <f t="shared" si="22"/>
        <v>4674.4875516069524</v>
      </c>
      <c r="H160" s="38">
        <f t="shared" si="23"/>
        <v>1721.125706431159</v>
      </c>
      <c r="I160" s="36">
        <f t="shared" si="24"/>
        <v>6395.6132580381109</v>
      </c>
      <c r="J160" s="39">
        <f t="shared" si="30"/>
        <v>-367.98323165044008</v>
      </c>
      <c r="K160" s="36">
        <f t="shared" si="25"/>
        <v>6027.630026387671</v>
      </c>
      <c r="L160" s="36">
        <f t="shared" si="26"/>
        <v>8423022.6608361918</v>
      </c>
      <c r="M160" s="36">
        <f t="shared" si="27"/>
        <v>7938388.7447525626</v>
      </c>
      <c r="N160" s="40">
        <f>'jan-nov'!M160</f>
        <v>7817922.8349824063</v>
      </c>
      <c r="O160" s="40">
        <f t="shared" si="29"/>
        <v>120465.90977015626</v>
      </c>
    </row>
    <row r="161" spans="1:15" x14ac:dyDescent="0.3">
      <c r="A161" s="33">
        <v>937</v>
      </c>
      <c r="B161" s="34" t="s">
        <v>215</v>
      </c>
      <c r="C161" s="35">
        <v>74820</v>
      </c>
      <c r="D161" s="35">
        <v>3582</v>
      </c>
      <c r="E161" s="36">
        <f t="shared" si="21"/>
        <v>20887.772194304856</v>
      </c>
      <c r="F161" s="37">
        <f t="shared" si="28"/>
        <v>0.72695838833335735</v>
      </c>
      <c r="G161" s="38">
        <f t="shared" si="22"/>
        <v>4707.2000892381602</v>
      </c>
      <c r="H161" s="38">
        <f t="shared" si="23"/>
        <v>1740.2080200493638</v>
      </c>
      <c r="I161" s="36">
        <f t="shared" si="24"/>
        <v>6447.408109287524</v>
      </c>
      <c r="J161" s="39">
        <f t="shared" si="30"/>
        <v>-367.98323165044008</v>
      </c>
      <c r="K161" s="36">
        <f t="shared" si="25"/>
        <v>6079.4248776370841</v>
      </c>
      <c r="L161" s="36">
        <f t="shared" si="26"/>
        <v>23094615.84746791</v>
      </c>
      <c r="M161" s="36">
        <f t="shared" si="27"/>
        <v>21776499.911696035</v>
      </c>
      <c r="N161" s="40">
        <f>'jan-nov'!M161</f>
        <v>21657839.441842806</v>
      </c>
      <c r="O161" s="40">
        <f t="shared" si="29"/>
        <v>118660.46985322982</v>
      </c>
    </row>
    <row r="162" spans="1:15" x14ac:dyDescent="0.3">
      <c r="A162" s="33">
        <v>938</v>
      </c>
      <c r="B162" s="34" t="s">
        <v>216</v>
      </c>
      <c r="C162" s="35">
        <v>28977</v>
      </c>
      <c r="D162" s="35">
        <v>1204</v>
      </c>
      <c r="E162" s="36">
        <f t="shared" si="21"/>
        <v>24067.275747508305</v>
      </c>
      <c r="F162" s="37">
        <f t="shared" si="28"/>
        <v>0.83761484117264906</v>
      </c>
      <c r="G162" s="38">
        <f t="shared" si="22"/>
        <v>2799.4979573160913</v>
      </c>
      <c r="H162" s="38">
        <f t="shared" si="23"/>
        <v>627.38177642815674</v>
      </c>
      <c r="I162" s="36">
        <f t="shared" si="24"/>
        <v>3426.8797337442479</v>
      </c>
      <c r="J162" s="39">
        <f t="shared" si="30"/>
        <v>-367.98323165044008</v>
      </c>
      <c r="K162" s="36">
        <f t="shared" si="25"/>
        <v>3058.8965020938076</v>
      </c>
      <c r="L162" s="36">
        <f t="shared" si="26"/>
        <v>4125963.1994280745</v>
      </c>
      <c r="M162" s="36">
        <f t="shared" si="27"/>
        <v>3682911.3885209444</v>
      </c>
      <c r="N162" s="40">
        <f>'jan-nov'!M162</f>
        <v>3534141.0351699451</v>
      </c>
      <c r="O162" s="40">
        <f t="shared" si="29"/>
        <v>148770.3533509993</v>
      </c>
    </row>
    <row r="163" spans="1:15" x14ac:dyDescent="0.3">
      <c r="A163" s="33">
        <v>940</v>
      </c>
      <c r="B163" s="34" t="s">
        <v>217</v>
      </c>
      <c r="C163" s="35">
        <v>44213</v>
      </c>
      <c r="D163" s="35">
        <v>1242</v>
      </c>
      <c r="E163" s="36">
        <f t="shared" si="21"/>
        <v>35598.228663446054</v>
      </c>
      <c r="F163" s="37">
        <f t="shared" si="28"/>
        <v>1.2389272870257049</v>
      </c>
      <c r="G163" s="38">
        <f t="shared" si="22"/>
        <v>-4119.0737922465578</v>
      </c>
      <c r="H163" s="38">
        <f t="shared" si="23"/>
        <v>0</v>
      </c>
      <c r="I163" s="36">
        <f t="shared" si="24"/>
        <v>-4119.0737922465578</v>
      </c>
      <c r="J163" s="39">
        <f t="shared" si="30"/>
        <v>-367.98323165044008</v>
      </c>
      <c r="K163" s="36">
        <f t="shared" si="25"/>
        <v>-4487.0570238969976</v>
      </c>
      <c r="L163" s="36">
        <f t="shared" si="26"/>
        <v>-5115889.6499702251</v>
      </c>
      <c r="M163" s="36">
        <f t="shared" si="27"/>
        <v>-5572924.8236800712</v>
      </c>
      <c r="N163" s="40">
        <f>'jan-nov'!M163</f>
        <v>-5638474.3936617654</v>
      </c>
      <c r="O163" s="40">
        <f t="shared" si="29"/>
        <v>65549.569981694221</v>
      </c>
    </row>
    <row r="164" spans="1:15" x14ac:dyDescent="0.3">
      <c r="A164" s="33">
        <v>941</v>
      </c>
      <c r="B164" s="34" t="s">
        <v>218</v>
      </c>
      <c r="C164" s="35">
        <v>69604</v>
      </c>
      <c r="D164" s="35">
        <v>945</v>
      </c>
      <c r="E164" s="36">
        <f t="shared" si="21"/>
        <v>73655.026455026455</v>
      </c>
      <c r="F164" s="37">
        <f t="shared" si="28"/>
        <v>2.5634203028600568</v>
      </c>
      <c r="G164" s="38">
        <f t="shared" si="22"/>
        <v>-26953.152467194795</v>
      </c>
      <c r="H164" s="38">
        <f t="shared" si="23"/>
        <v>0</v>
      </c>
      <c r="I164" s="36">
        <f t="shared" si="24"/>
        <v>-26953.152467194795</v>
      </c>
      <c r="J164" s="39">
        <f t="shared" si="30"/>
        <v>-367.98323165044008</v>
      </c>
      <c r="K164" s="36">
        <f t="shared" si="25"/>
        <v>-27321.135698845235</v>
      </c>
      <c r="L164" s="36">
        <f t="shared" si="26"/>
        <v>-25470729.081499081</v>
      </c>
      <c r="M164" s="36">
        <f t="shared" si="27"/>
        <v>-25818473.235408746</v>
      </c>
      <c r="N164" s="40">
        <f>'jan-nov'!M164</f>
        <v>-25883347.908220906</v>
      </c>
      <c r="O164" s="40">
        <f t="shared" si="29"/>
        <v>64874.672812160105</v>
      </c>
    </row>
    <row r="165" spans="1:15" x14ac:dyDescent="0.3">
      <c r="A165" s="33">
        <v>1001</v>
      </c>
      <c r="B165" s="34" t="s">
        <v>219</v>
      </c>
      <c r="C165" s="35">
        <v>2332419</v>
      </c>
      <c r="D165" s="35">
        <v>88447</v>
      </c>
      <c r="E165" s="36">
        <f t="shared" si="21"/>
        <v>26370.809637409973</v>
      </c>
      <c r="F165" s="37">
        <f t="shared" si="28"/>
        <v>0.9177848692875078</v>
      </c>
      <c r="G165" s="38">
        <f t="shared" si="22"/>
        <v>1417.3776233750905</v>
      </c>
      <c r="H165" s="38">
        <f t="shared" si="23"/>
        <v>0</v>
      </c>
      <c r="I165" s="36">
        <f t="shared" si="24"/>
        <v>1417.3776233750905</v>
      </c>
      <c r="J165" s="39">
        <f t="shared" si="30"/>
        <v>-367.98323165044008</v>
      </c>
      <c r="K165" s="36">
        <f t="shared" si="25"/>
        <v>1049.3943917246504</v>
      </c>
      <c r="L165" s="36">
        <f t="shared" si="26"/>
        <v>125362798.65465663</v>
      </c>
      <c r="M165" s="36">
        <f t="shared" si="27"/>
        <v>92815785.764870152</v>
      </c>
      <c r="N165" s="40">
        <f>'jan-nov'!M165</f>
        <v>90127513.610143214</v>
      </c>
      <c r="O165" s="40">
        <f t="shared" si="29"/>
        <v>2688272.1547269374</v>
      </c>
    </row>
    <row r="166" spans="1:15" x14ac:dyDescent="0.3">
      <c r="A166" s="33">
        <v>1002</v>
      </c>
      <c r="B166" s="34" t="s">
        <v>220</v>
      </c>
      <c r="C166" s="35">
        <v>365513</v>
      </c>
      <c r="D166" s="35">
        <v>15529</v>
      </c>
      <c r="E166" s="36">
        <f t="shared" si="21"/>
        <v>23537.446068645761</v>
      </c>
      <c r="F166" s="37">
        <f t="shared" si="28"/>
        <v>0.81917514708492278</v>
      </c>
      <c r="G166" s="38">
        <f t="shared" si="22"/>
        <v>3117.395764633618</v>
      </c>
      <c r="H166" s="38">
        <f t="shared" si="23"/>
        <v>812.82216403004747</v>
      </c>
      <c r="I166" s="36">
        <f t="shared" si="24"/>
        <v>3930.2179286636656</v>
      </c>
      <c r="J166" s="39">
        <f t="shared" si="30"/>
        <v>-367.98323165044008</v>
      </c>
      <c r="K166" s="36">
        <f t="shared" si="25"/>
        <v>3562.2346970132257</v>
      </c>
      <c r="L166" s="36">
        <f t="shared" si="26"/>
        <v>61032354.214218065</v>
      </c>
      <c r="M166" s="36">
        <f t="shared" si="27"/>
        <v>55317942.609918386</v>
      </c>
      <c r="N166" s="40">
        <f>'jan-nov'!M166</f>
        <v>53989240.436174467</v>
      </c>
      <c r="O166" s="40">
        <f t="shared" si="29"/>
        <v>1328702.1737439185</v>
      </c>
    </row>
    <row r="167" spans="1:15" x14ac:dyDescent="0.3">
      <c r="A167" s="33">
        <v>1003</v>
      </c>
      <c r="B167" s="34" t="s">
        <v>221</v>
      </c>
      <c r="C167" s="35">
        <v>232824</v>
      </c>
      <c r="D167" s="35">
        <v>9705</v>
      </c>
      <c r="E167" s="36">
        <f t="shared" si="21"/>
        <v>23990.108191653788</v>
      </c>
      <c r="F167" s="37">
        <f t="shared" si="28"/>
        <v>0.83492917409844947</v>
      </c>
      <c r="G167" s="38">
        <f t="shared" si="22"/>
        <v>2845.7984908288017</v>
      </c>
      <c r="H167" s="38">
        <f t="shared" si="23"/>
        <v>654.39042097723791</v>
      </c>
      <c r="I167" s="36">
        <f t="shared" si="24"/>
        <v>3500.1889118060399</v>
      </c>
      <c r="J167" s="39">
        <f t="shared" si="30"/>
        <v>-367.98323165044008</v>
      </c>
      <c r="K167" s="36">
        <f t="shared" si="25"/>
        <v>3132.2056801556</v>
      </c>
      <c r="L167" s="36">
        <f t="shared" si="26"/>
        <v>33969333.389077619</v>
      </c>
      <c r="M167" s="36">
        <f t="shared" si="27"/>
        <v>30398056.1259101</v>
      </c>
      <c r="N167" s="40">
        <f>'jan-nov'!M167</f>
        <v>29644565.196282648</v>
      </c>
      <c r="O167" s="40">
        <f t="shared" si="29"/>
        <v>753490.92962745205</v>
      </c>
    </row>
    <row r="168" spans="1:15" x14ac:dyDescent="0.3">
      <c r="A168" s="33">
        <v>1004</v>
      </c>
      <c r="B168" s="34" t="s">
        <v>222</v>
      </c>
      <c r="C168" s="35">
        <v>234968</v>
      </c>
      <c r="D168" s="35">
        <v>9096</v>
      </c>
      <c r="E168" s="36">
        <f t="shared" si="21"/>
        <v>25832.014072119611</v>
      </c>
      <c r="F168" s="37">
        <f t="shared" si="28"/>
        <v>0.89903313491674353</v>
      </c>
      <c r="G168" s="38">
        <f t="shared" si="22"/>
        <v>1740.6549625493076</v>
      </c>
      <c r="H168" s="38">
        <f t="shared" si="23"/>
        <v>9.7233628141997528</v>
      </c>
      <c r="I168" s="36">
        <f t="shared" si="24"/>
        <v>1750.3783253635074</v>
      </c>
      <c r="J168" s="39">
        <f t="shared" si="30"/>
        <v>-367.98323165044008</v>
      </c>
      <c r="K168" s="36">
        <f t="shared" si="25"/>
        <v>1382.3950937130674</v>
      </c>
      <c r="L168" s="36">
        <f t="shared" si="26"/>
        <v>15921441.247506464</v>
      </c>
      <c r="M168" s="36">
        <f t="shared" si="27"/>
        <v>12574265.77241406</v>
      </c>
      <c r="N168" s="40">
        <f>'jan-nov'!M168</f>
        <v>12238758.546902247</v>
      </c>
      <c r="O168" s="40">
        <f t="shared" si="29"/>
        <v>335507.22551181354</v>
      </c>
    </row>
    <row r="169" spans="1:15" x14ac:dyDescent="0.3">
      <c r="A169" s="33">
        <v>1014</v>
      </c>
      <c r="B169" s="34" t="s">
        <v>223</v>
      </c>
      <c r="C169" s="35">
        <v>289237</v>
      </c>
      <c r="D169" s="35">
        <v>14308</v>
      </c>
      <c r="E169" s="36">
        <f t="shared" si="21"/>
        <v>20215.054514956668</v>
      </c>
      <c r="F169" s="37">
        <f t="shared" si="28"/>
        <v>0.7035457545956314</v>
      </c>
      <c r="G169" s="38">
        <f t="shared" si="22"/>
        <v>5110.8306968470733</v>
      </c>
      <c r="H169" s="38">
        <f t="shared" si="23"/>
        <v>1975.6592078212298</v>
      </c>
      <c r="I169" s="36">
        <f t="shared" si="24"/>
        <v>7086.4899046683031</v>
      </c>
      <c r="J169" s="39">
        <f t="shared" si="30"/>
        <v>-367.98323165044008</v>
      </c>
      <c r="K169" s="36">
        <f t="shared" si="25"/>
        <v>6718.5066730178632</v>
      </c>
      <c r="L169" s="36">
        <f t="shared" si="26"/>
        <v>101393497.55599408</v>
      </c>
      <c r="M169" s="36">
        <f t="shared" si="27"/>
        <v>96128393.477539584</v>
      </c>
      <c r="N169" s="40">
        <f>'jan-nov'!M169</f>
        <v>95076085.324926585</v>
      </c>
      <c r="O169" s="40">
        <f t="shared" si="29"/>
        <v>1052308.1526129991</v>
      </c>
    </row>
    <row r="170" spans="1:15" x14ac:dyDescent="0.3">
      <c r="A170" s="33">
        <v>1017</v>
      </c>
      <c r="B170" s="34" t="s">
        <v>224</v>
      </c>
      <c r="C170" s="35">
        <v>131403</v>
      </c>
      <c r="D170" s="35">
        <v>6419</v>
      </c>
      <c r="E170" s="36">
        <f t="shared" si="21"/>
        <v>20470.945630160462</v>
      </c>
      <c r="F170" s="37">
        <f t="shared" si="28"/>
        <v>0.71245154842404634</v>
      </c>
      <c r="G170" s="38">
        <f t="shared" si="22"/>
        <v>4957.2960277247967</v>
      </c>
      <c r="H170" s="38">
        <f t="shared" si="23"/>
        <v>1886.0973174999017</v>
      </c>
      <c r="I170" s="36">
        <f t="shared" si="24"/>
        <v>6843.3933452246984</v>
      </c>
      <c r="J170" s="39">
        <f t="shared" si="30"/>
        <v>-367.98323165044008</v>
      </c>
      <c r="K170" s="36">
        <f t="shared" si="25"/>
        <v>6475.4101135742585</v>
      </c>
      <c r="L170" s="36">
        <f t="shared" si="26"/>
        <v>43927741.882997341</v>
      </c>
      <c r="M170" s="36">
        <f t="shared" si="27"/>
        <v>41565657.519033164</v>
      </c>
      <c r="N170" s="40">
        <f>'jan-nov'!M170</f>
        <v>40885067.902621165</v>
      </c>
      <c r="O170" s="40">
        <f t="shared" si="29"/>
        <v>680589.61641199887</v>
      </c>
    </row>
    <row r="171" spans="1:15" x14ac:dyDescent="0.3">
      <c r="A171" s="33">
        <v>1018</v>
      </c>
      <c r="B171" s="34" t="s">
        <v>225</v>
      </c>
      <c r="C171" s="35">
        <v>281709</v>
      </c>
      <c r="D171" s="35">
        <v>11260</v>
      </c>
      <c r="E171" s="36">
        <f t="shared" si="21"/>
        <v>25018.561278863232</v>
      </c>
      <c r="F171" s="37">
        <f t="shared" si="28"/>
        <v>0.87072248856968315</v>
      </c>
      <c r="G171" s="38">
        <f t="shared" si="22"/>
        <v>2228.7266385031353</v>
      </c>
      <c r="H171" s="38">
        <f t="shared" si="23"/>
        <v>294.43184045393264</v>
      </c>
      <c r="I171" s="36">
        <f t="shared" si="24"/>
        <v>2523.1584789570679</v>
      </c>
      <c r="J171" s="39">
        <f t="shared" si="30"/>
        <v>-367.98323165044008</v>
      </c>
      <c r="K171" s="36">
        <f t="shared" si="25"/>
        <v>2155.1752473066281</v>
      </c>
      <c r="L171" s="36">
        <f t="shared" si="26"/>
        <v>28410764.473056585</v>
      </c>
      <c r="M171" s="36">
        <f t="shared" si="27"/>
        <v>24267273.284672633</v>
      </c>
      <c r="N171" s="40">
        <f>'jan-nov'!M171</f>
        <v>23419185.096356817</v>
      </c>
      <c r="O171" s="40">
        <f t="shared" si="29"/>
        <v>848088.18831581622</v>
      </c>
    </row>
    <row r="172" spans="1:15" x14ac:dyDescent="0.3">
      <c r="A172" s="33">
        <v>1021</v>
      </c>
      <c r="B172" s="34" t="s">
        <v>226</v>
      </c>
      <c r="C172" s="35">
        <v>49083</v>
      </c>
      <c r="D172" s="35">
        <v>2290</v>
      </c>
      <c r="E172" s="36">
        <f t="shared" si="21"/>
        <v>21433.62445414847</v>
      </c>
      <c r="F172" s="37">
        <f t="shared" si="28"/>
        <v>0.7459557172678537</v>
      </c>
      <c r="G172" s="38">
        <f t="shared" si="22"/>
        <v>4379.6887333319919</v>
      </c>
      <c r="H172" s="38">
        <f t="shared" si="23"/>
        <v>1549.1597291040989</v>
      </c>
      <c r="I172" s="36">
        <f t="shared" si="24"/>
        <v>5928.8484624360908</v>
      </c>
      <c r="J172" s="39">
        <f t="shared" si="30"/>
        <v>-367.98323165044008</v>
      </c>
      <c r="K172" s="36">
        <f t="shared" si="25"/>
        <v>5560.865230785651</v>
      </c>
      <c r="L172" s="36">
        <f t="shared" si="26"/>
        <v>13577062.978978649</v>
      </c>
      <c r="M172" s="36">
        <f t="shared" si="27"/>
        <v>12734381.378499141</v>
      </c>
      <c r="N172" s="40">
        <f>'jan-nov'!M172</f>
        <v>12392369.659916257</v>
      </c>
      <c r="O172" s="40">
        <f t="shared" si="29"/>
        <v>342011.71858288348</v>
      </c>
    </row>
    <row r="173" spans="1:15" x14ac:dyDescent="0.3">
      <c r="A173" s="33">
        <v>1026</v>
      </c>
      <c r="B173" s="34" t="s">
        <v>227</v>
      </c>
      <c r="C173" s="35">
        <v>34080</v>
      </c>
      <c r="D173" s="35">
        <v>942</v>
      </c>
      <c r="E173" s="36">
        <f t="shared" si="21"/>
        <v>36178.343949044589</v>
      </c>
      <c r="F173" s="37">
        <f t="shared" si="28"/>
        <v>1.2591170741003284</v>
      </c>
      <c r="G173" s="38">
        <f t="shared" si="22"/>
        <v>-4467.1429636056791</v>
      </c>
      <c r="H173" s="38">
        <f t="shared" si="23"/>
        <v>0</v>
      </c>
      <c r="I173" s="36">
        <f t="shared" si="24"/>
        <v>-4467.1429636056791</v>
      </c>
      <c r="J173" s="39">
        <f t="shared" si="30"/>
        <v>-367.98323165044008</v>
      </c>
      <c r="K173" s="36">
        <f t="shared" si="25"/>
        <v>-4835.126195256119</v>
      </c>
      <c r="L173" s="36">
        <f t="shared" si="26"/>
        <v>-4208048.6717165494</v>
      </c>
      <c r="M173" s="36">
        <f t="shared" si="27"/>
        <v>-4554688.8759312639</v>
      </c>
      <c r="N173" s="40">
        <f>'jan-nov'!M173</f>
        <v>-4618605.2164487801</v>
      </c>
      <c r="O173" s="40">
        <f t="shared" si="29"/>
        <v>63916.340517516248</v>
      </c>
    </row>
    <row r="174" spans="1:15" x14ac:dyDescent="0.3">
      <c r="A174" s="33">
        <v>1027</v>
      </c>
      <c r="B174" s="34" t="s">
        <v>228</v>
      </c>
      <c r="C174" s="35">
        <v>36874</v>
      </c>
      <c r="D174" s="35">
        <v>1750</v>
      </c>
      <c r="E174" s="36">
        <f t="shared" si="21"/>
        <v>21070.857142857141</v>
      </c>
      <c r="F174" s="37">
        <f t="shared" si="28"/>
        <v>0.73333030477756078</v>
      </c>
      <c r="G174" s="38">
        <f t="shared" si="22"/>
        <v>4597.3491201067891</v>
      </c>
      <c r="H174" s="38">
        <f t="shared" si="23"/>
        <v>1676.1282880560641</v>
      </c>
      <c r="I174" s="36">
        <f t="shared" si="24"/>
        <v>6273.477408162853</v>
      </c>
      <c r="J174" s="39">
        <f t="shared" si="30"/>
        <v>-367.98323165044008</v>
      </c>
      <c r="K174" s="36">
        <f t="shared" si="25"/>
        <v>5905.4941765124131</v>
      </c>
      <c r="L174" s="36">
        <f t="shared" si="26"/>
        <v>10978585.464284992</v>
      </c>
      <c r="M174" s="36">
        <f t="shared" si="27"/>
        <v>10334614.808896722</v>
      </c>
      <c r="N174" s="40">
        <f>'jan-nov'!M174</f>
        <v>10148513.713909807</v>
      </c>
      <c r="O174" s="40">
        <f t="shared" si="29"/>
        <v>186101.09498691559</v>
      </c>
    </row>
    <row r="175" spans="1:15" x14ac:dyDescent="0.3">
      <c r="A175" s="33">
        <v>1029</v>
      </c>
      <c r="B175" s="34" t="s">
        <v>229</v>
      </c>
      <c r="C175" s="35">
        <v>111945</v>
      </c>
      <c r="D175" s="35">
        <v>4943</v>
      </c>
      <c r="E175" s="36">
        <f t="shared" si="21"/>
        <v>22647.177827230425</v>
      </c>
      <c r="F175" s="37">
        <f t="shared" si="28"/>
        <v>0.7881910880889077</v>
      </c>
      <c r="G175" s="38">
        <f t="shared" si="22"/>
        <v>3651.5567094828189</v>
      </c>
      <c r="H175" s="38">
        <f t="shared" si="23"/>
        <v>1124.4160485254147</v>
      </c>
      <c r="I175" s="36">
        <f t="shared" si="24"/>
        <v>4775.9727580082335</v>
      </c>
      <c r="J175" s="39">
        <f t="shared" si="30"/>
        <v>-367.98323165044008</v>
      </c>
      <c r="K175" s="36">
        <f t="shared" si="25"/>
        <v>4407.9895263577937</v>
      </c>
      <c r="L175" s="36">
        <f t="shared" si="26"/>
        <v>23607633.3428347</v>
      </c>
      <c r="M175" s="36">
        <f t="shared" si="27"/>
        <v>21788692.228786573</v>
      </c>
      <c r="N175" s="40">
        <f>'jan-nov'!M175</f>
        <v>21984051.650203519</v>
      </c>
      <c r="O175" s="40">
        <f t="shared" si="29"/>
        <v>-195359.42141694576</v>
      </c>
    </row>
    <row r="176" spans="1:15" x14ac:dyDescent="0.3">
      <c r="A176" s="33">
        <v>1032</v>
      </c>
      <c r="B176" s="34" t="s">
        <v>230</v>
      </c>
      <c r="C176" s="35">
        <v>180492</v>
      </c>
      <c r="D176" s="35">
        <v>8497</v>
      </c>
      <c r="E176" s="36">
        <f t="shared" si="21"/>
        <v>21241.850064728729</v>
      </c>
      <c r="F176" s="37">
        <f t="shared" si="28"/>
        <v>0.73928138169202806</v>
      </c>
      <c r="G176" s="38">
        <f t="shared" si="22"/>
        <v>4494.7533669838367</v>
      </c>
      <c r="H176" s="38">
        <f t="shared" si="23"/>
        <v>1616.2807654010085</v>
      </c>
      <c r="I176" s="36">
        <f t="shared" si="24"/>
        <v>6111.0341323848452</v>
      </c>
      <c r="J176" s="39">
        <f t="shared" si="30"/>
        <v>-367.98323165044008</v>
      </c>
      <c r="K176" s="36">
        <f t="shared" si="25"/>
        <v>5743.0509007344053</v>
      </c>
      <c r="L176" s="36">
        <f t="shared" si="26"/>
        <v>51925457.022874027</v>
      </c>
      <c r="M176" s="36">
        <f t="shared" si="27"/>
        <v>48798703.50354024</v>
      </c>
      <c r="N176" s="40">
        <f>'jan-nov'!M176</f>
        <v>48526279.672623791</v>
      </c>
      <c r="O176" s="40">
        <f t="shared" si="29"/>
        <v>272423.83091644943</v>
      </c>
    </row>
    <row r="177" spans="1:15" x14ac:dyDescent="0.3">
      <c r="A177" s="33">
        <v>1034</v>
      </c>
      <c r="B177" s="34" t="s">
        <v>231</v>
      </c>
      <c r="C177" s="35">
        <v>38210</v>
      </c>
      <c r="D177" s="35">
        <v>1702</v>
      </c>
      <c r="E177" s="36">
        <f t="shared" si="21"/>
        <v>22450.058754406582</v>
      </c>
      <c r="F177" s="37">
        <f t="shared" si="28"/>
        <v>0.78133074117604462</v>
      </c>
      <c r="G177" s="38">
        <f t="shared" si="22"/>
        <v>3769.8281531771249</v>
      </c>
      <c r="H177" s="38">
        <f t="shared" si="23"/>
        <v>1193.4077240137599</v>
      </c>
      <c r="I177" s="36">
        <f t="shared" si="24"/>
        <v>4963.2358771908848</v>
      </c>
      <c r="J177" s="39">
        <f t="shared" si="30"/>
        <v>-367.98323165044008</v>
      </c>
      <c r="K177" s="36">
        <f t="shared" si="25"/>
        <v>4595.252645540445</v>
      </c>
      <c r="L177" s="36">
        <f t="shared" si="26"/>
        <v>8447427.4629788864</v>
      </c>
      <c r="M177" s="36">
        <f t="shared" si="27"/>
        <v>7821120.0027098376</v>
      </c>
      <c r="N177" s="40">
        <f>'jan-nov'!M177</f>
        <v>7718079.852042567</v>
      </c>
      <c r="O177" s="40">
        <f t="shared" si="29"/>
        <v>103040.15066727065</v>
      </c>
    </row>
    <row r="178" spans="1:15" x14ac:dyDescent="0.3">
      <c r="A178" s="33">
        <v>1037</v>
      </c>
      <c r="B178" s="34" t="s">
        <v>232</v>
      </c>
      <c r="C178" s="35">
        <v>155451</v>
      </c>
      <c r="D178" s="35">
        <v>5981</v>
      </c>
      <c r="E178" s="36">
        <f t="shared" si="21"/>
        <v>25990.80421334225</v>
      </c>
      <c r="F178" s="37">
        <f t="shared" si="28"/>
        <v>0.90455951772447574</v>
      </c>
      <c r="G178" s="38">
        <f t="shared" si="22"/>
        <v>1645.3808778157247</v>
      </c>
      <c r="H178" s="38">
        <f t="shared" si="23"/>
        <v>0</v>
      </c>
      <c r="I178" s="36">
        <f t="shared" si="24"/>
        <v>1645.3808778157247</v>
      </c>
      <c r="J178" s="39">
        <f t="shared" si="30"/>
        <v>-367.98323165044008</v>
      </c>
      <c r="K178" s="36">
        <f t="shared" si="25"/>
        <v>1277.3976461652846</v>
      </c>
      <c r="L178" s="36">
        <f t="shared" si="26"/>
        <v>9841023.0302158501</v>
      </c>
      <c r="M178" s="36">
        <f t="shared" si="27"/>
        <v>7640115.321714567</v>
      </c>
      <c r="N178" s="40">
        <f>'jan-nov'!M178</f>
        <v>7285120.170297089</v>
      </c>
      <c r="O178" s="40">
        <f t="shared" si="29"/>
        <v>354995.15141747799</v>
      </c>
    </row>
    <row r="179" spans="1:15" x14ac:dyDescent="0.3">
      <c r="A179" s="33">
        <v>1046</v>
      </c>
      <c r="B179" s="34" t="s">
        <v>233</v>
      </c>
      <c r="C179" s="35">
        <v>91636</v>
      </c>
      <c r="D179" s="35">
        <v>1832</v>
      </c>
      <c r="E179" s="36">
        <f t="shared" si="21"/>
        <v>50019.650655021833</v>
      </c>
      <c r="F179" s="37">
        <f t="shared" si="28"/>
        <v>1.7408369014617342</v>
      </c>
      <c r="G179" s="38">
        <f t="shared" si="22"/>
        <v>-12771.926987192024</v>
      </c>
      <c r="H179" s="38">
        <f t="shared" si="23"/>
        <v>0</v>
      </c>
      <c r="I179" s="36">
        <f t="shared" si="24"/>
        <v>-12771.926987192024</v>
      </c>
      <c r="J179" s="39">
        <f t="shared" si="30"/>
        <v>-367.98323165044008</v>
      </c>
      <c r="K179" s="36">
        <f t="shared" si="25"/>
        <v>-13139.910218842464</v>
      </c>
      <c r="L179" s="36">
        <f t="shared" si="26"/>
        <v>-23398170.240535788</v>
      </c>
      <c r="M179" s="36">
        <f t="shared" si="27"/>
        <v>-24072315.520919394</v>
      </c>
      <c r="N179" s="40">
        <f>'jan-nov'!M179</f>
        <v>-24159737.108847301</v>
      </c>
      <c r="O179" s="40">
        <f t="shared" si="29"/>
        <v>87421.587927907705</v>
      </c>
    </row>
    <row r="180" spans="1:15" x14ac:dyDescent="0.3">
      <c r="A180" s="33">
        <v>1101</v>
      </c>
      <c r="B180" s="34" t="s">
        <v>234</v>
      </c>
      <c r="C180" s="35">
        <v>418367</v>
      </c>
      <c r="D180" s="35">
        <v>14942</v>
      </c>
      <c r="E180" s="36">
        <f t="shared" si="21"/>
        <v>27999.397670994513</v>
      </c>
      <c r="F180" s="37">
        <f t="shared" si="28"/>
        <v>0.97446471628796527</v>
      </c>
      <c r="G180" s="38">
        <f t="shared" si="22"/>
        <v>440.22480322436678</v>
      </c>
      <c r="H180" s="38">
        <f t="shared" si="23"/>
        <v>0</v>
      </c>
      <c r="I180" s="36">
        <f t="shared" si="24"/>
        <v>440.22480322436678</v>
      </c>
      <c r="J180" s="39">
        <f t="shared" si="30"/>
        <v>-367.98323165044008</v>
      </c>
      <c r="K180" s="36">
        <f t="shared" si="25"/>
        <v>72.241571573926706</v>
      </c>
      <c r="L180" s="36">
        <f t="shared" si="26"/>
        <v>6577839.0097784884</v>
      </c>
      <c r="M180" s="36">
        <f t="shared" si="27"/>
        <v>1079433.5624576129</v>
      </c>
      <c r="N180" s="40">
        <f>'jan-nov'!M180</f>
        <v>254099.84694516042</v>
      </c>
      <c r="O180" s="40">
        <f t="shared" si="29"/>
        <v>825333.71551245253</v>
      </c>
    </row>
    <row r="181" spans="1:15" x14ac:dyDescent="0.3">
      <c r="A181" s="33">
        <v>1102</v>
      </c>
      <c r="B181" s="34" t="s">
        <v>235</v>
      </c>
      <c r="C181" s="35">
        <v>2268290</v>
      </c>
      <c r="D181" s="35">
        <v>74820</v>
      </c>
      <c r="E181" s="36">
        <f t="shared" si="21"/>
        <v>30316.626570435714</v>
      </c>
      <c r="F181" s="37">
        <f t="shared" si="28"/>
        <v>1.0551113726411281</v>
      </c>
      <c r="G181" s="38">
        <f t="shared" si="22"/>
        <v>-950.11253644035378</v>
      </c>
      <c r="H181" s="38">
        <f t="shared" si="23"/>
        <v>0</v>
      </c>
      <c r="I181" s="36">
        <f t="shared" si="24"/>
        <v>-950.11253644035378</v>
      </c>
      <c r="J181" s="39">
        <f t="shared" si="30"/>
        <v>-367.98323165044008</v>
      </c>
      <c r="K181" s="36">
        <f t="shared" si="25"/>
        <v>-1318.0957680907939</v>
      </c>
      <c r="L181" s="36">
        <f t="shared" si="26"/>
        <v>-71087419.976467267</v>
      </c>
      <c r="M181" s="36">
        <f t="shared" si="27"/>
        <v>-98619925.368553191</v>
      </c>
      <c r="N181" s="40">
        <f>'jan-nov'!M181</f>
        <v>-95641932.796918824</v>
      </c>
      <c r="O181" s="40">
        <f t="shared" si="29"/>
        <v>-2977992.5716343671</v>
      </c>
    </row>
    <row r="182" spans="1:15" x14ac:dyDescent="0.3">
      <c r="A182" s="33">
        <v>1103</v>
      </c>
      <c r="B182" s="34" t="s">
        <v>236</v>
      </c>
      <c r="C182" s="35">
        <v>5058581</v>
      </c>
      <c r="D182" s="35">
        <v>132644</v>
      </c>
      <c r="E182" s="36">
        <f t="shared" si="21"/>
        <v>38136.52332559332</v>
      </c>
      <c r="F182" s="37">
        <f t="shared" si="28"/>
        <v>1.3272677083758022</v>
      </c>
      <c r="G182" s="38">
        <f t="shared" si="22"/>
        <v>-5642.050589534917</v>
      </c>
      <c r="H182" s="38">
        <f t="shared" si="23"/>
        <v>0</v>
      </c>
      <c r="I182" s="36">
        <f t="shared" si="24"/>
        <v>-5642.050589534917</v>
      </c>
      <c r="J182" s="39">
        <f t="shared" si="30"/>
        <v>-367.98323165044008</v>
      </c>
      <c r="K182" s="36">
        <f t="shared" si="25"/>
        <v>-6010.0338211853568</v>
      </c>
      <c r="L182" s="36">
        <f t="shared" si="26"/>
        <v>-748384158.39826953</v>
      </c>
      <c r="M182" s="36">
        <f t="shared" si="27"/>
        <v>-797194926.17731047</v>
      </c>
      <c r="N182" s="40">
        <f>'jan-nov'!M182</f>
        <v>-795507669.14079785</v>
      </c>
      <c r="O182" s="40">
        <f t="shared" si="29"/>
        <v>-1687257.0365126133</v>
      </c>
    </row>
    <row r="183" spans="1:15" x14ac:dyDescent="0.3">
      <c r="A183" s="33">
        <v>1106</v>
      </c>
      <c r="B183" s="34" t="s">
        <v>237</v>
      </c>
      <c r="C183" s="35">
        <v>980578</v>
      </c>
      <c r="D183" s="35">
        <v>36951</v>
      </c>
      <c r="E183" s="36">
        <f t="shared" si="21"/>
        <v>26537.252036480746</v>
      </c>
      <c r="F183" s="37">
        <f t="shared" si="28"/>
        <v>0.92357757408404029</v>
      </c>
      <c r="G183" s="38">
        <f t="shared" si="22"/>
        <v>1317.5121839326268</v>
      </c>
      <c r="H183" s="38">
        <f t="shared" si="23"/>
        <v>0</v>
      </c>
      <c r="I183" s="36">
        <f t="shared" si="24"/>
        <v>1317.5121839326268</v>
      </c>
      <c r="J183" s="39">
        <f t="shared" si="30"/>
        <v>-367.98323165044008</v>
      </c>
      <c r="K183" s="36">
        <f t="shared" si="25"/>
        <v>949.52895228218676</v>
      </c>
      <c r="L183" s="36">
        <f t="shared" si="26"/>
        <v>48683392.708494492</v>
      </c>
      <c r="M183" s="36">
        <f t="shared" si="27"/>
        <v>35086044.315779082</v>
      </c>
      <c r="N183" s="40">
        <f>'jan-nov'!M183</f>
        <v>33496665.442676399</v>
      </c>
      <c r="O183" s="40">
        <f t="shared" si="29"/>
        <v>1589378.8731026836</v>
      </c>
    </row>
    <row r="184" spans="1:15" x14ac:dyDescent="0.3">
      <c r="A184" s="33">
        <v>1111</v>
      </c>
      <c r="B184" s="34" t="s">
        <v>238</v>
      </c>
      <c r="C184" s="35">
        <v>81397</v>
      </c>
      <c r="D184" s="35">
        <v>3313</v>
      </c>
      <c r="E184" s="36">
        <f t="shared" si="21"/>
        <v>24568.970721400543</v>
      </c>
      <c r="F184" s="37">
        <f t="shared" si="28"/>
        <v>0.8550753614360348</v>
      </c>
      <c r="G184" s="38">
        <f t="shared" si="22"/>
        <v>2498.4809729807484</v>
      </c>
      <c r="H184" s="38">
        <f t="shared" si="23"/>
        <v>451.78853556587359</v>
      </c>
      <c r="I184" s="36">
        <f t="shared" si="24"/>
        <v>2950.2695085466221</v>
      </c>
      <c r="J184" s="39">
        <f t="shared" si="30"/>
        <v>-367.98323165044008</v>
      </c>
      <c r="K184" s="36">
        <f t="shared" si="25"/>
        <v>2582.2862768961822</v>
      </c>
      <c r="L184" s="36">
        <f t="shared" si="26"/>
        <v>9774242.8818149585</v>
      </c>
      <c r="M184" s="36">
        <f t="shared" si="27"/>
        <v>8555114.435357051</v>
      </c>
      <c r="N184" s="40">
        <f>'jan-nov'!M184</f>
        <v>8289072.5909618195</v>
      </c>
      <c r="O184" s="40">
        <f t="shared" si="29"/>
        <v>266041.84439523146</v>
      </c>
    </row>
    <row r="185" spans="1:15" x14ac:dyDescent="0.3">
      <c r="A185" s="33">
        <v>1112</v>
      </c>
      <c r="B185" s="34" t="s">
        <v>239</v>
      </c>
      <c r="C185" s="35">
        <v>71529</v>
      </c>
      <c r="D185" s="35">
        <v>3243</v>
      </c>
      <c r="E185" s="36">
        <f t="shared" si="21"/>
        <v>22056.429232192415</v>
      </c>
      <c r="F185" s="37">
        <f t="shared" si="28"/>
        <v>0.76763122930817485</v>
      </c>
      <c r="G185" s="38">
        <f t="shared" si="22"/>
        <v>4006.0058665056254</v>
      </c>
      <c r="H185" s="38">
        <f t="shared" si="23"/>
        <v>1331.1780567887183</v>
      </c>
      <c r="I185" s="36">
        <f t="shared" si="24"/>
        <v>5337.1839232943439</v>
      </c>
      <c r="J185" s="39">
        <f t="shared" si="30"/>
        <v>-367.98323165044008</v>
      </c>
      <c r="K185" s="36">
        <f t="shared" si="25"/>
        <v>4969.2006916439041</v>
      </c>
      <c r="L185" s="36">
        <f t="shared" si="26"/>
        <v>17308487.463243559</v>
      </c>
      <c r="M185" s="36">
        <f t="shared" si="27"/>
        <v>16115117.843001181</v>
      </c>
      <c r="N185" s="40">
        <f>'jan-nov'!M185</f>
        <v>15758594.042405432</v>
      </c>
      <c r="O185" s="40">
        <f t="shared" si="29"/>
        <v>356523.80059574917</v>
      </c>
    </row>
    <row r="186" spans="1:15" x14ac:dyDescent="0.3">
      <c r="A186" s="33">
        <v>1114</v>
      </c>
      <c r="B186" s="34" t="s">
        <v>240</v>
      </c>
      <c r="C186" s="35">
        <v>73550</v>
      </c>
      <c r="D186" s="35">
        <v>2825</v>
      </c>
      <c r="E186" s="36">
        <f t="shared" si="21"/>
        <v>26035.398230088496</v>
      </c>
      <c r="F186" s="37">
        <f t="shared" si="28"/>
        <v>0.9061115259636312</v>
      </c>
      <c r="G186" s="38">
        <f t="shared" si="22"/>
        <v>1618.6244677679765</v>
      </c>
      <c r="H186" s="38">
        <f t="shared" si="23"/>
        <v>0</v>
      </c>
      <c r="I186" s="36">
        <f t="shared" si="24"/>
        <v>1618.6244677679765</v>
      </c>
      <c r="J186" s="39">
        <f t="shared" si="30"/>
        <v>-367.98323165044008</v>
      </c>
      <c r="K186" s="36">
        <f t="shared" si="25"/>
        <v>1250.6412361175364</v>
      </c>
      <c r="L186" s="36">
        <f t="shared" si="26"/>
        <v>4572614.1214445336</v>
      </c>
      <c r="M186" s="36">
        <f t="shared" si="27"/>
        <v>3533061.4920320404</v>
      </c>
      <c r="N186" s="40">
        <f>'jan-nov'!M186</f>
        <v>3371431.9145777058</v>
      </c>
      <c r="O186" s="40">
        <f t="shared" si="29"/>
        <v>161629.57745433459</v>
      </c>
    </row>
    <row r="187" spans="1:15" x14ac:dyDescent="0.3">
      <c r="A187" s="33">
        <v>1119</v>
      </c>
      <c r="B187" s="34" t="s">
        <v>241</v>
      </c>
      <c r="C187" s="35">
        <v>467975</v>
      </c>
      <c r="D187" s="35">
        <v>18591</v>
      </c>
      <c r="E187" s="36">
        <f t="shared" si="21"/>
        <v>25172.126297670915</v>
      </c>
      <c r="F187" s="37">
        <f t="shared" si="28"/>
        <v>0.87606702112865331</v>
      </c>
      <c r="G187" s="38">
        <f t="shared" si="22"/>
        <v>2136.5876272185255</v>
      </c>
      <c r="H187" s="38">
        <f t="shared" si="23"/>
        <v>240.68408387124344</v>
      </c>
      <c r="I187" s="36">
        <f t="shared" si="24"/>
        <v>2377.2717110897688</v>
      </c>
      <c r="J187" s="39">
        <f t="shared" si="30"/>
        <v>-367.98323165044008</v>
      </c>
      <c r="K187" s="36">
        <f t="shared" si="25"/>
        <v>2009.2884794393287</v>
      </c>
      <c r="L187" s="36">
        <f t="shared" si="26"/>
        <v>44195858.380869895</v>
      </c>
      <c r="M187" s="36">
        <f t="shared" si="27"/>
        <v>37354682.12125656</v>
      </c>
      <c r="N187" s="40">
        <f>'jan-nov'!M187</f>
        <v>36060446.374455512</v>
      </c>
      <c r="O187" s="40">
        <f t="shared" si="29"/>
        <v>1294235.7468010485</v>
      </c>
    </row>
    <row r="188" spans="1:15" x14ac:dyDescent="0.3">
      <c r="A188" s="33">
        <v>1120</v>
      </c>
      <c r="B188" s="34" t="s">
        <v>242</v>
      </c>
      <c r="C188" s="35">
        <v>534018</v>
      </c>
      <c r="D188" s="35">
        <v>18970</v>
      </c>
      <c r="E188" s="36">
        <f t="shared" si="21"/>
        <v>28150.65893516078</v>
      </c>
      <c r="F188" s="37">
        <f t="shared" si="28"/>
        <v>0.97972907113599239</v>
      </c>
      <c r="G188" s="38">
        <f t="shared" si="22"/>
        <v>349.46804472460644</v>
      </c>
      <c r="H188" s="38">
        <f t="shared" si="23"/>
        <v>0</v>
      </c>
      <c r="I188" s="36">
        <f t="shared" si="24"/>
        <v>349.46804472460644</v>
      </c>
      <c r="J188" s="39">
        <f t="shared" si="30"/>
        <v>-367.98323165044008</v>
      </c>
      <c r="K188" s="36">
        <f t="shared" si="25"/>
        <v>-18.515186925833632</v>
      </c>
      <c r="L188" s="36">
        <f t="shared" si="26"/>
        <v>6629408.8084257841</v>
      </c>
      <c r="M188" s="36">
        <f t="shared" si="27"/>
        <v>-351233.09598306398</v>
      </c>
      <c r="N188" s="40">
        <f>'jan-nov'!M188</f>
        <v>-1228087.6391012073</v>
      </c>
      <c r="O188" s="40">
        <f t="shared" si="29"/>
        <v>876854.54311814322</v>
      </c>
    </row>
    <row r="189" spans="1:15" x14ac:dyDescent="0.3">
      <c r="A189" s="33">
        <v>1121</v>
      </c>
      <c r="B189" s="34" t="s">
        <v>243</v>
      </c>
      <c r="C189" s="35">
        <v>534004</v>
      </c>
      <c r="D189" s="35">
        <v>18572</v>
      </c>
      <c r="E189" s="36">
        <f t="shared" si="21"/>
        <v>28753.17682532845</v>
      </c>
      <c r="F189" s="37">
        <f t="shared" si="28"/>
        <v>1.0006985374009361</v>
      </c>
      <c r="G189" s="38">
        <f t="shared" si="22"/>
        <v>-12.042689375995542</v>
      </c>
      <c r="H189" s="38">
        <f t="shared" si="23"/>
        <v>0</v>
      </c>
      <c r="I189" s="36">
        <f t="shared" si="24"/>
        <v>-12.042689375995542</v>
      </c>
      <c r="J189" s="39">
        <f t="shared" si="30"/>
        <v>-367.98323165044008</v>
      </c>
      <c r="K189" s="36">
        <f t="shared" si="25"/>
        <v>-380.02592102643564</v>
      </c>
      <c r="L189" s="36">
        <f t="shared" si="26"/>
        <v>-223656.82709098919</v>
      </c>
      <c r="M189" s="36">
        <f t="shared" si="27"/>
        <v>-7057841.4053029623</v>
      </c>
      <c r="N189" s="40">
        <f>'jan-nov'!M189</f>
        <v>-7012357.197331951</v>
      </c>
      <c r="O189" s="40">
        <f t="shared" si="29"/>
        <v>-45484.207971011288</v>
      </c>
    </row>
    <row r="190" spans="1:15" x14ac:dyDescent="0.3">
      <c r="A190" s="33">
        <v>1122</v>
      </c>
      <c r="B190" s="34" t="s">
        <v>244</v>
      </c>
      <c r="C190" s="35">
        <v>310148</v>
      </c>
      <c r="D190" s="35">
        <v>11853</v>
      </c>
      <c r="E190" s="36">
        <f t="shared" si="21"/>
        <v>26166.202649118368</v>
      </c>
      <c r="F190" s="37">
        <f t="shared" si="28"/>
        <v>0.91066392000356444</v>
      </c>
      <c r="G190" s="38">
        <f t="shared" si="22"/>
        <v>1540.1418163500537</v>
      </c>
      <c r="H190" s="38">
        <f t="shared" si="23"/>
        <v>0</v>
      </c>
      <c r="I190" s="36">
        <f t="shared" si="24"/>
        <v>1540.1418163500537</v>
      </c>
      <c r="J190" s="39">
        <f t="shared" si="30"/>
        <v>-367.98323165044008</v>
      </c>
      <c r="K190" s="36">
        <f t="shared" si="25"/>
        <v>1172.1585846996136</v>
      </c>
      <c r="L190" s="36">
        <f t="shared" si="26"/>
        <v>18255300.949197184</v>
      </c>
      <c r="M190" s="36">
        <f t="shared" si="27"/>
        <v>13893595.70444452</v>
      </c>
      <c r="N190" s="40">
        <f>'jan-nov'!M190</f>
        <v>13584824.808314886</v>
      </c>
      <c r="O190" s="40">
        <f t="shared" si="29"/>
        <v>308770.89612963423</v>
      </c>
    </row>
    <row r="191" spans="1:15" x14ac:dyDescent="0.3">
      <c r="A191" s="33">
        <v>1124</v>
      </c>
      <c r="B191" s="34" t="s">
        <v>245</v>
      </c>
      <c r="C191" s="35">
        <v>986777</v>
      </c>
      <c r="D191" s="35">
        <v>26096</v>
      </c>
      <c r="E191" s="36">
        <f t="shared" si="21"/>
        <v>37813.34304107909</v>
      </c>
      <c r="F191" s="37">
        <f t="shared" si="28"/>
        <v>1.3160200455524957</v>
      </c>
      <c r="G191" s="38">
        <f t="shared" si="22"/>
        <v>-5448.1424188263791</v>
      </c>
      <c r="H191" s="38">
        <f t="shared" si="23"/>
        <v>0</v>
      </c>
      <c r="I191" s="36">
        <f t="shared" si="24"/>
        <v>-5448.1424188263791</v>
      </c>
      <c r="J191" s="39">
        <f t="shared" si="30"/>
        <v>-367.98323165044008</v>
      </c>
      <c r="K191" s="36">
        <f t="shared" si="25"/>
        <v>-5816.1256504768189</v>
      </c>
      <c r="L191" s="36">
        <f t="shared" si="26"/>
        <v>-142174724.56169319</v>
      </c>
      <c r="M191" s="36">
        <f t="shared" si="27"/>
        <v>-151777614.97484306</v>
      </c>
      <c r="N191" s="40">
        <f>'jan-nov'!M191</f>
        <v>-149106428.16183361</v>
      </c>
      <c r="O191" s="40">
        <f t="shared" si="29"/>
        <v>-2671186.8130094409</v>
      </c>
    </row>
    <row r="192" spans="1:15" x14ac:dyDescent="0.3">
      <c r="A192" s="33">
        <v>1127</v>
      </c>
      <c r="B192" s="34" t="s">
        <v>246</v>
      </c>
      <c r="C192" s="35">
        <v>354504</v>
      </c>
      <c r="D192" s="35">
        <v>10737</v>
      </c>
      <c r="E192" s="36">
        <f t="shared" si="21"/>
        <v>33017.043867001958</v>
      </c>
      <c r="F192" s="37">
        <f t="shared" si="28"/>
        <v>1.1490941577595222</v>
      </c>
      <c r="G192" s="38">
        <f t="shared" si="22"/>
        <v>-2570.3629143800999</v>
      </c>
      <c r="H192" s="38">
        <f t="shared" si="23"/>
        <v>0</v>
      </c>
      <c r="I192" s="36">
        <f t="shared" si="24"/>
        <v>-2570.3629143800999</v>
      </c>
      <c r="J192" s="39">
        <f t="shared" si="30"/>
        <v>-367.98323165044008</v>
      </c>
      <c r="K192" s="36">
        <f t="shared" si="25"/>
        <v>-2938.3461460305398</v>
      </c>
      <c r="L192" s="36">
        <f t="shared" si="26"/>
        <v>-27597986.611699134</v>
      </c>
      <c r="M192" s="36">
        <f t="shared" si="27"/>
        <v>-31549022.569929905</v>
      </c>
      <c r="N192" s="40">
        <f>'jan-nov'!M192</f>
        <v>-32350293.852452803</v>
      </c>
      <c r="O192" s="40">
        <f t="shared" si="29"/>
        <v>801271.28252289817</v>
      </c>
    </row>
    <row r="193" spans="1:15" x14ac:dyDescent="0.3">
      <c r="A193" s="33">
        <v>1129</v>
      </c>
      <c r="B193" s="34" t="s">
        <v>247</v>
      </c>
      <c r="C193" s="35">
        <v>53109</v>
      </c>
      <c r="D193" s="35">
        <v>1238</v>
      </c>
      <c r="E193" s="36">
        <f t="shared" si="21"/>
        <v>42899.030694668822</v>
      </c>
      <c r="F193" s="37">
        <f t="shared" si="28"/>
        <v>1.4930175379527848</v>
      </c>
      <c r="G193" s="38">
        <f t="shared" si="22"/>
        <v>-8499.5550109802189</v>
      </c>
      <c r="H193" s="38">
        <f t="shared" si="23"/>
        <v>0</v>
      </c>
      <c r="I193" s="36">
        <f t="shared" si="24"/>
        <v>-8499.5550109802189</v>
      </c>
      <c r="J193" s="39">
        <f t="shared" si="30"/>
        <v>-367.98323165044008</v>
      </c>
      <c r="K193" s="36">
        <f t="shared" si="25"/>
        <v>-8867.5382426306587</v>
      </c>
      <c r="L193" s="36">
        <f t="shared" si="26"/>
        <v>-10522449.103593512</v>
      </c>
      <c r="M193" s="36">
        <f t="shared" si="27"/>
        <v>-10978012.344376756</v>
      </c>
      <c r="N193" s="40">
        <f>'jan-nov'!M193</f>
        <v>-10778484.137965593</v>
      </c>
      <c r="O193" s="40">
        <f t="shared" si="29"/>
        <v>-199528.20641116239</v>
      </c>
    </row>
    <row r="194" spans="1:15" x14ac:dyDescent="0.3">
      <c r="A194" s="33">
        <v>1130</v>
      </c>
      <c r="B194" s="34" t="s">
        <v>248</v>
      </c>
      <c r="C194" s="35">
        <v>327171</v>
      </c>
      <c r="D194" s="35">
        <v>12464</v>
      </c>
      <c r="E194" s="36">
        <f t="shared" si="21"/>
        <v>26249.277920410783</v>
      </c>
      <c r="F194" s="37">
        <f t="shared" si="28"/>
        <v>0.91355519365243909</v>
      </c>
      <c r="G194" s="38">
        <f t="shared" si="22"/>
        <v>1490.2966535746048</v>
      </c>
      <c r="H194" s="38">
        <f t="shared" si="23"/>
        <v>0</v>
      </c>
      <c r="I194" s="36">
        <f t="shared" si="24"/>
        <v>1490.2966535746048</v>
      </c>
      <c r="J194" s="39">
        <f t="shared" si="30"/>
        <v>-367.98323165044008</v>
      </c>
      <c r="K194" s="36">
        <f t="shared" si="25"/>
        <v>1122.3134219241647</v>
      </c>
      <c r="L194" s="36">
        <f t="shared" si="26"/>
        <v>18575057.490153875</v>
      </c>
      <c r="M194" s="36">
        <f t="shared" si="27"/>
        <v>13988514.490862789</v>
      </c>
      <c r="N194" s="40">
        <f>'jan-nov'!M194</f>
        <v>14536763.250724442</v>
      </c>
      <c r="O194" s="40">
        <f t="shared" si="29"/>
        <v>-548248.75986165367</v>
      </c>
    </row>
    <row r="195" spans="1:15" x14ac:dyDescent="0.3">
      <c r="A195" s="33">
        <v>1133</v>
      </c>
      <c r="B195" s="34" t="s">
        <v>249</v>
      </c>
      <c r="C195" s="35">
        <v>94420</v>
      </c>
      <c r="D195" s="35">
        <v>2737</v>
      </c>
      <c r="E195" s="36">
        <f t="shared" si="21"/>
        <v>34497.625137011324</v>
      </c>
      <c r="F195" s="37">
        <f t="shared" si="28"/>
        <v>1.200622916491199</v>
      </c>
      <c r="G195" s="38">
        <f t="shared" si="22"/>
        <v>-3458.7116763857198</v>
      </c>
      <c r="H195" s="38">
        <f t="shared" si="23"/>
        <v>0</v>
      </c>
      <c r="I195" s="36">
        <f t="shared" si="24"/>
        <v>-3458.7116763857198</v>
      </c>
      <c r="J195" s="39">
        <f t="shared" si="30"/>
        <v>-367.98323165044008</v>
      </c>
      <c r="K195" s="36">
        <f t="shared" si="25"/>
        <v>-3826.6949080361601</v>
      </c>
      <c r="L195" s="36">
        <f t="shared" si="26"/>
        <v>-9466493.8582677152</v>
      </c>
      <c r="M195" s="36">
        <f t="shared" si="27"/>
        <v>-10473663.96329497</v>
      </c>
      <c r="N195" s="40">
        <f>'jan-nov'!M195</f>
        <v>-11186382.460106481</v>
      </c>
      <c r="O195" s="40">
        <f t="shared" si="29"/>
        <v>712718.496811511</v>
      </c>
    </row>
    <row r="196" spans="1:15" x14ac:dyDescent="0.3">
      <c r="A196" s="33">
        <v>1134</v>
      </c>
      <c r="B196" s="34" t="s">
        <v>250</v>
      </c>
      <c r="C196" s="35">
        <v>141024</v>
      </c>
      <c r="D196" s="35">
        <v>3903</v>
      </c>
      <c r="E196" s="36">
        <f t="shared" si="21"/>
        <v>36132.205995388162</v>
      </c>
      <c r="F196" s="37">
        <f t="shared" si="28"/>
        <v>1.257511332132297</v>
      </c>
      <c r="G196" s="38">
        <f t="shared" si="22"/>
        <v>-4439.4601914118221</v>
      </c>
      <c r="H196" s="38">
        <f t="shared" si="23"/>
        <v>0</v>
      </c>
      <c r="I196" s="36">
        <f t="shared" si="24"/>
        <v>-4439.4601914118221</v>
      </c>
      <c r="J196" s="39">
        <f t="shared" si="30"/>
        <v>-367.98323165044008</v>
      </c>
      <c r="K196" s="36">
        <f t="shared" si="25"/>
        <v>-4807.4434230622619</v>
      </c>
      <c r="L196" s="36">
        <f t="shared" si="26"/>
        <v>-17327213.12708034</v>
      </c>
      <c r="M196" s="36">
        <f t="shared" si="27"/>
        <v>-18763451.68021201</v>
      </c>
      <c r="N196" s="40">
        <f>'jan-nov'!M196</f>
        <v>-18974641.99554095</v>
      </c>
      <c r="O196" s="40">
        <f t="shared" si="29"/>
        <v>211190.31532894075</v>
      </c>
    </row>
    <row r="197" spans="1:15" x14ac:dyDescent="0.3">
      <c r="A197" s="33">
        <v>1135</v>
      </c>
      <c r="B197" s="34" t="s">
        <v>251</v>
      </c>
      <c r="C197" s="35">
        <v>112299</v>
      </c>
      <c r="D197" s="35">
        <v>4710</v>
      </c>
      <c r="E197" s="36">
        <f t="shared" si="21"/>
        <v>23842.67515923567</v>
      </c>
      <c r="F197" s="37">
        <f t="shared" si="28"/>
        <v>0.82979805342953505</v>
      </c>
      <c r="G197" s="38">
        <f t="shared" si="22"/>
        <v>2934.2583102796721</v>
      </c>
      <c r="H197" s="38">
        <f t="shared" si="23"/>
        <v>705.99198232357901</v>
      </c>
      <c r="I197" s="36">
        <f t="shared" si="24"/>
        <v>3640.2502926032512</v>
      </c>
      <c r="J197" s="39">
        <f t="shared" si="30"/>
        <v>-367.98323165044008</v>
      </c>
      <c r="K197" s="36">
        <f t="shared" si="25"/>
        <v>3272.2670609528113</v>
      </c>
      <c r="L197" s="36">
        <f t="shared" si="26"/>
        <v>17145578.878161315</v>
      </c>
      <c r="M197" s="36">
        <f t="shared" si="27"/>
        <v>15412377.857087741</v>
      </c>
      <c r="N197" s="40">
        <f>'jan-nov'!M197</f>
        <v>14790535.195722962</v>
      </c>
      <c r="O197" s="40">
        <f t="shared" si="29"/>
        <v>621842.66136477888</v>
      </c>
    </row>
    <row r="198" spans="1:15" x14ac:dyDescent="0.3">
      <c r="A198" s="33">
        <v>1141</v>
      </c>
      <c r="B198" s="34" t="s">
        <v>252</v>
      </c>
      <c r="C198" s="35">
        <v>86133</v>
      </c>
      <c r="D198" s="35">
        <v>3221</v>
      </c>
      <c r="E198" s="36">
        <f t="shared" si="21"/>
        <v>26741.074200558833</v>
      </c>
      <c r="F198" s="37">
        <f t="shared" si="28"/>
        <v>0.93067120908381407</v>
      </c>
      <c r="G198" s="38">
        <f t="shared" si="22"/>
        <v>1195.2188854857748</v>
      </c>
      <c r="H198" s="38">
        <f t="shared" si="23"/>
        <v>0</v>
      </c>
      <c r="I198" s="36">
        <f t="shared" si="24"/>
        <v>1195.2188854857748</v>
      </c>
      <c r="J198" s="39">
        <f t="shared" si="30"/>
        <v>-367.98323165044008</v>
      </c>
      <c r="K198" s="36">
        <f t="shared" si="25"/>
        <v>827.23565383533469</v>
      </c>
      <c r="L198" s="36">
        <f t="shared" si="26"/>
        <v>3849800.0301496806</v>
      </c>
      <c r="M198" s="36">
        <f t="shared" si="27"/>
        <v>2664526.0410036128</v>
      </c>
      <c r="N198" s="40">
        <f>'jan-nov'!M198</f>
        <v>2817396.6006565611</v>
      </c>
      <c r="O198" s="40">
        <f t="shared" si="29"/>
        <v>-152870.55965294829</v>
      </c>
    </row>
    <row r="199" spans="1:15" x14ac:dyDescent="0.3">
      <c r="A199" s="33">
        <v>1142</v>
      </c>
      <c r="B199" s="34" t="s">
        <v>253</v>
      </c>
      <c r="C199" s="35">
        <v>153116</v>
      </c>
      <c r="D199" s="35">
        <v>4856</v>
      </c>
      <c r="E199" s="36">
        <f t="shared" si="21"/>
        <v>31531.301482701812</v>
      </c>
      <c r="F199" s="37">
        <f t="shared" si="28"/>
        <v>1.0973857764576675</v>
      </c>
      <c r="G199" s="38">
        <f t="shared" si="22"/>
        <v>-1678.9174838000129</v>
      </c>
      <c r="H199" s="38">
        <f t="shared" si="23"/>
        <v>0</v>
      </c>
      <c r="I199" s="36">
        <f t="shared" si="24"/>
        <v>-1678.9174838000129</v>
      </c>
      <c r="J199" s="39">
        <f t="shared" si="30"/>
        <v>-367.98323165044008</v>
      </c>
      <c r="K199" s="36">
        <f t="shared" si="25"/>
        <v>-2046.9007154504529</v>
      </c>
      <c r="L199" s="36">
        <f t="shared" si="26"/>
        <v>-8152823.3013328621</v>
      </c>
      <c r="M199" s="36">
        <f t="shared" si="27"/>
        <v>-9939749.874227399</v>
      </c>
      <c r="N199" s="40">
        <f>'jan-nov'!M199</f>
        <v>-10052970.415154209</v>
      </c>
      <c r="O199" s="40">
        <f t="shared" si="29"/>
        <v>113220.54092681035</v>
      </c>
    </row>
    <row r="200" spans="1:15" x14ac:dyDescent="0.3">
      <c r="A200" s="33">
        <v>1144</v>
      </c>
      <c r="B200" s="34" t="s">
        <v>254</v>
      </c>
      <c r="C200" s="35">
        <v>12573</v>
      </c>
      <c r="D200" s="35">
        <v>524</v>
      </c>
      <c r="E200" s="36">
        <f t="shared" ref="E200:E263" si="31">(C200*1000)/D200</f>
        <v>23994.274809160306</v>
      </c>
      <c r="F200" s="37">
        <f t="shared" si="28"/>
        <v>0.83507418513740395</v>
      </c>
      <c r="G200" s="38">
        <f t="shared" ref="G200:G263" si="32">(E$437-E200)*0.6</f>
        <v>2843.2985203248904</v>
      </c>
      <c r="H200" s="38">
        <f t="shared" ref="H200:H263" si="33">IF(E200&gt;=E$437*0.9,0,IF(E200&lt;0.9*E$437,(E$437*0.9-E200)*0.35))</f>
        <v>652.93210484995643</v>
      </c>
      <c r="I200" s="36">
        <f t="shared" ref="I200:I263" si="34">G200+H200</f>
        <v>3496.2306251748469</v>
      </c>
      <c r="J200" s="39">
        <f t="shared" si="30"/>
        <v>-367.98323165044008</v>
      </c>
      <c r="K200" s="36">
        <f t="shared" ref="K200:K263" si="35">I200+J200</f>
        <v>3128.247393524407</v>
      </c>
      <c r="L200" s="36">
        <f t="shared" ref="L200:L263" si="36">(I200*D200)</f>
        <v>1832024.8475916197</v>
      </c>
      <c r="M200" s="36">
        <f t="shared" ref="M200:M263" si="37">(K200*D200)</f>
        <v>1639201.6342067893</v>
      </c>
      <c r="N200" s="40">
        <f>'jan-nov'!M200</f>
        <v>1636377.9920507073</v>
      </c>
      <c r="O200" s="40">
        <f t="shared" si="29"/>
        <v>2823.6421560819726</v>
      </c>
    </row>
    <row r="201" spans="1:15" x14ac:dyDescent="0.3">
      <c r="A201" s="33">
        <v>1145</v>
      </c>
      <c r="B201" s="34" t="s">
        <v>255</v>
      </c>
      <c r="C201" s="35">
        <v>20265</v>
      </c>
      <c r="D201" s="35">
        <v>865</v>
      </c>
      <c r="E201" s="36">
        <f t="shared" si="31"/>
        <v>23427.745664739883</v>
      </c>
      <c r="F201" s="37">
        <f t="shared" ref="F201:F264" si="38">IF(ISNUMBER(C201),E201/E$437,"")</f>
        <v>0.81535723734897314</v>
      </c>
      <c r="G201" s="38">
        <f t="shared" si="32"/>
        <v>3183.2160069771444</v>
      </c>
      <c r="H201" s="38">
        <f t="shared" si="33"/>
        <v>851.21730539710461</v>
      </c>
      <c r="I201" s="36">
        <f t="shared" si="34"/>
        <v>4034.433312374249</v>
      </c>
      <c r="J201" s="39">
        <f t="shared" si="30"/>
        <v>-367.98323165044008</v>
      </c>
      <c r="K201" s="36">
        <f t="shared" si="35"/>
        <v>3666.4500807238092</v>
      </c>
      <c r="L201" s="36">
        <f t="shared" si="36"/>
        <v>3489784.8152037254</v>
      </c>
      <c r="M201" s="36">
        <f t="shared" si="37"/>
        <v>3171479.3198260949</v>
      </c>
      <c r="N201" s="40">
        <f>'jan-nov'!M201</f>
        <v>3063195.635732559</v>
      </c>
      <c r="O201" s="40">
        <f t="shared" ref="O201:O264" si="39">M201-N201</f>
        <v>108283.68409353588</v>
      </c>
    </row>
    <row r="202" spans="1:15" x14ac:dyDescent="0.3">
      <c r="A202" s="33">
        <v>1146</v>
      </c>
      <c r="B202" s="34" t="s">
        <v>256</v>
      </c>
      <c r="C202" s="35">
        <v>264000</v>
      </c>
      <c r="D202" s="35">
        <v>10925</v>
      </c>
      <c r="E202" s="36">
        <f t="shared" si="31"/>
        <v>24164.759725400458</v>
      </c>
      <c r="F202" s="37">
        <f t="shared" si="38"/>
        <v>0.841007581901415</v>
      </c>
      <c r="G202" s="38">
        <f t="shared" si="32"/>
        <v>2741.0075705807999</v>
      </c>
      <c r="H202" s="38">
        <f t="shared" si="33"/>
        <v>593.26238416590343</v>
      </c>
      <c r="I202" s="36">
        <f t="shared" si="34"/>
        <v>3334.2699547467032</v>
      </c>
      <c r="J202" s="39">
        <f t="shared" ref="J202:J265" si="40">I$439</f>
        <v>-367.98323165044008</v>
      </c>
      <c r="K202" s="36">
        <f t="shared" si="35"/>
        <v>2966.2867230962629</v>
      </c>
      <c r="L202" s="36">
        <f t="shared" si="36"/>
        <v>36426899.255607732</v>
      </c>
      <c r="M202" s="36">
        <f t="shared" si="37"/>
        <v>32406682.449826673</v>
      </c>
      <c r="N202" s="40">
        <f>'jan-nov'!M202</f>
        <v>31640134.185408369</v>
      </c>
      <c r="O202" s="40">
        <f t="shared" si="39"/>
        <v>766548.26441830397</v>
      </c>
    </row>
    <row r="203" spans="1:15" x14ac:dyDescent="0.3">
      <c r="A203" s="33">
        <v>1149</v>
      </c>
      <c r="B203" s="34" t="s">
        <v>257</v>
      </c>
      <c r="C203" s="35">
        <v>1031685</v>
      </c>
      <c r="D203" s="35">
        <v>42187</v>
      </c>
      <c r="E203" s="36">
        <f t="shared" si="31"/>
        <v>24455.045393130586</v>
      </c>
      <c r="F203" s="37">
        <f t="shared" si="38"/>
        <v>0.85111041140407029</v>
      </c>
      <c r="G203" s="38">
        <f t="shared" si="32"/>
        <v>2566.8361699427228</v>
      </c>
      <c r="H203" s="38">
        <f t="shared" si="33"/>
        <v>491.6624004603587</v>
      </c>
      <c r="I203" s="36">
        <f t="shared" si="34"/>
        <v>3058.4985704030814</v>
      </c>
      <c r="J203" s="39">
        <f t="shared" si="40"/>
        <v>-367.98323165044008</v>
      </c>
      <c r="K203" s="36">
        <f t="shared" si="35"/>
        <v>2690.5153387526416</v>
      </c>
      <c r="L203" s="36">
        <f t="shared" si="36"/>
        <v>129028879.18959479</v>
      </c>
      <c r="M203" s="36">
        <f t="shared" si="37"/>
        <v>113504770.5959577</v>
      </c>
      <c r="N203" s="40">
        <f>'jan-nov'!M203</f>
        <v>109537333.97069316</v>
      </c>
      <c r="O203" s="40">
        <f t="shared" si="39"/>
        <v>3967436.6252645403</v>
      </c>
    </row>
    <row r="204" spans="1:15" x14ac:dyDescent="0.3">
      <c r="A204" s="33">
        <v>1151</v>
      </c>
      <c r="B204" s="34" t="s">
        <v>258</v>
      </c>
      <c r="C204" s="35">
        <v>4581</v>
      </c>
      <c r="D204" s="35">
        <v>200</v>
      </c>
      <c r="E204" s="36">
        <f t="shared" si="31"/>
        <v>22905</v>
      </c>
      <c r="F204" s="37">
        <f t="shared" si="38"/>
        <v>0.79716408862959143</v>
      </c>
      <c r="G204" s="38">
        <f t="shared" si="32"/>
        <v>3496.8634058210741</v>
      </c>
      <c r="H204" s="38">
        <f t="shared" si="33"/>
        <v>1034.1782880560636</v>
      </c>
      <c r="I204" s="36">
        <f t="shared" si="34"/>
        <v>4531.0416938771377</v>
      </c>
      <c r="J204" s="39">
        <f t="shared" si="40"/>
        <v>-367.98323165044008</v>
      </c>
      <c r="K204" s="36">
        <f t="shared" si="35"/>
        <v>4163.0584622266979</v>
      </c>
      <c r="L204" s="36">
        <f t="shared" si="36"/>
        <v>906208.33877542755</v>
      </c>
      <c r="M204" s="36">
        <f t="shared" si="37"/>
        <v>832611.69244533964</v>
      </c>
      <c r="N204" s="40">
        <f>'jan-nov'!M204</f>
        <v>813324.4244468346</v>
      </c>
      <c r="O204" s="40">
        <f t="shared" si="39"/>
        <v>19287.267998505034</v>
      </c>
    </row>
    <row r="205" spans="1:15" x14ac:dyDescent="0.3">
      <c r="A205" s="33">
        <v>1160</v>
      </c>
      <c r="B205" s="34" t="s">
        <v>259</v>
      </c>
      <c r="C205" s="35">
        <v>241047</v>
      </c>
      <c r="D205" s="35">
        <v>8788</v>
      </c>
      <c r="E205" s="36">
        <f t="shared" si="31"/>
        <v>27429.107874374145</v>
      </c>
      <c r="F205" s="37">
        <f t="shared" si="38"/>
        <v>0.95461688629549069</v>
      </c>
      <c r="G205" s="38">
        <f t="shared" si="32"/>
        <v>782.39868119658706</v>
      </c>
      <c r="H205" s="38">
        <f t="shared" si="33"/>
        <v>0</v>
      </c>
      <c r="I205" s="36">
        <f t="shared" si="34"/>
        <v>782.39868119658706</v>
      </c>
      <c r="J205" s="39">
        <f t="shared" si="40"/>
        <v>-367.98323165044008</v>
      </c>
      <c r="K205" s="36">
        <f t="shared" si="35"/>
        <v>414.41544954614699</v>
      </c>
      <c r="L205" s="36">
        <f t="shared" si="36"/>
        <v>6875719.6103556072</v>
      </c>
      <c r="M205" s="36">
        <f t="shared" si="37"/>
        <v>3641882.9706115397</v>
      </c>
      <c r="N205" s="40">
        <f>'jan-nov'!M205</f>
        <v>2816008.2355075753</v>
      </c>
      <c r="O205" s="40">
        <f t="shared" si="39"/>
        <v>825874.73510396434</v>
      </c>
    </row>
    <row r="206" spans="1:15" x14ac:dyDescent="0.3">
      <c r="A206" s="33">
        <v>1201</v>
      </c>
      <c r="B206" s="34" t="s">
        <v>260</v>
      </c>
      <c r="C206" s="35">
        <v>8707661</v>
      </c>
      <c r="D206" s="35">
        <v>277391</v>
      </c>
      <c r="E206" s="36">
        <f t="shared" si="31"/>
        <v>31391.288830567682</v>
      </c>
      <c r="F206" s="37">
        <f t="shared" si="38"/>
        <v>1.0925129077287823</v>
      </c>
      <c r="G206" s="38">
        <f t="shared" si="32"/>
        <v>-1594.9098925195351</v>
      </c>
      <c r="H206" s="38">
        <f t="shared" si="33"/>
        <v>0</v>
      </c>
      <c r="I206" s="36">
        <f t="shared" si="34"/>
        <v>-1594.9098925195351</v>
      </c>
      <c r="J206" s="39">
        <f t="shared" si="40"/>
        <v>-367.98323165044008</v>
      </c>
      <c r="K206" s="36">
        <f t="shared" si="35"/>
        <v>-1962.8931241699752</v>
      </c>
      <c r="L206" s="36">
        <f t="shared" si="36"/>
        <v>-442413649.99588639</v>
      </c>
      <c r="M206" s="36">
        <f t="shared" si="37"/>
        <v>-544488886.60663354</v>
      </c>
      <c r="N206" s="40">
        <f>'jan-nov'!M206</f>
        <v>-538873004.45429194</v>
      </c>
      <c r="O206" s="40">
        <f t="shared" si="39"/>
        <v>-5615882.1523416042</v>
      </c>
    </row>
    <row r="207" spans="1:15" x14ac:dyDescent="0.3">
      <c r="A207" s="33">
        <v>1211</v>
      </c>
      <c r="B207" s="34" t="s">
        <v>261</v>
      </c>
      <c r="C207" s="35">
        <v>100476</v>
      </c>
      <c r="D207" s="35">
        <v>4106</v>
      </c>
      <c r="E207" s="36">
        <f t="shared" si="31"/>
        <v>24470.530930345834</v>
      </c>
      <c r="F207" s="37">
        <f t="shared" si="38"/>
        <v>0.85164935548445164</v>
      </c>
      <c r="G207" s="38">
        <f t="shared" si="32"/>
        <v>2557.5448476135739</v>
      </c>
      <c r="H207" s="38">
        <f t="shared" si="33"/>
        <v>486.24246243502165</v>
      </c>
      <c r="I207" s="36">
        <f t="shared" si="34"/>
        <v>3043.7873100485954</v>
      </c>
      <c r="J207" s="39">
        <f t="shared" si="40"/>
        <v>-367.98323165044008</v>
      </c>
      <c r="K207" s="36">
        <f t="shared" si="35"/>
        <v>2675.8040783981551</v>
      </c>
      <c r="L207" s="36">
        <f t="shared" si="36"/>
        <v>12497790.695059532</v>
      </c>
      <c r="M207" s="36">
        <f t="shared" si="37"/>
        <v>10986851.545902824</v>
      </c>
      <c r="N207" s="40">
        <f>'jan-nov'!M207</f>
        <v>10715267.43389352</v>
      </c>
      <c r="O207" s="40">
        <f t="shared" si="39"/>
        <v>271584.11200930364</v>
      </c>
    </row>
    <row r="208" spans="1:15" x14ac:dyDescent="0.3">
      <c r="A208" s="33">
        <v>1216</v>
      </c>
      <c r="B208" s="34" t="s">
        <v>262</v>
      </c>
      <c r="C208" s="35">
        <v>130903</v>
      </c>
      <c r="D208" s="35">
        <v>5593</v>
      </c>
      <c r="E208" s="36">
        <f t="shared" si="31"/>
        <v>23404.791703915609</v>
      </c>
      <c r="F208" s="37">
        <f t="shared" si="38"/>
        <v>0.81455836927384007</v>
      </c>
      <c r="G208" s="38">
        <f t="shared" si="32"/>
        <v>3196.9883834717089</v>
      </c>
      <c r="H208" s="38">
        <f t="shared" si="33"/>
        <v>859.25119168560047</v>
      </c>
      <c r="I208" s="36">
        <f t="shared" si="34"/>
        <v>4056.2395751573094</v>
      </c>
      <c r="J208" s="39">
        <f t="shared" si="40"/>
        <v>-367.98323165044008</v>
      </c>
      <c r="K208" s="36">
        <f t="shared" si="35"/>
        <v>3688.2563435068696</v>
      </c>
      <c r="L208" s="36">
        <f t="shared" si="36"/>
        <v>22686547.943854831</v>
      </c>
      <c r="M208" s="36">
        <f t="shared" si="37"/>
        <v>20628417.729233921</v>
      </c>
      <c r="N208" s="40">
        <f>'jan-nov'!M208</f>
        <v>20146681.029655736</v>
      </c>
      <c r="O208" s="40">
        <f t="shared" si="39"/>
        <v>481736.69957818463</v>
      </c>
    </row>
    <row r="209" spans="1:15" x14ac:dyDescent="0.3">
      <c r="A209" s="33">
        <v>1219</v>
      </c>
      <c r="B209" s="34" t="s">
        <v>263</v>
      </c>
      <c r="C209" s="35">
        <v>340199</v>
      </c>
      <c r="D209" s="35">
        <v>11778</v>
      </c>
      <c r="E209" s="36">
        <f t="shared" si="31"/>
        <v>28884.275768381729</v>
      </c>
      <c r="F209" s="37">
        <f t="shared" si="38"/>
        <v>1.0052611817781187</v>
      </c>
      <c r="G209" s="38">
        <f t="shared" si="32"/>
        <v>-90.702055207962985</v>
      </c>
      <c r="H209" s="38">
        <f t="shared" si="33"/>
        <v>0</v>
      </c>
      <c r="I209" s="36">
        <f t="shared" si="34"/>
        <v>-90.702055207962985</v>
      </c>
      <c r="J209" s="39">
        <f t="shared" si="40"/>
        <v>-367.98323165044008</v>
      </c>
      <c r="K209" s="36">
        <f t="shared" si="35"/>
        <v>-458.68528685840306</v>
      </c>
      <c r="L209" s="36">
        <f t="shared" si="36"/>
        <v>-1068288.806239388</v>
      </c>
      <c r="M209" s="36">
        <f t="shared" si="37"/>
        <v>-5402395.3086182708</v>
      </c>
      <c r="N209" s="40">
        <f>'jan-nov'!M209</f>
        <v>-4420007.8973818691</v>
      </c>
      <c r="O209" s="40">
        <f t="shared" si="39"/>
        <v>-982387.41123640165</v>
      </c>
    </row>
    <row r="210" spans="1:15" x14ac:dyDescent="0.3">
      <c r="A210" s="33">
        <v>1221</v>
      </c>
      <c r="B210" s="34" t="s">
        <v>264</v>
      </c>
      <c r="C210" s="35">
        <v>488716</v>
      </c>
      <c r="D210" s="35">
        <v>18775</v>
      </c>
      <c r="E210" s="36">
        <f t="shared" si="31"/>
        <v>26030.146471371503</v>
      </c>
      <c r="F210" s="37">
        <f t="shared" si="38"/>
        <v>0.90592874869005191</v>
      </c>
      <c r="G210" s="38">
        <f t="shared" si="32"/>
        <v>1621.7755229981724</v>
      </c>
      <c r="H210" s="38">
        <f t="shared" si="33"/>
        <v>0</v>
      </c>
      <c r="I210" s="36">
        <f t="shared" si="34"/>
        <v>1621.7755229981724</v>
      </c>
      <c r="J210" s="39">
        <f t="shared" si="40"/>
        <v>-367.98323165044008</v>
      </c>
      <c r="K210" s="36">
        <f t="shared" si="35"/>
        <v>1253.7922913477323</v>
      </c>
      <c r="L210" s="36">
        <f t="shared" si="36"/>
        <v>30448835.444290686</v>
      </c>
      <c r="M210" s="36">
        <f t="shared" si="37"/>
        <v>23539950.270053674</v>
      </c>
      <c r="N210" s="40">
        <f>'jan-nov'!M210</f>
        <v>23084787.326087244</v>
      </c>
      <c r="O210" s="40">
        <f t="shared" si="39"/>
        <v>455162.94396642968</v>
      </c>
    </row>
    <row r="211" spans="1:15" x14ac:dyDescent="0.3">
      <c r="A211" s="33">
        <v>1222</v>
      </c>
      <c r="B211" s="34" t="s">
        <v>265</v>
      </c>
      <c r="C211" s="35">
        <v>84396</v>
      </c>
      <c r="D211" s="35">
        <v>3140</v>
      </c>
      <c r="E211" s="36">
        <f t="shared" si="31"/>
        <v>26877.707006369426</v>
      </c>
      <c r="F211" s="37">
        <f t="shared" si="38"/>
        <v>0.93542644881840942</v>
      </c>
      <c r="G211" s="38">
        <f t="shared" si="32"/>
        <v>1113.2392019994186</v>
      </c>
      <c r="H211" s="38">
        <f t="shared" si="33"/>
        <v>0</v>
      </c>
      <c r="I211" s="36">
        <f t="shared" si="34"/>
        <v>1113.2392019994186</v>
      </c>
      <c r="J211" s="39">
        <f t="shared" si="40"/>
        <v>-367.98323165044008</v>
      </c>
      <c r="K211" s="36">
        <f t="shared" si="35"/>
        <v>745.25597034897851</v>
      </c>
      <c r="L211" s="36">
        <f t="shared" si="36"/>
        <v>3495571.0942781745</v>
      </c>
      <c r="M211" s="36">
        <f t="shared" si="37"/>
        <v>2340103.7468957924</v>
      </c>
      <c r="N211" s="40">
        <f>'jan-nov'!M211</f>
        <v>2082049.278504068</v>
      </c>
      <c r="O211" s="40">
        <f t="shared" si="39"/>
        <v>258054.4683917244</v>
      </c>
    </row>
    <row r="212" spans="1:15" x14ac:dyDescent="0.3">
      <c r="A212" s="33">
        <v>1223</v>
      </c>
      <c r="B212" s="34" t="s">
        <v>266</v>
      </c>
      <c r="C212" s="35">
        <v>76308</v>
      </c>
      <c r="D212" s="35">
        <v>2797</v>
      </c>
      <c r="E212" s="36">
        <f t="shared" si="31"/>
        <v>27282.087951376474</v>
      </c>
      <c r="F212" s="37">
        <f t="shared" si="38"/>
        <v>0.9495001430985105</v>
      </c>
      <c r="G212" s="38">
        <f t="shared" si="32"/>
        <v>870.61063499519003</v>
      </c>
      <c r="H212" s="38">
        <f t="shared" si="33"/>
        <v>0</v>
      </c>
      <c r="I212" s="36">
        <f t="shared" si="34"/>
        <v>870.61063499519003</v>
      </c>
      <c r="J212" s="39">
        <f t="shared" si="40"/>
        <v>-367.98323165044008</v>
      </c>
      <c r="K212" s="36">
        <f t="shared" si="35"/>
        <v>502.62740334474995</v>
      </c>
      <c r="L212" s="36">
        <f t="shared" si="36"/>
        <v>2435097.9460815466</v>
      </c>
      <c r="M212" s="36">
        <f t="shared" si="37"/>
        <v>1405848.8471552655</v>
      </c>
      <c r="N212" s="40">
        <f>'jan-nov'!M212</f>
        <v>1223563.7044509219</v>
      </c>
      <c r="O212" s="40">
        <f t="shared" si="39"/>
        <v>182285.14270434366</v>
      </c>
    </row>
    <row r="213" spans="1:15" x14ac:dyDescent="0.3">
      <c r="A213" s="33">
        <v>1224</v>
      </c>
      <c r="B213" s="34" t="s">
        <v>267</v>
      </c>
      <c r="C213" s="35">
        <v>335516</v>
      </c>
      <c r="D213" s="35">
        <v>13271</v>
      </c>
      <c r="E213" s="36">
        <f t="shared" si="31"/>
        <v>25281.892849069398</v>
      </c>
      <c r="F213" s="37">
        <f t="shared" si="38"/>
        <v>0.87988723299975502</v>
      </c>
      <c r="G213" s="38">
        <f t="shared" si="32"/>
        <v>2070.7276963794357</v>
      </c>
      <c r="H213" s="38">
        <f t="shared" si="33"/>
        <v>202.26579088177439</v>
      </c>
      <c r="I213" s="36">
        <f t="shared" si="34"/>
        <v>2272.9934872612102</v>
      </c>
      <c r="J213" s="39">
        <f t="shared" si="40"/>
        <v>-367.98323165044008</v>
      </c>
      <c r="K213" s="36">
        <f t="shared" si="35"/>
        <v>1905.0102556107702</v>
      </c>
      <c r="L213" s="36">
        <f t="shared" si="36"/>
        <v>30164896.56944352</v>
      </c>
      <c r="M213" s="36">
        <f t="shared" si="37"/>
        <v>25281391.102210529</v>
      </c>
      <c r="N213" s="40">
        <f>'jan-nov'!M213</f>
        <v>24061676.684169728</v>
      </c>
      <c r="O213" s="40">
        <f t="shared" si="39"/>
        <v>1219714.4180408008</v>
      </c>
    </row>
    <row r="214" spans="1:15" x14ac:dyDescent="0.3">
      <c r="A214" s="33">
        <v>1227</v>
      </c>
      <c r="B214" s="34" t="s">
        <v>268</v>
      </c>
      <c r="C214" s="35">
        <v>25475</v>
      </c>
      <c r="D214" s="35">
        <v>1104</v>
      </c>
      <c r="E214" s="36">
        <f t="shared" si="31"/>
        <v>23075.181159420288</v>
      </c>
      <c r="F214" s="37">
        <f t="shared" si="38"/>
        <v>0.8030869137267842</v>
      </c>
      <c r="G214" s="38">
        <f t="shared" si="32"/>
        <v>3394.7547101689015</v>
      </c>
      <c r="H214" s="38">
        <f t="shared" si="33"/>
        <v>974.61488225896278</v>
      </c>
      <c r="I214" s="36">
        <f t="shared" si="34"/>
        <v>4369.3695924278645</v>
      </c>
      <c r="J214" s="39">
        <f t="shared" si="40"/>
        <v>-367.98323165044008</v>
      </c>
      <c r="K214" s="36">
        <f t="shared" si="35"/>
        <v>4001.3863607774247</v>
      </c>
      <c r="L214" s="36">
        <f t="shared" si="36"/>
        <v>4823784.0300403628</v>
      </c>
      <c r="M214" s="36">
        <f t="shared" si="37"/>
        <v>4417530.5422982769</v>
      </c>
      <c r="N214" s="40">
        <f>'jan-nov'!M214</f>
        <v>4296928.822946527</v>
      </c>
      <c r="O214" s="40">
        <f t="shared" si="39"/>
        <v>120601.71935174987</v>
      </c>
    </row>
    <row r="215" spans="1:15" x14ac:dyDescent="0.3">
      <c r="A215" s="33">
        <v>1228</v>
      </c>
      <c r="B215" s="34" t="s">
        <v>269</v>
      </c>
      <c r="C215" s="35">
        <v>209148</v>
      </c>
      <c r="D215" s="35">
        <v>6930</v>
      </c>
      <c r="E215" s="36">
        <f t="shared" si="31"/>
        <v>30180.086580086579</v>
      </c>
      <c r="F215" s="37">
        <f t="shared" si="38"/>
        <v>1.0503593631686041</v>
      </c>
      <c r="G215" s="38">
        <f t="shared" si="32"/>
        <v>-868.18854223087328</v>
      </c>
      <c r="H215" s="38">
        <f t="shared" si="33"/>
        <v>0</v>
      </c>
      <c r="I215" s="36">
        <f t="shared" si="34"/>
        <v>-868.18854223087328</v>
      </c>
      <c r="J215" s="39">
        <f t="shared" si="40"/>
        <v>-367.98323165044008</v>
      </c>
      <c r="K215" s="36">
        <f t="shared" si="35"/>
        <v>-1236.1717738813134</v>
      </c>
      <c r="L215" s="36">
        <f t="shared" si="36"/>
        <v>-6016546.597659952</v>
      </c>
      <c r="M215" s="36">
        <f t="shared" si="37"/>
        <v>-8566670.3929975014</v>
      </c>
      <c r="N215" s="40">
        <f>'jan-nov'!M215</f>
        <v>-9194617.9936199971</v>
      </c>
      <c r="O215" s="40">
        <f t="shared" si="39"/>
        <v>627947.60062249564</v>
      </c>
    </row>
    <row r="216" spans="1:15" x14ac:dyDescent="0.3">
      <c r="A216" s="33">
        <v>1231</v>
      </c>
      <c r="B216" s="34" t="s">
        <v>270</v>
      </c>
      <c r="C216" s="35">
        <v>81214</v>
      </c>
      <c r="D216" s="35">
        <v>3401</v>
      </c>
      <c r="E216" s="36">
        <f t="shared" si="31"/>
        <v>23879.447221405469</v>
      </c>
      <c r="F216" s="37">
        <f t="shared" si="38"/>
        <v>0.83107783371447808</v>
      </c>
      <c r="G216" s="38">
        <f t="shared" si="32"/>
        <v>2912.1950729777927</v>
      </c>
      <c r="H216" s="38">
        <f t="shared" si="33"/>
        <v>693.12176056414933</v>
      </c>
      <c r="I216" s="36">
        <f t="shared" si="34"/>
        <v>3605.3168335419423</v>
      </c>
      <c r="J216" s="39">
        <f t="shared" si="40"/>
        <v>-367.98323165044008</v>
      </c>
      <c r="K216" s="36">
        <f t="shared" si="35"/>
        <v>3237.3336018915024</v>
      </c>
      <c r="L216" s="36">
        <f t="shared" si="36"/>
        <v>12261682.550876146</v>
      </c>
      <c r="M216" s="36">
        <f t="shared" si="37"/>
        <v>11010171.580033001</v>
      </c>
      <c r="N216" s="40">
        <f>'jan-nov'!M216</f>
        <v>10659301.337718425</v>
      </c>
      <c r="O216" s="40">
        <f t="shared" si="39"/>
        <v>350870.24231457524</v>
      </c>
    </row>
    <row r="217" spans="1:15" x14ac:dyDescent="0.3">
      <c r="A217" s="33">
        <v>1232</v>
      </c>
      <c r="B217" s="34" t="s">
        <v>271</v>
      </c>
      <c r="C217" s="35">
        <v>52787</v>
      </c>
      <c r="D217" s="35">
        <v>925</v>
      </c>
      <c r="E217" s="36">
        <f t="shared" si="31"/>
        <v>57067.027027027027</v>
      </c>
      <c r="F217" s="37">
        <f t="shared" si="38"/>
        <v>1.9861071639729431</v>
      </c>
      <c r="G217" s="38">
        <f t="shared" si="32"/>
        <v>-17000.352810395139</v>
      </c>
      <c r="H217" s="38">
        <f t="shared" si="33"/>
        <v>0</v>
      </c>
      <c r="I217" s="36">
        <f t="shared" si="34"/>
        <v>-17000.352810395139</v>
      </c>
      <c r="J217" s="39">
        <f t="shared" si="40"/>
        <v>-367.98323165044008</v>
      </c>
      <c r="K217" s="36">
        <f t="shared" si="35"/>
        <v>-17368.336042045579</v>
      </c>
      <c r="L217" s="36">
        <f t="shared" si="36"/>
        <v>-15725326.349615503</v>
      </c>
      <c r="M217" s="36">
        <f t="shared" si="37"/>
        <v>-16065710.83889216</v>
      </c>
      <c r="N217" s="40">
        <f>'jan-nov'!M217</f>
        <v>-14979796.629740043</v>
      </c>
      <c r="O217" s="40">
        <f t="shared" si="39"/>
        <v>-1085914.2091521174</v>
      </c>
    </row>
    <row r="218" spans="1:15" x14ac:dyDescent="0.3">
      <c r="A218" s="33">
        <v>1233</v>
      </c>
      <c r="B218" s="34" t="s">
        <v>272</v>
      </c>
      <c r="C218" s="35">
        <v>34173</v>
      </c>
      <c r="D218" s="35">
        <v>1116</v>
      </c>
      <c r="E218" s="36">
        <f t="shared" si="31"/>
        <v>30620.967741935485</v>
      </c>
      <c r="F218" s="37">
        <f t="shared" si="38"/>
        <v>1.0657033766843971</v>
      </c>
      <c r="G218" s="38">
        <f t="shared" si="32"/>
        <v>-1132.7172393402163</v>
      </c>
      <c r="H218" s="38">
        <f t="shared" si="33"/>
        <v>0</v>
      </c>
      <c r="I218" s="36">
        <f t="shared" si="34"/>
        <v>-1132.7172393402163</v>
      </c>
      <c r="J218" s="39">
        <f t="shared" si="40"/>
        <v>-367.98323165044008</v>
      </c>
      <c r="K218" s="36">
        <f t="shared" si="35"/>
        <v>-1500.7004709906564</v>
      </c>
      <c r="L218" s="36">
        <f t="shared" si="36"/>
        <v>-1264112.4391036814</v>
      </c>
      <c r="M218" s="36">
        <f t="shared" si="37"/>
        <v>-1674781.7256255725</v>
      </c>
      <c r="N218" s="40">
        <f>'jan-nov'!M218</f>
        <v>-1630481.3392323109</v>
      </c>
      <c r="O218" s="40">
        <f t="shared" si="39"/>
        <v>-44300.386393261608</v>
      </c>
    </row>
    <row r="219" spans="1:15" x14ac:dyDescent="0.3">
      <c r="A219" s="33">
        <v>1234</v>
      </c>
      <c r="B219" s="34" t="s">
        <v>273</v>
      </c>
      <c r="C219" s="35">
        <v>20978</v>
      </c>
      <c r="D219" s="35">
        <v>920</v>
      </c>
      <c r="E219" s="36">
        <f t="shared" si="31"/>
        <v>22802.17391304348</v>
      </c>
      <c r="F219" s="37">
        <f t="shared" si="38"/>
        <v>0.79358542615868799</v>
      </c>
      <c r="G219" s="38">
        <f t="shared" si="32"/>
        <v>3558.5590579949862</v>
      </c>
      <c r="H219" s="38">
        <f t="shared" si="33"/>
        <v>1070.1674184908456</v>
      </c>
      <c r="I219" s="36">
        <f t="shared" si="34"/>
        <v>4628.7264764858319</v>
      </c>
      <c r="J219" s="39">
        <f t="shared" si="40"/>
        <v>-367.98323165044008</v>
      </c>
      <c r="K219" s="36">
        <f t="shared" si="35"/>
        <v>4260.743244835392</v>
      </c>
      <c r="L219" s="36">
        <f t="shared" si="36"/>
        <v>4258428.3583669653</v>
      </c>
      <c r="M219" s="36">
        <f t="shared" si="37"/>
        <v>3919883.7852485608</v>
      </c>
      <c r="N219" s="40">
        <f>'jan-nov'!M219</f>
        <v>3902982.35245544</v>
      </c>
      <c r="O219" s="40">
        <f t="shared" si="39"/>
        <v>16901.432793120854</v>
      </c>
    </row>
    <row r="220" spans="1:15" x14ac:dyDescent="0.3">
      <c r="A220" s="33">
        <v>1235</v>
      </c>
      <c r="B220" s="34" t="s">
        <v>274</v>
      </c>
      <c r="C220" s="35">
        <v>363063</v>
      </c>
      <c r="D220" s="35">
        <v>14425</v>
      </c>
      <c r="E220" s="36">
        <f t="shared" si="31"/>
        <v>25169.012131715772</v>
      </c>
      <c r="F220" s="37">
        <f t="shared" si="38"/>
        <v>0.87595863862415768</v>
      </c>
      <c r="G220" s="38">
        <f t="shared" si="32"/>
        <v>2138.456126791611</v>
      </c>
      <c r="H220" s="38">
        <f t="shared" si="33"/>
        <v>241.77404195554354</v>
      </c>
      <c r="I220" s="36">
        <f t="shared" si="34"/>
        <v>2380.2301687471545</v>
      </c>
      <c r="J220" s="39">
        <f t="shared" si="40"/>
        <v>-367.98323165044008</v>
      </c>
      <c r="K220" s="36">
        <f t="shared" si="35"/>
        <v>2012.2469370967144</v>
      </c>
      <c r="L220" s="36">
        <f t="shared" si="36"/>
        <v>34334820.184177704</v>
      </c>
      <c r="M220" s="36">
        <f t="shared" si="37"/>
        <v>29026662.067620106</v>
      </c>
      <c r="N220" s="40">
        <f>'jan-nov'!M220</f>
        <v>28865461.613227937</v>
      </c>
      <c r="O220" s="40">
        <f t="shared" si="39"/>
        <v>161200.45439216867</v>
      </c>
    </row>
    <row r="221" spans="1:15" x14ac:dyDescent="0.3">
      <c r="A221" s="33">
        <v>1238</v>
      </c>
      <c r="B221" s="34" t="s">
        <v>275</v>
      </c>
      <c r="C221" s="35">
        <v>212701</v>
      </c>
      <c r="D221" s="35">
        <v>8475</v>
      </c>
      <c r="E221" s="36">
        <f t="shared" si="31"/>
        <v>25097.463126843657</v>
      </c>
      <c r="F221" s="37">
        <f t="shared" si="38"/>
        <v>0.87346851431674732</v>
      </c>
      <c r="G221" s="38">
        <f t="shared" si="32"/>
        <v>2181.3855297148802</v>
      </c>
      <c r="H221" s="38">
        <f t="shared" si="33"/>
        <v>266.81619366078377</v>
      </c>
      <c r="I221" s="36">
        <f t="shared" si="34"/>
        <v>2448.2017233756642</v>
      </c>
      <c r="J221" s="39">
        <f t="shared" si="40"/>
        <v>-367.98323165044008</v>
      </c>
      <c r="K221" s="36">
        <f t="shared" si="35"/>
        <v>2080.2184917252243</v>
      </c>
      <c r="L221" s="36">
        <f t="shared" si="36"/>
        <v>20748509.605608754</v>
      </c>
      <c r="M221" s="36">
        <f t="shared" si="37"/>
        <v>17629851.717371278</v>
      </c>
      <c r="N221" s="40">
        <f>'jan-nov'!M221</f>
        <v>17579084.985934615</v>
      </c>
      <c r="O221" s="40">
        <f t="shared" si="39"/>
        <v>50766.731436662376</v>
      </c>
    </row>
    <row r="222" spans="1:15" x14ac:dyDescent="0.3">
      <c r="A222" s="33">
        <v>1241</v>
      </c>
      <c r="B222" s="34" t="s">
        <v>276</v>
      </c>
      <c r="C222" s="35">
        <v>102650</v>
      </c>
      <c r="D222" s="35">
        <v>3876</v>
      </c>
      <c r="E222" s="36">
        <f t="shared" si="31"/>
        <v>26483.488132094943</v>
      </c>
      <c r="F222" s="37">
        <f t="shared" si="38"/>
        <v>0.92170642569544048</v>
      </c>
      <c r="G222" s="38">
        <f t="shared" si="32"/>
        <v>1349.7705265641089</v>
      </c>
      <c r="H222" s="38">
        <f t="shared" si="33"/>
        <v>0</v>
      </c>
      <c r="I222" s="36">
        <f t="shared" si="34"/>
        <v>1349.7705265641089</v>
      </c>
      <c r="J222" s="39">
        <f t="shared" si="40"/>
        <v>-367.98323165044008</v>
      </c>
      <c r="K222" s="36">
        <f t="shared" si="35"/>
        <v>981.7872949136688</v>
      </c>
      <c r="L222" s="36">
        <f t="shared" si="36"/>
        <v>5231710.5609624861</v>
      </c>
      <c r="M222" s="36">
        <f t="shared" si="37"/>
        <v>3805407.5550853801</v>
      </c>
      <c r="N222" s="40">
        <f>'jan-nov'!M222</f>
        <v>3571642.230408214</v>
      </c>
      <c r="O222" s="40">
        <f t="shared" si="39"/>
        <v>233765.32467716606</v>
      </c>
    </row>
    <row r="223" spans="1:15" x14ac:dyDescent="0.3">
      <c r="A223" s="33">
        <v>1242</v>
      </c>
      <c r="B223" s="34" t="s">
        <v>277</v>
      </c>
      <c r="C223" s="35">
        <v>65531</v>
      </c>
      <c r="D223" s="35">
        <v>2443</v>
      </c>
      <c r="E223" s="36">
        <f t="shared" si="31"/>
        <v>26823.9869013508</v>
      </c>
      <c r="F223" s="37">
        <f t="shared" si="38"/>
        <v>0.93355682478181212</v>
      </c>
      <c r="G223" s="38">
        <f t="shared" si="32"/>
        <v>1145.4712650105946</v>
      </c>
      <c r="H223" s="38">
        <f t="shared" si="33"/>
        <v>0</v>
      </c>
      <c r="I223" s="36">
        <f t="shared" si="34"/>
        <v>1145.4712650105946</v>
      </c>
      <c r="J223" s="39">
        <f t="shared" si="40"/>
        <v>-367.98323165044008</v>
      </c>
      <c r="K223" s="36">
        <f t="shared" si="35"/>
        <v>777.48803336015453</v>
      </c>
      <c r="L223" s="36">
        <f t="shared" si="36"/>
        <v>2798386.3004208826</v>
      </c>
      <c r="M223" s="36">
        <f t="shared" si="37"/>
        <v>1899403.2654988575</v>
      </c>
      <c r="N223" s="40">
        <f>'jan-nov'!M223</f>
        <v>1883001.3335622414</v>
      </c>
      <c r="O223" s="40">
        <f t="shared" si="39"/>
        <v>16401.931936616078</v>
      </c>
    </row>
    <row r="224" spans="1:15" x14ac:dyDescent="0.3">
      <c r="A224" s="33">
        <v>1243</v>
      </c>
      <c r="B224" s="34" t="s">
        <v>125</v>
      </c>
      <c r="C224" s="35">
        <v>523893</v>
      </c>
      <c r="D224" s="35">
        <v>19742</v>
      </c>
      <c r="E224" s="36">
        <f t="shared" si="31"/>
        <v>26536.977003343127</v>
      </c>
      <c r="F224" s="37">
        <f t="shared" si="38"/>
        <v>0.92356800208925771</v>
      </c>
      <c r="G224" s="38">
        <f t="shared" si="32"/>
        <v>1317.6772038151983</v>
      </c>
      <c r="H224" s="38">
        <f t="shared" si="33"/>
        <v>0</v>
      </c>
      <c r="I224" s="36">
        <f t="shared" si="34"/>
        <v>1317.6772038151983</v>
      </c>
      <c r="J224" s="39">
        <f t="shared" si="40"/>
        <v>-367.98323165044008</v>
      </c>
      <c r="K224" s="36">
        <f t="shared" si="35"/>
        <v>949.69397216475818</v>
      </c>
      <c r="L224" s="36">
        <f t="shared" si="36"/>
        <v>26013583.357719645</v>
      </c>
      <c r="M224" s="36">
        <f t="shared" si="37"/>
        <v>18748858.398476657</v>
      </c>
      <c r="N224" s="40">
        <f>'jan-nov'!M224</f>
        <v>17901593.011537403</v>
      </c>
      <c r="O224" s="40">
        <f t="shared" si="39"/>
        <v>847265.38693925366</v>
      </c>
    </row>
    <row r="225" spans="1:15" x14ac:dyDescent="0.3">
      <c r="A225" s="33">
        <v>1244</v>
      </c>
      <c r="B225" s="34" t="s">
        <v>278</v>
      </c>
      <c r="C225" s="35">
        <v>200516</v>
      </c>
      <c r="D225" s="35">
        <v>5118</v>
      </c>
      <c r="E225" s="36">
        <f t="shared" si="31"/>
        <v>39178.585384915983</v>
      </c>
      <c r="F225" s="37">
        <f t="shared" si="38"/>
        <v>1.3635346567196323</v>
      </c>
      <c r="G225" s="38">
        <f t="shared" si="32"/>
        <v>-6267.2878251285156</v>
      </c>
      <c r="H225" s="38">
        <f t="shared" si="33"/>
        <v>0</v>
      </c>
      <c r="I225" s="36">
        <f t="shared" si="34"/>
        <v>-6267.2878251285156</v>
      </c>
      <c r="J225" s="39">
        <f t="shared" si="40"/>
        <v>-367.98323165044008</v>
      </c>
      <c r="K225" s="36">
        <f t="shared" si="35"/>
        <v>-6635.2710567789554</v>
      </c>
      <c r="L225" s="36">
        <f t="shared" si="36"/>
        <v>-32075979.089007743</v>
      </c>
      <c r="M225" s="36">
        <f t="shared" si="37"/>
        <v>-33959317.268594697</v>
      </c>
      <c r="N225" s="40">
        <f>'jan-nov'!M225</f>
        <v>-32717232.163253561</v>
      </c>
      <c r="O225" s="40">
        <f t="shared" si="39"/>
        <v>-1242085.1053411365</v>
      </c>
    </row>
    <row r="226" spans="1:15" x14ac:dyDescent="0.3">
      <c r="A226" s="33">
        <v>1245</v>
      </c>
      <c r="B226" s="34" t="s">
        <v>279</v>
      </c>
      <c r="C226" s="35">
        <v>168072</v>
      </c>
      <c r="D226" s="35">
        <v>6975</v>
      </c>
      <c r="E226" s="36">
        <f t="shared" si="31"/>
        <v>24096.344086021505</v>
      </c>
      <c r="F226" s="37">
        <f t="shared" si="38"/>
        <v>0.83862650830117347</v>
      </c>
      <c r="G226" s="38">
        <f t="shared" si="32"/>
        <v>2782.0569542081712</v>
      </c>
      <c r="H226" s="38">
        <f t="shared" si="33"/>
        <v>617.20785794853691</v>
      </c>
      <c r="I226" s="36">
        <f t="shared" si="34"/>
        <v>3399.2648121567081</v>
      </c>
      <c r="J226" s="39">
        <f t="shared" si="40"/>
        <v>-367.98323165044008</v>
      </c>
      <c r="K226" s="36">
        <f t="shared" si="35"/>
        <v>3031.2815805062683</v>
      </c>
      <c r="L226" s="36">
        <f t="shared" si="36"/>
        <v>23709872.064793039</v>
      </c>
      <c r="M226" s="36">
        <f t="shared" si="37"/>
        <v>21143189.024031222</v>
      </c>
      <c r="N226" s="40">
        <f>'jan-nov'!M226</f>
        <v>21165351.802583355</v>
      </c>
      <c r="O226" s="40">
        <f t="shared" si="39"/>
        <v>-22162.77855213359</v>
      </c>
    </row>
    <row r="227" spans="1:15" x14ac:dyDescent="0.3">
      <c r="A227" s="33">
        <v>1246</v>
      </c>
      <c r="B227" s="34" t="s">
        <v>280</v>
      </c>
      <c r="C227" s="35">
        <v>684024</v>
      </c>
      <c r="D227" s="35">
        <v>24870</v>
      </c>
      <c r="E227" s="36">
        <f t="shared" si="31"/>
        <v>27503.980699638119</v>
      </c>
      <c r="F227" s="37">
        <f t="shared" si="38"/>
        <v>0.9572226897233308</v>
      </c>
      <c r="G227" s="38">
        <f t="shared" si="32"/>
        <v>737.4749860382027</v>
      </c>
      <c r="H227" s="38">
        <f t="shared" si="33"/>
        <v>0</v>
      </c>
      <c r="I227" s="36">
        <f t="shared" si="34"/>
        <v>737.4749860382027</v>
      </c>
      <c r="J227" s="39">
        <f t="shared" si="40"/>
        <v>-367.98323165044008</v>
      </c>
      <c r="K227" s="36">
        <f t="shared" si="35"/>
        <v>369.49175438776263</v>
      </c>
      <c r="L227" s="36">
        <f t="shared" si="36"/>
        <v>18341002.902770102</v>
      </c>
      <c r="M227" s="36">
        <f t="shared" si="37"/>
        <v>9189259.9316236563</v>
      </c>
      <c r="N227" s="40">
        <f>'jan-nov'!M227</f>
        <v>7917885.2090433883</v>
      </c>
      <c r="O227" s="40">
        <f t="shared" si="39"/>
        <v>1271374.722580268</v>
      </c>
    </row>
    <row r="228" spans="1:15" x14ac:dyDescent="0.3">
      <c r="A228" s="33">
        <v>1247</v>
      </c>
      <c r="B228" s="34" t="s">
        <v>281</v>
      </c>
      <c r="C228" s="35">
        <v>684373</v>
      </c>
      <c r="D228" s="35">
        <v>28380</v>
      </c>
      <c r="E228" s="36">
        <f t="shared" si="31"/>
        <v>24114.622973925299</v>
      </c>
      <c r="F228" s="37">
        <f t="shared" si="38"/>
        <v>0.83926266953308748</v>
      </c>
      <c r="G228" s="38">
        <f t="shared" si="32"/>
        <v>2771.0896214658947</v>
      </c>
      <c r="H228" s="38">
        <f t="shared" si="33"/>
        <v>610.81024718220885</v>
      </c>
      <c r="I228" s="36">
        <f t="shared" si="34"/>
        <v>3381.8998686481036</v>
      </c>
      <c r="J228" s="39">
        <f t="shared" si="40"/>
        <v>-367.98323165044008</v>
      </c>
      <c r="K228" s="36">
        <f t="shared" si="35"/>
        <v>3013.9166369976638</v>
      </c>
      <c r="L228" s="36">
        <f t="shared" si="36"/>
        <v>95978318.272233188</v>
      </c>
      <c r="M228" s="36">
        <f t="shared" si="37"/>
        <v>85534954.157993704</v>
      </c>
      <c r="N228" s="40">
        <f>'jan-nov'!M228</f>
        <v>84162195.829005837</v>
      </c>
      <c r="O228" s="40">
        <f t="shared" si="39"/>
        <v>1372758.3289878666</v>
      </c>
    </row>
    <row r="229" spans="1:15" x14ac:dyDescent="0.3">
      <c r="A229" s="33">
        <v>1251</v>
      </c>
      <c r="B229" s="34" t="s">
        <v>282</v>
      </c>
      <c r="C229" s="35">
        <v>100840</v>
      </c>
      <c r="D229" s="35">
        <v>4125</v>
      </c>
      <c r="E229" s="36">
        <f t="shared" si="31"/>
        <v>24446.060606060608</v>
      </c>
      <c r="F229" s="37">
        <f t="shared" si="38"/>
        <v>0.85079771332084964</v>
      </c>
      <c r="G229" s="38">
        <f t="shared" si="32"/>
        <v>2572.2270421847097</v>
      </c>
      <c r="H229" s="38">
        <f t="shared" si="33"/>
        <v>494.8070759348509</v>
      </c>
      <c r="I229" s="36">
        <f t="shared" si="34"/>
        <v>3067.0341181195608</v>
      </c>
      <c r="J229" s="39">
        <f t="shared" si="40"/>
        <v>-367.98323165044008</v>
      </c>
      <c r="K229" s="36">
        <f t="shared" si="35"/>
        <v>2699.050886469121</v>
      </c>
      <c r="L229" s="36">
        <f t="shared" si="36"/>
        <v>12651515.737243189</v>
      </c>
      <c r="M229" s="36">
        <f t="shared" si="37"/>
        <v>11133584.906685123</v>
      </c>
      <c r="N229" s="40">
        <f>'jan-nov'!M229</f>
        <v>10642803.754215963</v>
      </c>
      <c r="O229" s="40">
        <f t="shared" si="39"/>
        <v>490781.15246916004</v>
      </c>
    </row>
    <row r="230" spans="1:15" x14ac:dyDescent="0.3">
      <c r="A230" s="33">
        <v>1252</v>
      </c>
      <c r="B230" s="34" t="s">
        <v>283</v>
      </c>
      <c r="C230" s="35">
        <v>24758</v>
      </c>
      <c r="D230" s="35">
        <v>381</v>
      </c>
      <c r="E230" s="36">
        <f t="shared" si="31"/>
        <v>64981.627296587925</v>
      </c>
      <c r="F230" s="37">
        <f t="shared" si="38"/>
        <v>2.2615594717988339</v>
      </c>
      <c r="G230" s="38">
        <f t="shared" si="32"/>
        <v>-21749.112972131683</v>
      </c>
      <c r="H230" s="38">
        <f t="shared" si="33"/>
        <v>0</v>
      </c>
      <c r="I230" s="36">
        <f t="shared" si="34"/>
        <v>-21749.112972131683</v>
      </c>
      <c r="J230" s="39">
        <f t="shared" si="40"/>
        <v>-367.98323165044008</v>
      </c>
      <c r="K230" s="36">
        <f t="shared" si="35"/>
        <v>-22117.096203782123</v>
      </c>
      <c r="L230" s="36">
        <f t="shared" si="36"/>
        <v>-8286412.0423821714</v>
      </c>
      <c r="M230" s="36">
        <f t="shared" si="37"/>
        <v>-8426613.6536409892</v>
      </c>
      <c r="N230" s="40">
        <f>'jan-nov'!M230</f>
        <v>-8386921.8550604936</v>
      </c>
      <c r="O230" s="40">
        <f t="shared" si="39"/>
        <v>-39691.798580495641</v>
      </c>
    </row>
    <row r="231" spans="1:15" x14ac:dyDescent="0.3">
      <c r="A231" s="33">
        <v>1253</v>
      </c>
      <c r="B231" s="34" t="s">
        <v>284</v>
      </c>
      <c r="C231" s="35">
        <v>179015</v>
      </c>
      <c r="D231" s="35">
        <v>7957</v>
      </c>
      <c r="E231" s="36">
        <f t="shared" si="31"/>
        <v>22497.800678647731</v>
      </c>
      <c r="F231" s="37">
        <f t="shared" si="38"/>
        <v>0.78299230622852745</v>
      </c>
      <c r="G231" s="38">
        <f t="shared" si="32"/>
        <v>3741.1829986324356</v>
      </c>
      <c r="H231" s="38">
        <f t="shared" si="33"/>
        <v>1176.6980505293577</v>
      </c>
      <c r="I231" s="36">
        <f t="shared" si="34"/>
        <v>4917.8810491617933</v>
      </c>
      <c r="J231" s="39">
        <f t="shared" si="40"/>
        <v>-367.98323165044008</v>
      </c>
      <c r="K231" s="36">
        <f t="shared" si="35"/>
        <v>4549.8978175113534</v>
      </c>
      <c r="L231" s="36">
        <f t="shared" si="36"/>
        <v>39131579.508180387</v>
      </c>
      <c r="M231" s="36">
        <f t="shared" si="37"/>
        <v>36203536.93393784</v>
      </c>
      <c r="N231" s="40">
        <f>'jan-nov'!M231</f>
        <v>36016723.726617329</v>
      </c>
      <c r="O231" s="40">
        <f t="shared" si="39"/>
        <v>186813.20732051134</v>
      </c>
    </row>
    <row r="232" spans="1:15" x14ac:dyDescent="0.3">
      <c r="A232" s="33">
        <v>1256</v>
      </c>
      <c r="B232" s="34" t="s">
        <v>285</v>
      </c>
      <c r="C232" s="35">
        <v>185566</v>
      </c>
      <c r="D232" s="35">
        <v>7812</v>
      </c>
      <c r="E232" s="36">
        <f t="shared" si="31"/>
        <v>23753.968253968254</v>
      </c>
      <c r="F232" s="37">
        <f t="shared" si="38"/>
        <v>0.82671078168569523</v>
      </c>
      <c r="G232" s="38">
        <f t="shared" si="32"/>
        <v>2987.4824534401218</v>
      </c>
      <c r="H232" s="38">
        <f t="shared" si="33"/>
        <v>737.03939916717457</v>
      </c>
      <c r="I232" s="36">
        <f t="shared" si="34"/>
        <v>3724.5218526072963</v>
      </c>
      <c r="J232" s="39">
        <f t="shared" si="40"/>
        <v>-367.98323165044008</v>
      </c>
      <c r="K232" s="36">
        <f t="shared" si="35"/>
        <v>3356.538620956856</v>
      </c>
      <c r="L232" s="36">
        <f t="shared" si="36"/>
        <v>29095964.712568197</v>
      </c>
      <c r="M232" s="36">
        <f t="shared" si="37"/>
        <v>26221279.706914958</v>
      </c>
      <c r="N232" s="40">
        <f>'jan-nov'!M232</f>
        <v>25330036.018893369</v>
      </c>
      <c r="O232" s="40">
        <f t="shared" si="39"/>
        <v>891243.68802158907</v>
      </c>
    </row>
    <row r="233" spans="1:15" x14ac:dyDescent="0.3">
      <c r="A233" s="33">
        <v>1259</v>
      </c>
      <c r="B233" s="34" t="s">
        <v>286</v>
      </c>
      <c r="C233" s="35">
        <v>116933</v>
      </c>
      <c r="D233" s="35">
        <v>4852</v>
      </c>
      <c r="E233" s="36">
        <f t="shared" si="31"/>
        <v>24099.958779884582</v>
      </c>
      <c r="F233" s="37">
        <f t="shared" si="38"/>
        <v>0.8387523107084659</v>
      </c>
      <c r="G233" s="38">
        <f t="shared" si="32"/>
        <v>2779.8881378903247</v>
      </c>
      <c r="H233" s="38">
        <f t="shared" si="33"/>
        <v>615.94271509645978</v>
      </c>
      <c r="I233" s="36">
        <f t="shared" si="34"/>
        <v>3395.8308529867845</v>
      </c>
      <c r="J233" s="39">
        <f t="shared" si="40"/>
        <v>-367.98323165044008</v>
      </c>
      <c r="K233" s="36">
        <f t="shared" si="35"/>
        <v>3027.8476213363447</v>
      </c>
      <c r="L233" s="36">
        <f t="shared" si="36"/>
        <v>16476571.298691878</v>
      </c>
      <c r="M233" s="36">
        <f t="shared" si="37"/>
        <v>14691116.658723945</v>
      </c>
      <c r="N233" s="40">
        <f>'jan-nov'!M233</f>
        <v>14208064.537080206</v>
      </c>
      <c r="O233" s="40">
        <f t="shared" si="39"/>
        <v>483052.12164373882</v>
      </c>
    </row>
    <row r="234" spans="1:15" x14ac:dyDescent="0.3">
      <c r="A234" s="33">
        <v>1260</v>
      </c>
      <c r="B234" s="34" t="s">
        <v>287</v>
      </c>
      <c r="C234" s="35">
        <v>115873</v>
      </c>
      <c r="D234" s="35">
        <v>5077</v>
      </c>
      <c r="E234" s="36">
        <f t="shared" si="31"/>
        <v>22823.123892062242</v>
      </c>
      <c r="F234" s="37">
        <f t="shared" si="38"/>
        <v>0.79431454953486358</v>
      </c>
      <c r="G234" s="38">
        <f t="shared" si="32"/>
        <v>3545.9890705837292</v>
      </c>
      <c r="H234" s="38">
        <f t="shared" si="33"/>
        <v>1062.8349258342789</v>
      </c>
      <c r="I234" s="36">
        <f t="shared" si="34"/>
        <v>4608.8239964180084</v>
      </c>
      <c r="J234" s="39">
        <f t="shared" si="40"/>
        <v>-367.98323165044008</v>
      </c>
      <c r="K234" s="36">
        <f t="shared" si="35"/>
        <v>4240.8407647675685</v>
      </c>
      <c r="L234" s="36">
        <f t="shared" si="36"/>
        <v>23398999.429814227</v>
      </c>
      <c r="M234" s="36">
        <f t="shared" si="37"/>
        <v>21530748.562724944</v>
      </c>
      <c r="N234" s="40">
        <f>'jan-nov'!M234</f>
        <v>21093092.014582906</v>
      </c>
      <c r="O234" s="40">
        <f t="shared" si="39"/>
        <v>437656.54814203829</v>
      </c>
    </row>
    <row r="235" spans="1:15" x14ac:dyDescent="0.3">
      <c r="A235" s="33">
        <v>1263</v>
      </c>
      <c r="B235" s="34" t="s">
        <v>288</v>
      </c>
      <c r="C235" s="35">
        <v>396793</v>
      </c>
      <c r="D235" s="35">
        <v>15607</v>
      </c>
      <c r="E235" s="36">
        <f t="shared" si="31"/>
        <v>25424.040494649838</v>
      </c>
      <c r="F235" s="37">
        <f t="shared" si="38"/>
        <v>0.88483440603358932</v>
      </c>
      <c r="G235" s="38">
        <f t="shared" si="32"/>
        <v>1985.4391090311713</v>
      </c>
      <c r="H235" s="38">
        <f t="shared" si="33"/>
        <v>152.51411492862024</v>
      </c>
      <c r="I235" s="36">
        <f t="shared" si="34"/>
        <v>2137.9532239597916</v>
      </c>
      <c r="J235" s="39">
        <f t="shared" si="40"/>
        <v>-367.98323165044008</v>
      </c>
      <c r="K235" s="36">
        <f t="shared" si="35"/>
        <v>1769.9699923093515</v>
      </c>
      <c r="L235" s="36">
        <f t="shared" si="36"/>
        <v>33367035.966340467</v>
      </c>
      <c r="M235" s="36">
        <f t="shared" si="37"/>
        <v>27623921.669972047</v>
      </c>
      <c r="N235" s="40">
        <f>'jan-nov'!M235</f>
        <v>26114407.961708736</v>
      </c>
      <c r="O235" s="40">
        <f t="shared" si="39"/>
        <v>1509513.7082633115</v>
      </c>
    </row>
    <row r="236" spans="1:15" x14ac:dyDescent="0.3">
      <c r="A236" s="33">
        <v>1264</v>
      </c>
      <c r="B236" s="34" t="s">
        <v>289</v>
      </c>
      <c r="C236" s="35">
        <v>88559</v>
      </c>
      <c r="D236" s="35">
        <v>2858</v>
      </c>
      <c r="E236" s="36">
        <f t="shared" si="31"/>
        <v>30986.354093771868</v>
      </c>
      <c r="F236" s="37">
        <f t="shared" si="38"/>
        <v>1.0784199397998453</v>
      </c>
      <c r="G236" s="38">
        <f t="shared" si="32"/>
        <v>-1351.9490504420464</v>
      </c>
      <c r="H236" s="38">
        <f t="shared" si="33"/>
        <v>0</v>
      </c>
      <c r="I236" s="36">
        <f t="shared" si="34"/>
        <v>-1351.9490504420464</v>
      </c>
      <c r="J236" s="39">
        <f t="shared" si="40"/>
        <v>-367.98323165044008</v>
      </c>
      <c r="K236" s="36">
        <f t="shared" si="35"/>
        <v>-1719.9322820924865</v>
      </c>
      <c r="L236" s="36">
        <f t="shared" si="36"/>
        <v>-3863870.3861633688</v>
      </c>
      <c r="M236" s="36">
        <f t="shared" si="37"/>
        <v>-4915566.4622203261</v>
      </c>
      <c r="N236" s="40">
        <f>'jan-nov'!M236</f>
        <v>-5127937.6949157212</v>
      </c>
      <c r="O236" s="40">
        <f t="shared" si="39"/>
        <v>212371.23269539513</v>
      </c>
    </row>
    <row r="237" spans="1:15" x14ac:dyDescent="0.3">
      <c r="A237" s="33">
        <v>1265</v>
      </c>
      <c r="B237" s="34" t="s">
        <v>290</v>
      </c>
      <c r="C237" s="35">
        <v>13743</v>
      </c>
      <c r="D237" s="35">
        <v>576</v>
      </c>
      <c r="E237" s="36">
        <f t="shared" si="31"/>
        <v>23859.375</v>
      </c>
      <c r="F237" s="37">
        <f t="shared" si="38"/>
        <v>0.83037925898915765</v>
      </c>
      <c r="G237" s="38">
        <f t="shared" si="32"/>
        <v>2924.2384058210741</v>
      </c>
      <c r="H237" s="38">
        <f t="shared" si="33"/>
        <v>700.14703805606359</v>
      </c>
      <c r="I237" s="36">
        <f t="shared" si="34"/>
        <v>3624.3854438771377</v>
      </c>
      <c r="J237" s="39">
        <f t="shared" si="40"/>
        <v>-367.98323165044008</v>
      </c>
      <c r="K237" s="36">
        <f t="shared" si="35"/>
        <v>3256.4022122266979</v>
      </c>
      <c r="L237" s="36">
        <f t="shared" si="36"/>
        <v>2087646.0156732313</v>
      </c>
      <c r="M237" s="36">
        <f t="shared" si="37"/>
        <v>1875687.674242578</v>
      </c>
      <c r="N237" s="40">
        <f>'jan-nov'!M237</f>
        <v>1933456.3424068834</v>
      </c>
      <c r="O237" s="40">
        <f t="shared" si="39"/>
        <v>-57768.668164305389</v>
      </c>
    </row>
    <row r="238" spans="1:15" x14ac:dyDescent="0.3">
      <c r="A238" s="33">
        <v>1266</v>
      </c>
      <c r="B238" s="34" t="s">
        <v>291</v>
      </c>
      <c r="C238" s="35">
        <v>54093</v>
      </c>
      <c r="D238" s="35">
        <v>1701</v>
      </c>
      <c r="E238" s="36">
        <f t="shared" si="31"/>
        <v>31800.705467372132</v>
      </c>
      <c r="F238" s="37">
        <f t="shared" si="38"/>
        <v>1.1067618594925024</v>
      </c>
      <c r="G238" s="38">
        <f t="shared" si="32"/>
        <v>-1840.5598746022049</v>
      </c>
      <c r="H238" s="38">
        <f t="shared" si="33"/>
        <v>0</v>
      </c>
      <c r="I238" s="36">
        <f t="shared" si="34"/>
        <v>-1840.5598746022049</v>
      </c>
      <c r="J238" s="39">
        <f t="shared" si="40"/>
        <v>-367.98323165044008</v>
      </c>
      <c r="K238" s="36">
        <f t="shared" si="35"/>
        <v>-2208.543106252645</v>
      </c>
      <c r="L238" s="36">
        <f t="shared" si="36"/>
        <v>-3130792.3466983507</v>
      </c>
      <c r="M238" s="36">
        <f t="shared" si="37"/>
        <v>-3756731.8237357489</v>
      </c>
      <c r="N238" s="40">
        <f>'jan-nov'!M238</f>
        <v>-3843506.2347976356</v>
      </c>
      <c r="O238" s="40">
        <f t="shared" si="39"/>
        <v>86774.411061886698</v>
      </c>
    </row>
    <row r="239" spans="1:15" x14ac:dyDescent="0.3">
      <c r="A239" s="33">
        <v>1401</v>
      </c>
      <c r="B239" s="34" t="s">
        <v>292</v>
      </c>
      <c r="C239" s="35">
        <v>325784</v>
      </c>
      <c r="D239" s="35">
        <v>11923</v>
      </c>
      <c r="E239" s="36">
        <f t="shared" si="31"/>
        <v>27323.995638681539</v>
      </c>
      <c r="F239" s="37">
        <f t="shared" si="38"/>
        <v>0.95095865885302333</v>
      </c>
      <c r="G239" s="38">
        <f t="shared" si="32"/>
        <v>845.46602261215082</v>
      </c>
      <c r="H239" s="38">
        <f t="shared" si="33"/>
        <v>0</v>
      </c>
      <c r="I239" s="36">
        <f t="shared" si="34"/>
        <v>845.46602261215082</v>
      </c>
      <c r="J239" s="39">
        <f t="shared" si="40"/>
        <v>-367.98323165044008</v>
      </c>
      <c r="K239" s="36">
        <f t="shared" si="35"/>
        <v>477.48279096171075</v>
      </c>
      <c r="L239" s="36">
        <f t="shared" si="36"/>
        <v>10080491.387604674</v>
      </c>
      <c r="M239" s="36">
        <f t="shared" si="37"/>
        <v>5693027.3166364776</v>
      </c>
      <c r="N239" s="40">
        <f>'jan-nov'!M239</f>
        <v>5748495.3336318657</v>
      </c>
      <c r="O239" s="40">
        <f t="shared" si="39"/>
        <v>-55468.016995388083</v>
      </c>
    </row>
    <row r="240" spans="1:15" x14ac:dyDescent="0.3">
      <c r="A240" s="33">
        <v>1411</v>
      </c>
      <c r="B240" s="34" t="s">
        <v>293</v>
      </c>
      <c r="C240" s="35">
        <v>71148</v>
      </c>
      <c r="D240" s="35">
        <v>2370</v>
      </c>
      <c r="E240" s="36">
        <f t="shared" si="31"/>
        <v>30020.253164556962</v>
      </c>
      <c r="F240" s="37">
        <f t="shared" si="38"/>
        <v>1.0447966712226002</v>
      </c>
      <c r="G240" s="38">
        <f t="shared" si="32"/>
        <v>-772.28849291310246</v>
      </c>
      <c r="H240" s="38">
        <f t="shared" si="33"/>
        <v>0</v>
      </c>
      <c r="I240" s="36">
        <f t="shared" si="34"/>
        <v>-772.28849291310246</v>
      </c>
      <c r="J240" s="39">
        <f t="shared" si="40"/>
        <v>-367.98323165044008</v>
      </c>
      <c r="K240" s="36">
        <f t="shared" si="35"/>
        <v>-1140.2717245635426</v>
      </c>
      <c r="L240" s="36">
        <f t="shared" si="36"/>
        <v>-1830323.7282040529</v>
      </c>
      <c r="M240" s="36">
        <f t="shared" si="37"/>
        <v>-2702443.9872155963</v>
      </c>
      <c r="N240" s="40">
        <f>'jan-nov'!M240</f>
        <v>-2819326.4999825954</v>
      </c>
      <c r="O240" s="40">
        <f t="shared" si="39"/>
        <v>116882.51276699919</v>
      </c>
    </row>
    <row r="241" spans="1:15" x14ac:dyDescent="0.3">
      <c r="A241" s="33">
        <v>1412</v>
      </c>
      <c r="B241" s="34" t="s">
        <v>294</v>
      </c>
      <c r="C241" s="35">
        <v>20256</v>
      </c>
      <c r="D241" s="35">
        <v>785</v>
      </c>
      <c r="E241" s="36">
        <f t="shared" si="31"/>
        <v>25803.821656050954</v>
      </c>
      <c r="F241" s="37">
        <f t="shared" si="38"/>
        <v>0.89805195256958614</v>
      </c>
      <c r="G241" s="38">
        <f t="shared" si="32"/>
        <v>1757.5704121905021</v>
      </c>
      <c r="H241" s="38">
        <f t="shared" si="33"/>
        <v>19.590708438229921</v>
      </c>
      <c r="I241" s="36">
        <f t="shared" si="34"/>
        <v>1777.1611206287321</v>
      </c>
      <c r="J241" s="39">
        <f t="shared" si="40"/>
        <v>-367.98323165044008</v>
      </c>
      <c r="K241" s="36">
        <f t="shared" si="35"/>
        <v>1409.177888978292</v>
      </c>
      <c r="L241" s="36">
        <f t="shared" si="36"/>
        <v>1395071.4796935546</v>
      </c>
      <c r="M241" s="36">
        <f t="shared" si="37"/>
        <v>1106204.6428479592</v>
      </c>
      <c r="N241" s="40">
        <f>'jan-nov'!M241</f>
        <v>1033662.3196260183</v>
      </c>
      <c r="O241" s="40">
        <f t="shared" si="39"/>
        <v>72542.323221940896</v>
      </c>
    </row>
    <row r="242" spans="1:15" x14ac:dyDescent="0.3">
      <c r="A242" s="33">
        <v>1413</v>
      </c>
      <c r="B242" s="34" t="s">
        <v>295</v>
      </c>
      <c r="C242" s="35">
        <v>35334</v>
      </c>
      <c r="D242" s="35">
        <v>1395</v>
      </c>
      <c r="E242" s="36">
        <f t="shared" si="31"/>
        <v>25329.032258064515</v>
      </c>
      <c r="F242" s="37">
        <f t="shared" si="38"/>
        <v>0.88152782867799695</v>
      </c>
      <c r="G242" s="38">
        <f t="shared" si="32"/>
        <v>2042.4440509823653</v>
      </c>
      <c r="H242" s="38">
        <f t="shared" si="33"/>
        <v>185.76699773348335</v>
      </c>
      <c r="I242" s="36">
        <f t="shared" si="34"/>
        <v>2228.2110487158488</v>
      </c>
      <c r="J242" s="39">
        <f t="shared" si="40"/>
        <v>-367.98323165044008</v>
      </c>
      <c r="K242" s="36">
        <f t="shared" si="35"/>
        <v>1860.2278170654088</v>
      </c>
      <c r="L242" s="36">
        <f t="shared" si="36"/>
        <v>3108354.4129586089</v>
      </c>
      <c r="M242" s="36">
        <f t="shared" si="37"/>
        <v>2595017.804806245</v>
      </c>
      <c r="N242" s="40">
        <f>'jan-nov'!M242</f>
        <v>2468540.3605166725</v>
      </c>
      <c r="O242" s="40">
        <f t="shared" si="39"/>
        <v>126477.44428957254</v>
      </c>
    </row>
    <row r="243" spans="1:15" x14ac:dyDescent="0.3">
      <c r="A243" s="33">
        <v>1416</v>
      </c>
      <c r="B243" s="34" t="s">
        <v>296</v>
      </c>
      <c r="C243" s="35">
        <v>110066</v>
      </c>
      <c r="D243" s="35">
        <v>4161</v>
      </c>
      <c r="E243" s="36">
        <f t="shared" si="31"/>
        <v>26451.814467676038</v>
      </c>
      <c r="F243" s="37">
        <f t="shared" si="38"/>
        <v>0.92060408525317661</v>
      </c>
      <c r="G243" s="38">
        <f t="shared" si="32"/>
        <v>1368.7747252154513</v>
      </c>
      <c r="H243" s="38">
        <f t="shared" si="33"/>
        <v>0</v>
      </c>
      <c r="I243" s="36">
        <f t="shared" si="34"/>
        <v>1368.7747252154513</v>
      </c>
      <c r="J243" s="39">
        <f t="shared" si="40"/>
        <v>-367.98323165044008</v>
      </c>
      <c r="K243" s="36">
        <f t="shared" si="35"/>
        <v>1000.7914935650113</v>
      </c>
      <c r="L243" s="36">
        <f t="shared" si="36"/>
        <v>5695471.631621493</v>
      </c>
      <c r="M243" s="36">
        <f t="shared" si="37"/>
        <v>4164293.4047240117</v>
      </c>
      <c r="N243" s="40">
        <f>'jan-nov'!M243</f>
        <v>3810086.5120558771</v>
      </c>
      <c r="O243" s="40">
        <f t="shared" si="39"/>
        <v>354206.89266813453</v>
      </c>
    </row>
    <row r="244" spans="1:15" x14ac:dyDescent="0.3">
      <c r="A244" s="33">
        <v>1417</v>
      </c>
      <c r="B244" s="34" t="s">
        <v>297</v>
      </c>
      <c r="C244" s="35">
        <v>77092</v>
      </c>
      <c r="D244" s="35">
        <v>2689</v>
      </c>
      <c r="E244" s="36">
        <f t="shared" si="31"/>
        <v>28669.393826701376</v>
      </c>
      <c r="F244" s="37">
        <f t="shared" si="38"/>
        <v>0.99778263267519041</v>
      </c>
      <c r="G244" s="38">
        <f t="shared" si="32"/>
        <v>38.227109800248577</v>
      </c>
      <c r="H244" s="38">
        <f t="shared" si="33"/>
        <v>0</v>
      </c>
      <c r="I244" s="36">
        <f t="shared" si="34"/>
        <v>38.227109800248577</v>
      </c>
      <c r="J244" s="39">
        <f t="shared" si="40"/>
        <v>-367.98323165044008</v>
      </c>
      <c r="K244" s="36">
        <f t="shared" si="35"/>
        <v>-329.75612185019151</v>
      </c>
      <c r="L244" s="36">
        <f t="shared" si="36"/>
        <v>102792.69825286843</v>
      </c>
      <c r="M244" s="36">
        <f t="shared" si="37"/>
        <v>-886714.21165516495</v>
      </c>
      <c r="N244" s="40">
        <f>'jan-nov'!M244</f>
        <v>-1067499.3917524067</v>
      </c>
      <c r="O244" s="40">
        <f t="shared" si="39"/>
        <v>180785.18009724177</v>
      </c>
    </row>
    <row r="245" spans="1:15" x14ac:dyDescent="0.3">
      <c r="A245" s="33">
        <v>1418</v>
      </c>
      <c r="B245" s="34" t="s">
        <v>298</v>
      </c>
      <c r="C245" s="35">
        <v>31062</v>
      </c>
      <c r="D245" s="35">
        <v>1294</v>
      </c>
      <c r="E245" s="36">
        <f t="shared" si="31"/>
        <v>24004.636785162289</v>
      </c>
      <c r="F245" s="37">
        <f t="shared" si="38"/>
        <v>0.83543481360961624</v>
      </c>
      <c r="G245" s="38">
        <f t="shared" si="32"/>
        <v>2837.0813347237008</v>
      </c>
      <c r="H245" s="38">
        <f t="shared" si="33"/>
        <v>649.30541324926253</v>
      </c>
      <c r="I245" s="36">
        <f t="shared" si="34"/>
        <v>3486.3867479729633</v>
      </c>
      <c r="J245" s="39">
        <f t="shared" si="40"/>
        <v>-367.98323165044008</v>
      </c>
      <c r="K245" s="36">
        <f t="shared" si="35"/>
        <v>3118.4035163225235</v>
      </c>
      <c r="L245" s="36">
        <f t="shared" si="36"/>
        <v>4511384.4518770147</v>
      </c>
      <c r="M245" s="36">
        <f t="shared" si="37"/>
        <v>4035214.1501213452</v>
      </c>
      <c r="N245" s="40">
        <f>'jan-nov'!M245</f>
        <v>3891492.0261710221</v>
      </c>
      <c r="O245" s="40">
        <f t="shared" si="39"/>
        <v>143722.12395032309</v>
      </c>
    </row>
    <row r="246" spans="1:15" x14ac:dyDescent="0.3">
      <c r="A246" s="33">
        <v>1419</v>
      </c>
      <c r="B246" s="34" t="s">
        <v>299</v>
      </c>
      <c r="C246" s="35">
        <v>61486</v>
      </c>
      <c r="D246" s="35">
        <v>2298</v>
      </c>
      <c r="E246" s="36">
        <f t="shared" si="31"/>
        <v>26756.309834638818</v>
      </c>
      <c r="F246" s="37">
        <f t="shared" si="38"/>
        <v>0.93120145577039193</v>
      </c>
      <c r="G246" s="38">
        <f t="shared" si="32"/>
        <v>1186.0775050377836</v>
      </c>
      <c r="H246" s="38">
        <f t="shared" si="33"/>
        <v>0</v>
      </c>
      <c r="I246" s="36">
        <f t="shared" si="34"/>
        <v>1186.0775050377836</v>
      </c>
      <c r="J246" s="39">
        <f t="shared" si="40"/>
        <v>-367.98323165044008</v>
      </c>
      <c r="K246" s="36">
        <f t="shared" si="35"/>
        <v>818.09427338734349</v>
      </c>
      <c r="L246" s="36">
        <f t="shared" si="36"/>
        <v>2725606.1065768264</v>
      </c>
      <c r="M246" s="36">
        <f t="shared" si="37"/>
        <v>1879980.6402441154</v>
      </c>
      <c r="N246" s="40">
        <f>'jan-nov'!M246</f>
        <v>1829898.1025485201</v>
      </c>
      <c r="O246" s="40">
        <f t="shared" si="39"/>
        <v>50082.537695595296</v>
      </c>
    </row>
    <row r="247" spans="1:15" x14ac:dyDescent="0.3">
      <c r="A247" s="33">
        <v>1420</v>
      </c>
      <c r="B247" s="34" t="s">
        <v>300</v>
      </c>
      <c r="C247" s="35">
        <v>198568</v>
      </c>
      <c r="D247" s="35">
        <v>7839</v>
      </c>
      <c r="E247" s="36">
        <f t="shared" si="31"/>
        <v>25330.781987498405</v>
      </c>
      <c r="F247" s="37">
        <f t="shared" si="38"/>
        <v>0.88158872461641713</v>
      </c>
      <c r="G247" s="38">
        <f t="shared" si="32"/>
        <v>2041.3942133220312</v>
      </c>
      <c r="H247" s="38">
        <f t="shared" si="33"/>
        <v>185.15459243162184</v>
      </c>
      <c r="I247" s="36">
        <f t="shared" si="34"/>
        <v>2226.5488057536531</v>
      </c>
      <c r="J247" s="39">
        <f t="shared" si="40"/>
        <v>-367.98323165044008</v>
      </c>
      <c r="K247" s="36">
        <f t="shared" si="35"/>
        <v>1858.5655741032131</v>
      </c>
      <c r="L247" s="36">
        <f t="shared" si="36"/>
        <v>17453916.088302888</v>
      </c>
      <c r="M247" s="36">
        <f t="shared" si="37"/>
        <v>14569295.535395088</v>
      </c>
      <c r="N247" s="40">
        <f>'jan-nov'!M247</f>
        <v>15944461.316193696</v>
      </c>
      <c r="O247" s="40">
        <f t="shared" si="39"/>
        <v>-1375165.7807986084</v>
      </c>
    </row>
    <row r="248" spans="1:15" x14ac:dyDescent="0.3">
      <c r="A248" s="33">
        <v>1421</v>
      </c>
      <c r="B248" s="34" t="s">
        <v>301</v>
      </c>
      <c r="C248" s="35">
        <v>77215</v>
      </c>
      <c r="D248" s="35">
        <v>1764</v>
      </c>
      <c r="E248" s="36">
        <f t="shared" si="31"/>
        <v>43772.67573696145</v>
      </c>
      <c r="F248" s="37">
        <f t="shared" si="38"/>
        <v>1.523423058752827</v>
      </c>
      <c r="G248" s="38">
        <f t="shared" si="32"/>
        <v>-9023.7420363557958</v>
      </c>
      <c r="H248" s="38">
        <f t="shared" si="33"/>
        <v>0</v>
      </c>
      <c r="I248" s="36">
        <f t="shared" si="34"/>
        <v>-9023.7420363557958</v>
      </c>
      <c r="J248" s="39">
        <f t="shared" si="40"/>
        <v>-367.98323165044008</v>
      </c>
      <c r="K248" s="36">
        <f t="shared" si="35"/>
        <v>-9391.7252680062356</v>
      </c>
      <c r="L248" s="36">
        <f t="shared" si="36"/>
        <v>-15917880.952131623</v>
      </c>
      <c r="M248" s="36">
        <f t="shared" si="37"/>
        <v>-16567003.372763</v>
      </c>
      <c r="N248" s="40">
        <f>'jan-nov'!M248</f>
        <v>-16615702.762012362</v>
      </c>
      <c r="O248" s="40">
        <f t="shared" si="39"/>
        <v>48699.389249362051</v>
      </c>
    </row>
    <row r="249" spans="1:15" x14ac:dyDescent="0.3">
      <c r="A249" s="33">
        <v>1422</v>
      </c>
      <c r="B249" s="34" t="s">
        <v>302</v>
      </c>
      <c r="C249" s="35">
        <v>68720</v>
      </c>
      <c r="D249" s="35">
        <v>2172</v>
      </c>
      <c r="E249" s="36">
        <f t="shared" si="31"/>
        <v>31639.0423572744</v>
      </c>
      <c r="F249" s="37">
        <f t="shared" si="38"/>
        <v>1.1011354885767162</v>
      </c>
      <c r="G249" s="38">
        <f t="shared" si="32"/>
        <v>-1743.5620085435658</v>
      </c>
      <c r="H249" s="38">
        <f t="shared" si="33"/>
        <v>0</v>
      </c>
      <c r="I249" s="36">
        <f t="shared" si="34"/>
        <v>-1743.5620085435658</v>
      </c>
      <c r="J249" s="39">
        <f t="shared" si="40"/>
        <v>-367.98323165044008</v>
      </c>
      <c r="K249" s="36">
        <f t="shared" si="35"/>
        <v>-2111.5452401940056</v>
      </c>
      <c r="L249" s="36">
        <f t="shared" si="36"/>
        <v>-3787016.682556625</v>
      </c>
      <c r="M249" s="36">
        <f t="shared" si="37"/>
        <v>-4586276.2617013799</v>
      </c>
      <c r="N249" s="40">
        <f>'jan-nov'!M249</f>
        <v>-4548108.8430220224</v>
      </c>
      <c r="O249" s="40">
        <f t="shared" si="39"/>
        <v>-38167.418679357506</v>
      </c>
    </row>
    <row r="250" spans="1:15" x14ac:dyDescent="0.3">
      <c r="A250" s="33">
        <v>1424</v>
      </c>
      <c r="B250" s="34" t="s">
        <v>303</v>
      </c>
      <c r="C250" s="35">
        <v>163473</v>
      </c>
      <c r="D250" s="35">
        <v>5359</v>
      </c>
      <c r="E250" s="36">
        <f t="shared" si="31"/>
        <v>30504.385146482553</v>
      </c>
      <c r="F250" s="37">
        <f t="shared" si="38"/>
        <v>1.0616459456233054</v>
      </c>
      <c r="G250" s="38">
        <f t="shared" si="32"/>
        <v>-1062.7676820684574</v>
      </c>
      <c r="H250" s="38">
        <f t="shared" si="33"/>
        <v>0</v>
      </c>
      <c r="I250" s="36">
        <f t="shared" si="34"/>
        <v>-1062.7676820684574</v>
      </c>
      <c r="J250" s="39">
        <f t="shared" si="40"/>
        <v>-367.98323165044008</v>
      </c>
      <c r="K250" s="36">
        <f t="shared" si="35"/>
        <v>-1430.7509137188974</v>
      </c>
      <c r="L250" s="36">
        <f t="shared" si="36"/>
        <v>-5695372.0082048634</v>
      </c>
      <c r="M250" s="36">
        <f t="shared" si="37"/>
        <v>-7667394.1466195714</v>
      </c>
      <c r="N250" s="40">
        <f>'jan-nov'!M250</f>
        <v>-8150295.0689479858</v>
      </c>
      <c r="O250" s="40">
        <f t="shared" si="39"/>
        <v>482900.9223284144</v>
      </c>
    </row>
    <row r="251" spans="1:15" x14ac:dyDescent="0.3">
      <c r="A251" s="33">
        <v>1426</v>
      </c>
      <c r="B251" s="34" t="s">
        <v>304</v>
      </c>
      <c r="C251" s="35">
        <v>149089</v>
      </c>
      <c r="D251" s="35">
        <v>5093</v>
      </c>
      <c r="E251" s="36">
        <f t="shared" si="31"/>
        <v>29273.316316512861</v>
      </c>
      <c r="F251" s="37">
        <f t="shared" si="38"/>
        <v>1.0188009833057725</v>
      </c>
      <c r="G251" s="38">
        <f t="shared" si="32"/>
        <v>-324.12638408664208</v>
      </c>
      <c r="H251" s="38">
        <f t="shared" si="33"/>
        <v>0</v>
      </c>
      <c r="I251" s="36">
        <f t="shared" si="34"/>
        <v>-324.12638408664208</v>
      </c>
      <c r="J251" s="39">
        <f t="shared" si="40"/>
        <v>-367.98323165044008</v>
      </c>
      <c r="K251" s="36">
        <f t="shared" si="35"/>
        <v>-692.10961573708209</v>
      </c>
      <c r="L251" s="36">
        <f t="shared" si="36"/>
        <v>-1650775.6741532681</v>
      </c>
      <c r="M251" s="36">
        <f t="shared" si="37"/>
        <v>-3524914.2729489589</v>
      </c>
      <c r="N251" s="40">
        <f>'jan-nov'!M251</f>
        <v>-3673643.0651524756</v>
      </c>
      <c r="O251" s="40">
        <f t="shared" si="39"/>
        <v>148728.7922035167</v>
      </c>
    </row>
    <row r="252" spans="1:15" x14ac:dyDescent="0.3">
      <c r="A252" s="33">
        <v>1428</v>
      </c>
      <c r="B252" s="34" t="s">
        <v>305</v>
      </c>
      <c r="C252" s="35">
        <v>71027</v>
      </c>
      <c r="D252" s="35">
        <v>3023</v>
      </c>
      <c r="E252" s="36">
        <f t="shared" si="31"/>
        <v>23495.534237512406</v>
      </c>
      <c r="F252" s="37">
        <f t="shared" si="38"/>
        <v>0.81771648711250544</v>
      </c>
      <c r="G252" s="38">
        <f t="shared" si="32"/>
        <v>3142.5428633136312</v>
      </c>
      <c r="H252" s="38">
        <f t="shared" si="33"/>
        <v>827.49130492672168</v>
      </c>
      <c r="I252" s="36">
        <f t="shared" si="34"/>
        <v>3970.0341682403528</v>
      </c>
      <c r="J252" s="39">
        <f t="shared" si="40"/>
        <v>-367.98323165044008</v>
      </c>
      <c r="K252" s="36">
        <f t="shared" si="35"/>
        <v>3602.0509365899125</v>
      </c>
      <c r="L252" s="36">
        <f t="shared" si="36"/>
        <v>12001413.290590586</v>
      </c>
      <c r="M252" s="36">
        <f t="shared" si="37"/>
        <v>10888999.981311304</v>
      </c>
      <c r="N252" s="40">
        <f>'jan-nov'!M252</f>
        <v>10551697.175513905</v>
      </c>
      <c r="O252" s="40">
        <f t="shared" si="39"/>
        <v>337302.80579739995</v>
      </c>
    </row>
    <row r="253" spans="1:15" x14ac:dyDescent="0.3">
      <c r="A253" s="33">
        <v>1429</v>
      </c>
      <c r="B253" s="34" t="s">
        <v>306</v>
      </c>
      <c r="C253" s="35">
        <v>64838</v>
      </c>
      <c r="D253" s="35">
        <v>2830</v>
      </c>
      <c r="E253" s="36">
        <f t="shared" si="31"/>
        <v>22910.95406360424</v>
      </c>
      <c r="F253" s="37">
        <f t="shared" si="38"/>
        <v>0.79737130826227931</v>
      </c>
      <c r="G253" s="38">
        <f t="shared" si="32"/>
        <v>3493.29096765853</v>
      </c>
      <c r="H253" s="38">
        <f t="shared" si="33"/>
        <v>1032.0943657945795</v>
      </c>
      <c r="I253" s="36">
        <f t="shared" si="34"/>
        <v>4525.3853334531095</v>
      </c>
      <c r="J253" s="39">
        <f t="shared" si="40"/>
        <v>-367.98323165044008</v>
      </c>
      <c r="K253" s="36">
        <f t="shared" si="35"/>
        <v>4157.4021018026697</v>
      </c>
      <c r="L253" s="36">
        <f t="shared" si="36"/>
        <v>12806840.4936723</v>
      </c>
      <c r="M253" s="36">
        <f t="shared" si="37"/>
        <v>11765447.948101556</v>
      </c>
      <c r="N253" s="40">
        <f>'jan-nov'!M253</f>
        <v>11490775.605922714</v>
      </c>
      <c r="O253" s="40">
        <f t="shared" si="39"/>
        <v>274672.34217884205</v>
      </c>
    </row>
    <row r="254" spans="1:15" x14ac:dyDescent="0.3">
      <c r="A254" s="33">
        <v>1430</v>
      </c>
      <c r="B254" s="34" t="s">
        <v>307</v>
      </c>
      <c r="C254" s="35">
        <v>65337</v>
      </c>
      <c r="D254" s="35">
        <v>2942</v>
      </c>
      <c r="E254" s="36">
        <f t="shared" si="31"/>
        <v>22208.361658735554</v>
      </c>
      <c r="F254" s="37">
        <f t="shared" si="38"/>
        <v>0.77291894266065431</v>
      </c>
      <c r="G254" s="38">
        <f t="shared" si="32"/>
        <v>3914.846410579742</v>
      </c>
      <c r="H254" s="38">
        <f t="shared" si="33"/>
        <v>1278.0017074986199</v>
      </c>
      <c r="I254" s="36">
        <f t="shared" si="34"/>
        <v>5192.8481180783619</v>
      </c>
      <c r="J254" s="39">
        <f t="shared" si="40"/>
        <v>-367.98323165044008</v>
      </c>
      <c r="K254" s="36">
        <f t="shared" si="35"/>
        <v>4824.8648864279221</v>
      </c>
      <c r="L254" s="36">
        <f t="shared" si="36"/>
        <v>15277359.16338654</v>
      </c>
      <c r="M254" s="36">
        <f t="shared" si="37"/>
        <v>14194752.495870946</v>
      </c>
      <c r="N254" s="40">
        <f>'jan-nov'!M254</f>
        <v>13969471.283612942</v>
      </c>
      <c r="O254" s="40">
        <f t="shared" si="39"/>
        <v>225281.21225800365</v>
      </c>
    </row>
    <row r="255" spans="1:15" x14ac:dyDescent="0.3">
      <c r="A255" s="33">
        <v>1431</v>
      </c>
      <c r="B255" s="34" t="s">
        <v>308</v>
      </c>
      <c r="C255" s="35">
        <v>71117</v>
      </c>
      <c r="D255" s="35">
        <v>3020</v>
      </c>
      <c r="E255" s="36">
        <f t="shared" si="31"/>
        <v>23548.675496688742</v>
      </c>
      <c r="F255" s="37">
        <f t="shared" si="38"/>
        <v>0.81956596554253969</v>
      </c>
      <c r="G255" s="38">
        <f t="shared" si="32"/>
        <v>3110.6581078078293</v>
      </c>
      <c r="H255" s="38">
        <f t="shared" si="33"/>
        <v>808.89186421500392</v>
      </c>
      <c r="I255" s="36">
        <f t="shared" si="34"/>
        <v>3919.5499720228331</v>
      </c>
      <c r="J255" s="39">
        <f t="shared" si="40"/>
        <v>-367.98323165044008</v>
      </c>
      <c r="K255" s="36">
        <f t="shared" si="35"/>
        <v>3551.5667403723928</v>
      </c>
      <c r="L255" s="36">
        <f t="shared" si="36"/>
        <v>11837040.915508956</v>
      </c>
      <c r="M255" s="36">
        <f t="shared" si="37"/>
        <v>10725731.555924626</v>
      </c>
      <c r="N255" s="40">
        <f>'jan-nov'!M255</f>
        <v>10487788.809147209</v>
      </c>
      <c r="O255" s="40">
        <f t="shared" si="39"/>
        <v>237942.74677741714</v>
      </c>
    </row>
    <row r="256" spans="1:15" x14ac:dyDescent="0.3">
      <c r="A256" s="33">
        <v>1432</v>
      </c>
      <c r="B256" s="34" t="s">
        <v>309</v>
      </c>
      <c r="C256" s="35">
        <v>368164</v>
      </c>
      <c r="D256" s="35">
        <v>12900</v>
      </c>
      <c r="E256" s="36">
        <f t="shared" si="31"/>
        <v>28539.844961240309</v>
      </c>
      <c r="F256" s="37">
        <f t="shared" si="38"/>
        <v>0.99327393574140876</v>
      </c>
      <c r="G256" s="38">
        <f t="shared" si="32"/>
        <v>115.95642907688888</v>
      </c>
      <c r="H256" s="38">
        <f t="shared" si="33"/>
        <v>0</v>
      </c>
      <c r="I256" s="36">
        <f t="shared" si="34"/>
        <v>115.95642907688888</v>
      </c>
      <c r="J256" s="39">
        <f t="shared" si="40"/>
        <v>-367.98323165044008</v>
      </c>
      <c r="K256" s="36">
        <f t="shared" si="35"/>
        <v>-252.02680257355121</v>
      </c>
      <c r="L256" s="36">
        <f t="shared" si="36"/>
        <v>1495837.9350918666</v>
      </c>
      <c r="M256" s="36">
        <f t="shared" si="37"/>
        <v>-3251145.7531988104</v>
      </c>
      <c r="N256" s="40">
        <f>'jan-nov'!M256</f>
        <v>-3801374.6201584302</v>
      </c>
      <c r="O256" s="40">
        <f t="shared" si="39"/>
        <v>550228.8669596198</v>
      </c>
    </row>
    <row r="257" spans="1:15" x14ac:dyDescent="0.3">
      <c r="A257" s="33">
        <v>1433</v>
      </c>
      <c r="B257" s="34" t="s">
        <v>310</v>
      </c>
      <c r="C257" s="35">
        <v>67819</v>
      </c>
      <c r="D257" s="35">
        <v>2840</v>
      </c>
      <c r="E257" s="36">
        <f t="shared" si="31"/>
        <v>23879.929577464787</v>
      </c>
      <c r="F257" s="37">
        <f t="shared" si="38"/>
        <v>0.8310946211813377</v>
      </c>
      <c r="G257" s="38">
        <f t="shared" si="32"/>
        <v>2911.9056593422019</v>
      </c>
      <c r="H257" s="38">
        <f t="shared" si="33"/>
        <v>692.95293594338818</v>
      </c>
      <c r="I257" s="36">
        <f t="shared" si="34"/>
        <v>3604.8585952855901</v>
      </c>
      <c r="J257" s="39">
        <f t="shared" si="40"/>
        <v>-367.98323165044008</v>
      </c>
      <c r="K257" s="36">
        <f t="shared" si="35"/>
        <v>3236.8753636351503</v>
      </c>
      <c r="L257" s="36">
        <f t="shared" si="36"/>
        <v>10237798.410611076</v>
      </c>
      <c r="M257" s="36">
        <f t="shared" si="37"/>
        <v>9192726.0327238273</v>
      </c>
      <c r="N257" s="40">
        <f>'jan-nov'!M257</f>
        <v>9006436.8271450512</v>
      </c>
      <c r="O257" s="40">
        <f t="shared" si="39"/>
        <v>186289.20557877608</v>
      </c>
    </row>
    <row r="258" spans="1:15" x14ac:dyDescent="0.3">
      <c r="A258" s="33">
        <v>1438</v>
      </c>
      <c r="B258" s="34" t="s">
        <v>311</v>
      </c>
      <c r="C258" s="35">
        <v>102127</v>
      </c>
      <c r="D258" s="35">
        <v>3846</v>
      </c>
      <c r="E258" s="36">
        <f t="shared" si="31"/>
        <v>26554.08216328653</v>
      </c>
      <c r="F258" s="37">
        <f t="shared" si="38"/>
        <v>0.92416331399657692</v>
      </c>
      <c r="G258" s="38">
        <f t="shared" si="32"/>
        <v>1307.4141078491564</v>
      </c>
      <c r="H258" s="38">
        <f t="shared" si="33"/>
        <v>0</v>
      </c>
      <c r="I258" s="36">
        <f t="shared" si="34"/>
        <v>1307.4141078491564</v>
      </c>
      <c r="J258" s="39">
        <f t="shared" si="40"/>
        <v>-367.98323165044008</v>
      </c>
      <c r="K258" s="36">
        <f t="shared" si="35"/>
        <v>939.43087619871631</v>
      </c>
      <c r="L258" s="36">
        <f t="shared" si="36"/>
        <v>5028314.6587878559</v>
      </c>
      <c r="M258" s="36">
        <f t="shared" si="37"/>
        <v>3613051.1498602629</v>
      </c>
      <c r="N258" s="40">
        <f>'jan-nov'!M258</f>
        <v>3400269.1481295065</v>
      </c>
      <c r="O258" s="40">
        <f t="shared" si="39"/>
        <v>212782.00173075637</v>
      </c>
    </row>
    <row r="259" spans="1:15" x14ac:dyDescent="0.3">
      <c r="A259" s="33">
        <v>1439</v>
      </c>
      <c r="B259" s="34" t="s">
        <v>312</v>
      </c>
      <c r="C259" s="35">
        <v>155147</v>
      </c>
      <c r="D259" s="35">
        <v>6046</v>
      </c>
      <c r="E259" s="36">
        <f t="shared" si="31"/>
        <v>25661.098246774727</v>
      </c>
      <c r="F259" s="37">
        <f t="shared" si="38"/>
        <v>0.89308474119731851</v>
      </c>
      <c r="G259" s="38">
        <f t="shared" si="32"/>
        <v>1843.2044577562381</v>
      </c>
      <c r="H259" s="38">
        <f t="shared" si="33"/>
        <v>69.543901684909173</v>
      </c>
      <c r="I259" s="36">
        <f t="shared" si="34"/>
        <v>1912.7483594411472</v>
      </c>
      <c r="J259" s="39">
        <f t="shared" si="40"/>
        <v>-367.98323165044008</v>
      </c>
      <c r="K259" s="36">
        <f t="shared" si="35"/>
        <v>1544.7651277907071</v>
      </c>
      <c r="L259" s="36">
        <f t="shared" si="36"/>
        <v>11564476.581181176</v>
      </c>
      <c r="M259" s="36">
        <f t="shared" si="37"/>
        <v>9339649.9626226146</v>
      </c>
      <c r="N259" s="40">
        <f>'jan-nov'!M259</f>
        <v>10143244.351027807</v>
      </c>
      <c r="O259" s="40">
        <f t="shared" si="39"/>
        <v>-803594.38840519264</v>
      </c>
    </row>
    <row r="260" spans="1:15" x14ac:dyDescent="0.3">
      <c r="A260" s="33">
        <v>1441</v>
      </c>
      <c r="B260" s="34" t="s">
        <v>313</v>
      </c>
      <c r="C260" s="35">
        <v>63415</v>
      </c>
      <c r="D260" s="35">
        <v>2774</v>
      </c>
      <c r="E260" s="36">
        <f t="shared" si="31"/>
        <v>22860.490266762798</v>
      </c>
      <c r="F260" s="37">
        <f t="shared" si="38"/>
        <v>0.79561501371445575</v>
      </c>
      <c r="G260" s="38">
        <f t="shared" si="32"/>
        <v>3523.5692457633959</v>
      </c>
      <c r="H260" s="38">
        <f t="shared" si="33"/>
        <v>1049.7566946890845</v>
      </c>
      <c r="I260" s="36">
        <f t="shared" si="34"/>
        <v>4573.3259404524806</v>
      </c>
      <c r="J260" s="39">
        <f t="shared" si="40"/>
        <v>-367.98323165044008</v>
      </c>
      <c r="K260" s="36">
        <f t="shared" si="35"/>
        <v>4205.3427088020408</v>
      </c>
      <c r="L260" s="36">
        <f t="shared" si="36"/>
        <v>12686406.158815181</v>
      </c>
      <c r="M260" s="36">
        <f t="shared" si="37"/>
        <v>11665620.674216861</v>
      </c>
      <c r="N260" s="40">
        <f>'jan-nov'!M260</f>
        <v>11233252.767077601</v>
      </c>
      <c r="O260" s="40">
        <f t="shared" si="39"/>
        <v>432367.90713926032</v>
      </c>
    </row>
    <row r="261" spans="1:15" x14ac:dyDescent="0.3">
      <c r="A261" s="33">
        <v>1443</v>
      </c>
      <c r="B261" s="34" t="s">
        <v>314</v>
      </c>
      <c r="C261" s="35">
        <v>136144</v>
      </c>
      <c r="D261" s="35">
        <v>6015</v>
      </c>
      <c r="E261" s="36">
        <f t="shared" si="31"/>
        <v>22634.081463009144</v>
      </c>
      <c r="F261" s="37">
        <f t="shared" si="38"/>
        <v>0.78773529453951596</v>
      </c>
      <c r="G261" s="38">
        <f t="shared" si="32"/>
        <v>3659.4145280155876</v>
      </c>
      <c r="H261" s="38">
        <f t="shared" si="33"/>
        <v>1128.999776002863</v>
      </c>
      <c r="I261" s="36">
        <f t="shared" si="34"/>
        <v>4788.4143040184508</v>
      </c>
      <c r="J261" s="39">
        <f t="shared" si="40"/>
        <v>-367.98323165044008</v>
      </c>
      <c r="K261" s="36">
        <f t="shared" si="35"/>
        <v>4420.431072368011</v>
      </c>
      <c r="L261" s="36">
        <f t="shared" si="36"/>
        <v>28802312.038670983</v>
      </c>
      <c r="M261" s="36">
        <f t="shared" si="37"/>
        <v>26588892.900293585</v>
      </c>
      <c r="N261" s="40">
        <f>'jan-nov'!M261</f>
        <v>26092024.565238561</v>
      </c>
      <c r="O261" s="40">
        <f t="shared" si="39"/>
        <v>496868.33505502343</v>
      </c>
    </row>
    <row r="262" spans="1:15" x14ac:dyDescent="0.3">
      <c r="A262" s="33">
        <v>1444</v>
      </c>
      <c r="B262" s="34" t="s">
        <v>315</v>
      </c>
      <c r="C262" s="35">
        <v>24138</v>
      </c>
      <c r="D262" s="35">
        <v>1200</v>
      </c>
      <c r="E262" s="36">
        <f t="shared" si="31"/>
        <v>20115</v>
      </c>
      <c r="F262" s="37">
        <f t="shared" si="38"/>
        <v>0.7000635513112522</v>
      </c>
      <c r="G262" s="38">
        <f t="shared" si="32"/>
        <v>5170.8634058210746</v>
      </c>
      <c r="H262" s="38">
        <f t="shared" si="33"/>
        <v>2010.6782880560636</v>
      </c>
      <c r="I262" s="36">
        <f t="shared" si="34"/>
        <v>7181.5416938771377</v>
      </c>
      <c r="J262" s="39">
        <f t="shared" si="40"/>
        <v>-367.98323165044008</v>
      </c>
      <c r="K262" s="36">
        <f t="shared" si="35"/>
        <v>6813.5584622266979</v>
      </c>
      <c r="L262" s="36">
        <f t="shared" si="36"/>
        <v>8617850.0326525643</v>
      </c>
      <c r="M262" s="36">
        <f t="shared" si="37"/>
        <v>8176270.1546720378</v>
      </c>
      <c r="N262" s="40">
        <f>'jan-nov'!M262</f>
        <v>8091896.5466810083</v>
      </c>
      <c r="O262" s="40">
        <f t="shared" si="39"/>
        <v>84373.607991029508</v>
      </c>
    </row>
    <row r="263" spans="1:15" x14ac:dyDescent="0.3">
      <c r="A263" s="33">
        <v>1445</v>
      </c>
      <c r="B263" s="34" t="s">
        <v>316</v>
      </c>
      <c r="C263" s="35">
        <v>136750</v>
      </c>
      <c r="D263" s="35">
        <v>5784</v>
      </c>
      <c r="E263" s="36">
        <f t="shared" si="31"/>
        <v>23642.807745504841</v>
      </c>
      <c r="F263" s="37">
        <f t="shared" si="38"/>
        <v>0.82284205584326608</v>
      </c>
      <c r="G263" s="38">
        <f t="shared" si="32"/>
        <v>3054.1787585181701</v>
      </c>
      <c r="H263" s="38">
        <f t="shared" si="33"/>
        <v>775.94557712936944</v>
      </c>
      <c r="I263" s="36">
        <f t="shared" si="34"/>
        <v>3830.1243356475397</v>
      </c>
      <c r="J263" s="39">
        <f t="shared" si="40"/>
        <v>-367.98323165044008</v>
      </c>
      <c r="K263" s="36">
        <f t="shared" si="35"/>
        <v>3462.1411039970999</v>
      </c>
      <c r="L263" s="36">
        <f t="shared" si="36"/>
        <v>22153439.157385372</v>
      </c>
      <c r="M263" s="36">
        <f t="shared" si="37"/>
        <v>20025024.145519227</v>
      </c>
      <c r="N263" s="40">
        <f>'jan-nov'!M263</f>
        <v>19905680.355002467</v>
      </c>
      <c r="O263" s="40">
        <f t="shared" si="39"/>
        <v>119343.7905167602</v>
      </c>
    </row>
    <row r="264" spans="1:15" x14ac:dyDescent="0.3">
      <c r="A264" s="33">
        <v>1449</v>
      </c>
      <c r="B264" s="34" t="s">
        <v>317</v>
      </c>
      <c r="C264" s="35">
        <v>178833</v>
      </c>
      <c r="D264" s="35">
        <v>7168</v>
      </c>
      <c r="E264" s="36">
        <f t="shared" ref="E264:E327" si="41">(C264*1000)/D264</f>
        <v>24948.800223214286</v>
      </c>
      <c r="F264" s="37">
        <f t="shared" si="38"/>
        <v>0.8682945903663114</v>
      </c>
      <c r="G264" s="38">
        <f t="shared" ref="G264:G327" si="42">(E$437-E264)*0.6</f>
        <v>2270.5832718925026</v>
      </c>
      <c r="H264" s="38">
        <f t="shared" ref="H264:H327" si="43">IF(E264&gt;=E$437*0.9,0,IF(E264&lt;0.9*E$437,(E$437*0.9-E264)*0.35))</f>
        <v>318.84820993106348</v>
      </c>
      <c r="I264" s="36">
        <f t="shared" ref="I264:I327" si="44">G264+H264</f>
        <v>2589.4314818235662</v>
      </c>
      <c r="J264" s="39">
        <f t="shared" si="40"/>
        <v>-367.98323165044008</v>
      </c>
      <c r="K264" s="36">
        <f t="shared" ref="K264:K327" si="45">I264+J264</f>
        <v>2221.4482501731263</v>
      </c>
      <c r="L264" s="36">
        <f t="shared" ref="L264:L327" si="46">(I264*D264)</f>
        <v>18561044.861711323</v>
      </c>
      <c r="M264" s="36">
        <f t="shared" ref="M264:M327" si="47">(K264*D264)</f>
        <v>15923341.05724097</v>
      </c>
      <c r="N264" s="40">
        <f>'jan-nov'!M264</f>
        <v>15225473.372174567</v>
      </c>
      <c r="O264" s="40">
        <f t="shared" si="39"/>
        <v>697867.68506640382</v>
      </c>
    </row>
    <row r="265" spans="1:15" x14ac:dyDescent="0.3">
      <c r="A265" s="33">
        <v>1502</v>
      </c>
      <c r="B265" s="34" t="s">
        <v>318</v>
      </c>
      <c r="C265" s="35">
        <v>721890</v>
      </c>
      <c r="D265" s="35">
        <v>26732</v>
      </c>
      <c r="E265" s="36">
        <f t="shared" si="41"/>
        <v>27004.713452042495</v>
      </c>
      <c r="F265" s="37">
        <f t="shared" ref="F265:F328" si="48">IF(ISNUMBER(C265),E265/E$437,"")</f>
        <v>0.93984666176383858</v>
      </c>
      <c r="G265" s="38">
        <f t="shared" si="42"/>
        <v>1037.0353345955773</v>
      </c>
      <c r="H265" s="38">
        <f t="shared" si="43"/>
        <v>0</v>
      </c>
      <c r="I265" s="36">
        <f t="shared" si="44"/>
        <v>1037.0353345955773</v>
      </c>
      <c r="J265" s="39">
        <f t="shared" si="40"/>
        <v>-367.98323165044008</v>
      </c>
      <c r="K265" s="36">
        <f t="shared" si="45"/>
        <v>669.05210294513722</v>
      </c>
      <c r="L265" s="36">
        <f t="shared" si="46"/>
        <v>27722028.564408973</v>
      </c>
      <c r="M265" s="36">
        <f t="shared" si="47"/>
        <v>17885100.815929409</v>
      </c>
      <c r="N265" s="40">
        <f>'jan-nov'!M265</f>
        <v>15993521.182474781</v>
      </c>
      <c r="O265" s="40">
        <f t="shared" ref="O265:O328" si="49">M265-N265</f>
        <v>1891579.6334546283</v>
      </c>
    </row>
    <row r="266" spans="1:15" x14ac:dyDescent="0.3">
      <c r="A266" s="33">
        <v>1504</v>
      </c>
      <c r="B266" s="34" t="s">
        <v>319</v>
      </c>
      <c r="C266" s="35">
        <v>1296676</v>
      </c>
      <c r="D266" s="35">
        <v>46747</v>
      </c>
      <c r="E266" s="36">
        <f t="shared" si="41"/>
        <v>27738.165015936851</v>
      </c>
      <c r="F266" s="37">
        <f t="shared" si="48"/>
        <v>0.96537302052768015</v>
      </c>
      <c r="G266" s="38">
        <f t="shared" si="42"/>
        <v>596.9643962589638</v>
      </c>
      <c r="H266" s="38">
        <f t="shared" si="43"/>
        <v>0</v>
      </c>
      <c r="I266" s="36">
        <f t="shared" si="44"/>
        <v>596.9643962589638</v>
      </c>
      <c r="J266" s="39">
        <f t="shared" ref="J266:J329" si="50">I$439</f>
        <v>-367.98323165044008</v>
      </c>
      <c r="K266" s="36">
        <f t="shared" si="45"/>
        <v>228.98116460852373</v>
      </c>
      <c r="L266" s="36">
        <f t="shared" si="46"/>
        <v>27906294.631917782</v>
      </c>
      <c r="M266" s="36">
        <f t="shared" si="47"/>
        <v>10704182.501954658</v>
      </c>
      <c r="N266" s="40">
        <f>'jan-nov'!M266</f>
        <v>10350129.242748313</v>
      </c>
      <c r="O266" s="40">
        <f t="shared" si="49"/>
        <v>354053.2592063453</v>
      </c>
    </row>
    <row r="267" spans="1:15" x14ac:dyDescent="0.3">
      <c r="A267" s="33">
        <v>1505</v>
      </c>
      <c r="B267" s="34" t="s">
        <v>320</v>
      </c>
      <c r="C267" s="35">
        <v>605657</v>
      </c>
      <c r="D267" s="35">
        <v>24526</v>
      </c>
      <c r="E267" s="36">
        <f t="shared" si="41"/>
        <v>24694.487482671451</v>
      </c>
      <c r="F267" s="37">
        <f t="shared" si="48"/>
        <v>0.85944372880587816</v>
      </c>
      <c r="G267" s="38">
        <f t="shared" si="42"/>
        <v>2423.1709162182037</v>
      </c>
      <c r="H267" s="38">
        <f t="shared" si="43"/>
        <v>407.85766912105572</v>
      </c>
      <c r="I267" s="36">
        <f t="shared" si="44"/>
        <v>2831.0285853392593</v>
      </c>
      <c r="J267" s="39">
        <f t="shared" si="50"/>
        <v>-367.98323165044008</v>
      </c>
      <c r="K267" s="36">
        <f t="shared" si="45"/>
        <v>2463.045353688819</v>
      </c>
      <c r="L267" s="36">
        <f t="shared" si="46"/>
        <v>69433807.084030673</v>
      </c>
      <c r="M267" s="36">
        <f t="shared" si="47"/>
        <v>60408650.344571978</v>
      </c>
      <c r="N267" s="40">
        <f>'jan-nov'!M267</f>
        <v>59092281.169915363</v>
      </c>
      <c r="O267" s="40">
        <f t="shared" si="49"/>
        <v>1316369.1746566147</v>
      </c>
    </row>
    <row r="268" spans="1:15" x14ac:dyDescent="0.3">
      <c r="A268" s="33">
        <v>1511</v>
      </c>
      <c r="B268" s="34" t="s">
        <v>321</v>
      </c>
      <c r="C268" s="35">
        <v>74821</v>
      </c>
      <c r="D268" s="35">
        <v>3256</v>
      </c>
      <c r="E268" s="36">
        <f t="shared" si="41"/>
        <v>22979.422604422605</v>
      </c>
      <c r="F268" s="37">
        <f t="shared" si="48"/>
        <v>0.79975422299448928</v>
      </c>
      <c r="G268" s="38">
        <f t="shared" si="42"/>
        <v>3452.2098431675113</v>
      </c>
      <c r="H268" s="38">
        <f t="shared" si="43"/>
        <v>1008.1303765081518</v>
      </c>
      <c r="I268" s="36">
        <f t="shared" si="44"/>
        <v>4460.3402196756633</v>
      </c>
      <c r="J268" s="39">
        <f t="shared" si="50"/>
        <v>-367.98323165044008</v>
      </c>
      <c r="K268" s="36">
        <f t="shared" si="45"/>
        <v>4092.3569880252235</v>
      </c>
      <c r="L268" s="36">
        <f t="shared" si="46"/>
        <v>14522867.75526396</v>
      </c>
      <c r="M268" s="36">
        <f t="shared" si="47"/>
        <v>13324714.353010127</v>
      </c>
      <c r="N268" s="40">
        <f>'jan-nov'!M268</f>
        <v>12879313.629994472</v>
      </c>
      <c r="O268" s="40">
        <f t="shared" si="49"/>
        <v>445400.72301565483</v>
      </c>
    </row>
    <row r="269" spans="1:15" x14ac:dyDescent="0.3">
      <c r="A269" s="33">
        <v>1514</v>
      </c>
      <c r="B269" s="34" t="s">
        <v>178</v>
      </c>
      <c r="C269" s="35">
        <v>63984</v>
      </c>
      <c r="D269" s="35">
        <v>2559</v>
      </c>
      <c r="E269" s="36">
        <f t="shared" si="41"/>
        <v>25003.516998827668</v>
      </c>
      <c r="F269" s="37">
        <f t="shared" si="48"/>
        <v>0.87019890158938895</v>
      </c>
      <c r="G269" s="38">
        <f t="shared" si="42"/>
        <v>2237.7532065244732</v>
      </c>
      <c r="H269" s="38">
        <f t="shared" si="43"/>
        <v>299.69733846637973</v>
      </c>
      <c r="I269" s="36">
        <f t="shared" si="44"/>
        <v>2537.4505449908529</v>
      </c>
      <c r="J269" s="39">
        <f t="shared" si="50"/>
        <v>-367.98323165044008</v>
      </c>
      <c r="K269" s="36">
        <f t="shared" si="45"/>
        <v>2169.4673133404131</v>
      </c>
      <c r="L269" s="36">
        <f t="shared" si="46"/>
        <v>6493335.9446315924</v>
      </c>
      <c r="M269" s="36">
        <f t="shared" si="47"/>
        <v>5551666.854838117</v>
      </c>
      <c r="N269" s="40">
        <f>'jan-nov'!M269</f>
        <v>5290536.510797251</v>
      </c>
      <c r="O269" s="40">
        <f t="shared" si="49"/>
        <v>261130.34404086601</v>
      </c>
    </row>
    <row r="270" spans="1:15" x14ac:dyDescent="0.3">
      <c r="A270" s="33">
        <v>1515</v>
      </c>
      <c r="B270" s="34" t="s">
        <v>322</v>
      </c>
      <c r="C270" s="35">
        <v>260046</v>
      </c>
      <c r="D270" s="35">
        <v>8972</v>
      </c>
      <c r="E270" s="36">
        <f t="shared" si="41"/>
        <v>28984.172982612574</v>
      </c>
      <c r="F270" s="37">
        <f t="shared" si="48"/>
        <v>1.0087379105159038</v>
      </c>
      <c r="G270" s="38">
        <f t="shared" si="42"/>
        <v>-150.64038374646989</v>
      </c>
      <c r="H270" s="38">
        <f t="shared" si="43"/>
        <v>0</v>
      </c>
      <c r="I270" s="36">
        <f t="shared" si="44"/>
        <v>-150.64038374646989</v>
      </c>
      <c r="J270" s="39">
        <f t="shared" si="50"/>
        <v>-367.98323165044008</v>
      </c>
      <c r="K270" s="36">
        <f t="shared" si="45"/>
        <v>-518.62361539690994</v>
      </c>
      <c r="L270" s="36">
        <f t="shared" si="46"/>
        <v>-1351545.5229733279</v>
      </c>
      <c r="M270" s="36">
        <f t="shared" si="47"/>
        <v>-4653091.077341076</v>
      </c>
      <c r="N270" s="40">
        <f>'jan-nov'!M270</f>
        <v>-4119743.5265163863</v>
      </c>
      <c r="O270" s="40">
        <f t="shared" si="49"/>
        <v>-533347.55082468968</v>
      </c>
    </row>
    <row r="271" spans="1:15" x14ac:dyDescent="0.3">
      <c r="A271" s="33">
        <v>1516</v>
      </c>
      <c r="B271" s="34" t="s">
        <v>323</v>
      </c>
      <c r="C271" s="35">
        <v>245408</v>
      </c>
      <c r="D271" s="35">
        <v>8430</v>
      </c>
      <c r="E271" s="36">
        <f t="shared" si="41"/>
        <v>29111.269276393832</v>
      </c>
      <c r="F271" s="37">
        <f t="shared" si="48"/>
        <v>1.0131612504504306</v>
      </c>
      <c r="G271" s="38">
        <f t="shared" si="42"/>
        <v>-226.89816001522485</v>
      </c>
      <c r="H271" s="38">
        <f t="shared" si="43"/>
        <v>0</v>
      </c>
      <c r="I271" s="36">
        <f t="shared" si="44"/>
        <v>-226.89816001522485</v>
      </c>
      <c r="J271" s="39">
        <f t="shared" si="50"/>
        <v>-367.98323165044008</v>
      </c>
      <c r="K271" s="36">
        <f t="shared" si="45"/>
        <v>-594.88139166566498</v>
      </c>
      <c r="L271" s="36">
        <f t="shared" si="46"/>
        <v>-1912751.4889283455</v>
      </c>
      <c r="M271" s="36">
        <f t="shared" si="47"/>
        <v>-5014850.1317415554</v>
      </c>
      <c r="N271" s="40">
        <f>'jan-nov'!M271</f>
        <v>-5551963.8796849316</v>
      </c>
      <c r="O271" s="40">
        <f t="shared" si="49"/>
        <v>537113.74794337619</v>
      </c>
    </row>
    <row r="272" spans="1:15" x14ac:dyDescent="0.3">
      <c r="A272" s="33">
        <v>1517</v>
      </c>
      <c r="B272" s="34" t="s">
        <v>324</v>
      </c>
      <c r="C272" s="35">
        <v>119524</v>
      </c>
      <c r="D272" s="35">
        <v>5189</v>
      </c>
      <c r="E272" s="36">
        <f t="shared" si="41"/>
        <v>23034.110618616305</v>
      </c>
      <c r="F272" s="37">
        <f t="shared" si="48"/>
        <v>0.80165753323215283</v>
      </c>
      <c r="G272" s="38">
        <f t="shared" si="42"/>
        <v>3419.3970346512911</v>
      </c>
      <c r="H272" s="38">
        <f t="shared" si="43"/>
        <v>988.98957154035679</v>
      </c>
      <c r="I272" s="36">
        <f t="shared" si="44"/>
        <v>4408.3866061916478</v>
      </c>
      <c r="J272" s="39">
        <f t="shared" si="50"/>
        <v>-367.98323165044008</v>
      </c>
      <c r="K272" s="36">
        <f t="shared" si="45"/>
        <v>4040.403374541208</v>
      </c>
      <c r="L272" s="36">
        <f t="shared" si="46"/>
        <v>22875118.099528462</v>
      </c>
      <c r="M272" s="36">
        <f t="shared" si="47"/>
        <v>20965653.110494327</v>
      </c>
      <c r="N272" s="40">
        <f>'jan-nov'!M272</f>
        <v>20413987.692273129</v>
      </c>
      <c r="O272" s="40">
        <f t="shared" si="49"/>
        <v>551665.41822119802</v>
      </c>
    </row>
    <row r="273" spans="1:15" x14ac:dyDescent="0.3">
      <c r="A273" s="33">
        <v>1519</v>
      </c>
      <c r="B273" s="34" t="s">
        <v>325</v>
      </c>
      <c r="C273" s="35">
        <v>206755</v>
      </c>
      <c r="D273" s="35">
        <v>9037</v>
      </c>
      <c r="E273" s="36">
        <f t="shared" si="41"/>
        <v>22878.720814429569</v>
      </c>
      <c r="F273" s="37">
        <f t="shared" si="48"/>
        <v>0.79624949255820165</v>
      </c>
      <c r="G273" s="38">
        <f t="shared" si="42"/>
        <v>3512.6309171633329</v>
      </c>
      <c r="H273" s="38">
        <f t="shared" si="43"/>
        <v>1043.3760030057144</v>
      </c>
      <c r="I273" s="36">
        <f t="shared" si="44"/>
        <v>4556.0069201690476</v>
      </c>
      <c r="J273" s="39">
        <f t="shared" si="50"/>
        <v>-367.98323165044008</v>
      </c>
      <c r="K273" s="36">
        <f t="shared" si="45"/>
        <v>4188.0236885186077</v>
      </c>
      <c r="L273" s="36">
        <f t="shared" si="46"/>
        <v>41172634.537567683</v>
      </c>
      <c r="M273" s="36">
        <f t="shared" si="47"/>
        <v>37847170.073142655</v>
      </c>
      <c r="N273" s="40">
        <f>'jan-nov'!M273</f>
        <v>37702885.618630223</v>
      </c>
      <c r="O273" s="40">
        <f t="shared" si="49"/>
        <v>144284.45451243222</v>
      </c>
    </row>
    <row r="274" spans="1:15" x14ac:dyDescent="0.3">
      <c r="A274" s="33">
        <v>1520</v>
      </c>
      <c r="B274" s="34" t="s">
        <v>326</v>
      </c>
      <c r="C274" s="35">
        <v>257414</v>
      </c>
      <c r="D274" s="35">
        <v>10677</v>
      </c>
      <c r="E274" s="36">
        <f t="shared" si="41"/>
        <v>24109.206706003559</v>
      </c>
      <c r="F274" s="37">
        <f t="shared" si="48"/>
        <v>0.8390741668357895</v>
      </c>
      <c r="G274" s="38">
        <f t="shared" si="42"/>
        <v>2774.3393822189391</v>
      </c>
      <c r="H274" s="38">
        <f t="shared" si="43"/>
        <v>612.70594095481806</v>
      </c>
      <c r="I274" s="36">
        <f t="shared" si="44"/>
        <v>3387.0453231737574</v>
      </c>
      <c r="J274" s="39">
        <f t="shared" si="50"/>
        <v>-367.98323165044008</v>
      </c>
      <c r="K274" s="36">
        <f t="shared" si="45"/>
        <v>3019.0620915233176</v>
      </c>
      <c r="L274" s="36">
        <f t="shared" si="46"/>
        <v>36163482.915526211</v>
      </c>
      <c r="M274" s="36">
        <f t="shared" si="47"/>
        <v>32234525.951194461</v>
      </c>
      <c r="N274" s="40">
        <f>'jan-nov'!M274</f>
        <v>32965875.899094272</v>
      </c>
      <c r="O274" s="40">
        <f t="shared" si="49"/>
        <v>-731349.94789981097</v>
      </c>
    </row>
    <row r="275" spans="1:15" x14ac:dyDescent="0.3">
      <c r="A275" s="33">
        <v>1523</v>
      </c>
      <c r="B275" s="34" t="s">
        <v>327</v>
      </c>
      <c r="C275" s="35">
        <v>57007</v>
      </c>
      <c r="D275" s="35">
        <v>2310</v>
      </c>
      <c r="E275" s="36">
        <f t="shared" si="41"/>
        <v>24678.354978354979</v>
      </c>
      <c r="F275" s="37">
        <f t="shared" si="48"/>
        <v>0.85888226829067393</v>
      </c>
      <c r="G275" s="38">
        <f t="shared" si="42"/>
        <v>2432.8504188080869</v>
      </c>
      <c r="H275" s="38">
        <f t="shared" si="43"/>
        <v>413.5040456318211</v>
      </c>
      <c r="I275" s="36">
        <f t="shared" si="44"/>
        <v>2846.354464439908</v>
      </c>
      <c r="J275" s="39">
        <f t="shared" si="50"/>
        <v>-367.98323165044008</v>
      </c>
      <c r="K275" s="36">
        <f t="shared" si="45"/>
        <v>2478.3712327894682</v>
      </c>
      <c r="L275" s="36">
        <f t="shared" si="46"/>
        <v>6575078.812856188</v>
      </c>
      <c r="M275" s="36">
        <f t="shared" si="47"/>
        <v>5725037.5477436716</v>
      </c>
      <c r="N275" s="40">
        <f>'jan-nov'!M275</f>
        <v>5412542.1023609415</v>
      </c>
      <c r="O275" s="40">
        <f t="shared" si="49"/>
        <v>312495.4453827301</v>
      </c>
    </row>
    <row r="276" spans="1:15" x14ac:dyDescent="0.3">
      <c r="A276" s="33">
        <v>1524</v>
      </c>
      <c r="B276" s="34" t="s">
        <v>328</v>
      </c>
      <c r="C276" s="35">
        <v>45958</v>
      </c>
      <c r="D276" s="35">
        <v>1652</v>
      </c>
      <c r="E276" s="36">
        <f t="shared" si="41"/>
        <v>27819.612590799032</v>
      </c>
      <c r="F276" s="37">
        <f t="shared" si="48"/>
        <v>0.96820764536007931</v>
      </c>
      <c r="G276" s="38">
        <f t="shared" si="42"/>
        <v>548.09585134165536</v>
      </c>
      <c r="H276" s="38">
        <f t="shared" si="43"/>
        <v>0</v>
      </c>
      <c r="I276" s="36">
        <f t="shared" si="44"/>
        <v>548.09585134165536</v>
      </c>
      <c r="J276" s="39">
        <f t="shared" si="50"/>
        <v>-367.98323165044008</v>
      </c>
      <c r="K276" s="36">
        <f t="shared" si="45"/>
        <v>180.11261969121529</v>
      </c>
      <c r="L276" s="36">
        <f t="shared" si="46"/>
        <v>905454.34641641472</v>
      </c>
      <c r="M276" s="36">
        <f t="shared" si="47"/>
        <v>297546.04772988765</v>
      </c>
      <c r="N276" s="40">
        <f>'jan-nov'!M276</f>
        <v>866424.39748048433</v>
      </c>
      <c r="O276" s="40">
        <f t="shared" si="49"/>
        <v>-568878.34975059668</v>
      </c>
    </row>
    <row r="277" spans="1:15" x14ac:dyDescent="0.3">
      <c r="A277" s="33">
        <v>1525</v>
      </c>
      <c r="B277" s="34" t="s">
        <v>329</v>
      </c>
      <c r="C277" s="35">
        <v>117534</v>
      </c>
      <c r="D277" s="35">
        <v>4598</v>
      </c>
      <c r="E277" s="36">
        <f t="shared" si="41"/>
        <v>25561.983471074382</v>
      </c>
      <c r="F277" s="37">
        <f t="shared" si="48"/>
        <v>0.88963524371463387</v>
      </c>
      <c r="G277" s="38">
        <f t="shared" si="42"/>
        <v>1902.6733231764454</v>
      </c>
      <c r="H277" s="38">
        <f t="shared" si="43"/>
        <v>104.23407318003009</v>
      </c>
      <c r="I277" s="36">
        <f t="shared" si="44"/>
        <v>2006.9073963564754</v>
      </c>
      <c r="J277" s="39">
        <f t="shared" si="50"/>
        <v>-367.98323165044008</v>
      </c>
      <c r="K277" s="36">
        <f t="shared" si="45"/>
        <v>1638.9241647060353</v>
      </c>
      <c r="L277" s="36">
        <f t="shared" si="46"/>
        <v>9227760.2084470745</v>
      </c>
      <c r="M277" s="36">
        <f t="shared" si="47"/>
        <v>7535773.3093183506</v>
      </c>
      <c r="N277" s="40">
        <f>'jan-nov'!M277</f>
        <v>10008089.518032737</v>
      </c>
      <c r="O277" s="40">
        <f t="shared" si="49"/>
        <v>-2472316.2087143864</v>
      </c>
    </row>
    <row r="278" spans="1:15" x14ac:dyDescent="0.3">
      <c r="A278" s="33">
        <v>1526</v>
      </c>
      <c r="B278" s="34" t="s">
        <v>330</v>
      </c>
      <c r="C278" s="35">
        <v>20380</v>
      </c>
      <c r="D278" s="35">
        <v>1020</v>
      </c>
      <c r="E278" s="36">
        <f t="shared" si="41"/>
        <v>19980.392156862745</v>
      </c>
      <c r="F278" s="37">
        <f t="shared" si="48"/>
        <v>0.69537878647401552</v>
      </c>
      <c r="G278" s="38">
        <f t="shared" si="42"/>
        <v>5251.6281117034277</v>
      </c>
      <c r="H278" s="38">
        <f t="shared" si="43"/>
        <v>2057.7910331541029</v>
      </c>
      <c r="I278" s="36">
        <f t="shared" si="44"/>
        <v>7309.4191448575311</v>
      </c>
      <c r="J278" s="39">
        <f t="shared" si="50"/>
        <v>-367.98323165044008</v>
      </c>
      <c r="K278" s="36">
        <f t="shared" si="45"/>
        <v>6941.4359132070913</v>
      </c>
      <c r="L278" s="36">
        <f t="shared" si="46"/>
        <v>7455607.5277546821</v>
      </c>
      <c r="M278" s="36">
        <f t="shared" si="47"/>
        <v>7080264.6314712334</v>
      </c>
      <c r="N278" s="40">
        <f>'jan-nov'!M278</f>
        <v>6949694.564678858</v>
      </c>
      <c r="O278" s="40">
        <f t="shared" si="49"/>
        <v>130570.06679237541</v>
      </c>
    </row>
    <row r="279" spans="1:15" x14ac:dyDescent="0.3">
      <c r="A279" s="33">
        <v>1528</v>
      </c>
      <c r="B279" s="34" t="s">
        <v>331</v>
      </c>
      <c r="C279" s="35">
        <v>176372</v>
      </c>
      <c r="D279" s="35">
        <v>7675</v>
      </c>
      <c r="E279" s="36">
        <f t="shared" si="41"/>
        <v>22980.065146579804</v>
      </c>
      <c r="F279" s="37">
        <f t="shared" si="48"/>
        <v>0.79977658542772001</v>
      </c>
      <c r="G279" s="38">
        <f t="shared" si="42"/>
        <v>3451.8243178731923</v>
      </c>
      <c r="H279" s="38">
        <f t="shared" si="43"/>
        <v>1007.9054867531323</v>
      </c>
      <c r="I279" s="36">
        <f t="shared" si="44"/>
        <v>4459.7298046263249</v>
      </c>
      <c r="J279" s="39">
        <f t="shared" si="50"/>
        <v>-367.98323165044008</v>
      </c>
      <c r="K279" s="36">
        <f t="shared" si="45"/>
        <v>4091.7465729758851</v>
      </c>
      <c r="L279" s="36">
        <f t="shared" si="46"/>
        <v>34228426.250507042</v>
      </c>
      <c r="M279" s="36">
        <f t="shared" si="47"/>
        <v>31404154.947589919</v>
      </c>
      <c r="N279" s="40">
        <f>'jan-nov'!M279</f>
        <v>30945087.288147274</v>
      </c>
      <c r="O279" s="40">
        <f t="shared" si="49"/>
        <v>459067.65944264457</v>
      </c>
    </row>
    <row r="280" spans="1:15" x14ac:dyDescent="0.3">
      <c r="A280" s="33">
        <v>1529</v>
      </c>
      <c r="B280" s="34" t="s">
        <v>332</v>
      </c>
      <c r="C280" s="35">
        <v>111556</v>
      </c>
      <c r="D280" s="35">
        <v>4620</v>
      </c>
      <c r="E280" s="36">
        <f t="shared" si="41"/>
        <v>24146.320346320346</v>
      </c>
      <c r="F280" s="37">
        <f t="shared" si="48"/>
        <v>0.84036583508546681</v>
      </c>
      <c r="G280" s="38">
        <f t="shared" si="42"/>
        <v>2752.0711980288665</v>
      </c>
      <c r="H280" s="38">
        <f t="shared" si="43"/>
        <v>599.71616684394246</v>
      </c>
      <c r="I280" s="36">
        <f t="shared" si="44"/>
        <v>3351.7873648728091</v>
      </c>
      <c r="J280" s="39">
        <f t="shared" si="50"/>
        <v>-367.98323165044008</v>
      </c>
      <c r="K280" s="36">
        <f t="shared" si="45"/>
        <v>2983.8041332223693</v>
      </c>
      <c r="L280" s="36">
        <f t="shared" si="46"/>
        <v>15485257.625712378</v>
      </c>
      <c r="M280" s="36">
        <f t="shared" si="47"/>
        <v>13785175.095487347</v>
      </c>
      <c r="N280" s="40">
        <f>'jan-nov'!M280</f>
        <v>13414784.204721883</v>
      </c>
      <c r="O280" s="40">
        <f t="shared" si="49"/>
        <v>370390.89076546393</v>
      </c>
    </row>
    <row r="281" spans="1:15" x14ac:dyDescent="0.3">
      <c r="A281" s="33">
        <v>1531</v>
      </c>
      <c r="B281" s="34" t="s">
        <v>333</v>
      </c>
      <c r="C281" s="35">
        <v>205516</v>
      </c>
      <c r="D281" s="35">
        <v>8952</v>
      </c>
      <c r="E281" s="36">
        <f t="shared" si="41"/>
        <v>22957.551385165327</v>
      </c>
      <c r="F281" s="37">
        <f t="shared" si="48"/>
        <v>0.79899303763904528</v>
      </c>
      <c r="G281" s="38">
        <f t="shared" si="42"/>
        <v>3465.3325747218782</v>
      </c>
      <c r="H281" s="38">
        <f t="shared" si="43"/>
        <v>1015.7853032481993</v>
      </c>
      <c r="I281" s="36">
        <f t="shared" si="44"/>
        <v>4481.1178779700776</v>
      </c>
      <c r="J281" s="39">
        <f t="shared" si="50"/>
        <v>-367.98323165044008</v>
      </c>
      <c r="K281" s="36">
        <f t="shared" si="45"/>
        <v>4113.1346463196378</v>
      </c>
      <c r="L281" s="36">
        <f t="shared" si="46"/>
        <v>40114967.243588135</v>
      </c>
      <c r="M281" s="36">
        <f t="shared" si="47"/>
        <v>36820781.353853397</v>
      </c>
      <c r="N281" s="40">
        <f>'jan-nov'!M281</f>
        <v>35853515.238240317</v>
      </c>
      <c r="O281" s="40">
        <f t="shared" si="49"/>
        <v>967266.11561308056</v>
      </c>
    </row>
    <row r="282" spans="1:15" x14ac:dyDescent="0.3">
      <c r="A282" s="33">
        <v>1532</v>
      </c>
      <c r="B282" s="34" t="s">
        <v>334</v>
      </c>
      <c r="C282" s="35">
        <v>202891</v>
      </c>
      <c r="D282" s="35">
        <v>8094</v>
      </c>
      <c r="E282" s="36">
        <f t="shared" si="41"/>
        <v>25066.839634297012</v>
      </c>
      <c r="F282" s="37">
        <f t="shared" si="48"/>
        <v>0.87240272306913325</v>
      </c>
      <c r="G282" s="38">
        <f t="shared" si="42"/>
        <v>2199.7596252428671</v>
      </c>
      <c r="H282" s="38">
        <f t="shared" si="43"/>
        <v>277.53441605210952</v>
      </c>
      <c r="I282" s="36">
        <f t="shared" si="44"/>
        <v>2477.2940412949765</v>
      </c>
      <c r="J282" s="39">
        <f t="shared" si="50"/>
        <v>-367.98323165044008</v>
      </c>
      <c r="K282" s="36">
        <f t="shared" si="45"/>
        <v>2109.3108096445367</v>
      </c>
      <c r="L282" s="36">
        <f t="shared" si="46"/>
        <v>20051217.970241539</v>
      </c>
      <c r="M282" s="36">
        <f t="shared" si="47"/>
        <v>17072761.693262879</v>
      </c>
      <c r="N282" s="40">
        <f>'jan-nov'!M282</f>
        <v>16430972.457363406</v>
      </c>
      <c r="O282" s="40">
        <f t="shared" si="49"/>
        <v>641789.23589947261</v>
      </c>
    </row>
    <row r="283" spans="1:15" x14ac:dyDescent="0.3">
      <c r="A283" s="33">
        <v>1534</v>
      </c>
      <c r="B283" s="34" t="s">
        <v>335</v>
      </c>
      <c r="C283" s="35">
        <v>231827</v>
      </c>
      <c r="D283" s="35">
        <v>9200</v>
      </c>
      <c r="E283" s="36">
        <f t="shared" si="41"/>
        <v>25198.58695652174</v>
      </c>
      <c r="F283" s="37">
        <f t="shared" si="48"/>
        <v>0.87698793302550371</v>
      </c>
      <c r="G283" s="38">
        <f t="shared" si="42"/>
        <v>2120.7112319080302</v>
      </c>
      <c r="H283" s="38">
        <f t="shared" si="43"/>
        <v>231.42285327345471</v>
      </c>
      <c r="I283" s="36">
        <f t="shared" si="44"/>
        <v>2352.1340851814848</v>
      </c>
      <c r="J283" s="39">
        <f t="shared" si="50"/>
        <v>-367.98323165044008</v>
      </c>
      <c r="K283" s="36">
        <f t="shared" si="45"/>
        <v>1984.1508535310447</v>
      </c>
      <c r="L283" s="36">
        <f t="shared" si="46"/>
        <v>21639633.583669659</v>
      </c>
      <c r="M283" s="36">
        <f t="shared" si="47"/>
        <v>18254187.852485612</v>
      </c>
      <c r="N283" s="40">
        <f>'jan-nov'!M283</f>
        <v>17464823.524554387</v>
      </c>
      <c r="O283" s="40">
        <f t="shared" si="49"/>
        <v>789364.3279312253</v>
      </c>
    </row>
    <row r="284" spans="1:15" x14ac:dyDescent="0.3">
      <c r="A284" s="33">
        <v>1535</v>
      </c>
      <c r="B284" s="34" t="s">
        <v>336</v>
      </c>
      <c r="C284" s="35">
        <v>156952</v>
      </c>
      <c r="D284" s="35">
        <v>6611</v>
      </c>
      <c r="E284" s="36">
        <f t="shared" si="41"/>
        <v>23741.037664498563</v>
      </c>
      <c r="F284" s="37">
        <f t="shared" si="48"/>
        <v>0.82626075760492468</v>
      </c>
      <c r="G284" s="38">
        <f t="shared" si="42"/>
        <v>2995.2408071219365</v>
      </c>
      <c r="H284" s="38">
        <f t="shared" si="43"/>
        <v>741.56510548156666</v>
      </c>
      <c r="I284" s="36">
        <f t="shared" si="44"/>
        <v>3736.8059126035032</v>
      </c>
      <c r="J284" s="39">
        <f t="shared" si="50"/>
        <v>-367.98323165044008</v>
      </c>
      <c r="K284" s="36">
        <f t="shared" si="45"/>
        <v>3368.8226809530634</v>
      </c>
      <c r="L284" s="36">
        <f t="shared" si="46"/>
        <v>24704023.888221759</v>
      </c>
      <c r="M284" s="36">
        <f t="shared" si="47"/>
        <v>22271286.743780702</v>
      </c>
      <c r="N284" s="40">
        <f>'jan-nov'!M284</f>
        <v>21635603.350090116</v>
      </c>
      <c r="O284" s="40">
        <f t="shared" si="49"/>
        <v>635683.39369058609</v>
      </c>
    </row>
    <row r="285" spans="1:15" x14ac:dyDescent="0.3">
      <c r="A285" s="33">
        <v>1539</v>
      </c>
      <c r="B285" s="34" t="s">
        <v>337</v>
      </c>
      <c r="C285" s="35">
        <v>183416</v>
      </c>
      <c r="D285" s="35">
        <v>7492</v>
      </c>
      <c r="E285" s="36">
        <f t="shared" si="41"/>
        <v>24481.580352375866</v>
      </c>
      <c r="F285" s="37">
        <f t="shared" si="48"/>
        <v>0.85203390918200472</v>
      </c>
      <c r="G285" s="38">
        <f t="shared" si="42"/>
        <v>2550.9151943955549</v>
      </c>
      <c r="H285" s="38">
        <f t="shared" si="43"/>
        <v>482.37516472451057</v>
      </c>
      <c r="I285" s="36">
        <f t="shared" si="44"/>
        <v>3033.2903591200657</v>
      </c>
      <c r="J285" s="39">
        <f t="shared" si="50"/>
        <v>-367.98323165044008</v>
      </c>
      <c r="K285" s="36">
        <f t="shared" si="45"/>
        <v>2665.3071274696258</v>
      </c>
      <c r="L285" s="36">
        <f t="shared" si="46"/>
        <v>22725411.370527532</v>
      </c>
      <c r="M285" s="36">
        <f t="shared" si="47"/>
        <v>19968480.999002438</v>
      </c>
      <c r="N285" s="40">
        <f>'jan-nov'!M285</f>
        <v>20583826.93977844</v>
      </c>
      <c r="O285" s="40">
        <f t="shared" si="49"/>
        <v>-615345.94077600166</v>
      </c>
    </row>
    <row r="286" spans="1:15" x14ac:dyDescent="0.3">
      <c r="A286" s="33">
        <v>1543</v>
      </c>
      <c r="B286" s="34" t="s">
        <v>338</v>
      </c>
      <c r="C286" s="35">
        <v>75915</v>
      </c>
      <c r="D286" s="35">
        <v>2970</v>
      </c>
      <c r="E286" s="36">
        <f t="shared" si="41"/>
        <v>25560.60606060606</v>
      </c>
      <c r="F286" s="37">
        <f t="shared" si="48"/>
        <v>0.88958730561550048</v>
      </c>
      <c r="G286" s="38">
        <f t="shared" si="42"/>
        <v>1903.4997694574383</v>
      </c>
      <c r="H286" s="38">
        <f t="shared" si="43"/>
        <v>104.71616684394266</v>
      </c>
      <c r="I286" s="36">
        <f t="shared" si="44"/>
        <v>2008.2159363013809</v>
      </c>
      <c r="J286" s="39">
        <f t="shared" si="50"/>
        <v>-367.98323165044008</v>
      </c>
      <c r="K286" s="36">
        <f t="shared" si="45"/>
        <v>1640.2327046509408</v>
      </c>
      <c r="L286" s="36">
        <f t="shared" si="46"/>
        <v>5964401.330815101</v>
      </c>
      <c r="M286" s="36">
        <f t="shared" si="47"/>
        <v>4871491.1328132944</v>
      </c>
      <c r="N286" s="40">
        <f>'jan-nov'!M286</f>
        <v>4509882.7030354952</v>
      </c>
      <c r="O286" s="40">
        <f t="shared" si="49"/>
        <v>361608.42977779917</v>
      </c>
    </row>
    <row r="287" spans="1:15" x14ac:dyDescent="0.3">
      <c r="A287" s="33">
        <v>1545</v>
      </c>
      <c r="B287" s="34" t="s">
        <v>339</v>
      </c>
      <c r="C287" s="35">
        <v>50242</v>
      </c>
      <c r="D287" s="35">
        <v>2088</v>
      </c>
      <c r="E287" s="36">
        <f t="shared" si="41"/>
        <v>24062.260536398466</v>
      </c>
      <c r="F287" s="37">
        <f t="shared" si="48"/>
        <v>0.83744029647962737</v>
      </c>
      <c r="G287" s="38">
        <f t="shared" si="42"/>
        <v>2802.507083981995</v>
      </c>
      <c r="H287" s="38">
        <f t="shared" si="43"/>
        <v>629.13710031660059</v>
      </c>
      <c r="I287" s="36">
        <f t="shared" si="44"/>
        <v>3431.6441842985955</v>
      </c>
      <c r="J287" s="39">
        <f t="shared" si="50"/>
        <v>-367.98323165044008</v>
      </c>
      <c r="K287" s="36">
        <f t="shared" si="45"/>
        <v>3063.6609526481552</v>
      </c>
      <c r="L287" s="36">
        <f t="shared" si="46"/>
        <v>7165273.0568154678</v>
      </c>
      <c r="M287" s="36">
        <f t="shared" si="47"/>
        <v>6396924.0691293478</v>
      </c>
      <c r="N287" s="40">
        <f>'jan-nov'!M287</f>
        <v>6232272.991224952</v>
      </c>
      <c r="O287" s="40">
        <f t="shared" si="49"/>
        <v>164651.07790439576</v>
      </c>
    </row>
    <row r="288" spans="1:15" x14ac:dyDescent="0.3">
      <c r="A288" s="33">
        <v>1546</v>
      </c>
      <c r="B288" s="34" t="s">
        <v>340</v>
      </c>
      <c r="C288" s="35">
        <v>39495</v>
      </c>
      <c r="D288" s="35">
        <v>1270</v>
      </c>
      <c r="E288" s="36">
        <f t="shared" si="41"/>
        <v>31098.425196850392</v>
      </c>
      <c r="F288" s="37">
        <f t="shared" si="48"/>
        <v>1.0823203571212732</v>
      </c>
      <c r="G288" s="38">
        <f t="shared" si="42"/>
        <v>-1419.1917122891609</v>
      </c>
      <c r="H288" s="38">
        <f t="shared" si="43"/>
        <v>0</v>
      </c>
      <c r="I288" s="36">
        <f t="shared" si="44"/>
        <v>-1419.1917122891609</v>
      </c>
      <c r="J288" s="39">
        <f t="shared" si="50"/>
        <v>-367.98323165044008</v>
      </c>
      <c r="K288" s="36">
        <f t="shared" si="45"/>
        <v>-1787.174943939601</v>
      </c>
      <c r="L288" s="36">
        <f t="shared" si="46"/>
        <v>-1802373.4746072344</v>
      </c>
      <c r="M288" s="36">
        <f t="shared" si="47"/>
        <v>-2269712.1788032935</v>
      </c>
      <c r="N288" s="40">
        <f>'jan-nov'!M288</f>
        <v>-1833406.1835349768</v>
      </c>
      <c r="O288" s="40">
        <f t="shared" si="49"/>
        <v>-436305.99526831671</v>
      </c>
    </row>
    <row r="289" spans="1:15" x14ac:dyDescent="0.3">
      <c r="A289" s="33">
        <v>1547</v>
      </c>
      <c r="B289" s="34" t="s">
        <v>341</v>
      </c>
      <c r="C289" s="35">
        <v>97276</v>
      </c>
      <c r="D289" s="35">
        <v>3518</v>
      </c>
      <c r="E289" s="36">
        <f t="shared" si="41"/>
        <v>27650.938032973281</v>
      </c>
      <c r="F289" s="37">
        <f t="shared" si="48"/>
        <v>0.96233725460853314</v>
      </c>
      <c r="G289" s="38">
        <f t="shared" si="42"/>
        <v>649.30058603710563</v>
      </c>
      <c r="H289" s="38">
        <f t="shared" si="43"/>
        <v>0</v>
      </c>
      <c r="I289" s="36">
        <f t="shared" si="44"/>
        <v>649.30058603710563</v>
      </c>
      <c r="J289" s="39">
        <f t="shared" si="50"/>
        <v>-367.98323165044008</v>
      </c>
      <c r="K289" s="36">
        <f t="shared" si="45"/>
        <v>281.31735438666556</v>
      </c>
      <c r="L289" s="36">
        <f t="shared" si="46"/>
        <v>2284239.4616785375</v>
      </c>
      <c r="M289" s="36">
        <f t="shared" si="47"/>
        <v>989674.45273228944</v>
      </c>
      <c r="N289" s="40">
        <f>'jan-nov'!M289</f>
        <v>781270.1152157085</v>
      </c>
      <c r="O289" s="40">
        <f t="shared" si="49"/>
        <v>208404.33751658094</v>
      </c>
    </row>
    <row r="290" spans="1:15" x14ac:dyDescent="0.3">
      <c r="A290" s="33">
        <v>1548</v>
      </c>
      <c r="B290" s="34" t="s">
        <v>342</v>
      </c>
      <c r="C290" s="35">
        <v>222394</v>
      </c>
      <c r="D290" s="35">
        <v>9717</v>
      </c>
      <c r="E290" s="36">
        <f t="shared" si="41"/>
        <v>22887.105073582381</v>
      </c>
      <c r="F290" s="37">
        <f t="shared" si="48"/>
        <v>0.79654129043230715</v>
      </c>
      <c r="G290" s="38">
        <f t="shared" si="42"/>
        <v>3507.6003616716457</v>
      </c>
      <c r="H290" s="38">
        <f t="shared" si="43"/>
        <v>1040.4415123022302</v>
      </c>
      <c r="I290" s="36">
        <f t="shared" si="44"/>
        <v>4548.0418739738761</v>
      </c>
      <c r="J290" s="39">
        <f t="shared" si="50"/>
        <v>-367.98323165044008</v>
      </c>
      <c r="K290" s="36">
        <f t="shared" si="45"/>
        <v>4180.0586423234363</v>
      </c>
      <c r="L290" s="36">
        <f t="shared" si="46"/>
        <v>44193322.889404155</v>
      </c>
      <c r="M290" s="36">
        <f t="shared" si="47"/>
        <v>40617629.827456832</v>
      </c>
      <c r="N290" s="40">
        <f>'jan-nov'!M290</f>
        <v>39732698.661749445</v>
      </c>
      <c r="O290" s="40">
        <f t="shared" si="49"/>
        <v>884931.16570738703</v>
      </c>
    </row>
    <row r="291" spans="1:15" x14ac:dyDescent="0.3">
      <c r="A291" s="33">
        <v>1551</v>
      </c>
      <c r="B291" s="34" t="s">
        <v>343</v>
      </c>
      <c r="C291" s="35">
        <v>82666</v>
      </c>
      <c r="D291" s="35">
        <v>3467</v>
      </c>
      <c r="E291" s="36">
        <f t="shared" si="41"/>
        <v>23843.668877992503</v>
      </c>
      <c r="F291" s="37">
        <f t="shared" si="48"/>
        <v>0.82983263788302308</v>
      </c>
      <c r="G291" s="38">
        <f t="shared" si="42"/>
        <v>2933.6620790255729</v>
      </c>
      <c r="H291" s="38">
        <f t="shared" si="43"/>
        <v>705.64418075868775</v>
      </c>
      <c r="I291" s="36">
        <f t="shared" si="44"/>
        <v>3639.3062597842609</v>
      </c>
      <c r="J291" s="39">
        <f t="shared" si="50"/>
        <v>-367.98323165044008</v>
      </c>
      <c r="K291" s="36">
        <f t="shared" si="45"/>
        <v>3271.323028133821</v>
      </c>
      <c r="L291" s="36">
        <f t="shared" si="46"/>
        <v>12617474.802672032</v>
      </c>
      <c r="M291" s="36">
        <f t="shared" si="47"/>
        <v>11341676.938539958</v>
      </c>
      <c r="N291" s="40">
        <f>'jan-nov'!M291</f>
        <v>11176085.397785878</v>
      </c>
      <c r="O291" s="40">
        <f t="shared" si="49"/>
        <v>165591.54075407982</v>
      </c>
    </row>
    <row r="292" spans="1:15" x14ac:dyDescent="0.3">
      <c r="A292" s="33">
        <v>1554</v>
      </c>
      <c r="B292" s="34" t="s">
        <v>344</v>
      </c>
      <c r="C292" s="35">
        <v>146606</v>
      </c>
      <c r="D292" s="35">
        <v>5826</v>
      </c>
      <c r="E292" s="36">
        <f t="shared" si="41"/>
        <v>25164.092001373156</v>
      </c>
      <c r="F292" s="37">
        <f t="shared" si="48"/>
        <v>0.8757874030327798</v>
      </c>
      <c r="G292" s="38">
        <f t="shared" si="42"/>
        <v>2141.4082049971807</v>
      </c>
      <c r="H292" s="38">
        <f t="shared" si="43"/>
        <v>243.4960875754592</v>
      </c>
      <c r="I292" s="36">
        <f t="shared" si="44"/>
        <v>2384.9042925726399</v>
      </c>
      <c r="J292" s="39">
        <f t="shared" si="50"/>
        <v>-367.98323165044008</v>
      </c>
      <c r="K292" s="36">
        <f t="shared" si="45"/>
        <v>2016.9210609221998</v>
      </c>
      <c r="L292" s="36">
        <f t="shared" si="46"/>
        <v>13894452.408528199</v>
      </c>
      <c r="M292" s="36">
        <f t="shared" si="47"/>
        <v>11750582.100932736</v>
      </c>
      <c r="N292" s="40">
        <f>'jan-nov'!M292</f>
        <v>11459047.484136298</v>
      </c>
      <c r="O292" s="40">
        <f t="shared" si="49"/>
        <v>291534.61679643765</v>
      </c>
    </row>
    <row r="293" spans="1:15" x14ac:dyDescent="0.3">
      <c r="A293" s="33">
        <v>1557</v>
      </c>
      <c r="B293" s="34" t="s">
        <v>345</v>
      </c>
      <c r="C293" s="35">
        <v>59460</v>
      </c>
      <c r="D293" s="35">
        <v>2593</v>
      </c>
      <c r="E293" s="36">
        <f t="shared" si="41"/>
        <v>22930.967990744313</v>
      </c>
      <c r="F293" s="37">
        <f t="shared" si="48"/>
        <v>0.79806785416878512</v>
      </c>
      <c r="G293" s="38">
        <f t="shared" si="42"/>
        <v>3481.2826113744864</v>
      </c>
      <c r="H293" s="38">
        <f t="shared" si="43"/>
        <v>1025.0894912955539</v>
      </c>
      <c r="I293" s="36">
        <f t="shared" si="44"/>
        <v>4506.3721026700405</v>
      </c>
      <c r="J293" s="39">
        <f t="shared" si="50"/>
        <v>-367.98323165044008</v>
      </c>
      <c r="K293" s="36">
        <f t="shared" si="45"/>
        <v>4138.3888710196006</v>
      </c>
      <c r="L293" s="36">
        <f t="shared" si="46"/>
        <v>11685022.862223415</v>
      </c>
      <c r="M293" s="36">
        <f t="shared" si="47"/>
        <v>10730842.342553824</v>
      </c>
      <c r="N293" s="40">
        <f>'jan-nov'!M293</f>
        <v>10380714.662953215</v>
      </c>
      <c r="O293" s="40">
        <f t="shared" si="49"/>
        <v>350127.67960060947</v>
      </c>
    </row>
    <row r="294" spans="1:15" x14ac:dyDescent="0.3">
      <c r="A294" s="33">
        <v>1560</v>
      </c>
      <c r="B294" s="34" t="s">
        <v>346</v>
      </c>
      <c r="C294" s="35">
        <v>68044</v>
      </c>
      <c r="D294" s="35">
        <v>3103</v>
      </c>
      <c r="E294" s="36">
        <f t="shared" si="41"/>
        <v>21928.456332581372</v>
      </c>
      <c r="F294" s="37">
        <f t="shared" si="48"/>
        <v>0.76317738080838338</v>
      </c>
      <c r="G294" s="38">
        <f t="shared" si="42"/>
        <v>4082.7896062722507</v>
      </c>
      <c r="H294" s="38">
        <f t="shared" si="43"/>
        <v>1375.9685716525833</v>
      </c>
      <c r="I294" s="36">
        <f t="shared" si="44"/>
        <v>5458.7581779248339</v>
      </c>
      <c r="J294" s="39">
        <f t="shared" si="50"/>
        <v>-367.98323165044008</v>
      </c>
      <c r="K294" s="36">
        <f t="shared" si="45"/>
        <v>5090.7749462743941</v>
      </c>
      <c r="L294" s="36">
        <f t="shared" si="46"/>
        <v>16938526.62610076</v>
      </c>
      <c r="M294" s="36">
        <f t="shared" si="47"/>
        <v>15796674.658289446</v>
      </c>
      <c r="N294" s="40">
        <f>'jan-nov'!M294</f>
        <v>15694286.945292639</v>
      </c>
      <c r="O294" s="40">
        <f t="shared" si="49"/>
        <v>102387.71299680695</v>
      </c>
    </row>
    <row r="295" spans="1:15" x14ac:dyDescent="0.3">
      <c r="A295" s="33">
        <v>1563</v>
      </c>
      <c r="B295" s="34" t="s">
        <v>347</v>
      </c>
      <c r="C295" s="35">
        <v>189734</v>
      </c>
      <c r="D295" s="35">
        <v>7160</v>
      </c>
      <c r="E295" s="36">
        <f t="shared" si="41"/>
        <v>26499.162011173183</v>
      </c>
      <c r="F295" s="37">
        <f t="shared" si="48"/>
        <v>0.92225192464897443</v>
      </c>
      <c r="G295" s="38">
        <f t="shared" si="42"/>
        <v>1340.3661991171648</v>
      </c>
      <c r="H295" s="38">
        <f t="shared" si="43"/>
        <v>0</v>
      </c>
      <c r="I295" s="36">
        <f t="shared" si="44"/>
        <v>1340.3661991171648</v>
      </c>
      <c r="J295" s="39">
        <f t="shared" si="50"/>
        <v>-367.98323165044008</v>
      </c>
      <c r="K295" s="36">
        <f t="shared" si="45"/>
        <v>972.38296746672472</v>
      </c>
      <c r="L295" s="36">
        <f t="shared" si="46"/>
        <v>9597021.9856789</v>
      </c>
      <c r="M295" s="36">
        <f t="shared" si="47"/>
        <v>6962262.0470617488</v>
      </c>
      <c r="N295" s="40">
        <f>'jan-nov'!M295</f>
        <v>6450242.3038500547</v>
      </c>
      <c r="O295" s="40">
        <f t="shared" si="49"/>
        <v>512019.74321169406</v>
      </c>
    </row>
    <row r="296" spans="1:15" x14ac:dyDescent="0.3">
      <c r="A296" s="33">
        <v>1566</v>
      </c>
      <c r="B296" s="34" t="s">
        <v>348</v>
      </c>
      <c r="C296" s="35">
        <v>132821</v>
      </c>
      <c r="D296" s="35">
        <v>5969</v>
      </c>
      <c r="E296" s="36">
        <f t="shared" si="41"/>
        <v>22251.800971687051</v>
      </c>
      <c r="F296" s="37">
        <f t="shared" si="48"/>
        <v>0.77443076367439267</v>
      </c>
      <c r="G296" s="38">
        <f t="shared" si="42"/>
        <v>3888.7828228088438</v>
      </c>
      <c r="H296" s="38">
        <f t="shared" si="43"/>
        <v>1262.7979479655958</v>
      </c>
      <c r="I296" s="36">
        <f t="shared" si="44"/>
        <v>5151.5807707744398</v>
      </c>
      <c r="J296" s="39">
        <f t="shared" si="50"/>
        <v>-367.98323165044008</v>
      </c>
      <c r="K296" s="36">
        <f t="shared" si="45"/>
        <v>4783.5975391239999</v>
      </c>
      <c r="L296" s="36">
        <f t="shared" si="46"/>
        <v>30749785.620752633</v>
      </c>
      <c r="M296" s="36">
        <f t="shared" si="47"/>
        <v>28553293.711031154</v>
      </c>
      <c r="N296" s="40">
        <f>'jan-nov'!M296</f>
        <v>27920612.94761578</v>
      </c>
      <c r="O296" s="40">
        <f t="shared" si="49"/>
        <v>632680.76341537386</v>
      </c>
    </row>
    <row r="297" spans="1:15" x14ac:dyDescent="0.3">
      <c r="A297" s="33">
        <v>1567</v>
      </c>
      <c r="B297" s="34" t="s">
        <v>349</v>
      </c>
      <c r="C297" s="35">
        <v>45245</v>
      </c>
      <c r="D297" s="35">
        <v>2036</v>
      </c>
      <c r="E297" s="36">
        <f t="shared" si="41"/>
        <v>22222.495088408643</v>
      </c>
      <c r="F297" s="37">
        <f t="shared" si="48"/>
        <v>0.77341082926115901</v>
      </c>
      <c r="G297" s="38">
        <f t="shared" si="42"/>
        <v>3906.3663527758886</v>
      </c>
      <c r="H297" s="38">
        <f t="shared" si="43"/>
        <v>1273.0550071130385</v>
      </c>
      <c r="I297" s="36">
        <f t="shared" si="44"/>
        <v>5179.4213598889273</v>
      </c>
      <c r="J297" s="39">
        <f t="shared" si="50"/>
        <v>-367.98323165044008</v>
      </c>
      <c r="K297" s="36">
        <f t="shared" si="45"/>
        <v>4811.4381282384875</v>
      </c>
      <c r="L297" s="36">
        <f t="shared" si="46"/>
        <v>10545301.888733856</v>
      </c>
      <c r="M297" s="36">
        <f t="shared" si="47"/>
        <v>9796088.0290935598</v>
      </c>
      <c r="N297" s="40">
        <f>'jan-nov'!M297</f>
        <v>9593644.6408687774</v>
      </c>
      <c r="O297" s="40">
        <f t="shared" si="49"/>
        <v>202443.38822478242</v>
      </c>
    </row>
    <row r="298" spans="1:15" x14ac:dyDescent="0.3">
      <c r="A298" s="33">
        <v>1571</v>
      </c>
      <c r="B298" s="34" t="s">
        <v>350</v>
      </c>
      <c r="C298" s="35">
        <v>34151</v>
      </c>
      <c r="D298" s="35">
        <v>1547</v>
      </c>
      <c r="E298" s="36">
        <f t="shared" si="41"/>
        <v>22075.63025210084</v>
      </c>
      <c r="F298" s="37">
        <f t="shared" si="48"/>
        <v>0.76829948355554689</v>
      </c>
      <c r="G298" s="38">
        <f t="shared" si="42"/>
        <v>3994.48525456057</v>
      </c>
      <c r="H298" s="38">
        <f t="shared" si="43"/>
        <v>1324.4576998207694</v>
      </c>
      <c r="I298" s="36">
        <f t="shared" si="44"/>
        <v>5318.9429543813394</v>
      </c>
      <c r="J298" s="39">
        <f t="shared" si="50"/>
        <v>-367.98323165044008</v>
      </c>
      <c r="K298" s="36">
        <f t="shared" si="45"/>
        <v>4950.9597227308996</v>
      </c>
      <c r="L298" s="36">
        <f t="shared" si="46"/>
        <v>8228404.7504279325</v>
      </c>
      <c r="M298" s="36">
        <f t="shared" si="47"/>
        <v>7659134.6910647014</v>
      </c>
      <c r="N298" s="40">
        <f>'jan-nov'!M298</f>
        <v>7434930.9230962675</v>
      </c>
      <c r="O298" s="40">
        <f t="shared" si="49"/>
        <v>224203.76796843391</v>
      </c>
    </row>
    <row r="299" spans="1:15" x14ac:dyDescent="0.3">
      <c r="A299" s="33">
        <v>1573</v>
      </c>
      <c r="B299" s="34" t="s">
        <v>351</v>
      </c>
      <c r="C299" s="35">
        <v>49763</v>
      </c>
      <c r="D299" s="35">
        <v>2141</v>
      </c>
      <c r="E299" s="36">
        <f t="shared" si="41"/>
        <v>23242.877160205513</v>
      </c>
      <c r="F299" s="37">
        <f t="shared" si="48"/>
        <v>0.80892324769896407</v>
      </c>
      <c r="G299" s="38">
        <f t="shared" si="42"/>
        <v>3294.1371096977664</v>
      </c>
      <c r="H299" s="38">
        <f t="shared" si="43"/>
        <v>915.921281984134</v>
      </c>
      <c r="I299" s="36">
        <f t="shared" si="44"/>
        <v>4210.0583916819005</v>
      </c>
      <c r="J299" s="39">
        <f t="shared" si="50"/>
        <v>-367.98323165044008</v>
      </c>
      <c r="K299" s="36">
        <f t="shared" si="45"/>
        <v>3842.0751600314607</v>
      </c>
      <c r="L299" s="36">
        <f t="shared" si="46"/>
        <v>9013735.0165909491</v>
      </c>
      <c r="M299" s="36">
        <f t="shared" si="47"/>
        <v>8225882.9176273569</v>
      </c>
      <c r="N299" s="40">
        <f>'jan-nov'!M299</f>
        <v>8013337.4637033641</v>
      </c>
      <c r="O299" s="40">
        <f t="shared" si="49"/>
        <v>212545.45392399281</v>
      </c>
    </row>
    <row r="300" spans="1:15" x14ac:dyDescent="0.3">
      <c r="A300" s="33">
        <v>1576</v>
      </c>
      <c r="B300" s="34" t="s">
        <v>352</v>
      </c>
      <c r="C300" s="35">
        <v>85813</v>
      </c>
      <c r="D300" s="35">
        <v>3536</v>
      </c>
      <c r="E300" s="36">
        <f t="shared" si="41"/>
        <v>24268.382352941175</v>
      </c>
      <c r="F300" s="37">
        <f t="shared" si="48"/>
        <v>0.84461396642203934</v>
      </c>
      <c r="G300" s="38">
        <f t="shared" si="42"/>
        <v>2678.8339940563696</v>
      </c>
      <c r="H300" s="38">
        <f t="shared" si="43"/>
        <v>556.99446452665245</v>
      </c>
      <c r="I300" s="36">
        <f t="shared" si="44"/>
        <v>3235.828458583022</v>
      </c>
      <c r="J300" s="39">
        <f t="shared" si="50"/>
        <v>-367.98323165044008</v>
      </c>
      <c r="K300" s="36">
        <f t="shared" si="45"/>
        <v>2867.8452269325817</v>
      </c>
      <c r="L300" s="36">
        <f t="shared" si="46"/>
        <v>11441889.429549566</v>
      </c>
      <c r="M300" s="36">
        <f t="shared" si="47"/>
        <v>10140700.722433608</v>
      </c>
      <c r="N300" s="40">
        <f>'jan-nov'!M300</f>
        <v>9982177.8242200371</v>
      </c>
      <c r="O300" s="40">
        <f t="shared" si="49"/>
        <v>158522.89821357094</v>
      </c>
    </row>
    <row r="301" spans="1:15" x14ac:dyDescent="0.3">
      <c r="A301" s="33">
        <v>1601</v>
      </c>
      <c r="B301" s="34" t="s">
        <v>353</v>
      </c>
      <c r="C301" s="35">
        <v>5378471</v>
      </c>
      <c r="D301" s="35">
        <v>187353</v>
      </c>
      <c r="E301" s="36">
        <f t="shared" si="41"/>
        <v>28707.685492092467</v>
      </c>
      <c r="F301" s="37">
        <f t="shared" si="48"/>
        <v>0.99911529980217573</v>
      </c>
      <c r="G301" s="38">
        <f t="shared" si="42"/>
        <v>15.252110565594194</v>
      </c>
      <c r="H301" s="38">
        <f t="shared" si="43"/>
        <v>0</v>
      </c>
      <c r="I301" s="36">
        <f t="shared" si="44"/>
        <v>15.252110565594194</v>
      </c>
      <c r="J301" s="39">
        <f t="shared" si="50"/>
        <v>-367.98323165044008</v>
      </c>
      <c r="K301" s="36">
        <f t="shared" si="45"/>
        <v>-352.73112108484588</v>
      </c>
      <c r="L301" s="36">
        <f t="shared" si="46"/>
        <v>2857528.670795769</v>
      </c>
      <c r="M301" s="36">
        <f t="shared" si="47"/>
        <v>-66085233.72860913</v>
      </c>
      <c r="N301" s="40">
        <f>'jan-nov'!M301</f>
        <v>-66898243.861282326</v>
      </c>
      <c r="O301" s="40">
        <f t="shared" si="49"/>
        <v>813010.13267319649</v>
      </c>
    </row>
    <row r="302" spans="1:15" x14ac:dyDescent="0.3">
      <c r="A302" s="33">
        <v>1612</v>
      </c>
      <c r="B302" s="34" t="s">
        <v>354</v>
      </c>
      <c r="C302" s="35">
        <v>98194</v>
      </c>
      <c r="D302" s="35">
        <v>4260</v>
      </c>
      <c r="E302" s="36">
        <f t="shared" si="41"/>
        <v>23050.234741784039</v>
      </c>
      <c r="F302" s="37">
        <f t="shared" si="48"/>
        <v>0.80221870205773493</v>
      </c>
      <c r="G302" s="38">
        <f t="shared" si="42"/>
        <v>3409.7225607506507</v>
      </c>
      <c r="H302" s="38">
        <f t="shared" si="43"/>
        <v>983.34612843164984</v>
      </c>
      <c r="I302" s="36">
        <f t="shared" si="44"/>
        <v>4393.0686891823007</v>
      </c>
      <c r="J302" s="39">
        <f t="shared" si="50"/>
        <v>-367.98323165044008</v>
      </c>
      <c r="K302" s="36">
        <f t="shared" si="45"/>
        <v>4025.0854575318608</v>
      </c>
      <c r="L302" s="36">
        <f t="shared" si="46"/>
        <v>18714472.615916602</v>
      </c>
      <c r="M302" s="36">
        <f t="shared" si="47"/>
        <v>17146864.049085729</v>
      </c>
      <c r="N302" s="40">
        <f>'jan-nov'!M302</f>
        <v>16452280.240717577</v>
      </c>
      <c r="O302" s="40">
        <f t="shared" si="49"/>
        <v>694583.80836815201</v>
      </c>
    </row>
    <row r="303" spans="1:15" x14ac:dyDescent="0.3">
      <c r="A303" s="33">
        <v>1613</v>
      </c>
      <c r="B303" s="34" t="s">
        <v>355</v>
      </c>
      <c r="C303" s="35">
        <v>22777</v>
      </c>
      <c r="D303" s="35">
        <v>978</v>
      </c>
      <c r="E303" s="36">
        <f t="shared" si="41"/>
        <v>23289.366053169735</v>
      </c>
      <c r="F303" s="37">
        <f t="shared" si="48"/>
        <v>0.81054120342877078</v>
      </c>
      <c r="G303" s="38">
        <f t="shared" si="42"/>
        <v>3266.2437739192333</v>
      </c>
      <c r="H303" s="38">
        <f t="shared" si="43"/>
        <v>899.65016944665638</v>
      </c>
      <c r="I303" s="36">
        <f t="shared" si="44"/>
        <v>4165.8939433658898</v>
      </c>
      <c r="J303" s="39">
        <f t="shared" si="50"/>
        <v>-367.98323165044008</v>
      </c>
      <c r="K303" s="36">
        <f t="shared" si="45"/>
        <v>3797.9107117154499</v>
      </c>
      <c r="L303" s="36">
        <f t="shared" si="46"/>
        <v>4074244.2766118404</v>
      </c>
      <c r="M303" s="36">
        <f t="shared" si="47"/>
        <v>3714356.6760577098</v>
      </c>
      <c r="N303" s="40">
        <f>'jan-nov'!M303</f>
        <v>3610627.435545024</v>
      </c>
      <c r="O303" s="40">
        <f t="shared" si="49"/>
        <v>103729.24051268585</v>
      </c>
    </row>
    <row r="304" spans="1:15" x14ac:dyDescent="0.3">
      <c r="A304" s="33">
        <v>1617</v>
      </c>
      <c r="B304" s="34" t="s">
        <v>356</v>
      </c>
      <c r="C304" s="35">
        <v>106217</v>
      </c>
      <c r="D304" s="35">
        <v>4622</v>
      </c>
      <c r="E304" s="36">
        <f t="shared" si="41"/>
        <v>22980.744266551275</v>
      </c>
      <c r="F304" s="37">
        <f t="shared" si="48"/>
        <v>0.79980022088081448</v>
      </c>
      <c r="G304" s="38">
        <f t="shared" si="42"/>
        <v>3451.4168458903091</v>
      </c>
      <c r="H304" s="38">
        <f t="shared" si="43"/>
        <v>1007.6677947631173</v>
      </c>
      <c r="I304" s="36">
        <f t="shared" si="44"/>
        <v>4459.0846406534265</v>
      </c>
      <c r="J304" s="39">
        <f t="shared" si="50"/>
        <v>-367.98323165044008</v>
      </c>
      <c r="K304" s="36">
        <f t="shared" si="45"/>
        <v>4091.1014090029867</v>
      </c>
      <c r="L304" s="36">
        <f t="shared" si="46"/>
        <v>20609889.209100138</v>
      </c>
      <c r="M304" s="36">
        <f t="shared" si="47"/>
        <v>18909070.712411806</v>
      </c>
      <c r="N304" s="40">
        <f>'jan-nov'!M304</f>
        <v>18410056.448966354</v>
      </c>
      <c r="O304" s="40">
        <f t="shared" si="49"/>
        <v>499014.26344545186</v>
      </c>
    </row>
    <row r="305" spans="1:15" x14ac:dyDescent="0.3">
      <c r="A305" s="33">
        <v>1620</v>
      </c>
      <c r="B305" s="34" t="s">
        <v>357</v>
      </c>
      <c r="C305" s="35">
        <v>215057</v>
      </c>
      <c r="D305" s="35">
        <v>4799</v>
      </c>
      <c r="E305" s="36">
        <f t="shared" si="41"/>
        <v>44812.877682850594</v>
      </c>
      <c r="F305" s="37">
        <f t="shared" si="48"/>
        <v>1.5596252694572779</v>
      </c>
      <c r="G305" s="38">
        <f t="shared" si="42"/>
        <v>-9647.8632038892811</v>
      </c>
      <c r="H305" s="38">
        <f t="shared" si="43"/>
        <v>0</v>
      </c>
      <c r="I305" s="36">
        <f>G305+H305</f>
        <v>-9647.8632038892811</v>
      </c>
      <c r="J305" s="39">
        <f t="shared" si="50"/>
        <v>-367.98323165044008</v>
      </c>
      <c r="K305" s="36">
        <f t="shared" si="45"/>
        <v>-10015.846435539721</v>
      </c>
      <c r="L305" s="36">
        <f t="shared" si="46"/>
        <v>-46300095.515464664</v>
      </c>
      <c r="M305" s="36">
        <f t="shared" si="47"/>
        <v>-48066047.044155121</v>
      </c>
      <c r="N305" s="40">
        <f>'jan-nov'!M305</f>
        <v>-47495059.271483749</v>
      </c>
      <c r="O305" s="40">
        <f t="shared" si="49"/>
        <v>-570987.7726713717</v>
      </c>
    </row>
    <row r="306" spans="1:15" x14ac:dyDescent="0.3">
      <c r="A306" s="33">
        <v>1621</v>
      </c>
      <c r="B306" s="34" t="s">
        <v>358</v>
      </c>
      <c r="C306" s="35">
        <v>119246</v>
      </c>
      <c r="D306" s="35">
        <v>5209</v>
      </c>
      <c r="E306" s="36">
        <f t="shared" si="41"/>
        <v>22892.301785371474</v>
      </c>
      <c r="F306" s="37">
        <f t="shared" si="48"/>
        <v>0.79672215190435358</v>
      </c>
      <c r="G306" s="38">
        <f t="shared" si="42"/>
        <v>3504.4823345981899</v>
      </c>
      <c r="H306" s="38">
        <f t="shared" si="43"/>
        <v>1038.6226631760478</v>
      </c>
      <c r="I306" s="36">
        <f t="shared" si="44"/>
        <v>4543.1049977742377</v>
      </c>
      <c r="J306" s="39">
        <f t="shared" si="50"/>
        <v>-367.98323165044008</v>
      </c>
      <c r="K306" s="36">
        <f t="shared" si="45"/>
        <v>4175.1217661237979</v>
      </c>
      <c r="L306" s="36">
        <f t="shared" si="46"/>
        <v>23665033.933406003</v>
      </c>
      <c r="M306" s="36">
        <f t="shared" si="47"/>
        <v>21748209.279738862</v>
      </c>
      <c r="N306" s="40">
        <f>'jan-nov'!M306</f>
        <v>20961960.134717807</v>
      </c>
      <c r="O306" s="40">
        <f t="shared" si="49"/>
        <v>786249.14502105489</v>
      </c>
    </row>
    <row r="307" spans="1:15" x14ac:dyDescent="0.3">
      <c r="A307" s="33">
        <v>1622</v>
      </c>
      <c r="B307" s="34" t="s">
        <v>359</v>
      </c>
      <c r="C307" s="35">
        <v>34554</v>
      </c>
      <c r="D307" s="35">
        <v>1733</v>
      </c>
      <c r="E307" s="36">
        <f t="shared" si="41"/>
        <v>19938.834391229084</v>
      </c>
      <c r="F307" s="37">
        <f t="shared" si="48"/>
        <v>0.69393244906441764</v>
      </c>
      <c r="G307" s="38">
        <f t="shared" si="42"/>
        <v>5276.5627710836243</v>
      </c>
      <c r="H307" s="38">
        <f t="shared" si="43"/>
        <v>2072.3362511258842</v>
      </c>
      <c r="I307" s="36">
        <f t="shared" si="44"/>
        <v>7348.899022209509</v>
      </c>
      <c r="J307" s="39">
        <f t="shared" si="50"/>
        <v>-367.98323165044008</v>
      </c>
      <c r="K307" s="36">
        <f t="shared" si="45"/>
        <v>6980.9157905590691</v>
      </c>
      <c r="L307" s="36">
        <f t="shared" si="46"/>
        <v>12735642.005489079</v>
      </c>
      <c r="M307" s="36">
        <f t="shared" si="47"/>
        <v>12097927.065038867</v>
      </c>
      <c r="N307" s="40">
        <f>'jan-nov'!M307</f>
        <v>12087899.63783182</v>
      </c>
      <c r="O307" s="40">
        <f t="shared" si="49"/>
        <v>10027.42720704712</v>
      </c>
    </row>
    <row r="308" spans="1:15" x14ac:dyDescent="0.3">
      <c r="A308" s="33">
        <v>1624</v>
      </c>
      <c r="B308" s="34" t="s">
        <v>360</v>
      </c>
      <c r="C308" s="35">
        <v>134502</v>
      </c>
      <c r="D308" s="35">
        <v>6644</v>
      </c>
      <c r="E308" s="36">
        <f t="shared" si="41"/>
        <v>20244.130042143286</v>
      </c>
      <c r="F308" s="37">
        <f t="shared" si="48"/>
        <v>0.70455767191198793</v>
      </c>
      <c r="G308" s="38">
        <f t="shared" si="42"/>
        <v>5093.3853805351027</v>
      </c>
      <c r="H308" s="38">
        <f t="shared" si="43"/>
        <v>1965.4827733059135</v>
      </c>
      <c r="I308" s="36">
        <f t="shared" si="44"/>
        <v>7058.8681538410165</v>
      </c>
      <c r="J308" s="39">
        <f t="shared" si="50"/>
        <v>-367.98323165044008</v>
      </c>
      <c r="K308" s="36">
        <f t="shared" si="45"/>
        <v>6690.8849221905766</v>
      </c>
      <c r="L308" s="36">
        <f t="shared" si="46"/>
        <v>46899120.014119714</v>
      </c>
      <c r="M308" s="36">
        <f t="shared" si="47"/>
        <v>44454239.423034191</v>
      </c>
      <c r="N308" s="40">
        <f>'jan-nov'!M308</f>
        <v>43579645.380123846</v>
      </c>
      <c r="O308" s="40">
        <f t="shared" si="49"/>
        <v>874594.0429103449</v>
      </c>
    </row>
    <row r="309" spans="1:15" x14ac:dyDescent="0.3">
      <c r="A309" s="33">
        <v>1627</v>
      </c>
      <c r="B309" s="34" t="s">
        <v>361</v>
      </c>
      <c r="C309" s="35">
        <v>98894</v>
      </c>
      <c r="D309" s="35">
        <v>4779</v>
      </c>
      <c r="E309" s="36">
        <f t="shared" si="41"/>
        <v>20693.45051265955</v>
      </c>
      <c r="F309" s="37">
        <f t="shared" si="48"/>
        <v>0.72019539919344255</v>
      </c>
      <c r="G309" s="38">
        <f t="shared" si="42"/>
        <v>4823.7930982253438</v>
      </c>
      <c r="H309" s="38">
        <f t="shared" si="43"/>
        <v>1808.2206086252208</v>
      </c>
      <c r="I309" s="36">
        <f t="shared" si="44"/>
        <v>6632.0137068505646</v>
      </c>
      <c r="J309" s="39">
        <f t="shared" si="50"/>
        <v>-367.98323165044008</v>
      </c>
      <c r="K309" s="36">
        <f t="shared" si="45"/>
        <v>6264.0304752001248</v>
      </c>
      <c r="L309" s="36">
        <f t="shared" si="46"/>
        <v>31694393.50503885</v>
      </c>
      <c r="M309" s="36">
        <f t="shared" si="47"/>
        <v>29935801.640981395</v>
      </c>
      <c r="N309" s="40">
        <f>'jan-nov'!M309</f>
        <v>29251677.622157119</v>
      </c>
      <c r="O309" s="40">
        <f t="shared" si="49"/>
        <v>684124.01882427558</v>
      </c>
    </row>
    <row r="310" spans="1:15" x14ac:dyDescent="0.3">
      <c r="A310" s="33">
        <v>1630</v>
      </c>
      <c r="B310" s="34" t="s">
        <v>362</v>
      </c>
      <c r="C310" s="35">
        <v>71526</v>
      </c>
      <c r="D310" s="35">
        <v>3272</v>
      </c>
      <c r="E310" s="36">
        <f t="shared" si="41"/>
        <v>21860.02444987775</v>
      </c>
      <c r="F310" s="37">
        <f t="shared" si="48"/>
        <v>0.76079574189073917</v>
      </c>
      <c r="G310" s="38">
        <f t="shared" si="42"/>
        <v>4123.848735894424</v>
      </c>
      <c r="H310" s="38">
        <f t="shared" si="43"/>
        <v>1399.9197305988509</v>
      </c>
      <c r="I310" s="36">
        <f t="shared" si="44"/>
        <v>5523.7684664932749</v>
      </c>
      <c r="J310" s="39">
        <f t="shared" si="50"/>
        <v>-367.98323165044008</v>
      </c>
      <c r="K310" s="36">
        <f t="shared" si="45"/>
        <v>5155.7852348428351</v>
      </c>
      <c r="L310" s="36">
        <f t="shared" si="46"/>
        <v>18073770.422365997</v>
      </c>
      <c r="M310" s="36">
        <f t="shared" si="47"/>
        <v>16869729.288405757</v>
      </c>
      <c r="N310" s="40">
        <f>'jan-nov'!M310</f>
        <v>16621791.583950212</v>
      </c>
      <c r="O310" s="40">
        <f t="shared" si="49"/>
        <v>247937.70445554517</v>
      </c>
    </row>
    <row r="311" spans="1:15" x14ac:dyDescent="0.3">
      <c r="A311" s="33">
        <v>1632</v>
      </c>
      <c r="B311" s="34" t="s">
        <v>363</v>
      </c>
      <c r="C311" s="35">
        <v>20232</v>
      </c>
      <c r="D311" s="35">
        <v>961</v>
      </c>
      <c r="E311" s="36">
        <f t="shared" si="41"/>
        <v>21053.069719042665</v>
      </c>
      <c r="F311" s="37">
        <f t="shared" si="48"/>
        <v>0.73271124799982068</v>
      </c>
      <c r="G311" s="38">
        <f t="shared" si="42"/>
        <v>4608.021574395475</v>
      </c>
      <c r="H311" s="38">
        <f t="shared" si="43"/>
        <v>1682.3538863911308</v>
      </c>
      <c r="I311" s="36">
        <f t="shared" si="44"/>
        <v>6290.3754607866058</v>
      </c>
      <c r="J311" s="39">
        <f t="shared" si="50"/>
        <v>-367.98323165044008</v>
      </c>
      <c r="K311" s="36">
        <f t="shared" si="45"/>
        <v>5922.392229136166</v>
      </c>
      <c r="L311" s="36">
        <f t="shared" si="46"/>
        <v>6045050.8178159278</v>
      </c>
      <c r="M311" s="36">
        <f t="shared" si="47"/>
        <v>5691418.9321998553</v>
      </c>
      <c r="N311" s="40">
        <f>'jan-nov'!M311</f>
        <v>5559513.3594670407</v>
      </c>
      <c r="O311" s="40">
        <f t="shared" si="49"/>
        <v>131905.57273281459</v>
      </c>
    </row>
    <row r="312" spans="1:15" x14ac:dyDescent="0.3">
      <c r="A312" s="33">
        <v>1633</v>
      </c>
      <c r="B312" s="34" t="s">
        <v>364</v>
      </c>
      <c r="C312" s="35">
        <v>19657</v>
      </c>
      <c r="D312" s="35">
        <v>976</v>
      </c>
      <c r="E312" s="36">
        <f t="shared" si="41"/>
        <v>20140.368852459018</v>
      </c>
      <c r="F312" s="37">
        <f t="shared" si="48"/>
        <v>0.70094646500477198</v>
      </c>
      <c r="G312" s="38">
        <f t="shared" si="42"/>
        <v>5155.6420943456633</v>
      </c>
      <c r="H312" s="38">
        <f t="shared" si="43"/>
        <v>2001.7991896954072</v>
      </c>
      <c r="I312" s="36">
        <f t="shared" si="44"/>
        <v>7157.4412840410705</v>
      </c>
      <c r="J312" s="39">
        <f t="shared" si="50"/>
        <v>-367.98323165044008</v>
      </c>
      <c r="K312" s="36">
        <f t="shared" si="45"/>
        <v>6789.4580523906307</v>
      </c>
      <c r="L312" s="36">
        <f t="shared" si="46"/>
        <v>6985662.6932240846</v>
      </c>
      <c r="M312" s="36">
        <f t="shared" si="47"/>
        <v>6626511.0591332559</v>
      </c>
      <c r="N312" s="40">
        <f>'jan-nov'!M312</f>
        <v>6702705.1913005533</v>
      </c>
      <c r="O312" s="40">
        <f t="shared" si="49"/>
        <v>-76194.132167297415</v>
      </c>
    </row>
    <row r="313" spans="1:15" x14ac:dyDescent="0.3">
      <c r="A313" s="33">
        <v>1634</v>
      </c>
      <c r="B313" s="34" t="s">
        <v>365</v>
      </c>
      <c r="C313" s="35">
        <v>157388</v>
      </c>
      <c r="D313" s="35">
        <v>6886</v>
      </c>
      <c r="E313" s="36">
        <f t="shared" si="41"/>
        <v>22856.230031948882</v>
      </c>
      <c r="F313" s="37">
        <f t="shared" si="48"/>
        <v>0.79546674450673771</v>
      </c>
      <c r="G313" s="38">
        <f t="shared" si="42"/>
        <v>3526.125386651745</v>
      </c>
      <c r="H313" s="38">
        <f t="shared" si="43"/>
        <v>1051.2477768739548</v>
      </c>
      <c r="I313" s="36">
        <f t="shared" si="44"/>
        <v>4577.3731635257</v>
      </c>
      <c r="J313" s="39">
        <f t="shared" si="50"/>
        <v>-367.98323165044008</v>
      </c>
      <c r="K313" s="36">
        <f t="shared" si="45"/>
        <v>4209.3899318752601</v>
      </c>
      <c r="L313" s="36">
        <f t="shared" si="46"/>
        <v>31519791.60403797</v>
      </c>
      <c r="M313" s="36">
        <f t="shared" si="47"/>
        <v>28985859.070893042</v>
      </c>
      <c r="N313" s="40">
        <f>'jan-nov'!M313</f>
        <v>29149086.933704525</v>
      </c>
      <c r="O313" s="40">
        <f t="shared" si="49"/>
        <v>-163227.86281148344</v>
      </c>
    </row>
    <row r="314" spans="1:15" x14ac:dyDescent="0.3">
      <c r="A314" s="33">
        <v>1635</v>
      </c>
      <c r="B314" s="34" t="s">
        <v>366</v>
      </c>
      <c r="C314" s="35">
        <v>57456</v>
      </c>
      <c r="D314" s="35">
        <v>2562</v>
      </c>
      <c r="E314" s="36">
        <f t="shared" si="41"/>
        <v>22426.22950819672</v>
      </c>
      <c r="F314" s="37">
        <f t="shared" si="48"/>
        <v>0.78050141049114552</v>
      </c>
      <c r="G314" s="38">
        <f t="shared" si="42"/>
        <v>3784.1257009030419</v>
      </c>
      <c r="H314" s="38">
        <f t="shared" si="43"/>
        <v>1201.7479601872114</v>
      </c>
      <c r="I314" s="36">
        <f t="shared" si="44"/>
        <v>4985.8736610902533</v>
      </c>
      <c r="J314" s="39">
        <f t="shared" si="50"/>
        <v>-367.98323165044008</v>
      </c>
      <c r="K314" s="36">
        <f t="shared" si="45"/>
        <v>4617.8904294398135</v>
      </c>
      <c r="L314" s="36">
        <f t="shared" si="46"/>
        <v>12773808.319713229</v>
      </c>
      <c r="M314" s="36">
        <f t="shared" si="47"/>
        <v>11831035.280224802</v>
      </c>
      <c r="N314" s="40">
        <f>'jan-nov'!M314</f>
        <v>11505694.877163956</v>
      </c>
      <c r="O314" s="40">
        <f t="shared" si="49"/>
        <v>325340.40306084603</v>
      </c>
    </row>
    <row r="315" spans="1:15" x14ac:dyDescent="0.3">
      <c r="A315" s="33">
        <v>1636</v>
      </c>
      <c r="B315" s="34" t="s">
        <v>367</v>
      </c>
      <c r="C315" s="35">
        <v>89225</v>
      </c>
      <c r="D315" s="35">
        <v>3954</v>
      </c>
      <c r="E315" s="36">
        <f t="shared" si="41"/>
        <v>22565.756196256956</v>
      </c>
      <c r="F315" s="37">
        <f t="shared" si="48"/>
        <v>0.78535736618322338</v>
      </c>
      <c r="G315" s="38">
        <f t="shared" si="42"/>
        <v>3700.4096880669003</v>
      </c>
      <c r="H315" s="38">
        <f t="shared" si="43"/>
        <v>1152.9136193661288</v>
      </c>
      <c r="I315" s="36">
        <f t="shared" si="44"/>
        <v>4853.3233074330292</v>
      </c>
      <c r="J315" s="39">
        <f t="shared" si="50"/>
        <v>-367.98323165044008</v>
      </c>
      <c r="K315" s="36">
        <f t="shared" si="45"/>
        <v>4485.3400757825893</v>
      </c>
      <c r="L315" s="36">
        <f t="shared" si="46"/>
        <v>19190040.357590199</v>
      </c>
      <c r="M315" s="36">
        <f t="shared" si="47"/>
        <v>17735034.659644358</v>
      </c>
      <c r="N315" s="40">
        <f>'jan-nov'!M315</f>
        <v>17146026.871313933</v>
      </c>
      <c r="O315" s="40">
        <f t="shared" si="49"/>
        <v>589007.78833042458</v>
      </c>
    </row>
    <row r="316" spans="1:15" x14ac:dyDescent="0.3">
      <c r="A316" s="33">
        <v>1638</v>
      </c>
      <c r="B316" s="34" t="s">
        <v>368</v>
      </c>
      <c r="C316" s="35">
        <v>269668</v>
      </c>
      <c r="D316" s="35">
        <v>11779</v>
      </c>
      <c r="E316" s="36">
        <f t="shared" si="41"/>
        <v>22893.963833941762</v>
      </c>
      <c r="F316" s="37">
        <f t="shared" si="48"/>
        <v>0.79677999628041951</v>
      </c>
      <c r="G316" s="38">
        <f t="shared" si="42"/>
        <v>3503.4851054560172</v>
      </c>
      <c r="H316" s="38">
        <f t="shared" si="43"/>
        <v>1038.0409461764471</v>
      </c>
      <c r="I316" s="36">
        <f t="shared" si="44"/>
        <v>4541.5260516324643</v>
      </c>
      <c r="J316" s="39">
        <f t="shared" si="50"/>
        <v>-367.98323165044008</v>
      </c>
      <c r="K316" s="36">
        <f t="shared" si="45"/>
        <v>4173.5428199820244</v>
      </c>
      <c r="L316" s="36">
        <f t="shared" si="46"/>
        <v>53494635.362178795</v>
      </c>
      <c r="M316" s="36">
        <f t="shared" si="47"/>
        <v>49160160.876568265</v>
      </c>
      <c r="N316" s="40">
        <f>'jan-nov'!M316</f>
        <v>47649932.477796324</v>
      </c>
      <c r="O316" s="40">
        <f t="shared" si="49"/>
        <v>1510228.3987719417</v>
      </c>
    </row>
    <row r="317" spans="1:15" x14ac:dyDescent="0.3">
      <c r="A317" s="33">
        <v>1640</v>
      </c>
      <c r="B317" s="34" t="s">
        <v>369</v>
      </c>
      <c r="C317" s="35">
        <v>135849</v>
      </c>
      <c r="D317" s="35">
        <v>5635</v>
      </c>
      <c r="E317" s="36">
        <f t="shared" si="41"/>
        <v>24108.074534161489</v>
      </c>
      <c r="F317" s="37">
        <f t="shared" si="48"/>
        <v>0.83903476379127284</v>
      </c>
      <c r="G317" s="38">
        <f t="shared" si="42"/>
        <v>2775.0186853241808</v>
      </c>
      <c r="H317" s="38">
        <f t="shared" si="43"/>
        <v>613.10220109954241</v>
      </c>
      <c r="I317" s="36">
        <f t="shared" si="44"/>
        <v>3388.1208864237233</v>
      </c>
      <c r="J317" s="39">
        <f t="shared" si="50"/>
        <v>-367.98323165044008</v>
      </c>
      <c r="K317" s="36">
        <f t="shared" si="45"/>
        <v>3020.1376547732834</v>
      </c>
      <c r="L317" s="36">
        <f t="shared" si="46"/>
        <v>19092061.194997679</v>
      </c>
      <c r="M317" s="36">
        <f t="shared" si="47"/>
        <v>17018475.684647452</v>
      </c>
      <c r="N317" s="40">
        <f>'jan-nov'!M317</f>
        <v>16500398.158789564</v>
      </c>
      <c r="O317" s="40">
        <f t="shared" si="49"/>
        <v>518077.52585788816</v>
      </c>
    </row>
    <row r="318" spans="1:15" x14ac:dyDescent="0.3">
      <c r="A318" s="33">
        <v>1644</v>
      </c>
      <c r="B318" s="34" t="s">
        <v>370</v>
      </c>
      <c r="C318" s="35">
        <v>40877</v>
      </c>
      <c r="D318" s="35">
        <v>2031</v>
      </c>
      <c r="E318" s="36">
        <f t="shared" si="41"/>
        <v>20126.538650910883</v>
      </c>
      <c r="F318" s="37">
        <f t="shared" si="48"/>
        <v>0.70046513167088498</v>
      </c>
      <c r="G318" s="38">
        <f t="shared" si="42"/>
        <v>5163.9402152745442</v>
      </c>
      <c r="H318" s="38">
        <f t="shared" si="43"/>
        <v>2006.6397602372544</v>
      </c>
      <c r="I318" s="36">
        <f t="shared" si="44"/>
        <v>7170.5799755117987</v>
      </c>
      <c r="J318" s="39">
        <f t="shared" si="50"/>
        <v>-367.98323165044008</v>
      </c>
      <c r="K318" s="36">
        <f t="shared" si="45"/>
        <v>6802.5967438613588</v>
      </c>
      <c r="L318" s="36">
        <f t="shared" si="46"/>
        <v>14563447.930264464</v>
      </c>
      <c r="M318" s="36">
        <f t="shared" si="47"/>
        <v>13816073.98678242</v>
      </c>
      <c r="N318" s="40">
        <f>'jan-nov'!M318</f>
        <v>13726664.030257605</v>
      </c>
      <c r="O318" s="40">
        <f t="shared" si="49"/>
        <v>89409.95652481541</v>
      </c>
    </row>
    <row r="319" spans="1:15" x14ac:dyDescent="0.3">
      <c r="A319" s="33">
        <v>1648</v>
      </c>
      <c r="B319" s="34" t="s">
        <v>371</v>
      </c>
      <c r="C319" s="35">
        <v>134262</v>
      </c>
      <c r="D319" s="35">
        <v>6298</v>
      </c>
      <c r="E319" s="36">
        <f t="shared" si="41"/>
        <v>21318.19625277866</v>
      </c>
      <c r="F319" s="37">
        <f t="shared" si="48"/>
        <v>0.74193846265326657</v>
      </c>
      <c r="G319" s="38">
        <f t="shared" si="42"/>
        <v>4448.9456541538784</v>
      </c>
      <c r="H319" s="38">
        <f t="shared" si="43"/>
        <v>1589.5595995835326</v>
      </c>
      <c r="I319" s="36">
        <f t="shared" si="44"/>
        <v>6038.5052537374113</v>
      </c>
      <c r="J319" s="39">
        <f t="shared" si="50"/>
        <v>-367.98323165044008</v>
      </c>
      <c r="K319" s="36">
        <f t="shared" si="45"/>
        <v>5670.5220220869714</v>
      </c>
      <c r="L319" s="36">
        <f t="shared" si="46"/>
        <v>38030506.088038214</v>
      </c>
      <c r="M319" s="36">
        <f t="shared" si="47"/>
        <v>35712947.69510375</v>
      </c>
      <c r="N319" s="40">
        <f>'jan-nov'!M319</f>
        <v>35151847.125830837</v>
      </c>
      <c r="O319" s="40">
        <f t="shared" si="49"/>
        <v>561100.56927291304</v>
      </c>
    </row>
    <row r="320" spans="1:15" x14ac:dyDescent="0.3">
      <c r="A320" s="33">
        <v>1653</v>
      </c>
      <c r="B320" s="34" t="s">
        <v>372</v>
      </c>
      <c r="C320" s="35">
        <v>363387</v>
      </c>
      <c r="D320" s="35">
        <v>16096</v>
      </c>
      <c r="E320" s="36">
        <f t="shared" si="41"/>
        <v>22576.230119284293</v>
      </c>
      <c r="F320" s="37">
        <f t="shared" si="48"/>
        <v>0.78572189075447263</v>
      </c>
      <c r="G320" s="38">
        <f t="shared" si="42"/>
        <v>3694.1253342504983</v>
      </c>
      <c r="H320" s="38">
        <f t="shared" si="43"/>
        <v>1149.2477463065609</v>
      </c>
      <c r="I320" s="36">
        <f t="shared" si="44"/>
        <v>4843.3730805570594</v>
      </c>
      <c r="J320" s="39">
        <f t="shared" si="50"/>
        <v>-367.98323165044008</v>
      </c>
      <c r="K320" s="36">
        <f t="shared" si="45"/>
        <v>4475.3898489066196</v>
      </c>
      <c r="L320" s="36">
        <f t="shared" si="46"/>
        <v>77958933.104646429</v>
      </c>
      <c r="M320" s="36">
        <f t="shared" si="47"/>
        <v>72035875.008000955</v>
      </c>
      <c r="N320" s="40">
        <f>'jan-nov'!M320</f>
        <v>70431271.679481238</v>
      </c>
      <c r="O320" s="40">
        <f t="shared" si="49"/>
        <v>1604603.3285197169</v>
      </c>
    </row>
    <row r="321" spans="1:15" x14ac:dyDescent="0.3">
      <c r="A321" s="33">
        <v>1657</v>
      </c>
      <c r="B321" s="34" t="s">
        <v>373</v>
      </c>
      <c r="C321" s="35">
        <v>170390</v>
      </c>
      <c r="D321" s="35">
        <v>7755</v>
      </c>
      <c r="E321" s="36">
        <f t="shared" si="41"/>
        <v>21971.631205673759</v>
      </c>
      <c r="F321" s="37">
        <f t="shared" si="48"/>
        <v>0.76467999850584645</v>
      </c>
      <c r="G321" s="38">
        <f t="shared" si="42"/>
        <v>4056.884682416819</v>
      </c>
      <c r="H321" s="38">
        <f t="shared" si="43"/>
        <v>1360.857366070248</v>
      </c>
      <c r="I321" s="36">
        <f t="shared" si="44"/>
        <v>5417.7420484870672</v>
      </c>
      <c r="J321" s="39">
        <f t="shared" si="50"/>
        <v>-367.98323165044008</v>
      </c>
      <c r="K321" s="36">
        <f t="shared" si="45"/>
        <v>5049.7588168366274</v>
      </c>
      <c r="L321" s="36">
        <f t="shared" si="46"/>
        <v>42014589.586017206</v>
      </c>
      <c r="M321" s="36">
        <f t="shared" si="47"/>
        <v>39160879.624568045</v>
      </c>
      <c r="N321" s="40">
        <f>'jan-nov'!M321</f>
        <v>38214727.057926029</v>
      </c>
      <c r="O321" s="40">
        <f t="shared" si="49"/>
        <v>946152.56664201617</v>
      </c>
    </row>
    <row r="322" spans="1:15" x14ac:dyDescent="0.3">
      <c r="A322" s="33">
        <v>1662</v>
      </c>
      <c r="B322" s="34" t="s">
        <v>374</v>
      </c>
      <c r="C322" s="35">
        <v>145327</v>
      </c>
      <c r="D322" s="35">
        <v>6067</v>
      </c>
      <c r="E322" s="36">
        <f t="shared" si="41"/>
        <v>23953.683863523984</v>
      </c>
      <c r="F322" s="37">
        <f t="shared" si="48"/>
        <v>0.83366149602215434</v>
      </c>
      <c r="G322" s="38">
        <f t="shared" si="42"/>
        <v>2867.6530877066839</v>
      </c>
      <c r="H322" s="38">
        <f t="shared" si="43"/>
        <v>667.13893582266928</v>
      </c>
      <c r="I322" s="36">
        <f t="shared" si="44"/>
        <v>3534.7920235293532</v>
      </c>
      <c r="J322" s="39">
        <f t="shared" si="50"/>
        <v>-367.98323165044008</v>
      </c>
      <c r="K322" s="36">
        <f t="shared" si="45"/>
        <v>3166.8087918789133</v>
      </c>
      <c r="L322" s="36">
        <f t="shared" si="46"/>
        <v>21445583.206752587</v>
      </c>
      <c r="M322" s="36">
        <f t="shared" si="47"/>
        <v>19213028.940329365</v>
      </c>
      <c r="N322" s="40">
        <f>'jan-nov'!M322</f>
        <v>18582952.915594723</v>
      </c>
      <c r="O322" s="40">
        <f t="shared" si="49"/>
        <v>630076.02473464236</v>
      </c>
    </row>
    <row r="323" spans="1:15" x14ac:dyDescent="0.3">
      <c r="A323" s="33">
        <v>1663</v>
      </c>
      <c r="B323" s="34" t="s">
        <v>375</v>
      </c>
      <c r="C323" s="35">
        <v>359450</v>
      </c>
      <c r="D323" s="35">
        <v>13738</v>
      </c>
      <c r="E323" s="36">
        <f t="shared" si="41"/>
        <v>26164.652787887611</v>
      </c>
      <c r="F323" s="37">
        <f t="shared" si="48"/>
        <v>0.91060998009020411</v>
      </c>
      <c r="G323" s="38">
        <f t="shared" si="42"/>
        <v>1541.0717330885075</v>
      </c>
      <c r="H323" s="38">
        <f t="shared" si="43"/>
        <v>0</v>
      </c>
      <c r="I323" s="36">
        <f t="shared" si="44"/>
        <v>1541.0717330885075</v>
      </c>
      <c r="J323" s="39">
        <f t="shared" si="50"/>
        <v>-367.98323165044008</v>
      </c>
      <c r="K323" s="36">
        <f t="shared" si="45"/>
        <v>1173.0885014380674</v>
      </c>
      <c r="L323" s="36">
        <f t="shared" si="46"/>
        <v>21171243.469169915</v>
      </c>
      <c r="M323" s="36">
        <f t="shared" si="47"/>
        <v>16115889.832756169</v>
      </c>
      <c r="N323" s="40">
        <f>'jan-nov'!M323</f>
        <v>15985166.811493289</v>
      </c>
      <c r="O323" s="40">
        <f t="shared" si="49"/>
        <v>130723.02126288041</v>
      </c>
    </row>
    <row r="324" spans="1:15" x14ac:dyDescent="0.3">
      <c r="A324" s="33">
        <v>1664</v>
      </c>
      <c r="B324" s="34" t="s">
        <v>376</v>
      </c>
      <c r="C324" s="35">
        <v>91266</v>
      </c>
      <c r="D324" s="35">
        <v>4132</v>
      </c>
      <c r="E324" s="36">
        <f t="shared" si="41"/>
        <v>22087.608906098743</v>
      </c>
      <c r="F324" s="37">
        <f t="shared" si="48"/>
        <v>0.76871637736900456</v>
      </c>
      <c r="G324" s="38">
        <f t="shared" si="42"/>
        <v>3987.2980621618281</v>
      </c>
      <c r="H324" s="38">
        <f t="shared" si="43"/>
        <v>1320.2651709215033</v>
      </c>
      <c r="I324" s="36">
        <f t="shared" si="44"/>
        <v>5307.5632330833314</v>
      </c>
      <c r="J324" s="39">
        <f t="shared" si="50"/>
        <v>-367.98323165044008</v>
      </c>
      <c r="K324" s="36">
        <f t="shared" si="45"/>
        <v>4939.5800014328915</v>
      </c>
      <c r="L324" s="36">
        <f t="shared" si="46"/>
        <v>21930851.279100325</v>
      </c>
      <c r="M324" s="36">
        <f t="shared" si="47"/>
        <v>20410344.565920707</v>
      </c>
      <c r="N324" s="40">
        <f>'jan-nov'!M324</f>
        <v>20029406.609071609</v>
      </c>
      <c r="O324" s="40">
        <f t="shared" si="49"/>
        <v>380937.95684909821</v>
      </c>
    </row>
    <row r="325" spans="1:15" x14ac:dyDescent="0.3">
      <c r="A325" s="33">
        <v>1665</v>
      </c>
      <c r="B325" s="34" t="s">
        <v>377</v>
      </c>
      <c r="C325" s="35">
        <v>33235</v>
      </c>
      <c r="D325" s="35">
        <v>851</v>
      </c>
      <c r="E325" s="36">
        <f t="shared" si="41"/>
        <v>39054.054054054053</v>
      </c>
      <c r="F325" s="37">
        <f t="shared" si="48"/>
        <v>1.3592005853434097</v>
      </c>
      <c r="G325" s="38">
        <f t="shared" si="42"/>
        <v>-6192.569026611357</v>
      </c>
      <c r="H325" s="38">
        <f t="shared" si="43"/>
        <v>0</v>
      </c>
      <c r="I325" s="36">
        <f t="shared" si="44"/>
        <v>-6192.569026611357</v>
      </c>
      <c r="J325" s="39">
        <f t="shared" si="50"/>
        <v>-367.98323165044008</v>
      </c>
      <c r="K325" s="36">
        <f t="shared" si="45"/>
        <v>-6560.5522582617969</v>
      </c>
      <c r="L325" s="36">
        <f t="shared" si="46"/>
        <v>-5269876.2416462647</v>
      </c>
      <c r="M325" s="36">
        <f t="shared" si="47"/>
        <v>-5583029.9717807891</v>
      </c>
      <c r="N325" s="40">
        <f>'jan-nov'!M325</f>
        <v>-5655276.8993608402</v>
      </c>
      <c r="O325" s="40">
        <f t="shared" si="49"/>
        <v>72246.927580051124</v>
      </c>
    </row>
    <row r="326" spans="1:15" x14ac:dyDescent="0.3">
      <c r="A326" s="33">
        <v>1702</v>
      </c>
      <c r="B326" s="34" t="s">
        <v>378</v>
      </c>
      <c r="C326" s="35">
        <v>467882</v>
      </c>
      <c r="D326" s="35">
        <v>21781</v>
      </c>
      <c r="E326" s="36">
        <f t="shared" si="41"/>
        <v>21481.199210320923</v>
      </c>
      <c r="F326" s="37">
        <f t="shared" si="48"/>
        <v>0.74761146436001646</v>
      </c>
      <c r="G326" s="38">
        <f t="shared" si="42"/>
        <v>4351.1438796285202</v>
      </c>
      <c r="H326" s="38">
        <f t="shared" si="43"/>
        <v>1532.5085644437404</v>
      </c>
      <c r="I326" s="36">
        <f t="shared" si="44"/>
        <v>5883.6524440722606</v>
      </c>
      <c r="J326" s="39">
        <f t="shared" si="50"/>
        <v>-367.98323165044008</v>
      </c>
      <c r="K326" s="36">
        <f t="shared" si="45"/>
        <v>5515.6692124218207</v>
      </c>
      <c r="L326" s="36">
        <f t="shared" si="46"/>
        <v>128151833.8843379</v>
      </c>
      <c r="M326" s="36">
        <f t="shared" si="47"/>
        <v>120136791.11575967</v>
      </c>
      <c r="N326" s="40">
        <f>'jan-nov'!M326</f>
        <v>118297375.94438258</v>
      </c>
      <c r="O326" s="40">
        <f t="shared" si="49"/>
        <v>1839415.1713770926</v>
      </c>
    </row>
    <row r="327" spans="1:15" x14ac:dyDescent="0.3">
      <c r="A327" s="33">
        <v>1703</v>
      </c>
      <c r="B327" s="34" t="s">
        <v>379</v>
      </c>
      <c r="C327" s="35">
        <v>296053</v>
      </c>
      <c r="D327" s="35">
        <v>13010</v>
      </c>
      <c r="E327" s="36">
        <f t="shared" si="41"/>
        <v>22755.803228285935</v>
      </c>
      <c r="F327" s="37">
        <f t="shared" si="48"/>
        <v>0.79197158443618731</v>
      </c>
      <c r="G327" s="38">
        <f t="shared" si="42"/>
        <v>3586.3814688495136</v>
      </c>
      <c r="H327" s="38">
        <f t="shared" si="43"/>
        <v>1086.3971581559863</v>
      </c>
      <c r="I327" s="36">
        <f t="shared" si="44"/>
        <v>4672.7786270055003</v>
      </c>
      <c r="J327" s="39">
        <f t="shared" si="50"/>
        <v>-367.98323165044008</v>
      </c>
      <c r="K327" s="36">
        <f t="shared" si="45"/>
        <v>4304.7953953550605</v>
      </c>
      <c r="L327" s="36">
        <f t="shared" si="46"/>
        <v>60792849.937341556</v>
      </c>
      <c r="M327" s="36">
        <f t="shared" si="47"/>
        <v>56005388.093569338</v>
      </c>
      <c r="N327" s="40">
        <f>'jan-nov'!M327</f>
        <v>54588348.810266614</v>
      </c>
      <c r="O327" s="40">
        <f t="shared" si="49"/>
        <v>1417039.2833027244</v>
      </c>
    </row>
    <row r="328" spans="1:15" x14ac:dyDescent="0.3">
      <c r="A328" s="33">
        <v>1711</v>
      </c>
      <c r="B328" s="34" t="s">
        <v>380</v>
      </c>
      <c r="C328" s="35">
        <v>53590</v>
      </c>
      <c r="D328" s="35">
        <v>2523</v>
      </c>
      <c r="E328" s="36">
        <f t="shared" ref="E328:E391" si="51">(C328*1000)/D328</f>
        <v>21240.5866032501</v>
      </c>
      <c r="F328" s="37">
        <f t="shared" si="48"/>
        <v>0.73923740936641669</v>
      </c>
      <c r="G328" s="38">
        <f t="shared" ref="G328:G391" si="52">(E$437-E328)*0.6</f>
        <v>4495.5114438710143</v>
      </c>
      <c r="H328" s="38">
        <f t="shared" ref="H328:H391" si="53">IF(E328&gt;=E$437*0.9,0,IF(E328&lt;0.9*E$437,(E$437*0.9-E328)*0.35))</f>
        <v>1616.7229769185287</v>
      </c>
      <c r="I328" s="36">
        <f t="shared" ref="I328:I391" si="54">G328+H328</f>
        <v>6112.234420789543</v>
      </c>
      <c r="J328" s="39">
        <f t="shared" si="50"/>
        <v>-367.98323165044008</v>
      </c>
      <c r="K328" s="36">
        <f t="shared" ref="K328:K391" si="55">I328+J328</f>
        <v>5744.2511891391032</v>
      </c>
      <c r="L328" s="36">
        <f t="shared" ref="L328:L391" si="56">(I328*D328)</f>
        <v>15421167.443652017</v>
      </c>
      <c r="M328" s="36">
        <f t="shared" ref="M328:M391" si="57">(K328*D328)</f>
        <v>14492745.750197958</v>
      </c>
      <c r="N328" s="40">
        <f>'jan-nov'!M328</f>
        <v>14442586.114396818</v>
      </c>
      <c r="O328" s="40">
        <f t="shared" si="49"/>
        <v>50159.635801140219</v>
      </c>
    </row>
    <row r="329" spans="1:15" x14ac:dyDescent="0.3">
      <c r="A329" s="33">
        <v>1714</v>
      </c>
      <c r="B329" s="34" t="s">
        <v>381</v>
      </c>
      <c r="C329" s="35">
        <v>539672</v>
      </c>
      <c r="D329" s="35">
        <v>23308</v>
      </c>
      <c r="E329" s="36">
        <f t="shared" si="51"/>
        <v>23153.938561867169</v>
      </c>
      <c r="F329" s="37">
        <f t="shared" ref="F329:F392" si="58">IF(ISNUMBER(C329),E329/E$437,"")</f>
        <v>0.80582791232728201</v>
      </c>
      <c r="G329" s="38">
        <f t="shared" si="52"/>
        <v>3347.5002687007727</v>
      </c>
      <c r="H329" s="38">
        <f t="shared" si="53"/>
        <v>947.04979140255432</v>
      </c>
      <c r="I329" s="36">
        <f t="shared" si="54"/>
        <v>4294.5500601033273</v>
      </c>
      <c r="J329" s="39">
        <f t="shared" si="50"/>
        <v>-367.98323165044008</v>
      </c>
      <c r="K329" s="36">
        <f t="shared" si="55"/>
        <v>3926.5668284528874</v>
      </c>
      <c r="L329" s="36">
        <f t="shared" si="56"/>
        <v>100097372.80088834</v>
      </c>
      <c r="M329" s="36">
        <f t="shared" si="57"/>
        <v>91520419.637579903</v>
      </c>
      <c r="N329" s="40">
        <f>'jan-nov'!M329</f>
        <v>89407334.42503415</v>
      </c>
      <c r="O329" s="40">
        <f t="shared" ref="O329:O392" si="59">M329-N329</f>
        <v>2113085.2125457525</v>
      </c>
    </row>
    <row r="330" spans="1:15" x14ac:dyDescent="0.3">
      <c r="A330" s="33">
        <v>1717</v>
      </c>
      <c r="B330" s="34" t="s">
        <v>382</v>
      </c>
      <c r="C330" s="35">
        <v>48858</v>
      </c>
      <c r="D330" s="35">
        <v>2631</v>
      </c>
      <c r="E330" s="36">
        <f t="shared" si="51"/>
        <v>18570.12542759407</v>
      </c>
      <c r="F330" s="37">
        <f t="shared" si="58"/>
        <v>0.64629718892055132</v>
      </c>
      <c r="G330" s="38">
        <f t="shared" si="52"/>
        <v>6097.788149264632</v>
      </c>
      <c r="H330" s="38">
        <f t="shared" si="53"/>
        <v>2551.384388398139</v>
      </c>
      <c r="I330" s="36">
        <f t="shared" si="54"/>
        <v>8649.172537662771</v>
      </c>
      <c r="J330" s="39">
        <f t="shared" ref="J330:J393" si="60">I$439</f>
        <v>-367.98323165044008</v>
      </c>
      <c r="K330" s="36">
        <f t="shared" si="55"/>
        <v>8281.1893060123311</v>
      </c>
      <c r="L330" s="36">
        <f t="shared" si="56"/>
        <v>22755972.946590751</v>
      </c>
      <c r="M330" s="36">
        <f t="shared" si="57"/>
        <v>21787809.064118445</v>
      </c>
      <c r="N330" s="40">
        <f>'jan-nov'!M330</f>
        <v>21549337.303598113</v>
      </c>
      <c r="O330" s="40">
        <f t="shared" si="59"/>
        <v>238471.76052033156</v>
      </c>
    </row>
    <row r="331" spans="1:15" x14ac:dyDescent="0.3">
      <c r="A331" s="33">
        <v>1718</v>
      </c>
      <c r="B331" s="34" t="s">
        <v>383</v>
      </c>
      <c r="C331" s="35">
        <v>71450</v>
      </c>
      <c r="D331" s="35">
        <v>3531</v>
      </c>
      <c r="E331" s="36">
        <f t="shared" si="51"/>
        <v>20235.060889266497</v>
      </c>
      <c r="F331" s="37">
        <f t="shared" si="58"/>
        <v>0.70424203764053328</v>
      </c>
      <c r="G331" s="38">
        <f t="shared" si="52"/>
        <v>5098.8268722611765</v>
      </c>
      <c r="H331" s="38">
        <f t="shared" si="53"/>
        <v>1968.6569768127897</v>
      </c>
      <c r="I331" s="36">
        <f t="shared" si="54"/>
        <v>7067.4838490739658</v>
      </c>
      <c r="J331" s="39">
        <f t="shared" si="60"/>
        <v>-367.98323165044008</v>
      </c>
      <c r="K331" s="36">
        <f t="shared" si="55"/>
        <v>6699.5006174235259</v>
      </c>
      <c r="L331" s="36">
        <f t="shared" si="56"/>
        <v>24955285.471080173</v>
      </c>
      <c r="M331" s="36">
        <f t="shared" si="57"/>
        <v>23655936.680122469</v>
      </c>
      <c r="N331" s="40">
        <f>'jan-nov'!M331</f>
        <v>23238047.213608865</v>
      </c>
      <c r="O331" s="40">
        <f t="shared" si="59"/>
        <v>417889.46651360393</v>
      </c>
    </row>
    <row r="332" spans="1:15" x14ac:dyDescent="0.3">
      <c r="A332" s="33">
        <v>1719</v>
      </c>
      <c r="B332" s="34" t="s">
        <v>384</v>
      </c>
      <c r="C332" s="35">
        <v>452141</v>
      </c>
      <c r="D332" s="35">
        <v>19610</v>
      </c>
      <c r="E332" s="36">
        <f t="shared" si="51"/>
        <v>23056.654767975524</v>
      </c>
      <c r="F332" s="37">
        <f t="shared" si="58"/>
        <v>0.80244213861429081</v>
      </c>
      <c r="G332" s="38">
        <f t="shared" si="52"/>
        <v>3405.8705450357597</v>
      </c>
      <c r="H332" s="38">
        <f t="shared" si="53"/>
        <v>981.09911926463019</v>
      </c>
      <c r="I332" s="36">
        <f t="shared" si="54"/>
        <v>4386.9696643003899</v>
      </c>
      <c r="J332" s="39">
        <f t="shared" si="60"/>
        <v>-367.98323165044008</v>
      </c>
      <c r="K332" s="36">
        <f t="shared" si="55"/>
        <v>4018.9864326499501</v>
      </c>
      <c r="L332" s="36">
        <f t="shared" si="56"/>
        <v>86028475.116930649</v>
      </c>
      <c r="M332" s="36">
        <f t="shared" si="57"/>
        <v>78812323.944265515</v>
      </c>
      <c r="N332" s="40">
        <f>'jan-nov'!M332</f>
        <v>77392454.817012161</v>
      </c>
      <c r="O332" s="40">
        <f t="shared" si="59"/>
        <v>1419869.1272533536</v>
      </c>
    </row>
    <row r="333" spans="1:15" x14ac:dyDescent="0.3">
      <c r="A333" s="33">
        <v>1721</v>
      </c>
      <c r="B333" s="34" t="s">
        <v>385</v>
      </c>
      <c r="C333" s="35">
        <v>303298</v>
      </c>
      <c r="D333" s="35">
        <v>14885</v>
      </c>
      <c r="E333" s="36">
        <f t="shared" si="51"/>
        <v>20376.083305340948</v>
      </c>
      <c r="F333" s="37">
        <f t="shared" si="58"/>
        <v>0.70915004924438985</v>
      </c>
      <c r="G333" s="38">
        <f t="shared" si="52"/>
        <v>5014.2134226165053</v>
      </c>
      <c r="H333" s="38">
        <f t="shared" si="53"/>
        <v>1919.2991311867318</v>
      </c>
      <c r="I333" s="36">
        <f t="shared" si="54"/>
        <v>6933.5125538032371</v>
      </c>
      <c r="J333" s="39">
        <f t="shared" si="60"/>
        <v>-367.98323165044008</v>
      </c>
      <c r="K333" s="36">
        <f t="shared" si="55"/>
        <v>6565.5293221527972</v>
      </c>
      <c r="L333" s="36">
        <f t="shared" si="56"/>
        <v>103205334.36336118</v>
      </c>
      <c r="M333" s="36">
        <f t="shared" si="57"/>
        <v>97727903.960244387</v>
      </c>
      <c r="N333" s="40">
        <f>'jan-nov'!M333</f>
        <v>96826277.789455652</v>
      </c>
      <c r="O333" s="40">
        <f t="shared" si="59"/>
        <v>901626.17078873515</v>
      </c>
    </row>
    <row r="334" spans="1:15" x14ac:dyDescent="0.3">
      <c r="A334" s="33">
        <v>1724</v>
      </c>
      <c r="B334" s="34" t="s">
        <v>386</v>
      </c>
      <c r="C334" s="35">
        <v>44616</v>
      </c>
      <c r="D334" s="35">
        <v>2527</v>
      </c>
      <c r="E334" s="36">
        <f t="shared" si="51"/>
        <v>17655.718242975861</v>
      </c>
      <c r="F334" s="37">
        <f t="shared" si="58"/>
        <v>0.61447302083661659</v>
      </c>
      <c r="G334" s="38">
        <f t="shared" si="52"/>
        <v>6646.4324600355576</v>
      </c>
      <c r="H334" s="38">
        <f t="shared" si="53"/>
        <v>2871.4269030145119</v>
      </c>
      <c r="I334" s="36">
        <f t="shared" si="54"/>
        <v>9517.8593630500691</v>
      </c>
      <c r="J334" s="39">
        <f t="shared" si="60"/>
        <v>-367.98323165044008</v>
      </c>
      <c r="K334" s="36">
        <f t="shared" si="55"/>
        <v>9149.8761313996292</v>
      </c>
      <c r="L334" s="36">
        <f t="shared" si="56"/>
        <v>24051630.610427525</v>
      </c>
      <c r="M334" s="36">
        <f t="shared" si="57"/>
        <v>23121736.984046862</v>
      </c>
      <c r="N334" s="40">
        <f>'jan-nov'!M334</f>
        <v>22767780.60288576</v>
      </c>
      <c r="O334" s="40">
        <f t="shared" si="59"/>
        <v>353956.38116110116</v>
      </c>
    </row>
    <row r="335" spans="1:15" x14ac:dyDescent="0.3">
      <c r="A335" s="33">
        <v>1725</v>
      </c>
      <c r="B335" s="34" t="s">
        <v>387</v>
      </c>
      <c r="C335" s="35">
        <v>30725</v>
      </c>
      <c r="D335" s="35">
        <v>1622</v>
      </c>
      <c r="E335" s="36">
        <f t="shared" si="51"/>
        <v>18942.663378545007</v>
      </c>
      <c r="F335" s="37">
        <f t="shared" si="58"/>
        <v>0.65926264956886993</v>
      </c>
      <c r="G335" s="38">
        <f t="shared" si="52"/>
        <v>5874.26537869407</v>
      </c>
      <c r="H335" s="38">
        <f t="shared" si="53"/>
        <v>2420.9961055653112</v>
      </c>
      <c r="I335" s="36">
        <f t="shared" si="54"/>
        <v>8295.2614842593812</v>
      </c>
      <c r="J335" s="39">
        <f t="shared" si="60"/>
        <v>-367.98323165044008</v>
      </c>
      <c r="K335" s="36">
        <f t="shared" si="55"/>
        <v>7927.2782526089413</v>
      </c>
      <c r="L335" s="36">
        <f t="shared" si="56"/>
        <v>13454914.127468716</v>
      </c>
      <c r="M335" s="36">
        <f t="shared" si="57"/>
        <v>12858045.325731702</v>
      </c>
      <c r="N335" s="40">
        <f>'jan-nov'!M335</f>
        <v>12736690.082263833</v>
      </c>
      <c r="O335" s="40">
        <f t="shared" si="59"/>
        <v>121355.24346786924</v>
      </c>
    </row>
    <row r="336" spans="1:15" x14ac:dyDescent="0.3">
      <c r="A336" s="33">
        <v>1736</v>
      </c>
      <c r="B336" s="34" t="s">
        <v>388</v>
      </c>
      <c r="C336" s="35">
        <v>41094</v>
      </c>
      <c r="D336" s="35">
        <v>2139</v>
      </c>
      <c r="E336" s="36">
        <f t="shared" si="51"/>
        <v>19211.781206171108</v>
      </c>
      <c r="F336" s="37">
        <f t="shared" si="58"/>
        <v>0.66862877346293403</v>
      </c>
      <c r="G336" s="38">
        <f t="shared" si="52"/>
        <v>5712.7946821184096</v>
      </c>
      <c r="H336" s="38">
        <f t="shared" si="53"/>
        <v>2326.8048658961757</v>
      </c>
      <c r="I336" s="36">
        <f t="shared" si="54"/>
        <v>8039.5995480145848</v>
      </c>
      <c r="J336" s="39">
        <f t="shared" si="60"/>
        <v>-367.98323165044008</v>
      </c>
      <c r="K336" s="36">
        <f t="shared" si="55"/>
        <v>7671.616316364145</v>
      </c>
      <c r="L336" s="36">
        <f t="shared" si="56"/>
        <v>17196703.433203198</v>
      </c>
      <c r="M336" s="36">
        <f t="shared" si="57"/>
        <v>16409587.300702905</v>
      </c>
      <c r="N336" s="40">
        <f>'jan-nov'!M336</f>
        <v>16097665.219458899</v>
      </c>
      <c r="O336" s="40">
        <f t="shared" si="59"/>
        <v>311922.08124400675</v>
      </c>
    </row>
    <row r="337" spans="1:15" x14ac:dyDescent="0.3">
      <c r="A337" s="33">
        <v>1738</v>
      </c>
      <c r="B337" s="34" t="s">
        <v>389</v>
      </c>
      <c r="C337" s="35">
        <v>30134</v>
      </c>
      <c r="D337" s="35">
        <v>1375</v>
      </c>
      <c r="E337" s="36">
        <f t="shared" si="51"/>
        <v>21915.636363636364</v>
      </c>
      <c r="F337" s="37">
        <f t="shared" si="58"/>
        <v>0.76273120666036731</v>
      </c>
      <c r="G337" s="38">
        <f t="shared" si="52"/>
        <v>4090.4815876392558</v>
      </c>
      <c r="H337" s="38">
        <f t="shared" si="53"/>
        <v>1380.4555607833363</v>
      </c>
      <c r="I337" s="36">
        <f t="shared" si="54"/>
        <v>5470.9371484225921</v>
      </c>
      <c r="J337" s="39">
        <f t="shared" si="60"/>
        <v>-367.98323165044008</v>
      </c>
      <c r="K337" s="36">
        <f t="shared" si="55"/>
        <v>5102.9539167721523</v>
      </c>
      <c r="L337" s="36">
        <f t="shared" si="56"/>
        <v>7522538.5790810641</v>
      </c>
      <c r="M337" s="36">
        <f t="shared" si="57"/>
        <v>7016561.6355617093</v>
      </c>
      <c r="N337" s="40">
        <f>'jan-nov'!M337</f>
        <v>6917567.918071988</v>
      </c>
      <c r="O337" s="40">
        <f t="shared" si="59"/>
        <v>98993.717489721254</v>
      </c>
    </row>
    <row r="338" spans="1:15" x14ac:dyDescent="0.3">
      <c r="A338" s="33">
        <v>1739</v>
      </c>
      <c r="B338" s="34" t="s">
        <v>390</v>
      </c>
      <c r="C338" s="35">
        <v>12455</v>
      </c>
      <c r="D338" s="35">
        <v>469</v>
      </c>
      <c r="E338" s="36">
        <f t="shared" si="51"/>
        <v>26556.503198294242</v>
      </c>
      <c r="F338" s="37">
        <f t="shared" si="58"/>
        <v>0.92424757342314157</v>
      </c>
      <c r="G338" s="38">
        <f t="shared" si="52"/>
        <v>1305.9614868445292</v>
      </c>
      <c r="H338" s="38">
        <f t="shared" si="53"/>
        <v>0</v>
      </c>
      <c r="I338" s="36">
        <f t="shared" si="54"/>
        <v>1305.9614868445292</v>
      </c>
      <c r="J338" s="39">
        <f t="shared" si="60"/>
        <v>-367.98323165044008</v>
      </c>
      <c r="K338" s="36">
        <f t="shared" si="55"/>
        <v>937.97825519408912</v>
      </c>
      <c r="L338" s="36">
        <f t="shared" si="56"/>
        <v>612495.93733008415</v>
      </c>
      <c r="M338" s="36">
        <f t="shared" si="57"/>
        <v>439911.80168602779</v>
      </c>
      <c r="N338" s="40">
        <f>'jan-nov'!M338</f>
        <v>443292.51962369762</v>
      </c>
      <c r="O338" s="40">
        <f t="shared" si="59"/>
        <v>-3380.7179376698332</v>
      </c>
    </row>
    <row r="339" spans="1:15" x14ac:dyDescent="0.3">
      <c r="A339" s="33">
        <v>1740</v>
      </c>
      <c r="B339" s="34" t="s">
        <v>391</v>
      </c>
      <c r="C339" s="35">
        <v>27663</v>
      </c>
      <c r="D339" s="35">
        <v>867</v>
      </c>
      <c r="E339" s="36">
        <f t="shared" si="51"/>
        <v>31906.574394463667</v>
      </c>
      <c r="F339" s="37">
        <f t="shared" si="58"/>
        <v>1.1104464221111061</v>
      </c>
      <c r="G339" s="38">
        <f t="shared" si="52"/>
        <v>-1904.0812308571258</v>
      </c>
      <c r="H339" s="38">
        <f t="shared" si="53"/>
        <v>0</v>
      </c>
      <c r="I339" s="36">
        <f t="shared" si="54"/>
        <v>-1904.0812308571258</v>
      </c>
      <c r="J339" s="39">
        <f t="shared" si="60"/>
        <v>-367.98323165044008</v>
      </c>
      <c r="K339" s="36">
        <f t="shared" si="55"/>
        <v>-2272.0644625075656</v>
      </c>
      <c r="L339" s="36">
        <f t="shared" si="56"/>
        <v>-1650838.427153128</v>
      </c>
      <c r="M339" s="36">
        <f t="shared" si="57"/>
        <v>-1969879.8889940593</v>
      </c>
      <c r="N339" s="40">
        <f>'jan-nov'!M339</f>
        <v>-2071037.9221455308</v>
      </c>
      <c r="O339" s="40">
        <f t="shared" si="59"/>
        <v>101158.03315147152</v>
      </c>
    </row>
    <row r="340" spans="1:15" x14ac:dyDescent="0.3">
      <c r="A340" s="33">
        <v>1742</v>
      </c>
      <c r="B340" s="34" t="s">
        <v>392</v>
      </c>
      <c r="C340" s="35">
        <v>57612</v>
      </c>
      <c r="D340" s="35">
        <v>2466</v>
      </c>
      <c r="E340" s="36">
        <f t="shared" si="51"/>
        <v>23362.530413625303</v>
      </c>
      <c r="F340" s="37">
        <f t="shared" si="58"/>
        <v>0.81308754705342612</v>
      </c>
      <c r="G340" s="38">
        <f t="shared" si="52"/>
        <v>3222.3451576458924</v>
      </c>
      <c r="H340" s="38">
        <f t="shared" si="53"/>
        <v>874.0426432872074</v>
      </c>
      <c r="I340" s="36">
        <f t="shared" si="54"/>
        <v>4096.3878009331002</v>
      </c>
      <c r="J340" s="39">
        <f t="shared" si="60"/>
        <v>-367.98323165044008</v>
      </c>
      <c r="K340" s="36">
        <f t="shared" si="55"/>
        <v>3728.4045692826603</v>
      </c>
      <c r="L340" s="36">
        <f t="shared" si="56"/>
        <v>10101692.317101024</v>
      </c>
      <c r="M340" s="36">
        <f t="shared" si="57"/>
        <v>9194245.6678510401</v>
      </c>
      <c r="N340" s="40">
        <f>'jan-nov'!M340</f>
        <v>9079677.1534294691</v>
      </c>
      <c r="O340" s="40">
        <f t="shared" si="59"/>
        <v>114568.51442157105</v>
      </c>
    </row>
    <row r="341" spans="1:15" x14ac:dyDescent="0.3">
      <c r="A341" s="33">
        <v>1743</v>
      </c>
      <c r="B341" s="34" t="s">
        <v>393</v>
      </c>
      <c r="C341" s="35">
        <v>26653</v>
      </c>
      <c r="D341" s="35">
        <v>1250</v>
      </c>
      <c r="E341" s="36">
        <f t="shared" si="51"/>
        <v>21322.400000000001</v>
      </c>
      <c r="F341" s="37">
        <f t="shared" si="58"/>
        <v>0.74208476591991268</v>
      </c>
      <c r="G341" s="38">
        <f t="shared" si="52"/>
        <v>4446.4234058210732</v>
      </c>
      <c r="H341" s="38">
        <f t="shared" si="53"/>
        <v>1588.088288056063</v>
      </c>
      <c r="I341" s="36">
        <f t="shared" si="54"/>
        <v>6034.5116938771362</v>
      </c>
      <c r="J341" s="39">
        <f t="shared" si="60"/>
        <v>-367.98323165044008</v>
      </c>
      <c r="K341" s="36">
        <f t="shared" si="55"/>
        <v>5666.5284622266963</v>
      </c>
      <c r="L341" s="36">
        <f t="shared" si="56"/>
        <v>7543139.61734642</v>
      </c>
      <c r="M341" s="36">
        <f t="shared" si="57"/>
        <v>7083160.5777833704</v>
      </c>
      <c r="N341" s="40">
        <f>'jan-nov'!M341</f>
        <v>6951452.6527927183</v>
      </c>
      <c r="O341" s="40">
        <f t="shared" si="59"/>
        <v>131707.92499065213</v>
      </c>
    </row>
    <row r="342" spans="1:15" x14ac:dyDescent="0.3">
      <c r="A342" s="33">
        <v>1744</v>
      </c>
      <c r="B342" s="34" t="s">
        <v>394</v>
      </c>
      <c r="C342" s="35">
        <v>82123</v>
      </c>
      <c r="D342" s="35">
        <v>3825</v>
      </c>
      <c r="E342" s="36">
        <f t="shared" si="51"/>
        <v>21470.065359477125</v>
      </c>
      <c r="F342" s="37">
        <f t="shared" si="58"/>
        <v>0.74722397228139459</v>
      </c>
      <c r="G342" s="38">
        <f t="shared" si="52"/>
        <v>4357.8241901347992</v>
      </c>
      <c r="H342" s="38">
        <f t="shared" si="53"/>
        <v>1536.4054122390698</v>
      </c>
      <c r="I342" s="36">
        <f t="shared" si="54"/>
        <v>5894.2296023738691</v>
      </c>
      <c r="J342" s="39">
        <f t="shared" si="60"/>
        <v>-367.98323165044008</v>
      </c>
      <c r="K342" s="36">
        <f t="shared" si="55"/>
        <v>5526.2463707234292</v>
      </c>
      <c r="L342" s="36">
        <f t="shared" si="56"/>
        <v>22545428.229080047</v>
      </c>
      <c r="M342" s="36">
        <f t="shared" si="57"/>
        <v>21137892.368017118</v>
      </c>
      <c r="N342" s="40">
        <f>'jan-nov'!M342</f>
        <v>20752517.117545716</v>
      </c>
      <c r="O342" s="40">
        <f t="shared" si="59"/>
        <v>385375.25047140196</v>
      </c>
    </row>
    <row r="343" spans="1:15" x14ac:dyDescent="0.3">
      <c r="A343" s="33">
        <v>1748</v>
      </c>
      <c r="B343" s="34" t="s">
        <v>395</v>
      </c>
      <c r="C343" s="35">
        <v>11315</v>
      </c>
      <c r="D343" s="35">
        <v>633</v>
      </c>
      <c r="E343" s="36">
        <f t="shared" si="51"/>
        <v>17875.19747235387</v>
      </c>
      <c r="F343" s="37">
        <f t="shared" si="58"/>
        <v>0.62211156961898917</v>
      </c>
      <c r="G343" s="38">
        <f t="shared" si="52"/>
        <v>6514.7449224087522</v>
      </c>
      <c r="H343" s="38">
        <f t="shared" si="53"/>
        <v>2794.6091727322091</v>
      </c>
      <c r="I343" s="36">
        <f t="shared" si="54"/>
        <v>9309.3540951409614</v>
      </c>
      <c r="J343" s="39">
        <f t="shared" si="60"/>
        <v>-367.98323165044008</v>
      </c>
      <c r="K343" s="36">
        <f t="shared" si="55"/>
        <v>8941.3708634905215</v>
      </c>
      <c r="L343" s="36">
        <f t="shared" si="56"/>
        <v>5892821.1422242289</v>
      </c>
      <c r="M343" s="36">
        <f t="shared" si="57"/>
        <v>5659887.7565895002</v>
      </c>
      <c r="N343" s="40">
        <f>'jan-nov'!M343</f>
        <v>5596815.3033742318</v>
      </c>
      <c r="O343" s="40">
        <f t="shared" si="59"/>
        <v>63072.453215268441</v>
      </c>
    </row>
    <row r="344" spans="1:15" x14ac:dyDescent="0.3">
      <c r="A344" s="33">
        <v>1749</v>
      </c>
      <c r="B344" s="34" t="s">
        <v>396</v>
      </c>
      <c r="C344" s="35">
        <v>26366</v>
      </c>
      <c r="D344" s="35">
        <v>1103</v>
      </c>
      <c r="E344" s="36">
        <f t="shared" si="51"/>
        <v>23903.898458748867</v>
      </c>
      <c r="F344" s="37">
        <f t="shared" si="58"/>
        <v>0.83192881159409882</v>
      </c>
      <c r="G344" s="38">
        <f t="shared" si="52"/>
        <v>2897.5243305717545</v>
      </c>
      <c r="H344" s="38">
        <f t="shared" si="53"/>
        <v>684.56382749396028</v>
      </c>
      <c r="I344" s="36">
        <f t="shared" si="54"/>
        <v>3582.0881580657147</v>
      </c>
      <c r="J344" s="39">
        <f t="shared" si="60"/>
        <v>-367.98323165044008</v>
      </c>
      <c r="K344" s="36">
        <f t="shared" si="55"/>
        <v>3214.1049264152743</v>
      </c>
      <c r="L344" s="36">
        <f t="shared" si="56"/>
        <v>3951043.2383464831</v>
      </c>
      <c r="M344" s="36">
        <f t="shared" si="57"/>
        <v>3545157.7338360478</v>
      </c>
      <c r="N344" s="40">
        <f>'jan-nov'!M344</f>
        <v>3411442.7008242928</v>
      </c>
      <c r="O344" s="40">
        <f t="shared" si="59"/>
        <v>133715.03301175497</v>
      </c>
    </row>
    <row r="345" spans="1:15" x14ac:dyDescent="0.3">
      <c r="A345" s="33">
        <v>1750</v>
      </c>
      <c r="B345" s="34" t="s">
        <v>397</v>
      </c>
      <c r="C345" s="35">
        <v>107429</v>
      </c>
      <c r="D345" s="35">
        <v>4387</v>
      </c>
      <c r="E345" s="36">
        <f t="shared" si="51"/>
        <v>24488.032824253478</v>
      </c>
      <c r="F345" s="37">
        <f t="shared" si="58"/>
        <v>0.85225847494772067</v>
      </c>
      <c r="G345" s="38">
        <f t="shared" si="52"/>
        <v>2547.0437112689874</v>
      </c>
      <c r="H345" s="38">
        <f t="shared" si="53"/>
        <v>480.11679956734639</v>
      </c>
      <c r="I345" s="36">
        <f t="shared" si="54"/>
        <v>3027.1605108363337</v>
      </c>
      <c r="J345" s="39">
        <f t="shared" si="60"/>
        <v>-367.98323165044008</v>
      </c>
      <c r="K345" s="36">
        <f t="shared" si="55"/>
        <v>2659.1772791858939</v>
      </c>
      <c r="L345" s="36">
        <f t="shared" si="56"/>
        <v>13280153.161038997</v>
      </c>
      <c r="M345" s="36">
        <f t="shared" si="57"/>
        <v>11665810.723788517</v>
      </c>
      <c r="N345" s="40">
        <f>'jan-nov'!M345</f>
        <v>11945967.750241322</v>
      </c>
      <c r="O345" s="40">
        <f t="shared" si="59"/>
        <v>-280157.02645280585</v>
      </c>
    </row>
    <row r="346" spans="1:15" x14ac:dyDescent="0.3">
      <c r="A346" s="33">
        <v>1751</v>
      </c>
      <c r="B346" s="34" t="s">
        <v>398</v>
      </c>
      <c r="C346" s="35">
        <v>110312</v>
      </c>
      <c r="D346" s="35">
        <v>5126</v>
      </c>
      <c r="E346" s="36">
        <f t="shared" si="51"/>
        <v>21520.093640265313</v>
      </c>
      <c r="F346" s="37">
        <f t="shared" si="58"/>
        <v>0.74896510953789841</v>
      </c>
      <c r="G346" s="38">
        <f t="shared" si="52"/>
        <v>4327.8072216618866</v>
      </c>
      <c r="H346" s="38">
        <f t="shared" si="53"/>
        <v>1518.8955139632039</v>
      </c>
      <c r="I346" s="36">
        <f t="shared" si="54"/>
        <v>5846.702735625091</v>
      </c>
      <c r="J346" s="39">
        <f t="shared" si="60"/>
        <v>-367.98323165044008</v>
      </c>
      <c r="K346" s="36">
        <f t="shared" si="55"/>
        <v>5478.7195039746512</v>
      </c>
      <c r="L346" s="36">
        <f t="shared" si="56"/>
        <v>29970198.222814217</v>
      </c>
      <c r="M346" s="36">
        <f t="shared" si="57"/>
        <v>28083916.177374061</v>
      </c>
      <c r="N346" s="40">
        <f>'jan-nov'!M346</f>
        <v>28495911.998572372</v>
      </c>
      <c r="O346" s="40">
        <f t="shared" si="59"/>
        <v>-411995.8211983107</v>
      </c>
    </row>
    <row r="347" spans="1:15" x14ac:dyDescent="0.3">
      <c r="A347" s="33">
        <v>1755</v>
      </c>
      <c r="B347" s="34" t="s">
        <v>399</v>
      </c>
      <c r="C347" s="35">
        <v>11579</v>
      </c>
      <c r="D347" s="35">
        <v>562</v>
      </c>
      <c r="E347" s="36">
        <f t="shared" si="51"/>
        <v>20603.202846975088</v>
      </c>
      <c r="F347" s="37">
        <f t="shared" si="58"/>
        <v>0.71705450427240769</v>
      </c>
      <c r="G347" s="38">
        <f t="shared" si="52"/>
        <v>4877.9416976360217</v>
      </c>
      <c r="H347" s="38">
        <f t="shared" si="53"/>
        <v>1839.8072916147828</v>
      </c>
      <c r="I347" s="36">
        <f t="shared" si="54"/>
        <v>6717.7489892508047</v>
      </c>
      <c r="J347" s="39">
        <f t="shared" si="60"/>
        <v>-367.98323165044008</v>
      </c>
      <c r="K347" s="36">
        <f t="shared" si="55"/>
        <v>6349.7657576003649</v>
      </c>
      <c r="L347" s="36">
        <f t="shared" si="56"/>
        <v>3775374.9319589525</v>
      </c>
      <c r="M347" s="36">
        <f t="shared" si="57"/>
        <v>3568568.3557714052</v>
      </c>
      <c r="N347" s="40">
        <f>'jan-nov'!M347</f>
        <v>3609950.632695605</v>
      </c>
      <c r="O347" s="40">
        <f t="shared" si="59"/>
        <v>-41382.27692419989</v>
      </c>
    </row>
    <row r="348" spans="1:15" x14ac:dyDescent="0.3">
      <c r="A348" s="33">
        <v>1756</v>
      </c>
      <c r="B348" s="34" t="s">
        <v>400</v>
      </c>
      <c r="C348" s="35">
        <v>148799</v>
      </c>
      <c r="D348" s="35">
        <v>6769</v>
      </c>
      <c r="E348" s="36">
        <f t="shared" si="51"/>
        <v>21982.419855222339</v>
      </c>
      <c r="F348" s="37">
        <f t="shared" si="58"/>
        <v>0.76505547652308881</v>
      </c>
      <c r="G348" s="38">
        <f t="shared" si="52"/>
        <v>4050.4114926876709</v>
      </c>
      <c r="H348" s="38">
        <f t="shared" si="53"/>
        <v>1357.0813387282451</v>
      </c>
      <c r="I348" s="36">
        <f t="shared" si="54"/>
        <v>5407.492831415916</v>
      </c>
      <c r="J348" s="39">
        <f t="shared" si="60"/>
        <v>-367.98323165044008</v>
      </c>
      <c r="K348" s="36">
        <f t="shared" si="55"/>
        <v>5039.5095997654762</v>
      </c>
      <c r="L348" s="36">
        <f t="shared" si="56"/>
        <v>36603318.975854337</v>
      </c>
      <c r="M348" s="36">
        <f t="shared" si="57"/>
        <v>34112440.480812505</v>
      </c>
      <c r="N348" s="40">
        <f>'jan-nov'!M348</f>
        <v>33861460.645403124</v>
      </c>
      <c r="O348" s="40">
        <f t="shared" si="59"/>
        <v>250979.8354093805</v>
      </c>
    </row>
    <row r="349" spans="1:15" x14ac:dyDescent="0.3">
      <c r="A349" s="33">
        <v>1804</v>
      </c>
      <c r="B349" s="34" t="s">
        <v>401</v>
      </c>
      <c r="C349" s="35">
        <v>1345148</v>
      </c>
      <c r="D349" s="35">
        <v>50488</v>
      </c>
      <c r="E349" s="36">
        <f t="shared" si="51"/>
        <v>26642.925051497386</v>
      </c>
      <c r="F349" s="37">
        <f t="shared" si="58"/>
        <v>0.92725531836295227</v>
      </c>
      <c r="G349" s="38">
        <f t="shared" si="52"/>
        <v>1254.1083749226425</v>
      </c>
      <c r="H349" s="38">
        <f t="shared" si="53"/>
        <v>0</v>
      </c>
      <c r="I349" s="36">
        <f t="shared" si="54"/>
        <v>1254.1083749226425</v>
      </c>
      <c r="J349" s="39">
        <f t="shared" si="60"/>
        <v>-367.98323165044008</v>
      </c>
      <c r="K349" s="36">
        <f t="shared" si="55"/>
        <v>886.12514327220242</v>
      </c>
      <c r="L349" s="36">
        <f t="shared" si="56"/>
        <v>63317423.633094378</v>
      </c>
      <c r="M349" s="36">
        <f t="shared" si="57"/>
        <v>44738686.233526953</v>
      </c>
      <c r="N349" s="40">
        <f>'jan-nov'!M349</f>
        <v>46884992.602902375</v>
      </c>
      <c r="O349" s="40">
        <f t="shared" si="59"/>
        <v>-2146306.3693754226</v>
      </c>
    </row>
    <row r="350" spans="1:15" x14ac:dyDescent="0.3">
      <c r="A350" s="33">
        <v>1805</v>
      </c>
      <c r="B350" s="34" t="s">
        <v>402</v>
      </c>
      <c r="C350" s="35">
        <v>482286</v>
      </c>
      <c r="D350" s="35">
        <v>18787</v>
      </c>
      <c r="E350" s="36">
        <f t="shared" si="51"/>
        <v>25671.262042902006</v>
      </c>
      <c r="F350" s="37">
        <f t="shared" si="58"/>
        <v>0.89343847240346652</v>
      </c>
      <c r="G350" s="38">
        <f t="shared" si="52"/>
        <v>1837.1061800798707</v>
      </c>
      <c r="H350" s="38">
        <f t="shared" si="53"/>
        <v>65.986573040361506</v>
      </c>
      <c r="I350" s="36">
        <f t="shared" si="54"/>
        <v>1903.0927531202321</v>
      </c>
      <c r="J350" s="39">
        <f t="shared" si="60"/>
        <v>-367.98323165044008</v>
      </c>
      <c r="K350" s="36">
        <f t="shared" si="55"/>
        <v>1535.1095214697921</v>
      </c>
      <c r="L350" s="36">
        <f t="shared" si="56"/>
        <v>35753403.552869804</v>
      </c>
      <c r="M350" s="36">
        <f t="shared" si="57"/>
        <v>28840102.579852983</v>
      </c>
      <c r="N350" s="40">
        <f>'jan-nov'!M350</f>
        <v>29173676.310413435</v>
      </c>
      <c r="O350" s="40">
        <f t="shared" si="59"/>
        <v>-333573.73056045175</v>
      </c>
    </row>
    <row r="351" spans="1:15" x14ac:dyDescent="0.3">
      <c r="A351" s="33">
        <v>1811</v>
      </c>
      <c r="B351" s="34" t="s">
        <v>403</v>
      </c>
      <c r="C351" s="35">
        <v>35427</v>
      </c>
      <c r="D351" s="35">
        <v>1465</v>
      </c>
      <c r="E351" s="36">
        <f t="shared" si="51"/>
        <v>24182.252559726963</v>
      </c>
      <c r="F351" s="37">
        <f t="shared" si="58"/>
        <v>0.84161638606353839</v>
      </c>
      <c r="G351" s="38">
        <f t="shared" si="52"/>
        <v>2730.5118699848963</v>
      </c>
      <c r="H351" s="38">
        <f t="shared" si="53"/>
        <v>587.13989215162655</v>
      </c>
      <c r="I351" s="36">
        <f t="shared" si="54"/>
        <v>3317.6517621365228</v>
      </c>
      <c r="J351" s="39">
        <f t="shared" si="60"/>
        <v>-367.98323165044008</v>
      </c>
      <c r="K351" s="36">
        <f t="shared" si="55"/>
        <v>2949.668530486083</v>
      </c>
      <c r="L351" s="36">
        <f t="shared" si="56"/>
        <v>4860359.8315300057</v>
      </c>
      <c r="M351" s="36">
        <f t="shared" si="57"/>
        <v>4321264.3971621115</v>
      </c>
      <c r="N351" s="40">
        <f>'jan-nov'!M351</f>
        <v>4127568.9090730632</v>
      </c>
      <c r="O351" s="40">
        <f t="shared" si="59"/>
        <v>193695.4880890483</v>
      </c>
    </row>
    <row r="352" spans="1:15" x14ac:dyDescent="0.3">
      <c r="A352" s="33">
        <v>1812</v>
      </c>
      <c r="B352" s="34" t="s">
        <v>404</v>
      </c>
      <c r="C352" s="35">
        <v>39654</v>
      </c>
      <c r="D352" s="35">
        <v>2031</v>
      </c>
      <c r="E352" s="36">
        <f t="shared" si="51"/>
        <v>19524.372230428362</v>
      </c>
      <c r="F352" s="37">
        <f t="shared" si="58"/>
        <v>0.67950789762647135</v>
      </c>
      <c r="G352" s="38">
        <f t="shared" si="52"/>
        <v>5525.2400675640574</v>
      </c>
      <c r="H352" s="38">
        <f t="shared" si="53"/>
        <v>2217.3980074061369</v>
      </c>
      <c r="I352" s="36">
        <f t="shared" si="54"/>
        <v>7742.6380749701948</v>
      </c>
      <c r="J352" s="39">
        <f t="shared" si="60"/>
        <v>-367.98323165044008</v>
      </c>
      <c r="K352" s="36">
        <f t="shared" si="55"/>
        <v>7374.6548433197549</v>
      </c>
      <c r="L352" s="36">
        <f t="shared" si="56"/>
        <v>15725297.930264466</v>
      </c>
      <c r="M352" s="36">
        <f t="shared" si="57"/>
        <v>14977923.986782422</v>
      </c>
      <c r="N352" s="40">
        <f>'jan-nov'!M352</f>
        <v>14717514.030257607</v>
      </c>
      <c r="O352" s="40">
        <f t="shared" si="59"/>
        <v>260409.95652481541</v>
      </c>
    </row>
    <row r="353" spans="1:15" x14ac:dyDescent="0.3">
      <c r="A353" s="33">
        <v>1813</v>
      </c>
      <c r="B353" s="34" t="s">
        <v>405</v>
      </c>
      <c r="C353" s="35">
        <v>181445</v>
      </c>
      <c r="D353" s="35">
        <v>7962</v>
      </c>
      <c r="E353" s="36">
        <f t="shared" si="51"/>
        <v>22788.872142677719</v>
      </c>
      <c r="F353" s="37">
        <f t="shared" si="58"/>
        <v>0.79312248384693151</v>
      </c>
      <c r="G353" s="38">
        <f t="shared" si="52"/>
        <v>3566.5401202144426</v>
      </c>
      <c r="H353" s="38">
        <f t="shared" si="53"/>
        <v>1074.8230381188619</v>
      </c>
      <c r="I353" s="36">
        <f t="shared" si="54"/>
        <v>4641.3631583333045</v>
      </c>
      <c r="J353" s="39">
        <f t="shared" si="60"/>
        <v>-367.98323165044008</v>
      </c>
      <c r="K353" s="36">
        <f t="shared" si="55"/>
        <v>4273.3799266828646</v>
      </c>
      <c r="L353" s="36">
        <f t="shared" si="56"/>
        <v>36954533.466649771</v>
      </c>
      <c r="M353" s="36">
        <f t="shared" si="57"/>
        <v>34024650.976248965</v>
      </c>
      <c r="N353" s="40">
        <f>'jan-nov'!M353</f>
        <v>33224154.337228488</v>
      </c>
      <c r="O353" s="40">
        <f t="shared" si="59"/>
        <v>800496.63902047649</v>
      </c>
    </row>
    <row r="354" spans="1:15" x14ac:dyDescent="0.3">
      <c r="A354" s="33">
        <v>1815</v>
      </c>
      <c r="B354" s="34" t="s">
        <v>406</v>
      </c>
      <c r="C354" s="35">
        <v>24000</v>
      </c>
      <c r="D354" s="35">
        <v>1244</v>
      </c>
      <c r="E354" s="36">
        <f t="shared" si="51"/>
        <v>19292.604501607719</v>
      </c>
      <c r="F354" s="37">
        <f t="shared" si="58"/>
        <v>0.6714416714610465</v>
      </c>
      <c r="G354" s="38">
        <f t="shared" si="52"/>
        <v>5664.3007048564432</v>
      </c>
      <c r="H354" s="38">
        <f t="shared" si="53"/>
        <v>2298.5167124933619</v>
      </c>
      <c r="I354" s="36">
        <f t="shared" si="54"/>
        <v>7962.8174173498046</v>
      </c>
      <c r="J354" s="39">
        <f t="shared" si="60"/>
        <v>-367.98323165044008</v>
      </c>
      <c r="K354" s="36">
        <f t="shared" si="55"/>
        <v>7594.8341856993648</v>
      </c>
      <c r="L354" s="36">
        <f t="shared" si="56"/>
        <v>9905744.8671831563</v>
      </c>
      <c r="M354" s="36">
        <f t="shared" si="57"/>
        <v>9447973.7270100098</v>
      </c>
      <c r="N354" s="40">
        <f>'jan-nov'!M354</f>
        <v>9412385.920059314</v>
      </c>
      <c r="O354" s="40">
        <f t="shared" si="59"/>
        <v>35587.806950695813</v>
      </c>
    </row>
    <row r="355" spans="1:15" x14ac:dyDescent="0.3">
      <c r="A355" s="33">
        <v>1816</v>
      </c>
      <c r="B355" s="34" t="s">
        <v>407</v>
      </c>
      <c r="C355" s="35">
        <v>10195</v>
      </c>
      <c r="D355" s="35">
        <v>507</v>
      </c>
      <c r="E355" s="36">
        <f t="shared" si="51"/>
        <v>20108.481262327416</v>
      </c>
      <c r="F355" s="37">
        <f t="shared" si="58"/>
        <v>0.69983667929309978</v>
      </c>
      <c r="G355" s="38">
        <f t="shared" si="52"/>
        <v>5174.7746484246245</v>
      </c>
      <c r="H355" s="38">
        <f t="shared" si="53"/>
        <v>2012.9598462414681</v>
      </c>
      <c r="I355" s="36">
        <f t="shared" si="54"/>
        <v>7187.7344946660924</v>
      </c>
      <c r="J355" s="39">
        <f t="shared" si="60"/>
        <v>-367.98323165044008</v>
      </c>
      <c r="K355" s="36">
        <f t="shared" si="55"/>
        <v>6819.7512630156525</v>
      </c>
      <c r="L355" s="36">
        <f t="shared" si="56"/>
        <v>3644181.3887957088</v>
      </c>
      <c r="M355" s="36">
        <f t="shared" si="57"/>
        <v>3457613.890348936</v>
      </c>
      <c r="N355" s="40">
        <f>'jan-nov'!M355</f>
        <v>3377213.9159727255</v>
      </c>
      <c r="O355" s="40">
        <f t="shared" si="59"/>
        <v>80399.974376210477</v>
      </c>
    </row>
    <row r="356" spans="1:15" x14ac:dyDescent="0.3">
      <c r="A356" s="33">
        <v>1818</v>
      </c>
      <c r="B356" s="34" t="s">
        <v>322</v>
      </c>
      <c r="C356" s="35">
        <v>41230</v>
      </c>
      <c r="D356" s="35">
        <v>1743</v>
      </c>
      <c r="E356" s="36">
        <f t="shared" si="51"/>
        <v>23654.618473895582</v>
      </c>
      <c r="F356" s="37">
        <f t="shared" si="58"/>
        <v>0.82325310533174711</v>
      </c>
      <c r="G356" s="38">
        <f t="shared" si="52"/>
        <v>3047.0923214837253</v>
      </c>
      <c r="H356" s="38">
        <f t="shared" si="53"/>
        <v>771.81182219261007</v>
      </c>
      <c r="I356" s="36">
        <f t="shared" si="54"/>
        <v>3818.9041436763355</v>
      </c>
      <c r="J356" s="39">
        <f t="shared" si="60"/>
        <v>-367.98323165044008</v>
      </c>
      <c r="K356" s="36">
        <f t="shared" si="55"/>
        <v>3450.9209120258956</v>
      </c>
      <c r="L356" s="36">
        <f t="shared" si="56"/>
        <v>6656349.9224278526</v>
      </c>
      <c r="M356" s="36">
        <f t="shared" si="57"/>
        <v>6014955.1496611359</v>
      </c>
      <c r="N356" s="40">
        <f>'jan-nov'!M356</f>
        <v>5914710.859054164</v>
      </c>
      <c r="O356" s="40">
        <f t="shared" si="59"/>
        <v>100244.29060697183</v>
      </c>
    </row>
    <row r="357" spans="1:15" x14ac:dyDescent="0.3">
      <c r="A357" s="33">
        <v>1820</v>
      </c>
      <c r="B357" s="34" t="s">
        <v>408</v>
      </c>
      <c r="C357" s="35">
        <v>172927</v>
      </c>
      <c r="D357" s="35">
        <v>7437</v>
      </c>
      <c r="E357" s="36">
        <f t="shared" si="51"/>
        <v>23252.252252252252</v>
      </c>
      <c r="F357" s="37">
        <f t="shared" si="58"/>
        <v>0.80924952958969787</v>
      </c>
      <c r="G357" s="38">
        <f t="shared" si="52"/>
        <v>3288.5120544697229</v>
      </c>
      <c r="H357" s="38">
        <f t="shared" si="53"/>
        <v>912.63999976777529</v>
      </c>
      <c r="I357" s="36">
        <f t="shared" si="54"/>
        <v>4201.1520542374983</v>
      </c>
      <c r="J357" s="39">
        <f t="shared" si="60"/>
        <v>-367.98323165044008</v>
      </c>
      <c r="K357" s="36">
        <f t="shared" si="55"/>
        <v>3833.1688225870585</v>
      </c>
      <c r="L357" s="36">
        <f t="shared" si="56"/>
        <v>31243967.827364273</v>
      </c>
      <c r="M357" s="36">
        <f t="shared" si="57"/>
        <v>28507276.533579953</v>
      </c>
      <c r="N357" s="40">
        <f>'jan-nov'!M357</f>
        <v>28054640.223055538</v>
      </c>
      <c r="O357" s="40">
        <f t="shared" si="59"/>
        <v>452636.31052441522</v>
      </c>
    </row>
    <row r="358" spans="1:15" x14ac:dyDescent="0.3">
      <c r="A358" s="33">
        <v>1822</v>
      </c>
      <c r="B358" s="34" t="s">
        <v>409</v>
      </c>
      <c r="C358" s="35">
        <v>42435</v>
      </c>
      <c r="D358" s="35">
        <v>2216</v>
      </c>
      <c r="E358" s="36">
        <f t="shared" si="51"/>
        <v>19149.36823104693</v>
      </c>
      <c r="F358" s="37">
        <f t="shared" si="58"/>
        <v>0.66645661094673547</v>
      </c>
      <c r="G358" s="38">
        <f t="shared" si="52"/>
        <v>5750.2424671929157</v>
      </c>
      <c r="H358" s="38">
        <f t="shared" si="53"/>
        <v>2348.6494071896377</v>
      </c>
      <c r="I358" s="36">
        <f t="shared" si="54"/>
        <v>8098.8918743825534</v>
      </c>
      <c r="J358" s="39">
        <f t="shared" si="60"/>
        <v>-367.98323165044008</v>
      </c>
      <c r="K358" s="36">
        <f t="shared" si="55"/>
        <v>7730.9086427321135</v>
      </c>
      <c r="L358" s="36">
        <f t="shared" si="56"/>
        <v>17947144.393631738</v>
      </c>
      <c r="M358" s="36">
        <f t="shared" si="57"/>
        <v>17131693.552294362</v>
      </c>
      <c r="N358" s="40">
        <f>'jan-nov'!M358</f>
        <v>16926046.62287093</v>
      </c>
      <c r="O358" s="40">
        <f t="shared" si="59"/>
        <v>205646.9294234328</v>
      </c>
    </row>
    <row r="359" spans="1:15" x14ac:dyDescent="0.3">
      <c r="A359" s="33">
        <v>1824</v>
      </c>
      <c r="B359" s="34" t="s">
        <v>410</v>
      </c>
      <c r="C359" s="35">
        <v>316667</v>
      </c>
      <c r="D359" s="35">
        <v>13427</v>
      </c>
      <c r="E359" s="36">
        <f t="shared" si="51"/>
        <v>23584.344976539807</v>
      </c>
      <c r="F359" s="37">
        <f t="shared" si="58"/>
        <v>0.82080737258892111</v>
      </c>
      <c r="G359" s="38">
        <f t="shared" si="52"/>
        <v>3089.25641989719</v>
      </c>
      <c r="H359" s="38">
        <f t="shared" si="53"/>
        <v>796.40754626713112</v>
      </c>
      <c r="I359" s="36">
        <f t="shared" si="54"/>
        <v>3885.6639661643212</v>
      </c>
      <c r="J359" s="39">
        <f t="shared" si="60"/>
        <v>-367.98323165044008</v>
      </c>
      <c r="K359" s="36">
        <f t="shared" si="55"/>
        <v>3517.6807345138814</v>
      </c>
      <c r="L359" s="36">
        <f t="shared" si="56"/>
        <v>52172810.073688343</v>
      </c>
      <c r="M359" s="36">
        <f t="shared" si="57"/>
        <v>47231899.222317882</v>
      </c>
      <c r="N359" s="40">
        <f>'jan-nov'!M359</f>
        <v>45682861.735238254</v>
      </c>
      <c r="O359" s="40">
        <f t="shared" si="59"/>
        <v>1549037.4870796278</v>
      </c>
    </row>
    <row r="360" spans="1:15" x14ac:dyDescent="0.3">
      <c r="A360" s="33">
        <v>1825</v>
      </c>
      <c r="B360" s="34" t="s">
        <v>411</v>
      </c>
      <c r="C360" s="35">
        <v>31257</v>
      </c>
      <c r="D360" s="35">
        <v>1462</v>
      </c>
      <c r="E360" s="36">
        <f t="shared" si="51"/>
        <v>21379.616963064294</v>
      </c>
      <c r="F360" s="37">
        <f t="shared" si="58"/>
        <v>0.74407609131678243</v>
      </c>
      <c r="G360" s="38">
        <f t="shared" si="52"/>
        <v>4412.0932279824974</v>
      </c>
      <c r="H360" s="38">
        <f t="shared" si="53"/>
        <v>1568.0623509835605</v>
      </c>
      <c r="I360" s="36">
        <f t="shared" si="54"/>
        <v>5980.1555789660579</v>
      </c>
      <c r="J360" s="39">
        <f t="shared" si="60"/>
        <v>-367.98323165044008</v>
      </c>
      <c r="K360" s="36">
        <f t="shared" si="55"/>
        <v>5612.172347315618</v>
      </c>
      <c r="L360" s="36">
        <f t="shared" si="56"/>
        <v>8742987.4564483762</v>
      </c>
      <c r="M360" s="36">
        <f t="shared" si="57"/>
        <v>8204995.971775434</v>
      </c>
      <c r="N360" s="40">
        <f>'jan-nov'!M360</f>
        <v>8074560.542706362</v>
      </c>
      <c r="O360" s="40">
        <f t="shared" si="59"/>
        <v>130435.42906907201</v>
      </c>
    </row>
    <row r="361" spans="1:15" x14ac:dyDescent="0.3">
      <c r="A361" s="33">
        <v>1826</v>
      </c>
      <c r="B361" s="34" t="s">
        <v>412</v>
      </c>
      <c r="C361" s="35">
        <v>29443</v>
      </c>
      <c r="D361" s="35">
        <v>1465</v>
      </c>
      <c r="E361" s="36">
        <f t="shared" si="51"/>
        <v>20097.610921501706</v>
      </c>
      <c r="F361" s="37">
        <f t="shared" si="58"/>
        <v>0.69945835816944024</v>
      </c>
      <c r="G361" s="38">
        <f t="shared" si="52"/>
        <v>5181.2968529200507</v>
      </c>
      <c r="H361" s="38">
        <f t="shared" si="53"/>
        <v>2016.7644655304664</v>
      </c>
      <c r="I361" s="36">
        <f t="shared" si="54"/>
        <v>7198.0613184505173</v>
      </c>
      <c r="J361" s="39">
        <f t="shared" si="60"/>
        <v>-367.98323165044008</v>
      </c>
      <c r="K361" s="36">
        <f t="shared" si="55"/>
        <v>6830.0780868000775</v>
      </c>
      <c r="L361" s="36">
        <f t="shared" si="56"/>
        <v>10545159.831530008</v>
      </c>
      <c r="M361" s="36">
        <f t="shared" si="57"/>
        <v>10006064.397162113</v>
      </c>
      <c r="N361" s="40">
        <f>'jan-nov'!M361</f>
        <v>9809518.9090730641</v>
      </c>
      <c r="O361" s="40">
        <f t="shared" si="59"/>
        <v>196545.48808904923</v>
      </c>
    </row>
    <row r="362" spans="1:15" x14ac:dyDescent="0.3">
      <c r="A362" s="33">
        <v>1827</v>
      </c>
      <c r="B362" s="34" t="s">
        <v>413</v>
      </c>
      <c r="C362" s="35">
        <v>29285</v>
      </c>
      <c r="D362" s="35">
        <v>1402</v>
      </c>
      <c r="E362" s="36">
        <f t="shared" si="51"/>
        <v>20888.017118402284</v>
      </c>
      <c r="F362" s="37">
        <f t="shared" si="58"/>
        <v>0.72696691244140843</v>
      </c>
      <c r="G362" s="38">
        <f t="shared" si="52"/>
        <v>4707.0531347797041</v>
      </c>
      <c r="H362" s="38">
        <f t="shared" si="53"/>
        <v>1740.1222966152643</v>
      </c>
      <c r="I362" s="36">
        <f t="shared" si="54"/>
        <v>6447.1754313949687</v>
      </c>
      <c r="J362" s="39">
        <f t="shared" si="60"/>
        <v>-367.98323165044008</v>
      </c>
      <c r="K362" s="36">
        <f t="shared" si="55"/>
        <v>6079.1921997445288</v>
      </c>
      <c r="L362" s="36">
        <f t="shared" si="56"/>
        <v>9038939.9548157454</v>
      </c>
      <c r="M362" s="36">
        <f t="shared" si="57"/>
        <v>8523027.4640418291</v>
      </c>
      <c r="N362" s="40">
        <f>'jan-nov'!M362</f>
        <v>8495943.2153723128</v>
      </c>
      <c r="O362" s="40">
        <f t="shared" si="59"/>
        <v>27084.248669516295</v>
      </c>
    </row>
    <row r="363" spans="1:15" x14ac:dyDescent="0.3">
      <c r="A363" s="33">
        <v>1828</v>
      </c>
      <c r="B363" s="34" t="s">
        <v>414</v>
      </c>
      <c r="C363" s="35">
        <v>35368</v>
      </c>
      <c r="D363" s="35">
        <v>1838</v>
      </c>
      <c r="E363" s="36">
        <f t="shared" si="51"/>
        <v>19242.655059847661</v>
      </c>
      <c r="F363" s="37">
        <f t="shared" si="58"/>
        <v>0.66970327804396668</v>
      </c>
      <c r="G363" s="38">
        <f t="shared" si="52"/>
        <v>5694.2703699124777</v>
      </c>
      <c r="H363" s="38">
        <f t="shared" si="53"/>
        <v>2315.9990171093823</v>
      </c>
      <c r="I363" s="36">
        <f t="shared" si="54"/>
        <v>8010.26938702186</v>
      </c>
      <c r="J363" s="39">
        <f t="shared" si="60"/>
        <v>-367.98323165044008</v>
      </c>
      <c r="K363" s="36">
        <f t="shared" si="55"/>
        <v>7642.2861553714201</v>
      </c>
      <c r="L363" s="36">
        <f t="shared" si="56"/>
        <v>14722875.13334618</v>
      </c>
      <c r="M363" s="36">
        <f t="shared" si="57"/>
        <v>14046521.95357267</v>
      </c>
      <c r="N363" s="40">
        <f>'jan-nov'!M363</f>
        <v>14214492.460666414</v>
      </c>
      <c r="O363" s="40">
        <f t="shared" si="59"/>
        <v>-167970.50709374435</v>
      </c>
    </row>
    <row r="364" spans="1:15" x14ac:dyDescent="0.3">
      <c r="A364" s="33">
        <v>1832</v>
      </c>
      <c r="B364" s="34" t="s">
        <v>415</v>
      </c>
      <c r="C364" s="35">
        <v>121742</v>
      </c>
      <c r="D364" s="35">
        <v>4486</v>
      </c>
      <c r="E364" s="36">
        <f t="shared" si="51"/>
        <v>27138.207757467677</v>
      </c>
      <c r="F364" s="37">
        <f t="shared" si="58"/>
        <v>0.94449267208130228</v>
      </c>
      <c r="G364" s="38">
        <f t="shared" si="52"/>
        <v>956.93875134046823</v>
      </c>
      <c r="H364" s="38">
        <f t="shared" si="53"/>
        <v>0</v>
      </c>
      <c r="I364" s="36">
        <f t="shared" si="54"/>
        <v>956.93875134046823</v>
      </c>
      <c r="J364" s="39">
        <f t="shared" si="60"/>
        <v>-367.98323165044008</v>
      </c>
      <c r="K364" s="36">
        <f t="shared" si="55"/>
        <v>588.95551969002815</v>
      </c>
      <c r="L364" s="36">
        <f t="shared" si="56"/>
        <v>4292827.2385133402</v>
      </c>
      <c r="M364" s="36">
        <f t="shared" si="57"/>
        <v>2642054.4613294662</v>
      </c>
      <c r="N364" s="40">
        <f>'jan-nov'!M364</f>
        <v>2214228.2367418003</v>
      </c>
      <c r="O364" s="40">
        <f t="shared" si="59"/>
        <v>427826.22458766587</v>
      </c>
    </row>
    <row r="365" spans="1:15" x14ac:dyDescent="0.3">
      <c r="A365" s="33">
        <v>1833</v>
      </c>
      <c r="B365" s="34" t="s">
        <v>416</v>
      </c>
      <c r="C365" s="35">
        <v>638012</v>
      </c>
      <c r="D365" s="35">
        <v>26039</v>
      </c>
      <c r="E365" s="36">
        <f t="shared" si="51"/>
        <v>24502.169822189793</v>
      </c>
      <c r="F365" s="37">
        <f t="shared" si="58"/>
        <v>0.85275048573470436</v>
      </c>
      <c r="G365" s="38">
        <f t="shared" si="52"/>
        <v>2538.5615125071986</v>
      </c>
      <c r="H365" s="38">
        <f t="shared" si="53"/>
        <v>475.16885028963605</v>
      </c>
      <c r="I365" s="36">
        <f t="shared" si="54"/>
        <v>3013.7303627968345</v>
      </c>
      <c r="J365" s="39">
        <f t="shared" si="60"/>
        <v>-367.98323165044008</v>
      </c>
      <c r="K365" s="36">
        <f t="shared" si="55"/>
        <v>2645.7471311463942</v>
      </c>
      <c r="L365" s="36">
        <f t="shared" si="56"/>
        <v>78474524.916866779</v>
      </c>
      <c r="M365" s="36">
        <f t="shared" si="57"/>
        <v>68892609.547920957</v>
      </c>
      <c r="N365" s="40">
        <f>'jan-nov'!M365</f>
        <v>66464433.940855697</v>
      </c>
      <c r="O365" s="40">
        <f t="shared" si="59"/>
        <v>2428175.6070652604</v>
      </c>
    </row>
    <row r="366" spans="1:15" x14ac:dyDescent="0.3">
      <c r="A366" s="33">
        <v>1834</v>
      </c>
      <c r="B366" s="34" t="s">
        <v>417</v>
      </c>
      <c r="C366" s="35">
        <v>58139</v>
      </c>
      <c r="D366" s="35">
        <v>1923</v>
      </c>
      <c r="E366" s="36">
        <f t="shared" si="51"/>
        <v>30233.489339573582</v>
      </c>
      <c r="F366" s="37">
        <f t="shared" si="58"/>
        <v>1.052217942609633</v>
      </c>
      <c r="G366" s="38">
        <f t="shared" si="52"/>
        <v>-900.23019792307457</v>
      </c>
      <c r="H366" s="38">
        <f t="shared" si="53"/>
        <v>0</v>
      </c>
      <c r="I366" s="36">
        <f t="shared" si="54"/>
        <v>-900.23019792307457</v>
      </c>
      <c r="J366" s="39">
        <f t="shared" si="60"/>
        <v>-367.98323165044008</v>
      </c>
      <c r="K366" s="36">
        <f t="shared" si="55"/>
        <v>-1268.2134295735145</v>
      </c>
      <c r="L366" s="36">
        <f t="shared" si="56"/>
        <v>-1731142.6706060723</v>
      </c>
      <c r="M366" s="36">
        <f t="shared" si="57"/>
        <v>-2438774.4250698686</v>
      </c>
      <c r="N366" s="40">
        <f>'jan-nov'!M366</f>
        <v>-2466865.4259352461</v>
      </c>
      <c r="O366" s="40">
        <f t="shared" si="59"/>
        <v>28091.000865377486</v>
      </c>
    </row>
    <row r="367" spans="1:15" x14ac:dyDescent="0.3">
      <c r="A367" s="33">
        <v>1835</v>
      </c>
      <c r="B367" s="34" t="s">
        <v>418</v>
      </c>
      <c r="C367" s="35">
        <v>11735</v>
      </c>
      <c r="D367" s="35">
        <v>478</v>
      </c>
      <c r="E367" s="36">
        <f t="shared" si="51"/>
        <v>24550.209205020921</v>
      </c>
      <c r="F367" s="37">
        <f t="shared" si="58"/>
        <v>0.85442240325633301</v>
      </c>
      <c r="G367" s="38">
        <f t="shared" si="52"/>
        <v>2509.7378828085216</v>
      </c>
      <c r="H367" s="38">
        <f t="shared" si="53"/>
        <v>458.35506629874124</v>
      </c>
      <c r="I367" s="36">
        <f t="shared" si="54"/>
        <v>2968.0929491072629</v>
      </c>
      <c r="J367" s="39">
        <f t="shared" si="60"/>
        <v>-367.98323165044008</v>
      </c>
      <c r="K367" s="36">
        <f t="shared" si="55"/>
        <v>2600.1097174568231</v>
      </c>
      <c r="L367" s="36">
        <f t="shared" si="56"/>
        <v>1418748.4296732717</v>
      </c>
      <c r="M367" s="36">
        <f t="shared" si="57"/>
        <v>1242852.4449443615</v>
      </c>
      <c r="N367" s="40">
        <f>'jan-nov'!M367</f>
        <v>1194466.3744279356</v>
      </c>
      <c r="O367" s="40">
        <f t="shared" si="59"/>
        <v>48386.070516425883</v>
      </c>
    </row>
    <row r="368" spans="1:15" x14ac:dyDescent="0.3">
      <c r="A368" s="33">
        <v>1836</v>
      </c>
      <c r="B368" s="34" t="s">
        <v>419</v>
      </c>
      <c r="C368" s="35">
        <v>26674</v>
      </c>
      <c r="D368" s="35">
        <v>1268</v>
      </c>
      <c r="E368" s="36">
        <f t="shared" si="51"/>
        <v>21036.27760252366</v>
      </c>
      <c r="F368" s="37">
        <f t="shared" si="58"/>
        <v>0.73212683096157427</v>
      </c>
      <c r="G368" s="38">
        <f t="shared" si="52"/>
        <v>4618.0968443068787</v>
      </c>
      <c r="H368" s="38">
        <f t="shared" si="53"/>
        <v>1688.2311271727826</v>
      </c>
      <c r="I368" s="36">
        <f t="shared" si="54"/>
        <v>6306.3279714796608</v>
      </c>
      <c r="J368" s="39">
        <f t="shared" si="60"/>
        <v>-367.98323165044008</v>
      </c>
      <c r="K368" s="36">
        <f t="shared" si="55"/>
        <v>5938.344739829221</v>
      </c>
      <c r="L368" s="36">
        <f t="shared" si="56"/>
        <v>7996423.8678362099</v>
      </c>
      <c r="M368" s="36">
        <f t="shared" si="57"/>
        <v>7529821.1301034521</v>
      </c>
      <c r="N368" s="40">
        <f>'jan-nov'!M368</f>
        <v>7414702.8509929329</v>
      </c>
      <c r="O368" s="40">
        <f t="shared" si="59"/>
        <v>115118.27911051922</v>
      </c>
    </row>
    <row r="369" spans="1:15" x14ac:dyDescent="0.3">
      <c r="A369" s="33">
        <v>1837</v>
      </c>
      <c r="B369" s="34" t="s">
        <v>420</v>
      </c>
      <c r="C369" s="35">
        <v>170747</v>
      </c>
      <c r="D369" s="35">
        <v>6471</v>
      </c>
      <c r="E369" s="36">
        <f t="shared" si="51"/>
        <v>26386.49358677175</v>
      </c>
      <c r="F369" s="37">
        <f t="shared" si="58"/>
        <v>0.91833071871772365</v>
      </c>
      <c r="G369" s="38">
        <f t="shared" si="52"/>
        <v>1407.9672537580241</v>
      </c>
      <c r="H369" s="38">
        <f t="shared" si="53"/>
        <v>0</v>
      </c>
      <c r="I369" s="36">
        <f t="shared" si="54"/>
        <v>1407.9672537580241</v>
      </c>
      <c r="J369" s="39">
        <f t="shared" si="60"/>
        <v>-367.98323165044008</v>
      </c>
      <c r="K369" s="36">
        <f t="shared" si="55"/>
        <v>1039.984022107584</v>
      </c>
      <c r="L369" s="36">
        <f t="shared" si="56"/>
        <v>9110956.0990681741</v>
      </c>
      <c r="M369" s="36">
        <f t="shared" si="57"/>
        <v>6729736.6070581758</v>
      </c>
      <c r="N369" s="40">
        <f>'jan-nov'!M369</f>
        <v>6243013.847515869</v>
      </c>
      <c r="O369" s="40">
        <f t="shared" si="59"/>
        <v>486722.75954230689</v>
      </c>
    </row>
    <row r="370" spans="1:15" x14ac:dyDescent="0.3">
      <c r="A370" s="33">
        <v>1838</v>
      </c>
      <c r="B370" s="34" t="s">
        <v>421</v>
      </c>
      <c r="C370" s="35">
        <v>50208</v>
      </c>
      <c r="D370" s="35">
        <v>2043</v>
      </c>
      <c r="E370" s="36">
        <f t="shared" si="51"/>
        <v>24575.624082232011</v>
      </c>
      <c r="F370" s="37">
        <f t="shared" si="58"/>
        <v>0.85530691875205933</v>
      </c>
      <c r="G370" s="38">
        <f t="shared" si="52"/>
        <v>2494.4889564818682</v>
      </c>
      <c r="H370" s="38">
        <f t="shared" si="53"/>
        <v>449.45985927485998</v>
      </c>
      <c r="I370" s="36">
        <f t="shared" si="54"/>
        <v>2943.948815756728</v>
      </c>
      <c r="J370" s="39">
        <f t="shared" si="60"/>
        <v>-367.98323165044008</v>
      </c>
      <c r="K370" s="36">
        <f t="shared" si="55"/>
        <v>2575.9655841062877</v>
      </c>
      <c r="L370" s="36">
        <f t="shared" si="56"/>
        <v>6014487.4305909956</v>
      </c>
      <c r="M370" s="36">
        <f t="shared" si="57"/>
        <v>5262697.6883291453</v>
      </c>
      <c r="N370" s="40">
        <f>'jan-nov'!M370</f>
        <v>5097897.4957244173</v>
      </c>
      <c r="O370" s="40">
        <f t="shared" si="59"/>
        <v>164800.19260472804</v>
      </c>
    </row>
    <row r="371" spans="1:15" x14ac:dyDescent="0.3">
      <c r="A371" s="33">
        <v>1839</v>
      </c>
      <c r="B371" s="34" t="s">
        <v>422</v>
      </c>
      <c r="C371" s="35">
        <v>25014</v>
      </c>
      <c r="D371" s="35">
        <v>1034</v>
      </c>
      <c r="E371" s="36">
        <f t="shared" si="51"/>
        <v>24191.489361702126</v>
      </c>
      <c r="F371" s="37">
        <f t="shared" si="58"/>
        <v>0.84193785503661778</v>
      </c>
      <c r="G371" s="38">
        <f t="shared" si="52"/>
        <v>2724.9697887997986</v>
      </c>
      <c r="H371" s="38">
        <f t="shared" si="53"/>
        <v>583.9070114603195</v>
      </c>
      <c r="I371" s="36">
        <f t="shared" si="54"/>
        <v>3308.8768002601182</v>
      </c>
      <c r="J371" s="39">
        <f t="shared" si="60"/>
        <v>-367.98323165044008</v>
      </c>
      <c r="K371" s="36">
        <f t="shared" si="55"/>
        <v>2940.8935686096784</v>
      </c>
      <c r="L371" s="36">
        <f t="shared" si="56"/>
        <v>3421378.6114689624</v>
      </c>
      <c r="M371" s="36">
        <f t="shared" si="57"/>
        <v>3040883.9499424077</v>
      </c>
      <c r="N371" s="40">
        <f>'jan-nov'!M371</f>
        <v>2944750.2743901373</v>
      </c>
      <c r="O371" s="40">
        <f t="shared" si="59"/>
        <v>96133.675552270375</v>
      </c>
    </row>
    <row r="372" spans="1:15" x14ac:dyDescent="0.3">
      <c r="A372" s="33">
        <v>1840</v>
      </c>
      <c r="B372" s="34" t="s">
        <v>423</v>
      </c>
      <c r="C372" s="35">
        <v>108553</v>
      </c>
      <c r="D372" s="35">
        <v>4700</v>
      </c>
      <c r="E372" s="36">
        <f t="shared" si="51"/>
        <v>23096.382978723403</v>
      </c>
      <c r="F372" s="37">
        <f t="shared" si="58"/>
        <v>0.80382480191547911</v>
      </c>
      <c r="G372" s="38">
        <f t="shared" si="52"/>
        <v>3382.0336185870328</v>
      </c>
      <c r="H372" s="38">
        <f t="shared" si="53"/>
        <v>967.19424550287272</v>
      </c>
      <c r="I372" s="36">
        <f t="shared" si="54"/>
        <v>4349.2278640899058</v>
      </c>
      <c r="J372" s="39">
        <f t="shared" si="60"/>
        <v>-367.98323165044008</v>
      </c>
      <c r="K372" s="36">
        <f t="shared" si="55"/>
        <v>3981.2446324394659</v>
      </c>
      <c r="L372" s="36">
        <f t="shared" si="56"/>
        <v>20441370.961222555</v>
      </c>
      <c r="M372" s="36">
        <f t="shared" si="57"/>
        <v>18711849.77246549</v>
      </c>
      <c r="N372" s="40">
        <f>'jan-nov'!M372</f>
        <v>18613423.974500623</v>
      </c>
      <c r="O372" s="40">
        <f t="shared" si="59"/>
        <v>98425.797964867204</v>
      </c>
    </row>
    <row r="373" spans="1:15" x14ac:dyDescent="0.3">
      <c r="A373" s="33">
        <v>1841</v>
      </c>
      <c r="B373" s="34" t="s">
        <v>424</v>
      </c>
      <c r="C373" s="35">
        <v>209670</v>
      </c>
      <c r="D373" s="35">
        <v>9604</v>
      </c>
      <c r="E373" s="36">
        <f t="shared" si="51"/>
        <v>21831.528529779258</v>
      </c>
      <c r="F373" s="37">
        <f t="shared" si="58"/>
        <v>0.75980399667463017</v>
      </c>
      <c r="G373" s="38">
        <f t="shared" si="52"/>
        <v>4140.9462879535195</v>
      </c>
      <c r="H373" s="38">
        <f t="shared" si="53"/>
        <v>1409.8933026333234</v>
      </c>
      <c r="I373" s="36">
        <f t="shared" si="54"/>
        <v>5550.8395905868429</v>
      </c>
      <c r="J373" s="39">
        <f t="shared" si="60"/>
        <v>-367.98323165044008</v>
      </c>
      <c r="K373" s="36">
        <f t="shared" si="55"/>
        <v>5182.856358936403</v>
      </c>
      <c r="L373" s="36">
        <f t="shared" si="56"/>
        <v>53310263.427996039</v>
      </c>
      <c r="M373" s="36">
        <f t="shared" si="57"/>
        <v>49776152.471225217</v>
      </c>
      <c r="N373" s="40">
        <f>'jan-nov'!M373</f>
        <v>48951266.861937001</v>
      </c>
      <c r="O373" s="40">
        <f t="shared" si="59"/>
        <v>824885.60928821564</v>
      </c>
    </row>
    <row r="374" spans="1:15" x14ac:dyDescent="0.3">
      <c r="A374" s="33">
        <v>1845</v>
      </c>
      <c r="B374" s="34" t="s">
        <v>425</v>
      </c>
      <c r="C374" s="35">
        <v>55801</v>
      </c>
      <c r="D374" s="35">
        <v>1963</v>
      </c>
      <c r="E374" s="36">
        <f t="shared" si="51"/>
        <v>28426.388181355069</v>
      </c>
      <c r="F374" s="37">
        <f t="shared" si="58"/>
        <v>0.98932529262697666</v>
      </c>
      <c r="G374" s="38">
        <f t="shared" si="52"/>
        <v>184.03049700803311</v>
      </c>
      <c r="H374" s="38">
        <f t="shared" si="53"/>
        <v>0</v>
      </c>
      <c r="I374" s="36">
        <f t="shared" si="54"/>
        <v>184.03049700803311</v>
      </c>
      <c r="J374" s="39">
        <f t="shared" si="60"/>
        <v>-367.98323165044008</v>
      </c>
      <c r="K374" s="36">
        <f t="shared" si="55"/>
        <v>-183.95273464240697</v>
      </c>
      <c r="L374" s="36">
        <f t="shared" si="56"/>
        <v>361251.86562676897</v>
      </c>
      <c r="M374" s="36">
        <f t="shared" si="57"/>
        <v>-361099.2181030449</v>
      </c>
      <c r="N374" s="40">
        <f>'jan-nov'!M374</f>
        <v>-549367.98289697652</v>
      </c>
      <c r="O374" s="40">
        <f t="shared" si="59"/>
        <v>188268.76479393162</v>
      </c>
    </row>
    <row r="375" spans="1:15" x14ac:dyDescent="0.3">
      <c r="A375" s="33">
        <v>1848</v>
      </c>
      <c r="B375" s="34" t="s">
        <v>426</v>
      </c>
      <c r="C375" s="35">
        <v>55924</v>
      </c>
      <c r="D375" s="35">
        <v>2543</v>
      </c>
      <c r="E375" s="36">
        <f t="shared" si="51"/>
        <v>21991.348800629177</v>
      </c>
      <c r="F375" s="37">
        <f t="shared" si="58"/>
        <v>0.76536623114555846</v>
      </c>
      <c r="G375" s="38">
        <f t="shared" si="52"/>
        <v>4045.054125443568</v>
      </c>
      <c r="H375" s="38">
        <f t="shared" si="53"/>
        <v>1353.9562078358515</v>
      </c>
      <c r="I375" s="36">
        <f t="shared" si="54"/>
        <v>5399.0103332794197</v>
      </c>
      <c r="J375" s="39">
        <f t="shared" si="60"/>
        <v>-367.98323165044008</v>
      </c>
      <c r="K375" s="36">
        <f t="shared" si="55"/>
        <v>5031.0271016289798</v>
      </c>
      <c r="L375" s="36">
        <f t="shared" si="56"/>
        <v>13729683.277529564</v>
      </c>
      <c r="M375" s="36">
        <f t="shared" si="57"/>
        <v>12793901.919442495</v>
      </c>
      <c r="N375" s="40">
        <f>'jan-nov'!M375</f>
        <v>12567108.556841506</v>
      </c>
      <c r="O375" s="40">
        <f t="shared" si="59"/>
        <v>226793.36260098964</v>
      </c>
    </row>
    <row r="376" spans="1:15" x14ac:dyDescent="0.3">
      <c r="A376" s="33">
        <v>1849</v>
      </c>
      <c r="B376" s="34" t="s">
        <v>427</v>
      </c>
      <c r="C376" s="35">
        <v>46151</v>
      </c>
      <c r="D376" s="35">
        <v>1824</v>
      </c>
      <c r="E376" s="36">
        <f t="shared" si="51"/>
        <v>25302.083333333332</v>
      </c>
      <c r="F376" s="37">
        <f t="shared" si="58"/>
        <v>0.88058992363443089</v>
      </c>
      <c r="G376" s="38">
        <f t="shared" si="52"/>
        <v>2058.613405821075</v>
      </c>
      <c r="H376" s="38">
        <f t="shared" si="53"/>
        <v>195.19912138939742</v>
      </c>
      <c r="I376" s="36">
        <f t="shared" si="54"/>
        <v>2253.8125272104726</v>
      </c>
      <c r="J376" s="39">
        <f t="shared" si="60"/>
        <v>-367.98323165044008</v>
      </c>
      <c r="K376" s="36">
        <f t="shared" si="55"/>
        <v>1885.8292955600325</v>
      </c>
      <c r="L376" s="36">
        <f t="shared" si="56"/>
        <v>4110954.049631902</v>
      </c>
      <c r="M376" s="36">
        <f t="shared" si="57"/>
        <v>3439752.6351014995</v>
      </c>
      <c r="N376" s="40">
        <f>'jan-nov'!M376</f>
        <v>3411786.7509551318</v>
      </c>
      <c r="O376" s="40">
        <f t="shared" si="59"/>
        <v>27965.884146367665</v>
      </c>
    </row>
    <row r="377" spans="1:15" x14ac:dyDescent="0.3">
      <c r="A377" s="33">
        <v>1850</v>
      </c>
      <c r="B377" s="34" t="s">
        <v>428</v>
      </c>
      <c r="C377" s="35">
        <v>43277</v>
      </c>
      <c r="D377" s="35">
        <v>1974</v>
      </c>
      <c r="E377" s="36">
        <f t="shared" si="51"/>
        <v>21923.505572441743</v>
      </c>
      <c r="F377" s="37">
        <f t="shared" si="58"/>
        <v>0.7630050792063432</v>
      </c>
      <c r="G377" s="38">
        <f t="shared" si="52"/>
        <v>4085.7600623560284</v>
      </c>
      <c r="H377" s="38">
        <f t="shared" si="53"/>
        <v>1377.7013377014534</v>
      </c>
      <c r="I377" s="36">
        <f t="shared" si="54"/>
        <v>5463.461400057482</v>
      </c>
      <c r="J377" s="39">
        <f t="shared" si="60"/>
        <v>-367.98323165044008</v>
      </c>
      <c r="K377" s="36">
        <f t="shared" si="55"/>
        <v>5095.4781684070422</v>
      </c>
      <c r="L377" s="36">
        <f t="shared" si="56"/>
        <v>10784872.803713469</v>
      </c>
      <c r="M377" s="36">
        <f t="shared" si="57"/>
        <v>10058473.904435501</v>
      </c>
      <c r="N377" s="40">
        <f>'jan-nov'!M377</f>
        <v>9913205.0692902561</v>
      </c>
      <c r="O377" s="40">
        <f t="shared" si="59"/>
        <v>145268.83514524437</v>
      </c>
    </row>
    <row r="378" spans="1:15" x14ac:dyDescent="0.3">
      <c r="A378" s="33">
        <v>1851</v>
      </c>
      <c r="B378" s="34" t="s">
        <v>429</v>
      </c>
      <c r="C378" s="35">
        <v>49484</v>
      </c>
      <c r="D378" s="35">
        <v>2144</v>
      </c>
      <c r="E378" s="36">
        <f t="shared" si="51"/>
        <v>23080.223880597016</v>
      </c>
      <c r="F378" s="37">
        <f t="shared" si="58"/>
        <v>0.80326241585431346</v>
      </c>
      <c r="G378" s="38">
        <f t="shared" si="52"/>
        <v>3391.729077462865</v>
      </c>
      <c r="H378" s="38">
        <f t="shared" si="53"/>
        <v>972.84992984710823</v>
      </c>
      <c r="I378" s="36">
        <f t="shared" si="54"/>
        <v>4364.5790073099733</v>
      </c>
      <c r="J378" s="39">
        <f t="shared" si="60"/>
        <v>-367.98323165044008</v>
      </c>
      <c r="K378" s="36">
        <f t="shared" si="55"/>
        <v>3996.5957756595335</v>
      </c>
      <c r="L378" s="36">
        <f t="shared" si="56"/>
        <v>9357657.3916725833</v>
      </c>
      <c r="M378" s="36">
        <f t="shared" si="57"/>
        <v>8568701.3430140391</v>
      </c>
      <c r="N378" s="40">
        <f>'jan-nov'!M378</f>
        <v>8279595.8300700691</v>
      </c>
      <c r="O378" s="40">
        <f t="shared" si="59"/>
        <v>289105.51294397004</v>
      </c>
    </row>
    <row r="379" spans="1:15" x14ac:dyDescent="0.3">
      <c r="A379" s="33">
        <v>1852</v>
      </c>
      <c r="B379" s="34" t="s">
        <v>430</v>
      </c>
      <c r="C379" s="35">
        <v>26174</v>
      </c>
      <c r="D379" s="35">
        <v>1283</v>
      </c>
      <c r="E379" s="36">
        <f t="shared" si="51"/>
        <v>20400.623538581451</v>
      </c>
      <c r="F379" s="37">
        <f t="shared" si="58"/>
        <v>0.71000412445355476</v>
      </c>
      <c r="G379" s="38">
        <f t="shared" si="52"/>
        <v>4999.4892826722034</v>
      </c>
      <c r="H379" s="38">
        <f t="shared" si="53"/>
        <v>1910.7100495525558</v>
      </c>
      <c r="I379" s="36">
        <f t="shared" si="54"/>
        <v>6910.199332224759</v>
      </c>
      <c r="J379" s="39">
        <f t="shared" si="60"/>
        <v>-367.98323165044008</v>
      </c>
      <c r="K379" s="36">
        <f t="shared" si="55"/>
        <v>6542.2161005743192</v>
      </c>
      <c r="L379" s="36">
        <f t="shared" si="56"/>
        <v>8865785.7432443667</v>
      </c>
      <c r="M379" s="36">
        <f t="shared" si="57"/>
        <v>8393663.2570368517</v>
      </c>
      <c r="N379" s="40">
        <f>'jan-nov'!M379</f>
        <v>8244394.6828264426</v>
      </c>
      <c r="O379" s="40">
        <f t="shared" si="59"/>
        <v>149268.57421040908</v>
      </c>
    </row>
    <row r="380" spans="1:15" x14ac:dyDescent="0.3">
      <c r="A380" s="33">
        <v>1853</v>
      </c>
      <c r="B380" s="34" t="s">
        <v>431</v>
      </c>
      <c r="C380" s="35">
        <v>27912</v>
      </c>
      <c r="D380" s="35">
        <v>1400</v>
      </c>
      <c r="E380" s="36">
        <f t="shared" si="51"/>
        <v>19937.142857142859</v>
      </c>
      <c r="F380" s="37">
        <f t="shared" si="58"/>
        <v>0.69387357850217224</v>
      </c>
      <c r="G380" s="38">
        <f t="shared" si="52"/>
        <v>5277.577691535359</v>
      </c>
      <c r="H380" s="38">
        <f t="shared" si="53"/>
        <v>2072.9282880560631</v>
      </c>
      <c r="I380" s="36">
        <f t="shared" si="54"/>
        <v>7350.5059795914221</v>
      </c>
      <c r="J380" s="39">
        <f t="shared" si="60"/>
        <v>-367.98323165044008</v>
      </c>
      <c r="K380" s="36">
        <f t="shared" si="55"/>
        <v>6982.5227479409823</v>
      </c>
      <c r="L380" s="36">
        <f t="shared" si="56"/>
        <v>10290708.37142799</v>
      </c>
      <c r="M380" s="36">
        <f t="shared" si="57"/>
        <v>9775531.8471173756</v>
      </c>
      <c r="N380" s="40">
        <f>'jan-nov'!M380</f>
        <v>9611070.9711278453</v>
      </c>
      <c r="O380" s="40">
        <f t="shared" si="59"/>
        <v>164460.87598953024</v>
      </c>
    </row>
    <row r="381" spans="1:15" x14ac:dyDescent="0.3">
      <c r="A381" s="33">
        <v>1854</v>
      </c>
      <c r="B381" s="34" t="s">
        <v>432</v>
      </c>
      <c r="C381" s="35">
        <v>49901</v>
      </c>
      <c r="D381" s="35">
        <v>2556</v>
      </c>
      <c r="E381" s="36">
        <f t="shared" si="51"/>
        <v>19523.082942097026</v>
      </c>
      <c r="F381" s="37">
        <f t="shared" si="58"/>
        <v>0.67946302644735634</v>
      </c>
      <c r="G381" s="38">
        <f t="shared" si="52"/>
        <v>5526.0136405628591</v>
      </c>
      <c r="H381" s="38">
        <f t="shared" si="53"/>
        <v>2217.8492583221046</v>
      </c>
      <c r="I381" s="36">
        <f t="shared" si="54"/>
        <v>7743.8628988849632</v>
      </c>
      <c r="J381" s="39">
        <f t="shared" si="60"/>
        <v>-367.98323165044008</v>
      </c>
      <c r="K381" s="36">
        <f t="shared" si="55"/>
        <v>7375.8796672345234</v>
      </c>
      <c r="L381" s="36">
        <f t="shared" si="56"/>
        <v>19793313.569549967</v>
      </c>
      <c r="M381" s="36">
        <f t="shared" si="57"/>
        <v>18852748.429451443</v>
      </c>
      <c r="N381" s="40">
        <f>'jan-nov'!M381</f>
        <v>18734678.144430552</v>
      </c>
      <c r="O381" s="40">
        <f t="shared" si="59"/>
        <v>118070.28502089158</v>
      </c>
    </row>
    <row r="382" spans="1:15" x14ac:dyDescent="0.3">
      <c r="A382" s="33">
        <v>1856</v>
      </c>
      <c r="B382" s="34" t="s">
        <v>433</v>
      </c>
      <c r="C382" s="35">
        <v>16165</v>
      </c>
      <c r="D382" s="35">
        <v>551</v>
      </c>
      <c r="E382" s="36">
        <f t="shared" si="51"/>
        <v>29337.568058076224</v>
      </c>
      <c r="F382" s="37">
        <f t="shared" si="58"/>
        <v>1.0210371405206262</v>
      </c>
      <c r="G382" s="38">
        <f t="shared" si="52"/>
        <v>-362.67742902465977</v>
      </c>
      <c r="H382" s="38">
        <f t="shared" si="53"/>
        <v>0</v>
      </c>
      <c r="I382" s="36">
        <f t="shared" si="54"/>
        <v>-362.67742902465977</v>
      </c>
      <c r="J382" s="39">
        <f t="shared" si="60"/>
        <v>-367.98323165044008</v>
      </c>
      <c r="K382" s="36">
        <f t="shared" si="55"/>
        <v>-730.66066067509985</v>
      </c>
      <c r="L382" s="36">
        <f t="shared" si="56"/>
        <v>-199835.26339258754</v>
      </c>
      <c r="M382" s="36">
        <f t="shared" si="57"/>
        <v>-402594.02403198002</v>
      </c>
      <c r="N382" s="40">
        <f>'jan-nov'!M382</f>
        <v>-405407.72214785189</v>
      </c>
      <c r="O382" s="40">
        <f t="shared" si="59"/>
        <v>2813.69811587187</v>
      </c>
    </row>
    <row r="383" spans="1:15" x14ac:dyDescent="0.3">
      <c r="A383" s="33">
        <v>1857</v>
      </c>
      <c r="B383" s="34" t="s">
        <v>434</v>
      </c>
      <c r="C383" s="35">
        <v>20793</v>
      </c>
      <c r="D383" s="35">
        <v>765</v>
      </c>
      <c r="E383" s="36">
        <f t="shared" si="51"/>
        <v>27180.392156862745</v>
      </c>
      <c r="F383" s="37">
        <f t="shared" si="58"/>
        <v>0.94596081826327805</v>
      </c>
      <c r="G383" s="38">
        <f t="shared" si="52"/>
        <v>931.62811170342752</v>
      </c>
      <c r="H383" s="38">
        <f t="shared" si="53"/>
        <v>0</v>
      </c>
      <c r="I383" s="36">
        <f t="shared" si="54"/>
        <v>931.62811170342752</v>
      </c>
      <c r="J383" s="39">
        <f t="shared" si="60"/>
        <v>-367.98323165044008</v>
      </c>
      <c r="K383" s="36">
        <f t="shared" si="55"/>
        <v>563.64488005298745</v>
      </c>
      <c r="L383" s="36">
        <f t="shared" si="56"/>
        <v>712695.50545312208</v>
      </c>
      <c r="M383" s="36">
        <f t="shared" si="57"/>
        <v>431188.3332405354</v>
      </c>
      <c r="N383" s="40">
        <f>'jan-nov'!M383</f>
        <v>525813.5981068837</v>
      </c>
      <c r="O383" s="40">
        <f t="shared" si="59"/>
        <v>-94625.264866348298</v>
      </c>
    </row>
    <row r="384" spans="1:15" x14ac:dyDescent="0.3">
      <c r="A384" s="33">
        <v>1859</v>
      </c>
      <c r="B384" s="34" t="s">
        <v>435</v>
      </c>
      <c r="C384" s="35">
        <v>32331</v>
      </c>
      <c r="D384" s="35">
        <v>1336</v>
      </c>
      <c r="E384" s="36">
        <f t="shared" si="51"/>
        <v>24199.850299401198</v>
      </c>
      <c r="F384" s="37">
        <f t="shared" si="58"/>
        <v>0.84222884125277009</v>
      </c>
      <c r="G384" s="38">
        <f t="shared" si="52"/>
        <v>2719.9532261803556</v>
      </c>
      <c r="H384" s="38">
        <f t="shared" si="53"/>
        <v>580.98068326564442</v>
      </c>
      <c r="I384" s="36">
        <f t="shared" si="54"/>
        <v>3300.9339094460001</v>
      </c>
      <c r="J384" s="39">
        <f t="shared" si="60"/>
        <v>-367.98323165044008</v>
      </c>
      <c r="K384" s="36">
        <f t="shared" si="55"/>
        <v>2932.9506777955603</v>
      </c>
      <c r="L384" s="36">
        <f t="shared" si="56"/>
        <v>4410047.7030198565</v>
      </c>
      <c r="M384" s="36">
        <f t="shared" si="57"/>
        <v>3918422.1055348688</v>
      </c>
      <c r="N384" s="40">
        <f>'jan-nov'!M384</f>
        <v>3913159.155304858</v>
      </c>
      <c r="O384" s="40">
        <f t="shared" si="59"/>
        <v>5262.9502300107852</v>
      </c>
    </row>
    <row r="385" spans="1:15" x14ac:dyDescent="0.3">
      <c r="A385" s="33">
        <v>1860</v>
      </c>
      <c r="B385" s="34" t="s">
        <v>436</v>
      </c>
      <c r="C385" s="35">
        <v>253493</v>
      </c>
      <c r="D385" s="35">
        <v>11198</v>
      </c>
      <c r="E385" s="36">
        <f t="shared" si="51"/>
        <v>22637.345954634755</v>
      </c>
      <c r="F385" s="37">
        <f t="shared" si="58"/>
        <v>0.78784890883733605</v>
      </c>
      <c r="G385" s="38">
        <f t="shared" si="52"/>
        <v>3657.4558330402215</v>
      </c>
      <c r="H385" s="38">
        <f t="shared" si="53"/>
        <v>1127.8572039338994</v>
      </c>
      <c r="I385" s="36">
        <f t="shared" si="54"/>
        <v>4785.3130369741211</v>
      </c>
      <c r="J385" s="39">
        <f t="shared" si="60"/>
        <v>-367.98323165044008</v>
      </c>
      <c r="K385" s="36">
        <f t="shared" si="55"/>
        <v>4417.3298053236813</v>
      </c>
      <c r="L385" s="36">
        <f t="shared" si="56"/>
        <v>53585935.388036206</v>
      </c>
      <c r="M385" s="36">
        <f t="shared" si="57"/>
        <v>49465259.160014585</v>
      </c>
      <c r="N385" s="40">
        <f>'jan-nov'!M385</f>
        <v>49766845.524778262</v>
      </c>
      <c r="O385" s="40">
        <f t="shared" si="59"/>
        <v>-301586.36476367712</v>
      </c>
    </row>
    <row r="386" spans="1:15" x14ac:dyDescent="0.3">
      <c r="A386" s="33">
        <v>1865</v>
      </c>
      <c r="B386" s="34" t="s">
        <v>437</v>
      </c>
      <c r="C386" s="35">
        <v>224413</v>
      </c>
      <c r="D386" s="35">
        <v>9350</v>
      </c>
      <c r="E386" s="36">
        <f t="shared" si="51"/>
        <v>24001.39037433155</v>
      </c>
      <c r="F386" s="37">
        <f t="shared" si="58"/>
        <v>0.83532182857878445</v>
      </c>
      <c r="G386" s="38">
        <f t="shared" si="52"/>
        <v>2839.0291812221444</v>
      </c>
      <c r="H386" s="38">
        <f t="shared" si="53"/>
        <v>650.44165704002125</v>
      </c>
      <c r="I386" s="36">
        <f t="shared" si="54"/>
        <v>3489.4708382621657</v>
      </c>
      <c r="J386" s="39">
        <f t="shared" si="60"/>
        <v>-367.98323165044008</v>
      </c>
      <c r="K386" s="36">
        <f t="shared" si="55"/>
        <v>3121.4876066117258</v>
      </c>
      <c r="L386" s="36">
        <f t="shared" si="56"/>
        <v>32626552.337751251</v>
      </c>
      <c r="M386" s="36">
        <f t="shared" si="57"/>
        <v>29185909.121819638</v>
      </c>
      <c r="N386" s="40">
        <f>'jan-nov'!M386</f>
        <v>28634541.842889518</v>
      </c>
      <c r="O386" s="40">
        <f t="shared" si="59"/>
        <v>551367.27893012017</v>
      </c>
    </row>
    <row r="387" spans="1:15" x14ac:dyDescent="0.3">
      <c r="A387" s="33">
        <v>1866</v>
      </c>
      <c r="B387" s="34" t="s">
        <v>438</v>
      </c>
      <c r="C387" s="35">
        <v>190925</v>
      </c>
      <c r="D387" s="35">
        <v>8082</v>
      </c>
      <c r="E387" s="36">
        <f t="shared" si="51"/>
        <v>23623.484286067804</v>
      </c>
      <c r="F387" s="37">
        <f t="shared" si="58"/>
        <v>0.82216954032563694</v>
      </c>
      <c r="G387" s="38">
        <f t="shared" si="52"/>
        <v>3065.7728341803922</v>
      </c>
      <c r="H387" s="38">
        <f t="shared" si="53"/>
        <v>782.70878793233237</v>
      </c>
      <c r="I387" s="36">
        <f t="shared" si="54"/>
        <v>3848.4816221127248</v>
      </c>
      <c r="J387" s="39">
        <f t="shared" si="60"/>
        <v>-367.98323165044008</v>
      </c>
      <c r="K387" s="36">
        <f t="shared" si="55"/>
        <v>3480.498390462285</v>
      </c>
      <c r="L387" s="36">
        <f t="shared" si="56"/>
        <v>31103428.469915044</v>
      </c>
      <c r="M387" s="36">
        <f t="shared" si="57"/>
        <v>28129387.991716187</v>
      </c>
      <c r="N387" s="40">
        <f>'jan-nov'!M387</f>
        <v>27444238.991896585</v>
      </c>
      <c r="O387" s="40">
        <f t="shared" si="59"/>
        <v>685148.99981960282</v>
      </c>
    </row>
    <row r="388" spans="1:15" x14ac:dyDescent="0.3">
      <c r="A388" s="33">
        <v>1867</v>
      </c>
      <c r="B388" s="34" t="s">
        <v>194</v>
      </c>
      <c r="C388" s="35">
        <v>52082</v>
      </c>
      <c r="D388" s="35">
        <v>2632</v>
      </c>
      <c r="E388" s="36">
        <f t="shared" si="51"/>
        <v>19787.993920972644</v>
      </c>
      <c r="F388" s="37">
        <f t="shared" si="58"/>
        <v>0.68868273913206945</v>
      </c>
      <c r="G388" s="38">
        <f t="shared" si="52"/>
        <v>5367.0670532374879</v>
      </c>
      <c r="H388" s="38">
        <f t="shared" si="53"/>
        <v>2125.1304157156383</v>
      </c>
      <c r="I388" s="36">
        <f t="shared" si="54"/>
        <v>7492.1974689531262</v>
      </c>
      <c r="J388" s="39">
        <f t="shared" si="60"/>
        <v>-367.98323165044008</v>
      </c>
      <c r="K388" s="36">
        <f t="shared" si="55"/>
        <v>7124.2142373026863</v>
      </c>
      <c r="L388" s="36">
        <f t="shared" si="56"/>
        <v>19719463.738284629</v>
      </c>
      <c r="M388" s="36">
        <f t="shared" si="57"/>
        <v>18750931.87258067</v>
      </c>
      <c r="N388" s="40">
        <f>'jan-nov'!M388</f>
        <v>18799173.425720345</v>
      </c>
      <c r="O388" s="40">
        <f t="shared" si="59"/>
        <v>-48241.553139675409</v>
      </c>
    </row>
    <row r="389" spans="1:15" x14ac:dyDescent="0.3">
      <c r="A389" s="33">
        <v>1868</v>
      </c>
      <c r="B389" s="34" t="s">
        <v>439</v>
      </c>
      <c r="C389" s="35">
        <v>105787</v>
      </c>
      <c r="D389" s="35">
        <v>4529</v>
      </c>
      <c r="E389" s="36">
        <f t="shared" si="51"/>
        <v>23357.694855376463</v>
      </c>
      <c r="F389" s="37">
        <f t="shared" si="58"/>
        <v>0.81291925482969973</v>
      </c>
      <c r="G389" s="38">
        <f t="shared" si="52"/>
        <v>3225.2464925951963</v>
      </c>
      <c r="H389" s="38">
        <f t="shared" si="53"/>
        <v>875.73508867430155</v>
      </c>
      <c r="I389" s="36">
        <f t="shared" si="54"/>
        <v>4100.9815812694978</v>
      </c>
      <c r="J389" s="39">
        <f t="shared" si="60"/>
        <v>-367.98323165044008</v>
      </c>
      <c r="K389" s="36">
        <f t="shared" si="55"/>
        <v>3732.998349619058</v>
      </c>
      <c r="L389" s="36">
        <f t="shared" si="56"/>
        <v>18573345.581569556</v>
      </c>
      <c r="M389" s="36">
        <f t="shared" si="57"/>
        <v>16906749.525424715</v>
      </c>
      <c r="N389" s="40">
        <f>'jan-nov'!M389</f>
        <v>16508697.091598574</v>
      </c>
      <c r="O389" s="40">
        <f t="shared" si="59"/>
        <v>398052.43382614106</v>
      </c>
    </row>
    <row r="390" spans="1:15" x14ac:dyDescent="0.3">
      <c r="A390" s="33">
        <v>1870</v>
      </c>
      <c r="B390" s="34" t="s">
        <v>440</v>
      </c>
      <c r="C390" s="35">
        <v>236542</v>
      </c>
      <c r="D390" s="35">
        <v>10214</v>
      </c>
      <c r="E390" s="36">
        <f t="shared" si="51"/>
        <v>23158.605835128255</v>
      </c>
      <c r="F390" s="37">
        <f t="shared" si="58"/>
        <v>0.80599034771848732</v>
      </c>
      <c r="G390" s="38">
        <f t="shared" si="52"/>
        <v>3344.6999047441209</v>
      </c>
      <c r="H390" s="38">
        <f t="shared" si="53"/>
        <v>945.4162457611742</v>
      </c>
      <c r="I390" s="36">
        <f t="shared" si="54"/>
        <v>4290.1161505052951</v>
      </c>
      <c r="J390" s="39">
        <f t="shared" si="60"/>
        <v>-367.98323165044008</v>
      </c>
      <c r="K390" s="36">
        <f t="shared" si="55"/>
        <v>3922.1329188548552</v>
      </c>
      <c r="L390" s="36">
        <f t="shared" si="56"/>
        <v>43819246.361261085</v>
      </c>
      <c r="M390" s="36">
        <f t="shared" si="57"/>
        <v>40060665.633183494</v>
      </c>
      <c r="N390" s="40">
        <f>'jan-nov'!M390</f>
        <v>38954701.356499851</v>
      </c>
      <c r="O390" s="40">
        <f t="shared" si="59"/>
        <v>1105964.2766836435</v>
      </c>
    </row>
    <row r="391" spans="1:15" x14ac:dyDescent="0.3">
      <c r="A391" s="33">
        <v>1871</v>
      </c>
      <c r="B391" s="34" t="s">
        <v>441</v>
      </c>
      <c r="C391" s="35">
        <v>110513</v>
      </c>
      <c r="D391" s="35">
        <v>4980</v>
      </c>
      <c r="E391" s="36">
        <f t="shared" si="51"/>
        <v>22191.365461847388</v>
      </c>
      <c r="F391" s="37">
        <f t="shared" si="58"/>
        <v>0.77232742300108115</v>
      </c>
      <c r="G391" s="38">
        <f t="shared" si="52"/>
        <v>3925.0441287126414</v>
      </c>
      <c r="H391" s="38">
        <f t="shared" si="53"/>
        <v>1283.9503764094777</v>
      </c>
      <c r="I391" s="36">
        <f t="shared" si="54"/>
        <v>5208.9945051221193</v>
      </c>
      <c r="J391" s="39">
        <f t="shared" si="60"/>
        <v>-367.98323165044008</v>
      </c>
      <c r="K391" s="36">
        <f t="shared" si="55"/>
        <v>4841.0112734716795</v>
      </c>
      <c r="L391" s="36">
        <f t="shared" si="56"/>
        <v>25940792.635508154</v>
      </c>
      <c r="M391" s="36">
        <f t="shared" si="57"/>
        <v>24108236.141888965</v>
      </c>
      <c r="N391" s="40">
        <f>'jan-nov'!M391</f>
        <v>23614588.168726191</v>
      </c>
      <c r="O391" s="40">
        <f t="shared" si="59"/>
        <v>493647.973162774</v>
      </c>
    </row>
    <row r="392" spans="1:15" x14ac:dyDescent="0.3">
      <c r="A392" s="33">
        <v>1874</v>
      </c>
      <c r="B392" s="34" t="s">
        <v>442</v>
      </c>
      <c r="C392" s="35">
        <v>25619</v>
      </c>
      <c r="D392" s="35">
        <v>1062</v>
      </c>
      <c r="E392" s="36">
        <f t="shared" ref="E392:E435" si="61">(C392*1000)/D392</f>
        <v>24123.352165725046</v>
      </c>
      <c r="F392" s="37">
        <f t="shared" si="58"/>
        <v>0.83956647211878999</v>
      </c>
      <c r="G392" s="38">
        <f t="shared" ref="G392:G435" si="62">(E$437-E392)*0.6</f>
        <v>2765.8521063860467</v>
      </c>
      <c r="H392" s="38">
        <f t="shared" ref="H392:H435" si="63">IF(E392&gt;=E$437*0.9,0,IF(E392&lt;0.9*E$437,(E$437*0.9-E392)*0.35))</f>
        <v>607.75503005229757</v>
      </c>
      <c r="I392" s="36">
        <f t="shared" ref="I392:I435" si="64">G392+H392</f>
        <v>3373.6071364383442</v>
      </c>
      <c r="J392" s="39">
        <f t="shared" si="60"/>
        <v>-367.98323165044008</v>
      </c>
      <c r="K392" s="36">
        <f t="shared" ref="K392:K435" si="65">I392+J392</f>
        <v>3005.6239047879044</v>
      </c>
      <c r="L392" s="36">
        <f t="shared" ref="L392:L435" si="66">(I392*D392)</f>
        <v>3582770.7788975216</v>
      </c>
      <c r="M392" s="36">
        <f t="shared" ref="M392:M435" si="67">(K392*D392)</f>
        <v>3191972.5868847542</v>
      </c>
      <c r="N392" s="40">
        <f>'jan-nov'!M392</f>
        <v>3155211.6938126935</v>
      </c>
      <c r="O392" s="40">
        <f t="shared" si="59"/>
        <v>36760.893072060775</v>
      </c>
    </row>
    <row r="393" spans="1:15" x14ac:dyDescent="0.3">
      <c r="A393" s="33">
        <v>1902</v>
      </c>
      <c r="B393" s="34" t="s">
        <v>443</v>
      </c>
      <c r="C393" s="35">
        <v>2034480</v>
      </c>
      <c r="D393" s="35">
        <v>73480</v>
      </c>
      <c r="E393" s="36">
        <f t="shared" si="61"/>
        <v>27687.534022863365</v>
      </c>
      <c r="F393" s="37">
        <f t="shared" ref="F393:F435" si="68">IF(ISNUMBER(C393),E393/E$437,"")</f>
        <v>0.96361090703936603</v>
      </c>
      <c r="G393" s="38">
        <f t="shared" si="62"/>
        <v>627.34299210305539</v>
      </c>
      <c r="H393" s="38">
        <f t="shared" si="63"/>
        <v>0</v>
      </c>
      <c r="I393" s="36">
        <f t="shared" si="64"/>
        <v>627.34299210305539</v>
      </c>
      <c r="J393" s="39">
        <f t="shared" si="60"/>
        <v>-367.98323165044008</v>
      </c>
      <c r="K393" s="36">
        <f t="shared" si="65"/>
        <v>259.35976045261532</v>
      </c>
      <c r="L393" s="36">
        <f t="shared" si="66"/>
        <v>46097163.059732512</v>
      </c>
      <c r="M393" s="36">
        <f t="shared" si="67"/>
        <v>19057755.198058173</v>
      </c>
      <c r="N393" s="40">
        <f>'jan-nov'!M393</f>
        <v>18760202.861299079</v>
      </c>
      <c r="O393" s="40">
        <f t="shared" ref="O393:O437" si="69">M393-N393</f>
        <v>297552.33675909415</v>
      </c>
    </row>
    <row r="394" spans="1:15" x14ac:dyDescent="0.3">
      <c r="A394" s="33">
        <v>1903</v>
      </c>
      <c r="B394" s="34" t="s">
        <v>444</v>
      </c>
      <c r="C394" s="35">
        <v>623987</v>
      </c>
      <c r="D394" s="35">
        <v>24695</v>
      </c>
      <c r="E394" s="36">
        <f t="shared" si="61"/>
        <v>25267.746507390159</v>
      </c>
      <c r="F394" s="37">
        <f t="shared" si="68"/>
        <v>0.87939489702192608</v>
      </c>
      <c r="G394" s="38">
        <f t="shared" si="62"/>
        <v>2079.2155013869792</v>
      </c>
      <c r="H394" s="38">
        <f t="shared" si="63"/>
        <v>207.21701046950818</v>
      </c>
      <c r="I394" s="36">
        <f t="shared" si="64"/>
        <v>2286.4325118564875</v>
      </c>
      <c r="J394" s="39">
        <f t="shared" ref="J394:J435" si="70">I$439</f>
        <v>-367.98323165044008</v>
      </c>
      <c r="K394" s="36">
        <f t="shared" si="65"/>
        <v>1918.4492802060474</v>
      </c>
      <c r="L394" s="36">
        <f t="shared" si="66"/>
        <v>56463450.880295962</v>
      </c>
      <c r="M394" s="36">
        <f t="shared" si="67"/>
        <v>47376104.974688344</v>
      </c>
      <c r="N394" s="40">
        <f>'jan-nov'!M394</f>
        <v>44591785.808572918</v>
      </c>
      <c r="O394" s="40">
        <f t="shared" si="69"/>
        <v>2784319.1661154255</v>
      </c>
    </row>
    <row r="395" spans="1:15" x14ac:dyDescent="0.3">
      <c r="A395" s="33">
        <v>1911</v>
      </c>
      <c r="B395" s="34" t="s">
        <v>445</v>
      </c>
      <c r="C395" s="35">
        <v>60507</v>
      </c>
      <c r="D395" s="35">
        <v>3029</v>
      </c>
      <c r="E395" s="36">
        <f t="shared" si="61"/>
        <v>19975.899636843842</v>
      </c>
      <c r="F395" s="37">
        <f t="shared" si="68"/>
        <v>0.6952224330303779</v>
      </c>
      <c r="G395" s="38">
        <f t="shared" si="62"/>
        <v>5254.3236237147694</v>
      </c>
      <c r="H395" s="38">
        <f t="shared" si="63"/>
        <v>2059.3634151607189</v>
      </c>
      <c r="I395" s="36">
        <f t="shared" si="64"/>
        <v>7313.6870388754887</v>
      </c>
      <c r="J395" s="39">
        <f t="shared" si="70"/>
        <v>-367.98323165044008</v>
      </c>
      <c r="K395" s="36">
        <f t="shared" si="65"/>
        <v>6945.7038072250489</v>
      </c>
      <c r="L395" s="36">
        <f t="shared" si="66"/>
        <v>22153158.040753856</v>
      </c>
      <c r="M395" s="36">
        <f t="shared" si="67"/>
        <v>21038536.832084674</v>
      </c>
      <c r="N395" s="40">
        <f>'jan-nov'!M395</f>
        <v>20903413.908247318</v>
      </c>
      <c r="O395" s="40">
        <f t="shared" si="69"/>
        <v>135122.92383735627</v>
      </c>
    </row>
    <row r="396" spans="1:15" x14ac:dyDescent="0.3">
      <c r="A396" s="33">
        <v>1913</v>
      </c>
      <c r="B396" s="34" t="s">
        <v>446</v>
      </c>
      <c r="C396" s="35">
        <v>66151</v>
      </c>
      <c r="D396" s="35">
        <v>3041</v>
      </c>
      <c r="E396" s="36">
        <f t="shared" si="61"/>
        <v>21753.041762578101</v>
      </c>
      <c r="F396" s="37">
        <f t="shared" si="68"/>
        <v>0.75707241700881955</v>
      </c>
      <c r="G396" s="38">
        <f t="shared" si="62"/>
        <v>4188.0383482742136</v>
      </c>
      <c r="H396" s="38">
        <f t="shared" si="63"/>
        <v>1437.3636711537283</v>
      </c>
      <c r="I396" s="36">
        <f t="shared" si="64"/>
        <v>5625.4020194279419</v>
      </c>
      <c r="J396" s="39">
        <f t="shared" si="70"/>
        <v>-367.98323165044008</v>
      </c>
      <c r="K396" s="36">
        <f t="shared" si="65"/>
        <v>5257.4187877775021</v>
      </c>
      <c r="L396" s="36">
        <f t="shared" si="66"/>
        <v>17106847.541080371</v>
      </c>
      <c r="M396" s="36">
        <f t="shared" si="67"/>
        <v>15987810.533631384</v>
      </c>
      <c r="N396" s="40">
        <f>'jan-nov'!M396</f>
        <v>15745947.373714129</v>
      </c>
      <c r="O396" s="40">
        <f t="shared" si="69"/>
        <v>241863.15991725586</v>
      </c>
    </row>
    <row r="397" spans="1:15" x14ac:dyDescent="0.3">
      <c r="A397" s="33">
        <v>1917</v>
      </c>
      <c r="B397" s="34" t="s">
        <v>447</v>
      </c>
      <c r="C397" s="35">
        <v>31656</v>
      </c>
      <c r="D397" s="35">
        <v>1403</v>
      </c>
      <c r="E397" s="36">
        <f t="shared" si="61"/>
        <v>22563.079116179615</v>
      </c>
      <c r="F397" s="37">
        <f t="shared" si="68"/>
        <v>0.78526419560474525</v>
      </c>
      <c r="G397" s="38">
        <f t="shared" si="62"/>
        <v>3702.0159361133051</v>
      </c>
      <c r="H397" s="38">
        <f t="shared" si="63"/>
        <v>1153.8505973931983</v>
      </c>
      <c r="I397" s="36">
        <f t="shared" si="64"/>
        <v>4855.8665335065034</v>
      </c>
      <c r="J397" s="39">
        <f t="shared" si="70"/>
        <v>-367.98323165044008</v>
      </c>
      <c r="K397" s="36">
        <f t="shared" si="65"/>
        <v>4487.8833018560636</v>
      </c>
      <c r="L397" s="36">
        <f t="shared" si="66"/>
        <v>6812780.7465096246</v>
      </c>
      <c r="M397" s="36">
        <f t="shared" si="67"/>
        <v>6296500.2725040568</v>
      </c>
      <c r="N397" s="40">
        <f>'jan-nov'!M397</f>
        <v>6121979.3374945456</v>
      </c>
      <c r="O397" s="40">
        <f t="shared" si="69"/>
        <v>174520.93500951119</v>
      </c>
    </row>
    <row r="398" spans="1:15" x14ac:dyDescent="0.3">
      <c r="A398" s="33">
        <v>1919</v>
      </c>
      <c r="B398" s="34" t="s">
        <v>448</v>
      </c>
      <c r="C398" s="35">
        <v>22524</v>
      </c>
      <c r="D398" s="35">
        <v>1137</v>
      </c>
      <c r="E398" s="36">
        <f t="shared" si="61"/>
        <v>19810.026385224275</v>
      </c>
      <c r="F398" s="37">
        <f t="shared" si="68"/>
        <v>0.68944953630672201</v>
      </c>
      <c r="G398" s="38">
        <f t="shared" si="62"/>
        <v>5353.8475746865088</v>
      </c>
      <c r="H398" s="38">
        <f t="shared" si="63"/>
        <v>2117.4190532275675</v>
      </c>
      <c r="I398" s="36">
        <f t="shared" si="64"/>
        <v>7471.2666279140758</v>
      </c>
      <c r="J398" s="39">
        <f t="shared" si="70"/>
        <v>-367.98323165044008</v>
      </c>
      <c r="K398" s="36">
        <f t="shared" si="65"/>
        <v>7103.283396263636</v>
      </c>
      <c r="L398" s="36">
        <f t="shared" si="66"/>
        <v>8494830.155938305</v>
      </c>
      <c r="M398" s="36">
        <f t="shared" si="67"/>
        <v>8076433.2215517545</v>
      </c>
      <c r="N398" s="40">
        <f>'jan-nov'!M398</f>
        <v>8371470.8529802561</v>
      </c>
      <c r="O398" s="40">
        <f t="shared" si="69"/>
        <v>-295037.63142850157</v>
      </c>
    </row>
    <row r="399" spans="1:15" x14ac:dyDescent="0.3">
      <c r="A399" s="33">
        <v>1920</v>
      </c>
      <c r="B399" s="34" t="s">
        <v>449</v>
      </c>
      <c r="C399" s="35">
        <v>19351</v>
      </c>
      <c r="D399" s="35">
        <v>1051</v>
      </c>
      <c r="E399" s="36">
        <f t="shared" si="61"/>
        <v>18411.988582302569</v>
      </c>
      <c r="F399" s="37">
        <f t="shared" si="68"/>
        <v>0.640793542810289</v>
      </c>
      <c r="G399" s="38">
        <f t="shared" si="62"/>
        <v>6192.6702564395327</v>
      </c>
      <c r="H399" s="38">
        <f t="shared" si="63"/>
        <v>2606.7322842501644</v>
      </c>
      <c r="I399" s="36">
        <f t="shared" si="64"/>
        <v>8799.4025406896981</v>
      </c>
      <c r="J399" s="39">
        <f t="shared" si="70"/>
        <v>-367.98323165044008</v>
      </c>
      <c r="K399" s="36">
        <f t="shared" si="65"/>
        <v>8431.4193090392582</v>
      </c>
      <c r="L399" s="36">
        <f t="shared" si="66"/>
        <v>9248172.0702648722</v>
      </c>
      <c r="M399" s="36">
        <f t="shared" si="67"/>
        <v>8861421.6938002612</v>
      </c>
      <c r="N399" s="40">
        <f>'jan-nov'!M399</f>
        <v>8852364.3504681159</v>
      </c>
      <c r="O399" s="40">
        <f t="shared" si="69"/>
        <v>9057.3433321453631</v>
      </c>
    </row>
    <row r="400" spans="1:15" x14ac:dyDescent="0.3">
      <c r="A400" s="33">
        <v>1922</v>
      </c>
      <c r="B400" s="34" t="s">
        <v>450</v>
      </c>
      <c r="C400" s="35">
        <v>109015</v>
      </c>
      <c r="D400" s="35">
        <v>4019</v>
      </c>
      <c r="E400" s="36">
        <f t="shared" si="61"/>
        <v>27124.906693207264</v>
      </c>
      <c r="F400" s="37">
        <f t="shared" si="68"/>
        <v>0.94402975434417247</v>
      </c>
      <c r="G400" s="38">
        <f t="shared" si="62"/>
        <v>964.9193898967161</v>
      </c>
      <c r="H400" s="38">
        <f t="shared" si="63"/>
        <v>0</v>
      </c>
      <c r="I400" s="36">
        <f t="shared" si="64"/>
        <v>964.9193898967161</v>
      </c>
      <c r="J400" s="39">
        <f t="shared" si="70"/>
        <v>-367.98323165044008</v>
      </c>
      <c r="K400" s="36">
        <f t="shared" si="65"/>
        <v>596.93615824627602</v>
      </c>
      <c r="L400" s="36">
        <f t="shared" si="66"/>
        <v>3878011.0279949019</v>
      </c>
      <c r="M400" s="36">
        <f t="shared" si="67"/>
        <v>2399086.4199917833</v>
      </c>
      <c r="N400" s="40">
        <f>'jan-nov'!M400</f>
        <v>2184840.5892700241</v>
      </c>
      <c r="O400" s="40">
        <f t="shared" si="69"/>
        <v>214245.83072175924</v>
      </c>
    </row>
    <row r="401" spans="1:15" x14ac:dyDescent="0.3">
      <c r="A401" s="33">
        <v>1923</v>
      </c>
      <c r="B401" s="34" t="s">
        <v>451</v>
      </c>
      <c r="C401" s="35">
        <v>46921</v>
      </c>
      <c r="D401" s="35">
        <v>2230</v>
      </c>
      <c r="E401" s="36">
        <f t="shared" si="61"/>
        <v>21040.807174887894</v>
      </c>
      <c r="F401" s="37">
        <f t="shared" si="68"/>
        <v>0.73228447394020846</v>
      </c>
      <c r="G401" s="38">
        <f t="shared" si="62"/>
        <v>4615.3791008883381</v>
      </c>
      <c r="H401" s="38">
        <f t="shared" si="63"/>
        <v>1686.6457768453008</v>
      </c>
      <c r="I401" s="36">
        <f t="shared" si="64"/>
        <v>6302.0248777336392</v>
      </c>
      <c r="J401" s="39">
        <f t="shared" si="70"/>
        <v>-367.98323165044008</v>
      </c>
      <c r="K401" s="36">
        <f t="shared" si="65"/>
        <v>5934.0416460831993</v>
      </c>
      <c r="L401" s="36">
        <f t="shared" si="66"/>
        <v>14053515.477346016</v>
      </c>
      <c r="M401" s="36">
        <f t="shared" si="67"/>
        <v>13232912.870765535</v>
      </c>
      <c r="N401" s="40">
        <f>'jan-nov'!M401</f>
        <v>13072152.332582209</v>
      </c>
      <c r="O401" s="40">
        <f t="shared" si="69"/>
        <v>160760.5381833259</v>
      </c>
    </row>
    <row r="402" spans="1:15" x14ac:dyDescent="0.3">
      <c r="A402" s="33">
        <v>1924</v>
      </c>
      <c r="B402" s="34" t="s">
        <v>452</v>
      </c>
      <c r="C402" s="35">
        <v>179331</v>
      </c>
      <c r="D402" s="35">
        <v>6741</v>
      </c>
      <c r="E402" s="36">
        <f t="shared" si="61"/>
        <v>26603.026257231864</v>
      </c>
      <c r="F402" s="37">
        <f t="shared" si="68"/>
        <v>0.92586671823336952</v>
      </c>
      <c r="G402" s="38">
        <f t="shared" si="62"/>
        <v>1278.0476514819559</v>
      </c>
      <c r="H402" s="38">
        <f t="shared" si="63"/>
        <v>0</v>
      </c>
      <c r="I402" s="36">
        <f t="shared" si="64"/>
        <v>1278.0476514819559</v>
      </c>
      <c r="J402" s="39">
        <f t="shared" si="70"/>
        <v>-367.98323165044008</v>
      </c>
      <c r="K402" s="36">
        <f t="shared" si="65"/>
        <v>910.06441983151581</v>
      </c>
      <c r="L402" s="36">
        <f t="shared" si="66"/>
        <v>8615319.2186398655</v>
      </c>
      <c r="M402" s="36">
        <f t="shared" si="67"/>
        <v>6134744.2540842481</v>
      </c>
      <c r="N402" s="40">
        <f>'jan-nov'!M402</f>
        <v>5943371.5880241804</v>
      </c>
      <c r="O402" s="40">
        <f t="shared" si="69"/>
        <v>191372.66606006771</v>
      </c>
    </row>
    <row r="403" spans="1:15" x14ac:dyDescent="0.3">
      <c r="A403" s="33">
        <v>1925</v>
      </c>
      <c r="B403" s="34" t="s">
        <v>453</v>
      </c>
      <c r="C403" s="35">
        <v>81156</v>
      </c>
      <c r="D403" s="35">
        <v>3452</v>
      </c>
      <c r="E403" s="36">
        <f t="shared" si="61"/>
        <v>23509.849362688296</v>
      </c>
      <c r="F403" s="37">
        <f t="shared" si="68"/>
        <v>0.81821469727249052</v>
      </c>
      <c r="G403" s="38">
        <f t="shared" si="62"/>
        <v>3133.9537882080972</v>
      </c>
      <c r="H403" s="38">
        <f t="shared" si="63"/>
        <v>822.48101111516019</v>
      </c>
      <c r="I403" s="36">
        <f t="shared" si="64"/>
        <v>3956.4347993232573</v>
      </c>
      <c r="J403" s="39">
        <f t="shared" si="70"/>
        <v>-367.98323165044008</v>
      </c>
      <c r="K403" s="36">
        <f t="shared" si="65"/>
        <v>3588.451567672817</v>
      </c>
      <c r="L403" s="36">
        <f t="shared" si="66"/>
        <v>13657612.927263884</v>
      </c>
      <c r="M403" s="36">
        <f t="shared" si="67"/>
        <v>12387334.811606564</v>
      </c>
      <c r="N403" s="40">
        <f>'jan-nov'!M403</f>
        <v>12432593.565952364</v>
      </c>
      <c r="O403" s="40">
        <f t="shared" si="69"/>
        <v>-45258.754345800728</v>
      </c>
    </row>
    <row r="404" spans="1:15" x14ac:dyDescent="0.3">
      <c r="A404" s="33">
        <v>1926</v>
      </c>
      <c r="B404" s="34" t="s">
        <v>454</v>
      </c>
      <c r="C404" s="35">
        <v>22702</v>
      </c>
      <c r="D404" s="35">
        <v>1158</v>
      </c>
      <c r="E404" s="36">
        <f t="shared" si="61"/>
        <v>19604.490500863558</v>
      </c>
      <c r="F404" s="37">
        <f t="shared" si="68"/>
        <v>0.6822962585971788</v>
      </c>
      <c r="G404" s="38">
        <f t="shared" si="62"/>
        <v>5477.1691053029399</v>
      </c>
      <c r="H404" s="38">
        <f t="shared" si="63"/>
        <v>2189.3566127538184</v>
      </c>
      <c r="I404" s="36">
        <f t="shared" si="64"/>
        <v>7666.5257180567587</v>
      </c>
      <c r="J404" s="39">
        <f t="shared" si="70"/>
        <v>-367.98323165044008</v>
      </c>
      <c r="K404" s="36">
        <f t="shared" si="65"/>
        <v>7298.5424864063189</v>
      </c>
      <c r="L404" s="36">
        <f t="shared" si="66"/>
        <v>8877836.7815097272</v>
      </c>
      <c r="M404" s="36">
        <f t="shared" si="67"/>
        <v>8451712.1992585175</v>
      </c>
      <c r="N404" s="40">
        <f>'jan-nov'!M404</f>
        <v>8314379.4175471729</v>
      </c>
      <c r="O404" s="40">
        <f t="shared" si="69"/>
        <v>137332.78171134461</v>
      </c>
    </row>
    <row r="405" spans="1:15" x14ac:dyDescent="0.3">
      <c r="A405" s="33">
        <v>1927</v>
      </c>
      <c r="B405" s="34" t="s">
        <v>455</v>
      </c>
      <c r="C405" s="35">
        <v>30589</v>
      </c>
      <c r="D405" s="35">
        <v>1543</v>
      </c>
      <c r="E405" s="36">
        <f t="shared" si="61"/>
        <v>19824.368114063513</v>
      </c>
      <c r="F405" s="37">
        <f t="shared" si="68"/>
        <v>0.68994867235559798</v>
      </c>
      <c r="G405" s="38">
        <f t="shared" si="62"/>
        <v>5345.2425373829665</v>
      </c>
      <c r="H405" s="38">
        <f t="shared" si="63"/>
        <v>2112.3994481338341</v>
      </c>
      <c r="I405" s="36">
        <f t="shared" si="64"/>
        <v>7457.6419855168006</v>
      </c>
      <c r="J405" s="39">
        <f t="shared" si="70"/>
        <v>-367.98323165044008</v>
      </c>
      <c r="K405" s="36">
        <f t="shared" si="65"/>
        <v>7089.6587538663607</v>
      </c>
      <c r="L405" s="36">
        <f t="shared" si="66"/>
        <v>11507141.583652424</v>
      </c>
      <c r="M405" s="36">
        <f t="shared" si="67"/>
        <v>10939343.457215795</v>
      </c>
      <c r="N405" s="40">
        <f>'jan-nov'!M405</f>
        <v>10746286.434607333</v>
      </c>
      <c r="O405" s="40">
        <f t="shared" si="69"/>
        <v>193057.02260846272</v>
      </c>
    </row>
    <row r="406" spans="1:15" x14ac:dyDescent="0.3">
      <c r="A406" s="33">
        <v>1928</v>
      </c>
      <c r="B406" s="34" t="s">
        <v>456</v>
      </c>
      <c r="C406" s="35">
        <v>18571</v>
      </c>
      <c r="D406" s="35">
        <v>913</v>
      </c>
      <c r="E406" s="36">
        <f t="shared" si="61"/>
        <v>20340.635268346112</v>
      </c>
      <c r="F406" s="37">
        <f t="shared" si="68"/>
        <v>0.70791634908701384</v>
      </c>
      <c r="G406" s="38">
        <f t="shared" si="62"/>
        <v>5035.4822448134073</v>
      </c>
      <c r="H406" s="38">
        <f t="shared" si="63"/>
        <v>1931.7059441349245</v>
      </c>
      <c r="I406" s="36">
        <f t="shared" si="64"/>
        <v>6967.188188948332</v>
      </c>
      <c r="J406" s="39">
        <f t="shared" si="70"/>
        <v>-367.98323165044008</v>
      </c>
      <c r="K406" s="36">
        <f t="shared" si="65"/>
        <v>6599.2049572978922</v>
      </c>
      <c r="L406" s="36">
        <f t="shared" si="66"/>
        <v>6361042.816509827</v>
      </c>
      <c r="M406" s="36">
        <f t="shared" si="67"/>
        <v>6025074.1260129754</v>
      </c>
      <c r="N406" s="40">
        <f>'jan-nov'!M406</f>
        <v>5897379.4975998001</v>
      </c>
      <c r="O406" s="40">
        <f t="shared" si="69"/>
        <v>127694.62841317523</v>
      </c>
    </row>
    <row r="407" spans="1:15" x14ac:dyDescent="0.3">
      <c r="A407" s="33">
        <v>1929</v>
      </c>
      <c r="B407" s="34" t="s">
        <v>457</v>
      </c>
      <c r="C407" s="35">
        <v>21381</v>
      </c>
      <c r="D407" s="35">
        <v>915</v>
      </c>
      <c r="E407" s="36">
        <f t="shared" si="61"/>
        <v>23367.213114754097</v>
      </c>
      <c r="F407" s="37">
        <f t="shared" si="68"/>
        <v>0.81325051938163651</v>
      </c>
      <c r="G407" s="38">
        <f t="shared" si="62"/>
        <v>3219.5355369686163</v>
      </c>
      <c r="H407" s="38">
        <f t="shared" si="63"/>
        <v>872.4036978921298</v>
      </c>
      <c r="I407" s="36">
        <f t="shared" si="64"/>
        <v>4091.9392348607462</v>
      </c>
      <c r="J407" s="39">
        <f t="shared" si="70"/>
        <v>-367.98323165044008</v>
      </c>
      <c r="K407" s="36">
        <f t="shared" si="65"/>
        <v>3723.9560032103063</v>
      </c>
      <c r="L407" s="36">
        <f t="shared" si="66"/>
        <v>3744124.3998975828</v>
      </c>
      <c r="M407" s="36">
        <f t="shared" si="67"/>
        <v>3407419.7429374303</v>
      </c>
      <c r="N407" s="40">
        <f>'jan-nov'!M407</f>
        <v>3329701.7418442699</v>
      </c>
      <c r="O407" s="40">
        <f t="shared" si="69"/>
        <v>77718.001093160361</v>
      </c>
    </row>
    <row r="408" spans="1:15" x14ac:dyDescent="0.3">
      <c r="A408" s="33">
        <v>1931</v>
      </c>
      <c r="B408" s="34" t="s">
        <v>458</v>
      </c>
      <c r="C408" s="35">
        <v>274230</v>
      </c>
      <c r="D408" s="35">
        <v>11618</v>
      </c>
      <c r="E408" s="36">
        <f t="shared" si="61"/>
        <v>23603.89051471854</v>
      </c>
      <c r="F408" s="37">
        <f t="shared" si="68"/>
        <v>0.82148761712631568</v>
      </c>
      <c r="G408" s="38">
        <f t="shared" si="62"/>
        <v>3077.5290969899506</v>
      </c>
      <c r="H408" s="38">
        <f t="shared" si="63"/>
        <v>789.56660790457477</v>
      </c>
      <c r="I408" s="36">
        <f t="shared" si="64"/>
        <v>3867.0957048945256</v>
      </c>
      <c r="J408" s="39">
        <f t="shared" si="70"/>
        <v>-367.98323165044008</v>
      </c>
      <c r="K408" s="36">
        <f t="shared" si="65"/>
        <v>3499.1124732440858</v>
      </c>
      <c r="L408" s="36">
        <f t="shared" si="66"/>
        <v>44927917.8994646</v>
      </c>
      <c r="M408" s="36">
        <f t="shared" si="67"/>
        <v>40652688.714149788</v>
      </c>
      <c r="N408" s="40">
        <f>'jan-nov'!M408</f>
        <v>40011366.816116646</v>
      </c>
      <c r="O408" s="40">
        <f t="shared" si="69"/>
        <v>641321.89803314209</v>
      </c>
    </row>
    <row r="409" spans="1:15" x14ac:dyDescent="0.3">
      <c r="A409" s="33">
        <v>1933</v>
      </c>
      <c r="B409" s="34" t="s">
        <v>459</v>
      </c>
      <c r="C409" s="35">
        <v>117146</v>
      </c>
      <c r="D409" s="35">
        <v>5701</v>
      </c>
      <c r="E409" s="36">
        <f t="shared" si="61"/>
        <v>20548.324855288545</v>
      </c>
      <c r="F409" s="37">
        <f t="shared" si="68"/>
        <v>0.71514458223666766</v>
      </c>
      <c r="G409" s="38">
        <f t="shared" si="62"/>
        <v>4910.8684926479473</v>
      </c>
      <c r="H409" s="38">
        <f t="shared" si="63"/>
        <v>1859.0145887050728</v>
      </c>
      <c r="I409" s="36">
        <f t="shared" si="64"/>
        <v>6769.8830813530203</v>
      </c>
      <c r="J409" s="39">
        <f t="shared" si="70"/>
        <v>-367.98323165044008</v>
      </c>
      <c r="K409" s="36">
        <f t="shared" si="65"/>
        <v>6401.8998497025805</v>
      </c>
      <c r="L409" s="36">
        <f t="shared" si="66"/>
        <v>38595103.446793571</v>
      </c>
      <c r="M409" s="36">
        <f t="shared" si="67"/>
        <v>36497231.043154411</v>
      </c>
      <c r="N409" s="40">
        <f>'jan-nov'!M409</f>
        <v>36059932.21885702</v>
      </c>
      <c r="O409" s="40">
        <f t="shared" si="69"/>
        <v>437298.82429739088</v>
      </c>
    </row>
    <row r="410" spans="1:15" x14ac:dyDescent="0.3">
      <c r="A410" s="33">
        <v>1936</v>
      </c>
      <c r="B410" s="34" t="s">
        <v>460</v>
      </c>
      <c r="C410" s="35">
        <v>49979</v>
      </c>
      <c r="D410" s="35">
        <v>2282</v>
      </c>
      <c r="E410" s="36">
        <f t="shared" si="61"/>
        <v>21901.402278702892</v>
      </c>
      <c r="F410" s="37">
        <f t="shared" si="68"/>
        <v>0.76223581694879927</v>
      </c>
      <c r="G410" s="38">
        <f t="shared" si="62"/>
        <v>4099.0220385993389</v>
      </c>
      <c r="H410" s="38">
        <f t="shared" si="63"/>
        <v>1385.4374905100515</v>
      </c>
      <c r="I410" s="36">
        <f t="shared" si="64"/>
        <v>5484.4595291093901</v>
      </c>
      <c r="J410" s="39">
        <f t="shared" si="70"/>
        <v>-367.98323165044008</v>
      </c>
      <c r="K410" s="36">
        <f t="shared" si="65"/>
        <v>5116.4762974589503</v>
      </c>
      <c r="L410" s="36">
        <f t="shared" si="66"/>
        <v>12515536.645427627</v>
      </c>
      <c r="M410" s="36">
        <f t="shared" si="67"/>
        <v>11675798.910801325</v>
      </c>
      <c r="N410" s="40">
        <f>'jan-nov'!M410</f>
        <v>11598430.682938388</v>
      </c>
      <c r="O410" s="40">
        <f t="shared" si="69"/>
        <v>77368.227862937376</v>
      </c>
    </row>
    <row r="411" spans="1:15" x14ac:dyDescent="0.3">
      <c r="A411" s="33">
        <v>1938</v>
      </c>
      <c r="B411" s="34" t="s">
        <v>461</v>
      </c>
      <c r="C411" s="35">
        <v>61736</v>
      </c>
      <c r="D411" s="35">
        <v>2861</v>
      </c>
      <c r="E411" s="36">
        <f t="shared" si="61"/>
        <v>21578.469066759873</v>
      </c>
      <c r="F411" s="37">
        <f t="shared" si="68"/>
        <v>0.75099675300700564</v>
      </c>
      <c r="G411" s="38">
        <f t="shared" si="62"/>
        <v>4292.7819657651498</v>
      </c>
      <c r="H411" s="38">
        <f t="shared" si="63"/>
        <v>1498.4641146901079</v>
      </c>
      <c r="I411" s="36">
        <f t="shared" si="64"/>
        <v>5791.2460804552575</v>
      </c>
      <c r="J411" s="39">
        <f t="shared" si="70"/>
        <v>-367.98323165044008</v>
      </c>
      <c r="K411" s="36">
        <f t="shared" si="65"/>
        <v>5423.2628488048176</v>
      </c>
      <c r="L411" s="36">
        <f t="shared" si="66"/>
        <v>16568755.036182491</v>
      </c>
      <c r="M411" s="36">
        <f t="shared" si="67"/>
        <v>15515955.010430584</v>
      </c>
      <c r="N411" s="40">
        <f>'jan-nov'!M411</f>
        <v>15230745.391711969</v>
      </c>
      <c r="O411" s="40">
        <f t="shared" si="69"/>
        <v>285209.6187186148</v>
      </c>
    </row>
    <row r="412" spans="1:15" x14ac:dyDescent="0.3">
      <c r="A412" s="33">
        <v>1939</v>
      </c>
      <c r="B412" s="34" t="s">
        <v>462</v>
      </c>
      <c r="C412" s="35">
        <v>43833</v>
      </c>
      <c r="D412" s="35">
        <v>1865</v>
      </c>
      <c r="E412" s="36">
        <f t="shared" si="61"/>
        <v>23502.949061662199</v>
      </c>
      <c r="F412" s="37">
        <f t="shared" si="68"/>
        <v>0.81797454568206318</v>
      </c>
      <c r="G412" s="38">
        <f t="shared" si="62"/>
        <v>3138.0939688237549</v>
      </c>
      <c r="H412" s="38">
        <f t="shared" si="63"/>
        <v>824.8961164742941</v>
      </c>
      <c r="I412" s="36">
        <f t="shared" si="64"/>
        <v>3962.9900852980491</v>
      </c>
      <c r="J412" s="39">
        <f t="shared" si="70"/>
        <v>-367.98323165044008</v>
      </c>
      <c r="K412" s="36">
        <f t="shared" si="65"/>
        <v>3595.0068536476092</v>
      </c>
      <c r="L412" s="36">
        <f t="shared" si="66"/>
        <v>7390976.5090808617</v>
      </c>
      <c r="M412" s="36">
        <f t="shared" si="67"/>
        <v>6704687.7820527907</v>
      </c>
      <c r="N412" s="40">
        <f>'jan-nov'!M412</f>
        <v>6651967.7579667354</v>
      </c>
      <c r="O412" s="40">
        <f t="shared" si="69"/>
        <v>52720.024086055346</v>
      </c>
    </row>
    <row r="413" spans="1:15" x14ac:dyDescent="0.3">
      <c r="A413" s="33">
        <v>1940</v>
      </c>
      <c r="B413" s="34" t="s">
        <v>463</v>
      </c>
      <c r="C413" s="35">
        <v>44224</v>
      </c>
      <c r="D413" s="35">
        <v>2150</v>
      </c>
      <c r="E413" s="36">
        <f t="shared" si="61"/>
        <v>20569.302325581397</v>
      </c>
      <c r="F413" s="37">
        <f t="shared" si="68"/>
        <v>0.715874662393304</v>
      </c>
      <c r="G413" s="38">
        <f t="shared" si="62"/>
        <v>4898.2820104722359</v>
      </c>
      <c r="H413" s="38">
        <f t="shared" si="63"/>
        <v>1851.6724741025746</v>
      </c>
      <c r="I413" s="36">
        <f t="shared" si="64"/>
        <v>6749.9544845748105</v>
      </c>
      <c r="J413" s="39">
        <f t="shared" si="70"/>
        <v>-367.98323165044008</v>
      </c>
      <c r="K413" s="36">
        <f t="shared" si="65"/>
        <v>6381.9712529243707</v>
      </c>
      <c r="L413" s="36">
        <f t="shared" si="66"/>
        <v>14512402.141835842</v>
      </c>
      <c r="M413" s="36">
        <f t="shared" si="67"/>
        <v>13721238.193787398</v>
      </c>
      <c r="N413" s="40">
        <f>'jan-nov'!M413</f>
        <v>13536462.562803473</v>
      </c>
      <c r="O413" s="40">
        <f t="shared" si="69"/>
        <v>184775.63098392449</v>
      </c>
    </row>
    <row r="414" spans="1:15" x14ac:dyDescent="0.3">
      <c r="A414" s="33">
        <v>1941</v>
      </c>
      <c r="B414" s="34" t="s">
        <v>464</v>
      </c>
      <c r="C414" s="35">
        <v>62594</v>
      </c>
      <c r="D414" s="35">
        <v>2920</v>
      </c>
      <c r="E414" s="36">
        <f t="shared" si="61"/>
        <v>21436.301369863013</v>
      </c>
      <c r="F414" s="37">
        <f t="shared" si="68"/>
        <v>0.74604888212600351</v>
      </c>
      <c r="G414" s="38">
        <f t="shared" si="62"/>
        <v>4378.0825839032668</v>
      </c>
      <c r="H414" s="38">
        <f t="shared" si="63"/>
        <v>1548.2228086040091</v>
      </c>
      <c r="I414" s="36">
        <f t="shared" si="64"/>
        <v>5926.3053925072763</v>
      </c>
      <c r="J414" s="39">
        <f t="shared" si="70"/>
        <v>-367.98323165044008</v>
      </c>
      <c r="K414" s="36">
        <f t="shared" si="65"/>
        <v>5558.3221608568365</v>
      </c>
      <c r="L414" s="36">
        <f t="shared" si="66"/>
        <v>17304811.746121246</v>
      </c>
      <c r="M414" s="36">
        <f t="shared" si="67"/>
        <v>16230300.709701963</v>
      </c>
      <c r="N414" s="40">
        <f>'jan-nov'!M414</f>
        <v>16451826.596923785</v>
      </c>
      <c r="O414" s="40">
        <f t="shared" si="69"/>
        <v>-221525.88722182252</v>
      </c>
    </row>
    <row r="415" spans="1:15" x14ac:dyDescent="0.3">
      <c r="A415" s="33">
        <v>1942</v>
      </c>
      <c r="B415" s="34" t="s">
        <v>465</v>
      </c>
      <c r="C415" s="35">
        <v>104420</v>
      </c>
      <c r="D415" s="35">
        <v>4895</v>
      </c>
      <c r="E415" s="36">
        <f t="shared" si="61"/>
        <v>21331.97139938713</v>
      </c>
      <c r="F415" s="37">
        <f t="shared" si="68"/>
        <v>0.74241787990678676</v>
      </c>
      <c r="G415" s="38">
        <f t="shared" si="62"/>
        <v>4440.6805661887965</v>
      </c>
      <c r="H415" s="38">
        <f t="shared" si="63"/>
        <v>1584.7382982705681</v>
      </c>
      <c r="I415" s="36">
        <f t="shared" si="64"/>
        <v>6025.4188644593651</v>
      </c>
      <c r="J415" s="39">
        <f t="shared" si="70"/>
        <v>-367.98323165044008</v>
      </c>
      <c r="K415" s="36">
        <f t="shared" si="65"/>
        <v>5657.4356328089252</v>
      </c>
      <c r="L415" s="36">
        <f t="shared" si="66"/>
        <v>29494425.341528591</v>
      </c>
      <c r="M415" s="36">
        <f t="shared" si="67"/>
        <v>27693147.422599688</v>
      </c>
      <c r="N415" s="40">
        <f>'jan-nov'!M415</f>
        <v>27525067.788336288</v>
      </c>
      <c r="O415" s="40">
        <f t="shared" si="69"/>
        <v>168079.63426339999</v>
      </c>
    </row>
    <row r="416" spans="1:15" x14ac:dyDescent="0.3">
      <c r="A416" s="33">
        <v>1943</v>
      </c>
      <c r="B416" s="34" t="s">
        <v>466</v>
      </c>
      <c r="C416" s="35">
        <v>30668</v>
      </c>
      <c r="D416" s="35">
        <v>1231</v>
      </c>
      <c r="E416" s="36">
        <f t="shared" si="61"/>
        <v>24913.078797725426</v>
      </c>
      <c r="F416" s="37">
        <f t="shared" si="68"/>
        <v>0.86705137545278255</v>
      </c>
      <c r="G416" s="38">
        <f t="shared" si="62"/>
        <v>2292.0161271858187</v>
      </c>
      <c r="H416" s="38">
        <f t="shared" si="63"/>
        <v>331.35070885216464</v>
      </c>
      <c r="I416" s="36">
        <f t="shared" si="64"/>
        <v>2623.3668360379834</v>
      </c>
      <c r="J416" s="39">
        <f t="shared" si="70"/>
        <v>-367.98323165044008</v>
      </c>
      <c r="K416" s="36">
        <f t="shared" si="65"/>
        <v>2255.3836043875435</v>
      </c>
      <c r="L416" s="36">
        <f t="shared" si="66"/>
        <v>3229364.5751627577</v>
      </c>
      <c r="M416" s="36">
        <f t="shared" si="67"/>
        <v>2776377.2170010661</v>
      </c>
      <c r="N416" s="40">
        <f>'jan-nov'!M416</f>
        <v>2743216.3324702699</v>
      </c>
      <c r="O416" s="40">
        <f t="shared" si="69"/>
        <v>33160.884530796204</v>
      </c>
    </row>
    <row r="417" spans="1:15" x14ac:dyDescent="0.3">
      <c r="A417" s="33">
        <v>2002</v>
      </c>
      <c r="B417" s="34" t="s">
        <v>467</v>
      </c>
      <c r="C417" s="35">
        <v>46439</v>
      </c>
      <c r="D417" s="35">
        <v>2137</v>
      </c>
      <c r="E417" s="36">
        <f t="shared" si="61"/>
        <v>21730.931211979412</v>
      </c>
      <c r="F417" s="37">
        <f t="shared" si="68"/>
        <v>0.75630290219034746</v>
      </c>
      <c r="G417" s="38">
        <f t="shared" si="62"/>
        <v>4201.3046786334271</v>
      </c>
      <c r="H417" s="38">
        <f t="shared" si="63"/>
        <v>1445.1023638632694</v>
      </c>
      <c r="I417" s="36">
        <f t="shared" si="64"/>
        <v>5646.4070424966967</v>
      </c>
      <c r="J417" s="39">
        <f t="shared" si="70"/>
        <v>-367.98323165044008</v>
      </c>
      <c r="K417" s="36">
        <f t="shared" si="65"/>
        <v>5278.4238108462569</v>
      </c>
      <c r="L417" s="36">
        <f t="shared" si="66"/>
        <v>12066371.849815441</v>
      </c>
      <c r="M417" s="36">
        <f t="shared" si="67"/>
        <v>11279991.683778452</v>
      </c>
      <c r="N417" s="40">
        <f>'jan-nov'!M417</f>
        <v>11163192.975214427</v>
      </c>
      <c r="O417" s="40">
        <f t="shared" si="69"/>
        <v>116798.70856402442</v>
      </c>
    </row>
    <row r="418" spans="1:15" x14ac:dyDescent="0.3">
      <c r="A418" s="33">
        <v>2003</v>
      </c>
      <c r="B418" s="34" t="s">
        <v>468</v>
      </c>
      <c r="C418" s="35">
        <v>143163</v>
      </c>
      <c r="D418" s="35">
        <v>6160</v>
      </c>
      <c r="E418" s="36">
        <f t="shared" si="61"/>
        <v>23240.746753246753</v>
      </c>
      <c r="F418" s="37">
        <f t="shared" si="68"/>
        <v>0.80884910301781632</v>
      </c>
      <c r="G418" s="38">
        <f t="shared" si="62"/>
        <v>3295.4153538730229</v>
      </c>
      <c r="H418" s="38">
        <f t="shared" si="63"/>
        <v>916.66692441970019</v>
      </c>
      <c r="I418" s="36">
        <f t="shared" si="64"/>
        <v>4212.0822782927235</v>
      </c>
      <c r="J418" s="39">
        <f t="shared" si="70"/>
        <v>-367.98323165044008</v>
      </c>
      <c r="K418" s="36">
        <f t="shared" si="65"/>
        <v>3844.0990466422836</v>
      </c>
      <c r="L418" s="36">
        <f t="shared" si="66"/>
        <v>25946426.834283177</v>
      </c>
      <c r="M418" s="36">
        <f t="shared" si="67"/>
        <v>23679650.127316467</v>
      </c>
      <c r="N418" s="40">
        <f>'jan-nov'!M418</f>
        <v>22992312.272962514</v>
      </c>
      <c r="O418" s="40">
        <f t="shared" si="69"/>
        <v>687337.85435395315</v>
      </c>
    </row>
    <row r="419" spans="1:15" x14ac:dyDescent="0.3">
      <c r="A419" s="33">
        <v>2004</v>
      </c>
      <c r="B419" s="34" t="s">
        <v>469</v>
      </c>
      <c r="C419" s="35">
        <v>280198</v>
      </c>
      <c r="D419" s="35">
        <v>10455</v>
      </c>
      <c r="E419" s="36">
        <f t="shared" si="61"/>
        <v>26800.382592061214</v>
      </c>
      <c r="F419" s="37">
        <f t="shared" si="68"/>
        <v>0.932735322590039</v>
      </c>
      <c r="G419" s="38">
        <f t="shared" si="62"/>
        <v>1159.6338505843457</v>
      </c>
      <c r="H419" s="38">
        <f t="shared" si="63"/>
        <v>0</v>
      </c>
      <c r="I419" s="36">
        <f t="shared" si="64"/>
        <v>1159.6338505843457</v>
      </c>
      <c r="J419" s="39">
        <f t="shared" si="70"/>
        <v>-367.98323165044008</v>
      </c>
      <c r="K419" s="36">
        <f t="shared" si="65"/>
        <v>791.65061893390566</v>
      </c>
      <c r="L419" s="36">
        <f t="shared" si="66"/>
        <v>12123971.907859335</v>
      </c>
      <c r="M419" s="36">
        <f t="shared" si="67"/>
        <v>8276707.2209539833</v>
      </c>
      <c r="N419" s="40">
        <f>'jan-nov'!M419</f>
        <v>7659119.1741274083</v>
      </c>
      <c r="O419" s="40">
        <f t="shared" si="69"/>
        <v>617588.04682657495</v>
      </c>
    </row>
    <row r="420" spans="1:15" x14ac:dyDescent="0.3">
      <c r="A420" s="33">
        <v>2011</v>
      </c>
      <c r="B420" s="34" t="s">
        <v>470</v>
      </c>
      <c r="C420" s="35">
        <v>49253</v>
      </c>
      <c r="D420" s="35">
        <v>2956</v>
      </c>
      <c r="E420" s="36">
        <f t="shared" si="61"/>
        <v>16662.043301759135</v>
      </c>
      <c r="F420" s="37">
        <f t="shared" si="68"/>
        <v>0.57989009226603838</v>
      </c>
      <c r="G420" s="38">
        <f t="shared" si="62"/>
        <v>7242.6374247655931</v>
      </c>
      <c r="H420" s="38">
        <f t="shared" si="63"/>
        <v>3219.2131324403663</v>
      </c>
      <c r="I420" s="36">
        <f t="shared" si="64"/>
        <v>10461.850557205958</v>
      </c>
      <c r="J420" s="39">
        <f t="shared" si="70"/>
        <v>-367.98323165044008</v>
      </c>
      <c r="K420" s="36">
        <f t="shared" si="65"/>
        <v>10093.867325555519</v>
      </c>
      <c r="L420" s="36">
        <f t="shared" si="66"/>
        <v>30925230.247100811</v>
      </c>
      <c r="M420" s="36">
        <f t="shared" si="67"/>
        <v>29837471.814342111</v>
      </c>
      <c r="N420" s="40">
        <f>'jan-nov'!M420</f>
        <v>29844226.99332422</v>
      </c>
      <c r="O420" s="40">
        <f t="shared" si="69"/>
        <v>-6755.1789821088314</v>
      </c>
    </row>
    <row r="421" spans="1:15" x14ac:dyDescent="0.3">
      <c r="A421" s="33">
        <v>2012</v>
      </c>
      <c r="B421" s="34" t="s">
        <v>471</v>
      </c>
      <c r="C421" s="35">
        <v>470693</v>
      </c>
      <c r="D421" s="35">
        <v>20097</v>
      </c>
      <c r="E421" s="36">
        <f t="shared" si="61"/>
        <v>23421.05786933373</v>
      </c>
      <c r="F421" s="37">
        <f t="shared" si="68"/>
        <v>0.81512448160438078</v>
      </c>
      <c r="G421" s="38">
        <f t="shared" si="62"/>
        <v>3187.2286842208364</v>
      </c>
      <c r="H421" s="38">
        <f t="shared" si="63"/>
        <v>853.55803378925805</v>
      </c>
      <c r="I421" s="36">
        <f t="shared" si="64"/>
        <v>4040.7867180100943</v>
      </c>
      <c r="J421" s="39">
        <f t="shared" si="70"/>
        <v>-367.98323165044008</v>
      </c>
      <c r="K421" s="36">
        <f t="shared" si="65"/>
        <v>3672.803486359654</v>
      </c>
      <c r="L421" s="36">
        <f t="shared" si="66"/>
        <v>81207690.671848863</v>
      </c>
      <c r="M421" s="36">
        <f t="shared" si="67"/>
        <v>73812331.665369973</v>
      </c>
      <c r="N421" s="40">
        <f>'jan-nov'!M421</f>
        <v>73122346.290540218</v>
      </c>
      <c r="O421" s="40">
        <f t="shared" si="69"/>
        <v>689985.37482975423</v>
      </c>
    </row>
    <row r="422" spans="1:15" x14ac:dyDescent="0.3">
      <c r="A422" s="33">
        <v>2014</v>
      </c>
      <c r="B422" s="34" t="s">
        <v>472</v>
      </c>
      <c r="C422" s="35">
        <v>20080</v>
      </c>
      <c r="D422" s="35">
        <v>951</v>
      </c>
      <c r="E422" s="36">
        <f t="shared" si="61"/>
        <v>21114.616193480546</v>
      </c>
      <c r="F422" s="37">
        <f t="shared" si="68"/>
        <v>0.73485325364066933</v>
      </c>
      <c r="G422" s="38">
        <f t="shared" si="62"/>
        <v>4571.0936897327465</v>
      </c>
      <c r="H422" s="38">
        <f t="shared" si="63"/>
        <v>1660.8126203378724</v>
      </c>
      <c r="I422" s="36">
        <f t="shared" si="64"/>
        <v>6231.9063100706189</v>
      </c>
      <c r="J422" s="39">
        <f t="shared" si="70"/>
        <v>-367.98323165044008</v>
      </c>
      <c r="K422" s="36">
        <f t="shared" si="65"/>
        <v>5863.9230784201791</v>
      </c>
      <c r="L422" s="36">
        <f t="shared" si="66"/>
        <v>5926542.9008771582</v>
      </c>
      <c r="M422" s="36">
        <f t="shared" si="67"/>
        <v>5576590.8475775905</v>
      </c>
      <c r="N422" s="40">
        <f>'jan-nov'!M422</f>
        <v>5424702.1382446997</v>
      </c>
      <c r="O422" s="40">
        <f t="shared" si="69"/>
        <v>151888.70933289081</v>
      </c>
    </row>
    <row r="423" spans="1:15" x14ac:dyDescent="0.3">
      <c r="A423" s="33">
        <v>2015</v>
      </c>
      <c r="B423" s="34" t="s">
        <v>473</v>
      </c>
      <c r="C423" s="35">
        <v>20250</v>
      </c>
      <c r="D423" s="35">
        <v>1054</v>
      </c>
      <c r="E423" s="36">
        <f t="shared" si="61"/>
        <v>19212.523719165085</v>
      </c>
      <c r="F423" s="37">
        <f t="shared" si="68"/>
        <v>0.66865461518719238</v>
      </c>
      <c r="G423" s="38">
        <f t="shared" si="62"/>
        <v>5712.3491743220229</v>
      </c>
      <c r="H423" s="38">
        <f t="shared" si="63"/>
        <v>2326.5449863482836</v>
      </c>
      <c r="I423" s="36">
        <f t="shared" si="64"/>
        <v>8038.8941606703065</v>
      </c>
      <c r="J423" s="39">
        <f t="shared" si="70"/>
        <v>-367.98323165044008</v>
      </c>
      <c r="K423" s="36">
        <f t="shared" si="65"/>
        <v>7670.9109290198667</v>
      </c>
      <c r="L423" s="36">
        <f t="shared" si="66"/>
        <v>8472994.4453465026</v>
      </c>
      <c r="M423" s="36">
        <f t="shared" si="67"/>
        <v>8085140.1191869397</v>
      </c>
      <c r="N423" s="40">
        <f>'jan-nov'!M423</f>
        <v>7984322.7168348199</v>
      </c>
      <c r="O423" s="40">
        <f t="shared" si="69"/>
        <v>100817.4023521198</v>
      </c>
    </row>
    <row r="424" spans="1:15" x14ac:dyDescent="0.3">
      <c r="A424" s="33">
        <v>2017</v>
      </c>
      <c r="B424" s="34" t="s">
        <v>474</v>
      </c>
      <c r="C424" s="35">
        <v>22431</v>
      </c>
      <c r="D424" s="35">
        <v>1035</v>
      </c>
      <c r="E424" s="36">
        <f t="shared" si="61"/>
        <v>21672.463768115944</v>
      </c>
      <c r="F424" s="37">
        <f t="shared" si="68"/>
        <v>0.75426805623523185</v>
      </c>
      <c r="G424" s="38">
        <f t="shared" si="62"/>
        <v>4236.3851449515078</v>
      </c>
      <c r="H424" s="38">
        <f t="shared" si="63"/>
        <v>1465.5659692154832</v>
      </c>
      <c r="I424" s="36">
        <f t="shared" si="64"/>
        <v>5701.9511141669909</v>
      </c>
      <c r="J424" s="39">
        <f t="shared" si="70"/>
        <v>-367.98323165044008</v>
      </c>
      <c r="K424" s="36">
        <f t="shared" si="65"/>
        <v>5333.9678825165511</v>
      </c>
      <c r="L424" s="36">
        <f t="shared" si="66"/>
        <v>5901519.4031628352</v>
      </c>
      <c r="M424" s="36">
        <f t="shared" si="67"/>
        <v>5520656.7584046302</v>
      </c>
      <c r="N424" s="40">
        <f>'jan-nov'!M424</f>
        <v>5345486.3965123687</v>
      </c>
      <c r="O424" s="40">
        <f t="shared" si="69"/>
        <v>175170.36189226154</v>
      </c>
    </row>
    <row r="425" spans="1:15" x14ac:dyDescent="0.3">
      <c r="A425" s="33">
        <v>2018</v>
      </c>
      <c r="B425" s="34" t="s">
        <v>475</v>
      </c>
      <c r="C425" s="35">
        <v>28417</v>
      </c>
      <c r="D425" s="35">
        <v>1215</v>
      </c>
      <c r="E425" s="36">
        <f t="shared" si="61"/>
        <v>23388.477366255145</v>
      </c>
      <c r="F425" s="37">
        <f t="shared" si="68"/>
        <v>0.81399058040186023</v>
      </c>
      <c r="G425" s="38">
        <f t="shared" si="62"/>
        <v>3206.7769860679873</v>
      </c>
      <c r="H425" s="38">
        <f t="shared" si="63"/>
        <v>864.96120986676283</v>
      </c>
      <c r="I425" s="36">
        <f t="shared" si="64"/>
        <v>4071.7381959347504</v>
      </c>
      <c r="J425" s="39">
        <f t="shared" si="70"/>
        <v>-367.98323165044008</v>
      </c>
      <c r="K425" s="36">
        <f t="shared" si="65"/>
        <v>3703.7549642843105</v>
      </c>
      <c r="L425" s="36">
        <f t="shared" si="66"/>
        <v>4947161.9080607221</v>
      </c>
      <c r="M425" s="36">
        <f t="shared" si="67"/>
        <v>4500062.2816054374</v>
      </c>
      <c r="N425" s="40">
        <f>'jan-nov'!M425</f>
        <v>4191538.3785145213</v>
      </c>
      <c r="O425" s="40">
        <f t="shared" si="69"/>
        <v>308523.90309091611</v>
      </c>
    </row>
    <row r="426" spans="1:15" x14ac:dyDescent="0.3">
      <c r="A426" s="33">
        <v>2019</v>
      </c>
      <c r="B426" s="34" t="s">
        <v>476</v>
      </c>
      <c r="C426" s="35">
        <v>77401</v>
      </c>
      <c r="D426" s="35">
        <v>3276</v>
      </c>
      <c r="E426" s="36">
        <f t="shared" si="61"/>
        <v>23626.678876678878</v>
      </c>
      <c r="F426" s="37">
        <f t="shared" si="68"/>
        <v>0.82228072185425605</v>
      </c>
      <c r="G426" s="38">
        <f t="shared" si="62"/>
        <v>3063.8560798137478</v>
      </c>
      <c r="H426" s="38">
        <f t="shared" si="63"/>
        <v>781.59068121845644</v>
      </c>
      <c r="I426" s="36">
        <f t="shared" si="64"/>
        <v>3845.4467610322044</v>
      </c>
      <c r="J426" s="39">
        <f t="shared" si="70"/>
        <v>-367.98323165044008</v>
      </c>
      <c r="K426" s="36">
        <f t="shared" si="65"/>
        <v>3477.4635293817646</v>
      </c>
      <c r="L426" s="36">
        <f t="shared" si="66"/>
        <v>12597683.589141501</v>
      </c>
      <c r="M426" s="36">
        <f t="shared" si="67"/>
        <v>11392170.522254661</v>
      </c>
      <c r="N426" s="40">
        <f>'jan-nov'!M426</f>
        <v>11339186.072439151</v>
      </c>
      <c r="O426" s="40">
        <f t="shared" si="69"/>
        <v>52984.449815509841</v>
      </c>
    </row>
    <row r="427" spans="1:15" x14ac:dyDescent="0.3">
      <c r="A427" s="33">
        <v>2020</v>
      </c>
      <c r="B427" s="34" t="s">
        <v>477</v>
      </c>
      <c r="C427" s="35">
        <v>90906</v>
      </c>
      <c r="D427" s="35">
        <v>3978</v>
      </c>
      <c r="E427" s="36">
        <f t="shared" si="61"/>
        <v>22852.187028657616</v>
      </c>
      <c r="F427" s="37">
        <f t="shared" si="68"/>
        <v>0.7953260356207299</v>
      </c>
      <c r="G427" s="38">
        <f t="shared" si="62"/>
        <v>3528.5511886265049</v>
      </c>
      <c r="H427" s="38">
        <f t="shared" si="63"/>
        <v>1052.6628280258981</v>
      </c>
      <c r="I427" s="36">
        <f t="shared" si="64"/>
        <v>4581.2140166524032</v>
      </c>
      <c r="J427" s="39">
        <f t="shared" si="70"/>
        <v>-367.98323165044008</v>
      </c>
      <c r="K427" s="36">
        <f t="shared" si="65"/>
        <v>4213.2307850019633</v>
      </c>
      <c r="L427" s="36">
        <f t="shared" si="66"/>
        <v>18224069.358243261</v>
      </c>
      <c r="M427" s="36">
        <f t="shared" si="67"/>
        <v>16760232.062737809</v>
      </c>
      <c r="N427" s="40">
        <f>'jan-nov'!M427</f>
        <v>16636043.80224755</v>
      </c>
      <c r="O427" s="40">
        <f t="shared" si="69"/>
        <v>124188.26049025916</v>
      </c>
    </row>
    <row r="428" spans="1:15" x14ac:dyDescent="0.3">
      <c r="A428" s="33">
        <v>2021</v>
      </c>
      <c r="B428" s="34" t="s">
        <v>478</v>
      </c>
      <c r="C428" s="35">
        <v>54018</v>
      </c>
      <c r="D428" s="35">
        <v>2668</v>
      </c>
      <c r="E428" s="36">
        <f t="shared" si="61"/>
        <v>20246.626686656673</v>
      </c>
      <c r="F428" s="37">
        <f t="shared" si="68"/>
        <v>0.70464456278071297</v>
      </c>
      <c r="G428" s="38">
        <f t="shared" si="62"/>
        <v>5091.8873938270708</v>
      </c>
      <c r="H428" s="38">
        <f t="shared" si="63"/>
        <v>1964.6089477262281</v>
      </c>
      <c r="I428" s="36">
        <f t="shared" si="64"/>
        <v>7056.4963415532984</v>
      </c>
      <c r="J428" s="39">
        <f t="shared" si="70"/>
        <v>-367.98323165044008</v>
      </c>
      <c r="K428" s="36">
        <f t="shared" si="65"/>
        <v>6688.5131099028586</v>
      </c>
      <c r="L428" s="36">
        <f t="shared" si="66"/>
        <v>18826732.239264201</v>
      </c>
      <c r="M428" s="36">
        <f t="shared" si="67"/>
        <v>17844952.977220826</v>
      </c>
      <c r="N428" s="40">
        <f>'jan-nov'!M428</f>
        <v>17779123.822120775</v>
      </c>
      <c r="O428" s="40">
        <f t="shared" si="69"/>
        <v>65829.155100051314</v>
      </c>
    </row>
    <row r="429" spans="1:15" x14ac:dyDescent="0.3">
      <c r="A429" s="33">
        <v>2022</v>
      </c>
      <c r="B429" s="34" t="s">
        <v>479</v>
      </c>
      <c r="C429" s="35">
        <v>29174</v>
      </c>
      <c r="D429" s="35">
        <v>1318</v>
      </c>
      <c r="E429" s="36">
        <f t="shared" si="61"/>
        <v>22135.053110773901</v>
      </c>
      <c r="F429" s="37">
        <f t="shared" si="68"/>
        <v>0.77036758086957768</v>
      </c>
      <c r="G429" s="38">
        <f t="shared" si="62"/>
        <v>3958.8315393567336</v>
      </c>
      <c r="H429" s="38">
        <f t="shared" si="63"/>
        <v>1303.6596992851983</v>
      </c>
      <c r="I429" s="36">
        <f t="shared" si="64"/>
        <v>5262.4912386419319</v>
      </c>
      <c r="J429" s="39">
        <f t="shared" si="70"/>
        <v>-367.98323165044008</v>
      </c>
      <c r="K429" s="36">
        <f t="shared" si="65"/>
        <v>4894.508006991492</v>
      </c>
      <c r="L429" s="36">
        <f t="shared" si="66"/>
        <v>6935963.4525300665</v>
      </c>
      <c r="M429" s="36">
        <f t="shared" si="67"/>
        <v>6450961.5532147866</v>
      </c>
      <c r="N429" s="40">
        <f>'jan-nov'!M429</f>
        <v>6325558.9571046401</v>
      </c>
      <c r="O429" s="40">
        <f t="shared" si="69"/>
        <v>125402.59611014649</v>
      </c>
    </row>
    <row r="430" spans="1:15" x14ac:dyDescent="0.3">
      <c r="A430" s="33">
        <v>2023</v>
      </c>
      <c r="B430" s="34" t="s">
        <v>480</v>
      </c>
      <c r="C430" s="35">
        <v>24178</v>
      </c>
      <c r="D430" s="35">
        <v>1139</v>
      </c>
      <c r="E430" s="36">
        <f t="shared" si="61"/>
        <v>21227.39244951712</v>
      </c>
      <c r="F430" s="37">
        <f t="shared" si="68"/>
        <v>0.73877821244278474</v>
      </c>
      <c r="G430" s="38">
        <f t="shared" si="62"/>
        <v>4503.4279361108029</v>
      </c>
      <c r="H430" s="38">
        <f t="shared" si="63"/>
        <v>1621.3409307250718</v>
      </c>
      <c r="I430" s="36">
        <f t="shared" si="64"/>
        <v>6124.7688668358751</v>
      </c>
      <c r="J430" s="39">
        <f t="shared" si="70"/>
        <v>-367.98323165044008</v>
      </c>
      <c r="K430" s="36">
        <f t="shared" si="65"/>
        <v>5756.7856351854352</v>
      </c>
      <c r="L430" s="36">
        <f t="shared" si="66"/>
        <v>6976111.7393260617</v>
      </c>
      <c r="M430" s="36">
        <f t="shared" si="67"/>
        <v>6556978.8384762108</v>
      </c>
      <c r="N430" s="40">
        <f>'jan-nov'!M430</f>
        <v>6818393.0972247235</v>
      </c>
      <c r="O430" s="40">
        <f t="shared" si="69"/>
        <v>-261414.25874851272</v>
      </c>
    </row>
    <row r="431" spans="1:15" x14ac:dyDescent="0.3">
      <c r="A431" s="33">
        <v>2024</v>
      </c>
      <c r="B431" s="34" t="s">
        <v>481</v>
      </c>
      <c r="C431" s="35">
        <v>22785</v>
      </c>
      <c r="D431" s="35">
        <v>1000</v>
      </c>
      <c r="E431" s="36">
        <f t="shared" si="61"/>
        <v>22785</v>
      </c>
      <c r="F431" s="37">
        <f t="shared" si="68"/>
        <v>0.7929877214331037</v>
      </c>
      <c r="G431" s="38">
        <f t="shared" si="62"/>
        <v>3568.8634058210741</v>
      </c>
      <c r="H431" s="38">
        <f t="shared" si="63"/>
        <v>1076.1782880560636</v>
      </c>
      <c r="I431" s="36">
        <f t="shared" si="64"/>
        <v>4645.0416938771377</v>
      </c>
      <c r="J431" s="39">
        <f t="shared" si="70"/>
        <v>-367.98323165044008</v>
      </c>
      <c r="K431" s="36">
        <f t="shared" si="65"/>
        <v>4277.0584622266979</v>
      </c>
      <c r="L431" s="36">
        <f t="shared" si="66"/>
        <v>4645041.6938771382</v>
      </c>
      <c r="M431" s="36">
        <f t="shared" si="67"/>
        <v>4277058.4622266982</v>
      </c>
      <c r="N431" s="40">
        <f>'jan-nov'!M431</f>
        <v>4247122.1222341741</v>
      </c>
      <c r="O431" s="40">
        <f t="shared" si="69"/>
        <v>29936.339992524125</v>
      </c>
    </row>
    <row r="432" spans="1:15" x14ac:dyDescent="0.3">
      <c r="A432" s="33">
        <v>2025</v>
      </c>
      <c r="B432" s="34" t="s">
        <v>482</v>
      </c>
      <c r="C432" s="35">
        <v>65869</v>
      </c>
      <c r="D432" s="35">
        <v>2922</v>
      </c>
      <c r="E432" s="36">
        <f t="shared" si="61"/>
        <v>22542.436687200548</v>
      </c>
      <c r="F432" s="37">
        <f t="shared" si="68"/>
        <v>0.78454577591104524</v>
      </c>
      <c r="G432" s="38">
        <f t="shared" si="62"/>
        <v>3714.4013935007451</v>
      </c>
      <c r="H432" s="38">
        <f t="shared" si="63"/>
        <v>1161.0754475358717</v>
      </c>
      <c r="I432" s="36">
        <f t="shared" si="64"/>
        <v>4875.4768410366169</v>
      </c>
      <c r="J432" s="39">
        <f t="shared" si="70"/>
        <v>-367.98323165044008</v>
      </c>
      <c r="K432" s="36">
        <f t="shared" si="65"/>
        <v>4507.493609386177</v>
      </c>
      <c r="L432" s="36">
        <f t="shared" si="66"/>
        <v>14246143.329508994</v>
      </c>
      <c r="M432" s="36">
        <f t="shared" si="67"/>
        <v>13170896.326626409</v>
      </c>
      <c r="N432" s="40">
        <f>'jan-nov'!M432</f>
        <v>12915148.841168255</v>
      </c>
      <c r="O432" s="40">
        <f t="shared" si="69"/>
        <v>255747.48545815423</v>
      </c>
    </row>
    <row r="433" spans="1:15" x14ac:dyDescent="0.3">
      <c r="A433" s="33">
        <v>2027</v>
      </c>
      <c r="B433" s="34" t="s">
        <v>483</v>
      </c>
      <c r="C433" s="35">
        <v>17469</v>
      </c>
      <c r="D433" s="35">
        <v>959</v>
      </c>
      <c r="E433" s="36">
        <f t="shared" si="61"/>
        <v>18215.849843587072</v>
      </c>
      <c r="F433" s="37">
        <f t="shared" si="68"/>
        <v>0.63396731452418997</v>
      </c>
      <c r="G433" s="38">
        <f t="shared" si="62"/>
        <v>6310.3534996688313</v>
      </c>
      <c r="H433" s="38">
        <f t="shared" si="63"/>
        <v>2675.3808428005887</v>
      </c>
      <c r="I433" s="36">
        <f t="shared" si="64"/>
        <v>8985.7343424694191</v>
      </c>
      <c r="J433" s="39">
        <f t="shared" si="70"/>
        <v>-367.98323165044008</v>
      </c>
      <c r="K433" s="36">
        <f t="shared" si="65"/>
        <v>8617.7511108189792</v>
      </c>
      <c r="L433" s="36">
        <f t="shared" si="66"/>
        <v>8617319.2344281729</v>
      </c>
      <c r="M433" s="36">
        <f t="shared" si="67"/>
        <v>8264423.3152754009</v>
      </c>
      <c r="N433" s="40">
        <f>'jan-nov'!M433</f>
        <v>8177541.1152225742</v>
      </c>
      <c r="O433" s="40">
        <f t="shared" si="69"/>
        <v>86882.200052826665</v>
      </c>
    </row>
    <row r="434" spans="1:15" x14ac:dyDescent="0.3">
      <c r="A434" s="33">
        <v>2028</v>
      </c>
      <c r="B434" s="34" t="s">
        <v>484</v>
      </c>
      <c r="C434" s="35">
        <v>50872</v>
      </c>
      <c r="D434" s="35">
        <v>2211</v>
      </c>
      <c r="E434" s="36">
        <f t="shared" si="61"/>
        <v>23008.593396653097</v>
      </c>
      <c r="F434" s="37">
        <f t="shared" si="68"/>
        <v>0.80076945582588088</v>
      </c>
      <c r="G434" s="38">
        <f t="shared" si="62"/>
        <v>3434.7073678292159</v>
      </c>
      <c r="H434" s="38">
        <f t="shared" si="63"/>
        <v>997.92059922747956</v>
      </c>
      <c r="I434" s="36">
        <f t="shared" si="64"/>
        <v>4432.6279670566955</v>
      </c>
      <c r="J434" s="39">
        <f t="shared" si="70"/>
        <v>-367.98323165044008</v>
      </c>
      <c r="K434" s="36">
        <f t="shared" si="65"/>
        <v>4064.6447354062557</v>
      </c>
      <c r="L434" s="36">
        <f t="shared" si="66"/>
        <v>9800540.4351623543</v>
      </c>
      <c r="M434" s="36">
        <f t="shared" si="67"/>
        <v>8986929.5099832304</v>
      </c>
      <c r="N434" s="40">
        <f>'jan-nov'!M434</f>
        <v>8717616.0122597609</v>
      </c>
      <c r="O434" s="40">
        <f t="shared" si="69"/>
        <v>269313.49772346951</v>
      </c>
    </row>
    <row r="435" spans="1:15" x14ac:dyDescent="0.3">
      <c r="A435" s="33">
        <v>2030</v>
      </c>
      <c r="B435" s="34" t="s">
        <v>485</v>
      </c>
      <c r="C435" s="35">
        <v>252066</v>
      </c>
      <c r="D435" s="35">
        <v>10227</v>
      </c>
      <c r="E435" s="36">
        <f t="shared" si="61"/>
        <v>24647.110589615724</v>
      </c>
      <c r="F435" s="37">
        <f t="shared" si="68"/>
        <v>0.85779486795563276</v>
      </c>
      <c r="G435" s="38">
        <f t="shared" si="62"/>
        <v>2451.5970520516398</v>
      </c>
      <c r="H435" s="38">
        <f t="shared" si="63"/>
        <v>424.4395816905602</v>
      </c>
      <c r="I435" s="36">
        <f t="shared" si="64"/>
        <v>2876.0366337422001</v>
      </c>
      <c r="J435" s="39">
        <f t="shared" si="70"/>
        <v>-367.98323165044008</v>
      </c>
      <c r="K435" s="36">
        <f t="shared" si="65"/>
        <v>2508.0534020917603</v>
      </c>
      <c r="L435" s="36">
        <f t="shared" si="66"/>
        <v>29413226.65328148</v>
      </c>
      <c r="M435" s="36">
        <f t="shared" si="67"/>
        <v>25649862.143192433</v>
      </c>
      <c r="N435" s="40">
        <f>'jan-nov'!M435</f>
        <v>24670670.944088887</v>
      </c>
      <c r="O435" s="40">
        <f t="shared" si="69"/>
        <v>979191.1991035454</v>
      </c>
    </row>
    <row r="436" spans="1:15" x14ac:dyDescent="0.3">
      <c r="A436" s="41"/>
      <c r="B436" s="34"/>
      <c r="C436" s="35"/>
      <c r="D436" s="42"/>
      <c r="E436" s="36"/>
      <c r="F436" s="37"/>
      <c r="G436" s="38"/>
      <c r="H436" s="38"/>
      <c r="I436" s="36"/>
      <c r="J436" s="39"/>
      <c r="K436" s="36"/>
      <c r="L436" s="34"/>
      <c r="M436" s="36"/>
      <c r="N436" s="40"/>
      <c r="O436" s="40"/>
    </row>
    <row r="437" spans="1:15" ht="14.4" thickBot="1" x14ac:dyDescent="0.35">
      <c r="A437" s="43"/>
      <c r="B437" s="43" t="s">
        <v>33</v>
      </c>
      <c r="C437" s="44">
        <f>SUM(C8:C436)</f>
        <v>149813982</v>
      </c>
      <c r="D437" s="45">
        <f>SUM(D8:D435)</f>
        <v>5213985</v>
      </c>
      <c r="E437" s="45">
        <f>(C437*1000)/D437</f>
        <v>28733.105676368457</v>
      </c>
      <c r="F437" s="46">
        <f>IF(C437&gt;0,E437/E$437,"")</f>
        <v>1</v>
      </c>
      <c r="G437" s="47"/>
      <c r="H437" s="47"/>
      <c r="I437" s="45"/>
      <c r="J437" s="48"/>
      <c r="K437" s="45"/>
      <c r="L437" s="45">
        <f>SUM(L8:L435)</f>
        <v>1918659050.0769198</v>
      </c>
      <c r="M437" s="45">
        <f>SUM(M8:M436)</f>
        <v>-3.8035213947296143E-6</v>
      </c>
      <c r="N437" s="45">
        <f>jan!M437</f>
        <v>1.1344673112034798E-7</v>
      </c>
      <c r="O437" s="45">
        <f t="shared" si="69"/>
        <v>-3.9169681258499622E-6</v>
      </c>
    </row>
    <row r="438" spans="1:15" ht="14.4" thickTop="1" x14ac:dyDescent="0.3">
      <c r="A438" s="49"/>
      <c r="B438" s="49"/>
      <c r="C438" s="49"/>
      <c r="D438" s="2"/>
      <c r="E438" s="36"/>
      <c r="F438" s="37"/>
      <c r="G438" s="38"/>
      <c r="H438" s="38"/>
      <c r="I438" s="36"/>
      <c r="J438" s="39"/>
      <c r="K438" s="36"/>
      <c r="L438" s="36"/>
      <c r="M438" s="36"/>
      <c r="N438" s="34"/>
      <c r="O438" s="50"/>
    </row>
    <row r="439" spans="1:15" x14ac:dyDescent="0.3">
      <c r="A439" s="51" t="s">
        <v>34</v>
      </c>
      <c r="B439" s="51"/>
      <c r="C439" s="51"/>
      <c r="D439" s="52">
        <f>L437</f>
        <v>1918659050.0769198</v>
      </c>
      <c r="E439" s="53" t="s">
        <v>35</v>
      </c>
      <c r="F439" s="54">
        <f>D437</f>
        <v>5213985</v>
      </c>
      <c r="G439" s="53" t="s">
        <v>36</v>
      </c>
      <c r="H439" s="53"/>
      <c r="I439" s="55">
        <f>-L437/D437</f>
        <v>-367.98323165044008</v>
      </c>
      <c r="J439" s="56" t="s">
        <v>37</v>
      </c>
      <c r="K439" s="34"/>
      <c r="L439" s="34"/>
      <c r="M439" s="57"/>
      <c r="N439" s="34"/>
      <c r="O439" s="34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9"/>
  <sheetViews>
    <sheetView workbookViewId="0">
      <pane xSplit="2" ySplit="7" topLeftCell="C29" activePane="bottomRight" state="frozen"/>
      <selection pane="topRight" activeCell="C1" sqref="C1"/>
      <selection pane="bottomLeft" activeCell="A8" sqref="A8"/>
      <selection pane="bottomRight" activeCell="C32" sqref="C32"/>
    </sheetView>
  </sheetViews>
  <sheetFormatPr baseColWidth="10" defaultColWidth="8.6640625" defaultRowHeight="13.8" x14ac:dyDescent="0.3"/>
  <cols>
    <col min="1" max="1" width="6.5546875" style="2" customWidth="1"/>
    <col min="2" max="2" width="14" style="2" bestFit="1" customWidth="1"/>
    <col min="3" max="6" width="11.44140625" style="2" customWidth="1"/>
    <col min="7" max="8" width="11.44140625" style="60" customWidth="1"/>
    <col min="9" max="9" width="11.44140625" style="2" customWidth="1"/>
    <col min="10" max="10" width="11.44140625" style="61" customWidth="1"/>
    <col min="11" max="200" width="11.44140625" style="2" customWidth="1"/>
    <col min="201" max="16384" width="8.6640625" style="2"/>
  </cols>
  <sheetData>
    <row r="1" spans="1:16" ht="22.5" customHeight="1" x14ac:dyDescent="0.3">
      <c r="A1" s="76" t="s">
        <v>506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</row>
    <row r="2" spans="1:16" x14ac:dyDescent="0.3">
      <c r="A2" s="78" t="s">
        <v>0</v>
      </c>
      <c r="B2" s="78" t="s">
        <v>1</v>
      </c>
      <c r="C2" s="5" t="s">
        <v>2</v>
      </c>
      <c r="D2" s="6" t="s">
        <v>3</v>
      </c>
      <c r="E2" s="81" t="s">
        <v>505</v>
      </c>
      <c r="F2" s="82"/>
      <c r="G2" s="81" t="s">
        <v>4</v>
      </c>
      <c r="H2" s="83"/>
      <c r="I2" s="83"/>
      <c r="J2" s="83"/>
      <c r="K2" s="82"/>
      <c r="L2" s="81" t="s">
        <v>5</v>
      </c>
      <c r="M2" s="82"/>
    </row>
    <row r="3" spans="1:16" x14ac:dyDescent="0.3">
      <c r="A3" s="79"/>
      <c r="B3" s="79"/>
      <c r="C3" s="8" t="s">
        <v>8</v>
      </c>
      <c r="D3" s="9" t="s">
        <v>486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</row>
    <row r="4" spans="1:16" x14ac:dyDescent="0.3">
      <c r="A4" s="79"/>
      <c r="B4" s="79"/>
      <c r="C4" s="9" t="s">
        <v>18</v>
      </c>
      <c r="D4" s="9"/>
      <c r="E4" s="18"/>
      <c r="F4" s="16" t="s">
        <v>19</v>
      </c>
      <c r="G4" s="19" t="s">
        <v>20</v>
      </c>
      <c r="H4" s="71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</row>
    <row r="5" spans="1:16" s="34" customFormat="1" x14ac:dyDescent="0.3">
      <c r="A5" s="80"/>
      <c r="B5" s="80"/>
      <c r="C5" s="1"/>
      <c r="D5" s="22"/>
      <c r="E5" s="22"/>
      <c r="F5" s="23" t="s">
        <v>27</v>
      </c>
      <c r="G5" s="24" t="s">
        <v>28</v>
      </c>
      <c r="H5" s="72" t="s">
        <v>29</v>
      </c>
      <c r="I5" s="69"/>
      <c r="J5" s="26" t="s">
        <v>30</v>
      </c>
      <c r="K5" s="22"/>
      <c r="L5" s="23" t="s">
        <v>31</v>
      </c>
      <c r="M5" s="23" t="s">
        <v>32</v>
      </c>
    </row>
    <row r="6" spans="1:16" s="58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</row>
    <row r="7" spans="1:16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66"/>
      <c r="L7" s="29"/>
      <c r="M7" s="29"/>
    </row>
    <row r="8" spans="1:16" s="34" customFormat="1" x14ac:dyDescent="0.3">
      <c r="A8" s="33">
        <v>101</v>
      </c>
      <c r="B8" s="34" t="s">
        <v>64</v>
      </c>
      <c r="C8" s="35">
        <v>77483</v>
      </c>
      <c r="D8" s="35">
        <v>30544</v>
      </c>
      <c r="E8" s="36">
        <f t="shared" ref="E8:E71" si="1">(C8*1000)/D8</f>
        <v>2536.7666317443686</v>
      </c>
      <c r="F8" s="37">
        <f>IF(ISNUMBER(C8),E8/E$437,"")</f>
        <v>0.78733919935413932</v>
      </c>
      <c r="G8" s="38">
        <f t="shared" ref="G8:G71" si="2">(E$437-E8)*0.6</f>
        <v>411.10933386854839</v>
      </c>
      <c r="H8" s="38">
        <f t="shared" ref="H8:H71" si="3">IF(E8&gt;=E$437*0.9,0,IF(E8&lt;0.9*E$437,(E$437*0.9-E8)*0.35))</f>
        <v>127.04556816993504</v>
      </c>
      <c r="I8" s="67">
        <f>G8+H8</f>
        <v>538.15490203848344</v>
      </c>
      <c r="J8" s="39">
        <f>I$439</f>
        <v>-28.093883690315693</v>
      </c>
      <c r="K8" s="36">
        <f t="shared" ref="K8:K71" si="4">I8+J8</f>
        <v>510.06101834816775</v>
      </c>
      <c r="L8" s="36">
        <f>(I8*D8)</f>
        <v>16437403.327863438</v>
      </c>
      <c r="M8" s="36">
        <f t="shared" ref="M8:M71" si="5">(K8*D8)</f>
        <v>15579303.744426435</v>
      </c>
      <c r="N8" s="62"/>
      <c r="O8" s="73"/>
      <c r="P8" s="68"/>
    </row>
    <row r="9" spans="1:16" s="34" customFormat="1" x14ac:dyDescent="0.3">
      <c r="A9" s="33">
        <v>104</v>
      </c>
      <c r="B9" s="34" t="s">
        <v>65</v>
      </c>
      <c r="C9" s="35">
        <v>90588</v>
      </c>
      <c r="D9" s="35">
        <v>32182</v>
      </c>
      <c r="E9" s="36">
        <f t="shared" si="1"/>
        <v>2814.8654527375552</v>
      </c>
      <c r="F9" s="37">
        <f t="shared" ref="F9:F72" si="6">IF(ISNUMBER(C9),E9/E$437,"")</f>
        <v>0.87365305271460492</v>
      </c>
      <c r="G9" s="38">
        <f t="shared" si="2"/>
        <v>244.25004127263645</v>
      </c>
      <c r="H9" s="38">
        <f t="shared" si="3"/>
        <v>29.71098082231974</v>
      </c>
      <c r="I9" s="36">
        <f t="shared" ref="I9:I71" si="7">G9+H9</f>
        <v>273.96102209495621</v>
      </c>
      <c r="J9" s="39">
        <f>I$439</f>
        <v>-28.093883690315693</v>
      </c>
      <c r="K9" s="36">
        <f t="shared" si="4"/>
        <v>245.86713840464051</v>
      </c>
      <c r="L9" s="36">
        <f t="shared" ref="L9:L71" si="8">(I9*D9)</f>
        <v>8816613.6130598802</v>
      </c>
      <c r="M9" s="36">
        <f t="shared" si="5"/>
        <v>7912496.2481381409</v>
      </c>
      <c r="N9" s="62"/>
      <c r="O9" s="73"/>
      <c r="P9" s="68"/>
    </row>
    <row r="10" spans="1:16" s="34" customFormat="1" x14ac:dyDescent="0.3">
      <c r="A10" s="33">
        <v>105</v>
      </c>
      <c r="B10" s="34" t="s">
        <v>66</v>
      </c>
      <c r="C10" s="35">
        <v>144769</v>
      </c>
      <c r="D10" s="35">
        <v>54678</v>
      </c>
      <c r="E10" s="36">
        <f t="shared" si="1"/>
        <v>2647.6645085774899</v>
      </c>
      <c r="F10" s="37">
        <f t="shared" si="6"/>
        <v>0.82175870190641909</v>
      </c>
      <c r="G10" s="38">
        <f t="shared" si="2"/>
        <v>344.57060776867564</v>
      </c>
      <c r="H10" s="38">
        <f t="shared" si="3"/>
        <v>88.231311278342602</v>
      </c>
      <c r="I10" s="36">
        <f t="shared" si="7"/>
        <v>432.80191904701826</v>
      </c>
      <c r="J10" s="39">
        <f t="shared" ref="J10:J73" si="9">I$439</f>
        <v>-28.093883690315693</v>
      </c>
      <c r="K10" s="36">
        <f t="shared" si="4"/>
        <v>404.70803535670257</v>
      </c>
      <c r="L10" s="36">
        <f t="shared" si="8"/>
        <v>23664743.329652864</v>
      </c>
      <c r="M10" s="36">
        <f t="shared" si="5"/>
        <v>22128625.957233783</v>
      </c>
      <c r="N10" s="62"/>
      <c r="O10" s="73"/>
      <c r="P10" s="68"/>
    </row>
    <row r="11" spans="1:16" s="34" customFormat="1" x14ac:dyDescent="0.3">
      <c r="A11" s="33">
        <v>106</v>
      </c>
      <c r="B11" s="34" t="s">
        <v>67</v>
      </c>
      <c r="C11" s="35">
        <v>220842</v>
      </c>
      <c r="D11" s="35">
        <v>78967</v>
      </c>
      <c r="E11" s="36">
        <f t="shared" si="1"/>
        <v>2796.6365697063329</v>
      </c>
      <c r="F11" s="37">
        <f t="shared" si="6"/>
        <v>0.86799533316274624</v>
      </c>
      <c r="G11" s="38">
        <f t="shared" si="2"/>
        <v>255.18737109136981</v>
      </c>
      <c r="H11" s="38">
        <f t="shared" si="3"/>
        <v>36.091089883247534</v>
      </c>
      <c r="I11" s="36">
        <f t="shared" si="7"/>
        <v>291.27846097461736</v>
      </c>
      <c r="J11" s="39">
        <f t="shared" si="9"/>
        <v>-28.093883690315693</v>
      </c>
      <c r="K11" s="36">
        <f t="shared" si="4"/>
        <v>263.18457728430167</v>
      </c>
      <c r="L11" s="36">
        <f t="shared" si="8"/>
        <v>23001386.227782611</v>
      </c>
      <c r="M11" s="36">
        <f t="shared" si="5"/>
        <v>20782896.514409449</v>
      </c>
      <c r="N11" s="62"/>
      <c r="O11" s="73"/>
      <c r="P11" s="68"/>
    </row>
    <row r="12" spans="1:16" s="34" customFormat="1" x14ac:dyDescent="0.3">
      <c r="A12" s="33">
        <v>111</v>
      </c>
      <c r="B12" s="34" t="s">
        <v>68</v>
      </c>
      <c r="C12" s="35">
        <v>13981</v>
      </c>
      <c r="D12" s="35">
        <v>4511</v>
      </c>
      <c r="E12" s="36">
        <f t="shared" si="1"/>
        <v>3099.3127909554423</v>
      </c>
      <c r="F12" s="37">
        <f t="shared" si="6"/>
        <v>0.96193730272339939</v>
      </c>
      <c r="G12" s="38">
        <f t="shared" si="2"/>
        <v>73.581638341904181</v>
      </c>
      <c r="H12" s="38">
        <f t="shared" si="3"/>
        <v>0</v>
      </c>
      <c r="I12" s="36">
        <f t="shared" si="7"/>
        <v>73.581638341904181</v>
      </c>
      <c r="J12" s="39">
        <f t="shared" si="9"/>
        <v>-28.093883690315693</v>
      </c>
      <c r="K12" s="36">
        <f t="shared" si="4"/>
        <v>45.487754651588489</v>
      </c>
      <c r="L12" s="36">
        <f t="shared" si="8"/>
        <v>331926.77056032978</v>
      </c>
      <c r="M12" s="36">
        <f t="shared" si="5"/>
        <v>205195.26123331569</v>
      </c>
      <c r="N12" s="62"/>
      <c r="O12" s="73"/>
      <c r="P12" s="68"/>
    </row>
    <row r="13" spans="1:16" s="34" customFormat="1" x14ac:dyDescent="0.3">
      <c r="A13" s="33">
        <v>118</v>
      </c>
      <c r="B13" s="34" t="s">
        <v>69</v>
      </c>
      <c r="C13" s="35">
        <v>3633</v>
      </c>
      <c r="D13" s="35">
        <v>1404</v>
      </c>
      <c r="E13" s="36">
        <f t="shared" si="1"/>
        <v>2587.6068376068374</v>
      </c>
      <c r="F13" s="37">
        <f t="shared" si="6"/>
        <v>0.80311853296640412</v>
      </c>
      <c r="G13" s="38">
        <f t="shared" si="2"/>
        <v>380.60521035106711</v>
      </c>
      <c r="H13" s="38">
        <f t="shared" si="3"/>
        <v>109.25149611807096</v>
      </c>
      <c r="I13" s="36">
        <f t="shared" si="7"/>
        <v>489.85670646913809</v>
      </c>
      <c r="J13" s="39">
        <f t="shared" si="9"/>
        <v>-28.093883690315693</v>
      </c>
      <c r="K13" s="36">
        <f t="shared" si="4"/>
        <v>461.7628227788224</v>
      </c>
      <c r="L13" s="36">
        <f t="shared" si="8"/>
        <v>687758.81588266988</v>
      </c>
      <c r="M13" s="36">
        <f t="shared" si="5"/>
        <v>648315.0031814666</v>
      </c>
      <c r="N13" s="62"/>
      <c r="O13" s="73"/>
      <c r="P13" s="68"/>
    </row>
    <row r="14" spans="1:16" s="34" customFormat="1" x14ac:dyDescent="0.3">
      <c r="A14" s="33">
        <v>119</v>
      </c>
      <c r="B14" s="34" t="s">
        <v>70</v>
      </c>
      <c r="C14" s="35">
        <v>8713</v>
      </c>
      <c r="D14" s="35">
        <v>3610</v>
      </c>
      <c r="E14" s="36">
        <f t="shared" si="1"/>
        <v>2413.573407202216</v>
      </c>
      <c r="F14" s="37">
        <f t="shared" si="6"/>
        <v>0.74910357548432505</v>
      </c>
      <c r="G14" s="38">
        <f t="shared" si="2"/>
        <v>485.02526859383994</v>
      </c>
      <c r="H14" s="38">
        <f t="shared" si="3"/>
        <v>170.16319675968845</v>
      </c>
      <c r="I14" s="36">
        <f t="shared" si="7"/>
        <v>655.18846535352839</v>
      </c>
      <c r="J14" s="39">
        <f t="shared" si="9"/>
        <v>-28.093883690315693</v>
      </c>
      <c r="K14" s="36">
        <f t="shared" si="4"/>
        <v>627.09458166321269</v>
      </c>
      <c r="L14" s="36">
        <f t="shared" si="8"/>
        <v>2365230.3599262373</v>
      </c>
      <c r="M14" s="36">
        <f t="shared" si="5"/>
        <v>2263811.4398041978</v>
      </c>
      <c r="N14" s="62"/>
      <c r="O14" s="73"/>
      <c r="P14" s="68"/>
    </row>
    <row r="15" spans="1:16" s="34" customFormat="1" x14ac:dyDescent="0.3">
      <c r="A15" s="33">
        <v>121</v>
      </c>
      <c r="B15" s="34" t="s">
        <v>71</v>
      </c>
      <c r="C15" s="35">
        <v>1801</v>
      </c>
      <c r="D15" s="35">
        <v>672</v>
      </c>
      <c r="E15" s="36">
        <f t="shared" si="1"/>
        <v>2680.0595238095239</v>
      </c>
      <c r="F15" s="37">
        <f t="shared" si="6"/>
        <v>0.8318131803265788</v>
      </c>
      <c r="G15" s="38">
        <f t="shared" si="2"/>
        <v>325.13359862945526</v>
      </c>
      <c r="H15" s="38">
        <f t="shared" si="3"/>
        <v>76.893055947130705</v>
      </c>
      <c r="I15" s="36">
        <f t="shared" si="7"/>
        <v>402.026654576586</v>
      </c>
      <c r="J15" s="39">
        <f t="shared" si="9"/>
        <v>-28.093883690315693</v>
      </c>
      <c r="K15" s="36">
        <f t="shared" si="4"/>
        <v>373.9327708862703</v>
      </c>
      <c r="L15" s="36">
        <f t="shared" si="8"/>
        <v>270161.91187546577</v>
      </c>
      <c r="M15" s="36">
        <f t="shared" si="5"/>
        <v>251282.82203557366</v>
      </c>
      <c r="N15" s="62"/>
      <c r="O15" s="73"/>
      <c r="P15" s="68"/>
    </row>
    <row r="16" spans="1:16" s="34" customFormat="1" x14ac:dyDescent="0.3">
      <c r="A16" s="33">
        <v>122</v>
      </c>
      <c r="B16" s="34" t="s">
        <v>72</v>
      </c>
      <c r="C16" s="35">
        <v>13818</v>
      </c>
      <c r="D16" s="35">
        <v>5343</v>
      </c>
      <c r="E16" s="36">
        <f t="shared" si="1"/>
        <v>2586.1875350926448</v>
      </c>
      <c r="F16" s="37">
        <f t="shared" si="6"/>
        <v>0.802678022400244</v>
      </c>
      <c r="G16" s="38">
        <f t="shared" si="2"/>
        <v>381.45679185958267</v>
      </c>
      <c r="H16" s="38">
        <f t="shared" si="3"/>
        <v>109.74825199803837</v>
      </c>
      <c r="I16" s="36">
        <f t="shared" si="7"/>
        <v>491.20504385762104</v>
      </c>
      <c r="J16" s="39">
        <f t="shared" si="9"/>
        <v>-28.093883690315693</v>
      </c>
      <c r="K16" s="36">
        <f t="shared" si="4"/>
        <v>463.11116016730534</v>
      </c>
      <c r="L16" s="36">
        <f t="shared" si="8"/>
        <v>2624508.5493312692</v>
      </c>
      <c r="M16" s="36">
        <f t="shared" si="5"/>
        <v>2474402.9287739126</v>
      </c>
      <c r="N16" s="62"/>
      <c r="O16" s="73"/>
      <c r="P16" s="68"/>
    </row>
    <row r="17" spans="1:16" s="34" customFormat="1" x14ac:dyDescent="0.3">
      <c r="A17" s="33">
        <v>123</v>
      </c>
      <c r="B17" s="34" t="s">
        <v>73</v>
      </c>
      <c r="C17" s="35">
        <v>15264</v>
      </c>
      <c r="D17" s="35">
        <v>5736</v>
      </c>
      <c r="E17" s="36">
        <f t="shared" si="1"/>
        <v>2661.0878661087868</v>
      </c>
      <c r="F17" s="37">
        <f t="shared" si="6"/>
        <v>0.82592492493974101</v>
      </c>
      <c r="G17" s="38">
        <f t="shared" si="2"/>
        <v>336.51659324989748</v>
      </c>
      <c r="H17" s="38">
        <f t="shared" si="3"/>
        <v>83.533136142388685</v>
      </c>
      <c r="I17" s="36">
        <f t="shared" si="7"/>
        <v>420.04972939228617</v>
      </c>
      <c r="J17" s="39">
        <f t="shared" si="9"/>
        <v>-28.093883690315693</v>
      </c>
      <c r="K17" s="36">
        <f t="shared" si="4"/>
        <v>391.95584570197047</v>
      </c>
      <c r="L17" s="36">
        <f t="shared" si="8"/>
        <v>2409405.2477941536</v>
      </c>
      <c r="M17" s="36">
        <f t="shared" si="5"/>
        <v>2248258.7309465026</v>
      </c>
      <c r="N17" s="62"/>
      <c r="O17" s="73"/>
      <c r="P17" s="68"/>
    </row>
    <row r="18" spans="1:16" s="34" customFormat="1" x14ac:dyDescent="0.3">
      <c r="A18" s="33">
        <v>124</v>
      </c>
      <c r="B18" s="34" t="s">
        <v>74</v>
      </c>
      <c r="C18" s="35">
        <v>40339</v>
      </c>
      <c r="D18" s="35">
        <v>15615</v>
      </c>
      <c r="E18" s="36">
        <f t="shared" si="1"/>
        <v>2583.349343579891</v>
      </c>
      <c r="F18" s="37">
        <f t="shared" si="6"/>
        <v>0.8017971296112496</v>
      </c>
      <c r="G18" s="38">
        <f t="shared" si="2"/>
        <v>383.15970676723498</v>
      </c>
      <c r="H18" s="38">
        <f t="shared" si="3"/>
        <v>110.74161902750222</v>
      </c>
      <c r="I18" s="36">
        <f t="shared" si="7"/>
        <v>493.9013257947372</v>
      </c>
      <c r="J18" s="39">
        <f t="shared" si="9"/>
        <v>-28.093883690315693</v>
      </c>
      <c r="K18" s="36">
        <f t="shared" si="4"/>
        <v>465.80744210442151</v>
      </c>
      <c r="L18" s="36">
        <f t="shared" si="8"/>
        <v>7712269.2022848213</v>
      </c>
      <c r="M18" s="36">
        <f t="shared" si="5"/>
        <v>7273583.2084605414</v>
      </c>
      <c r="N18" s="62"/>
      <c r="O18" s="73"/>
      <c r="P18" s="68"/>
    </row>
    <row r="19" spans="1:16" s="34" customFormat="1" x14ac:dyDescent="0.3">
      <c r="A19" s="33">
        <v>125</v>
      </c>
      <c r="B19" s="34" t="s">
        <v>75</v>
      </c>
      <c r="C19" s="35">
        <v>28302</v>
      </c>
      <c r="D19" s="35">
        <v>11396</v>
      </c>
      <c r="E19" s="36">
        <f t="shared" si="1"/>
        <v>2483.5029835029836</v>
      </c>
      <c r="F19" s="37">
        <f t="shared" si="6"/>
        <v>0.77080769912220204</v>
      </c>
      <c r="G19" s="38">
        <f t="shared" si="2"/>
        <v>443.06752281337941</v>
      </c>
      <c r="H19" s="38">
        <f t="shared" si="3"/>
        <v>145.68784505441977</v>
      </c>
      <c r="I19" s="36">
        <f t="shared" si="7"/>
        <v>588.75536786779912</v>
      </c>
      <c r="J19" s="39">
        <f t="shared" si="9"/>
        <v>-28.093883690315693</v>
      </c>
      <c r="K19" s="36">
        <f t="shared" si="4"/>
        <v>560.66148417748343</v>
      </c>
      <c r="L19" s="36">
        <f t="shared" si="8"/>
        <v>6709456.172221439</v>
      </c>
      <c r="M19" s="36">
        <f t="shared" si="5"/>
        <v>6389298.2736866008</v>
      </c>
      <c r="N19" s="62"/>
      <c r="O19" s="73"/>
      <c r="P19" s="68"/>
    </row>
    <row r="20" spans="1:16" s="34" customFormat="1" x14ac:dyDescent="0.3">
      <c r="A20" s="33">
        <v>127</v>
      </c>
      <c r="B20" s="34" t="s">
        <v>76</v>
      </c>
      <c r="C20" s="35">
        <v>9944</v>
      </c>
      <c r="D20" s="35">
        <v>3742</v>
      </c>
      <c r="E20" s="36">
        <f t="shared" si="1"/>
        <v>2657.4024585783004</v>
      </c>
      <c r="F20" s="37">
        <f t="shared" si="6"/>
        <v>0.824781080733484</v>
      </c>
      <c r="G20" s="38">
        <f t="shared" si="2"/>
        <v>338.72783776818932</v>
      </c>
      <c r="H20" s="38">
        <f t="shared" si="3"/>
        <v>84.823028778058912</v>
      </c>
      <c r="I20" s="36">
        <f t="shared" si="7"/>
        <v>423.55086654624824</v>
      </c>
      <c r="J20" s="39">
        <f t="shared" si="9"/>
        <v>-28.093883690315693</v>
      </c>
      <c r="K20" s="36">
        <f t="shared" si="4"/>
        <v>395.45698285593255</v>
      </c>
      <c r="L20" s="36">
        <f t="shared" si="8"/>
        <v>1584927.342616061</v>
      </c>
      <c r="M20" s="36">
        <f t="shared" si="5"/>
        <v>1479800.0298468997</v>
      </c>
      <c r="N20" s="62"/>
      <c r="O20" s="73"/>
      <c r="P20" s="68"/>
    </row>
    <row r="21" spans="1:16" s="34" customFormat="1" x14ac:dyDescent="0.3">
      <c r="A21" s="33">
        <v>128</v>
      </c>
      <c r="B21" s="34" t="s">
        <v>77</v>
      </c>
      <c r="C21" s="35">
        <v>20519</v>
      </c>
      <c r="D21" s="35">
        <v>8084</v>
      </c>
      <c r="E21" s="36">
        <f t="shared" si="1"/>
        <v>2538.2236516575954</v>
      </c>
      <c r="F21" s="37">
        <f t="shared" si="6"/>
        <v>0.78779141631314831</v>
      </c>
      <c r="G21" s="38">
        <f t="shared" si="2"/>
        <v>410.23512192061236</v>
      </c>
      <c r="H21" s="38">
        <f t="shared" si="3"/>
        <v>126.53561120030567</v>
      </c>
      <c r="I21" s="36">
        <f t="shared" si="7"/>
        <v>536.77073312091807</v>
      </c>
      <c r="J21" s="39">
        <f t="shared" si="9"/>
        <v>-28.093883690315693</v>
      </c>
      <c r="K21" s="36">
        <f t="shared" si="4"/>
        <v>508.67684943060237</v>
      </c>
      <c r="L21" s="36">
        <f t="shared" si="8"/>
        <v>4339254.6065495014</v>
      </c>
      <c r="M21" s="36">
        <f t="shared" si="5"/>
        <v>4112143.6507969894</v>
      </c>
      <c r="N21" s="62"/>
      <c r="O21" s="73"/>
      <c r="P21" s="68"/>
    </row>
    <row r="22" spans="1:16" s="34" customFormat="1" x14ac:dyDescent="0.3">
      <c r="A22" s="33">
        <v>135</v>
      </c>
      <c r="B22" s="34" t="s">
        <v>78</v>
      </c>
      <c r="C22" s="35">
        <v>20763</v>
      </c>
      <c r="D22" s="35">
        <v>7357</v>
      </c>
      <c r="E22" s="36">
        <f t="shared" si="1"/>
        <v>2822.2101400027186</v>
      </c>
      <c r="F22" s="37">
        <f t="shared" si="6"/>
        <v>0.87593263181285397</v>
      </c>
      <c r="G22" s="38">
        <f t="shared" si="2"/>
        <v>239.84322891353838</v>
      </c>
      <c r="H22" s="38">
        <f t="shared" si="3"/>
        <v>27.140340279512543</v>
      </c>
      <c r="I22" s="36">
        <f t="shared" si="7"/>
        <v>266.98356919305093</v>
      </c>
      <c r="J22" s="39">
        <f t="shared" si="9"/>
        <v>-28.093883690315693</v>
      </c>
      <c r="K22" s="36">
        <f t="shared" si="4"/>
        <v>238.88968550273523</v>
      </c>
      <c r="L22" s="36">
        <f t="shared" si="8"/>
        <v>1964198.1185532757</v>
      </c>
      <c r="M22" s="36">
        <f t="shared" si="5"/>
        <v>1757511.416243623</v>
      </c>
      <c r="N22" s="62"/>
      <c r="O22" s="73"/>
      <c r="P22" s="68"/>
    </row>
    <row r="23" spans="1:16" s="34" customFormat="1" x14ac:dyDescent="0.3">
      <c r="A23" s="33">
        <v>136</v>
      </c>
      <c r="B23" s="34" t="s">
        <v>79</v>
      </c>
      <c r="C23" s="35">
        <v>43310</v>
      </c>
      <c r="D23" s="35">
        <v>15458</v>
      </c>
      <c r="E23" s="36">
        <f t="shared" si="1"/>
        <v>2801.7854832449216</v>
      </c>
      <c r="F23" s="37">
        <f t="shared" si="6"/>
        <v>0.86959340742479541</v>
      </c>
      <c r="G23" s="38">
        <f t="shared" si="2"/>
        <v>252.09802296821661</v>
      </c>
      <c r="H23" s="38">
        <f t="shared" si="3"/>
        <v>34.288970144741505</v>
      </c>
      <c r="I23" s="36">
        <f t="shared" si="7"/>
        <v>286.38699311295812</v>
      </c>
      <c r="J23" s="39">
        <f t="shared" si="9"/>
        <v>-28.093883690315693</v>
      </c>
      <c r="K23" s="36">
        <f t="shared" si="4"/>
        <v>258.29310942264243</v>
      </c>
      <c r="L23" s="36">
        <f t="shared" si="8"/>
        <v>4426970.139540107</v>
      </c>
      <c r="M23" s="36">
        <f t="shared" si="5"/>
        <v>3992694.8854552065</v>
      </c>
      <c r="N23" s="62"/>
      <c r="O23" s="73"/>
      <c r="P23" s="68"/>
    </row>
    <row r="24" spans="1:16" s="34" customFormat="1" x14ac:dyDescent="0.3">
      <c r="A24" s="33">
        <v>137</v>
      </c>
      <c r="B24" s="34" t="s">
        <v>80</v>
      </c>
      <c r="C24" s="35">
        <v>14706</v>
      </c>
      <c r="D24" s="35">
        <v>5186</v>
      </c>
      <c r="E24" s="36">
        <f t="shared" si="1"/>
        <v>2835.7115310451213</v>
      </c>
      <c r="F24" s="37">
        <f t="shared" si="6"/>
        <v>0.88012307419745084</v>
      </c>
      <c r="G24" s="38">
        <f t="shared" si="2"/>
        <v>231.74239428809676</v>
      </c>
      <c r="H24" s="38">
        <f t="shared" si="3"/>
        <v>22.414853414671597</v>
      </c>
      <c r="I24" s="36">
        <f t="shared" si="7"/>
        <v>254.15724770276836</v>
      </c>
      <c r="J24" s="39">
        <f t="shared" si="9"/>
        <v>-28.093883690315693</v>
      </c>
      <c r="K24" s="36">
        <f t="shared" si="4"/>
        <v>226.06336401245267</v>
      </c>
      <c r="L24" s="36">
        <f t="shared" si="8"/>
        <v>1318059.4865865568</v>
      </c>
      <c r="M24" s="36">
        <f t="shared" si="5"/>
        <v>1172364.6057685795</v>
      </c>
      <c r="N24" s="62"/>
      <c r="O24" s="73"/>
      <c r="P24" s="68"/>
    </row>
    <row r="25" spans="1:16" s="34" customFormat="1" x14ac:dyDescent="0.3">
      <c r="A25" s="33">
        <v>138</v>
      </c>
      <c r="B25" s="34" t="s">
        <v>81</v>
      </c>
      <c r="C25" s="35">
        <v>14975</v>
      </c>
      <c r="D25" s="35">
        <v>5382</v>
      </c>
      <c r="E25" s="36">
        <f t="shared" si="1"/>
        <v>2782.4228911185432</v>
      </c>
      <c r="F25" s="37">
        <f t="shared" si="6"/>
        <v>0.86358381726721734</v>
      </c>
      <c r="G25" s="38">
        <f t="shared" si="2"/>
        <v>263.71557824404363</v>
      </c>
      <c r="H25" s="38">
        <f t="shared" si="3"/>
        <v>41.065877388973917</v>
      </c>
      <c r="I25" s="36">
        <f t="shared" si="7"/>
        <v>304.78145563301757</v>
      </c>
      <c r="J25" s="39">
        <f t="shared" si="9"/>
        <v>-28.093883690315693</v>
      </c>
      <c r="K25" s="36">
        <f t="shared" si="4"/>
        <v>276.68757194270188</v>
      </c>
      <c r="L25" s="36">
        <f t="shared" si="8"/>
        <v>1640333.7942169006</v>
      </c>
      <c r="M25" s="36">
        <f t="shared" si="5"/>
        <v>1489132.5121956216</v>
      </c>
      <c r="N25" s="62"/>
      <c r="O25" s="73"/>
      <c r="P25" s="68"/>
    </row>
    <row r="26" spans="1:16" s="34" customFormat="1" x14ac:dyDescent="0.3">
      <c r="A26" s="33">
        <v>211</v>
      </c>
      <c r="B26" s="34" t="s">
        <v>82</v>
      </c>
      <c r="C26" s="35">
        <v>53011</v>
      </c>
      <c r="D26" s="35">
        <v>16732</v>
      </c>
      <c r="E26" s="36">
        <f t="shared" si="1"/>
        <v>3168.240497250777</v>
      </c>
      <c r="F26" s="37">
        <f t="shared" si="6"/>
        <v>0.98333047480662272</v>
      </c>
      <c r="G26" s="38">
        <f t="shared" si="2"/>
        <v>32.225014564703358</v>
      </c>
      <c r="H26" s="38">
        <f t="shared" si="3"/>
        <v>0</v>
      </c>
      <c r="I26" s="36">
        <f>G26+H26</f>
        <v>32.225014564703358</v>
      </c>
      <c r="J26" s="39">
        <f>I$439</f>
        <v>-28.093883690315693</v>
      </c>
      <c r="K26" s="36">
        <f t="shared" si="4"/>
        <v>4.1311308743876651</v>
      </c>
      <c r="L26" s="36">
        <f t="shared" si="8"/>
        <v>539188.94369661657</v>
      </c>
      <c r="M26" s="36">
        <f t="shared" si="5"/>
        <v>69122.081790254408</v>
      </c>
      <c r="N26" s="62"/>
      <c r="O26" s="73"/>
      <c r="P26" s="68"/>
    </row>
    <row r="27" spans="1:16" s="34" customFormat="1" x14ac:dyDescent="0.3">
      <c r="A27" s="33">
        <v>213</v>
      </c>
      <c r="B27" s="34" t="s">
        <v>83</v>
      </c>
      <c r="C27" s="35">
        <v>100654</v>
      </c>
      <c r="D27" s="35">
        <v>30261</v>
      </c>
      <c r="E27" s="36">
        <f t="shared" si="1"/>
        <v>3326.1954330656622</v>
      </c>
      <c r="F27" s="37">
        <f t="shared" si="6"/>
        <v>1.032355131289513</v>
      </c>
      <c r="G27" s="38">
        <f t="shared" si="2"/>
        <v>-62.547946924227745</v>
      </c>
      <c r="H27" s="38">
        <f t="shared" si="3"/>
        <v>0</v>
      </c>
      <c r="I27" s="36">
        <f t="shared" si="7"/>
        <v>-62.547946924227745</v>
      </c>
      <c r="J27" s="39">
        <f>I$439</f>
        <v>-28.093883690315693</v>
      </c>
      <c r="K27" s="36">
        <f>I27+J27</f>
        <v>-90.641830614543437</v>
      </c>
      <c r="L27" s="36">
        <f t="shared" si="8"/>
        <v>-1892763.4218740559</v>
      </c>
      <c r="M27" s="36">
        <f t="shared" si="5"/>
        <v>-2742912.436226699</v>
      </c>
      <c r="N27" s="62"/>
      <c r="O27" s="73"/>
      <c r="P27" s="68"/>
    </row>
    <row r="28" spans="1:16" s="34" customFormat="1" x14ac:dyDescent="0.3">
      <c r="A28" s="33">
        <v>214</v>
      </c>
      <c r="B28" s="34" t="s">
        <v>84</v>
      </c>
      <c r="C28" s="35">
        <v>58413</v>
      </c>
      <c r="D28" s="35">
        <v>18992</v>
      </c>
      <c r="E28" s="36">
        <f t="shared" si="1"/>
        <v>3075.6634372367312</v>
      </c>
      <c r="F28" s="37">
        <f t="shared" si="6"/>
        <v>0.9545972254024796</v>
      </c>
      <c r="G28" s="38">
        <f t="shared" si="2"/>
        <v>87.771250573130871</v>
      </c>
      <c r="H28" s="38">
        <f t="shared" si="3"/>
        <v>0</v>
      </c>
      <c r="I28" s="36">
        <f t="shared" si="7"/>
        <v>87.771250573130871</v>
      </c>
      <c r="J28" s="39">
        <f t="shared" si="9"/>
        <v>-28.093883690315693</v>
      </c>
      <c r="K28" s="36">
        <f t="shared" si="4"/>
        <v>59.677366882815178</v>
      </c>
      <c r="L28" s="36">
        <f t="shared" si="8"/>
        <v>1666951.5908849016</v>
      </c>
      <c r="M28" s="36">
        <f t="shared" si="5"/>
        <v>1133392.5518384259</v>
      </c>
      <c r="N28" s="62"/>
      <c r="O28" s="73"/>
      <c r="P28" s="68"/>
    </row>
    <row r="29" spans="1:16" s="34" customFormat="1" x14ac:dyDescent="0.3">
      <c r="A29" s="33">
        <v>215</v>
      </c>
      <c r="B29" s="34" t="s">
        <v>85</v>
      </c>
      <c r="C29" s="35">
        <v>57279</v>
      </c>
      <c r="D29" s="35">
        <v>15695</v>
      </c>
      <c r="E29" s="36">
        <f t="shared" si="1"/>
        <v>3649.5062121694809</v>
      </c>
      <c r="F29" s="37">
        <f t="shared" si="6"/>
        <v>1.1327014724849278</v>
      </c>
      <c r="G29" s="38">
        <f t="shared" si="2"/>
        <v>-256.53441438651896</v>
      </c>
      <c r="H29" s="38">
        <f t="shared" si="3"/>
        <v>0</v>
      </c>
      <c r="I29" s="36">
        <f t="shared" si="7"/>
        <v>-256.53441438651896</v>
      </c>
      <c r="J29" s="39">
        <f t="shared" si="9"/>
        <v>-28.093883690315693</v>
      </c>
      <c r="K29" s="36">
        <f t="shared" si="4"/>
        <v>-284.62829807683465</v>
      </c>
      <c r="L29" s="36">
        <f t="shared" si="8"/>
        <v>-4026307.6337964153</v>
      </c>
      <c r="M29" s="36">
        <f t="shared" si="5"/>
        <v>-4467241.1383159198</v>
      </c>
      <c r="N29" s="62"/>
      <c r="O29" s="73"/>
      <c r="P29" s="68"/>
    </row>
    <row r="30" spans="1:16" s="34" customFormat="1" x14ac:dyDescent="0.3">
      <c r="A30" s="33">
        <v>216</v>
      </c>
      <c r="B30" s="34" t="s">
        <v>86</v>
      </c>
      <c r="C30" s="35">
        <v>62275</v>
      </c>
      <c r="D30" s="35">
        <v>18623</v>
      </c>
      <c r="E30" s="36">
        <f t="shared" si="1"/>
        <v>3343.9832465231166</v>
      </c>
      <c r="F30" s="37">
        <f t="shared" si="6"/>
        <v>1.0378759555666055</v>
      </c>
      <c r="G30" s="38">
        <f t="shared" si="2"/>
        <v>-73.220634998700362</v>
      </c>
      <c r="H30" s="38">
        <f t="shared" si="3"/>
        <v>0</v>
      </c>
      <c r="I30" s="36">
        <f t="shared" si="7"/>
        <v>-73.220634998700362</v>
      </c>
      <c r="J30" s="39">
        <f t="shared" si="9"/>
        <v>-28.093883690315693</v>
      </c>
      <c r="K30" s="36">
        <f t="shared" si="4"/>
        <v>-101.31451868901605</v>
      </c>
      <c r="L30" s="36">
        <f t="shared" si="8"/>
        <v>-1363587.8855807967</v>
      </c>
      <c r="M30" s="36">
        <f t="shared" si="5"/>
        <v>-1886780.2815455459</v>
      </c>
      <c r="N30" s="62"/>
      <c r="O30" s="73"/>
      <c r="P30" s="68"/>
    </row>
    <row r="31" spans="1:16" s="34" customFormat="1" x14ac:dyDescent="0.3">
      <c r="A31" s="33">
        <v>217</v>
      </c>
      <c r="B31" s="34" t="s">
        <v>87</v>
      </c>
      <c r="C31" s="35">
        <v>102513</v>
      </c>
      <c r="D31" s="35">
        <v>26792</v>
      </c>
      <c r="E31" s="36">
        <f t="shared" si="1"/>
        <v>3826.2541057031949</v>
      </c>
      <c r="F31" s="37">
        <f t="shared" si="6"/>
        <v>1.1875589210341755</v>
      </c>
      <c r="G31" s="38">
        <f t="shared" si="2"/>
        <v>-362.58315050674736</v>
      </c>
      <c r="H31" s="38">
        <f t="shared" si="3"/>
        <v>0</v>
      </c>
      <c r="I31" s="36">
        <f t="shared" si="7"/>
        <v>-362.58315050674736</v>
      </c>
      <c r="J31" s="39">
        <f t="shared" si="9"/>
        <v>-28.093883690315693</v>
      </c>
      <c r="K31" s="36">
        <f t="shared" si="4"/>
        <v>-390.67703419706305</v>
      </c>
      <c r="L31" s="36">
        <f t="shared" si="8"/>
        <v>-9714327.7683767751</v>
      </c>
      <c r="M31" s="36">
        <f t="shared" si="5"/>
        <v>-10467019.100207713</v>
      </c>
      <c r="N31" s="62"/>
      <c r="O31" s="73"/>
      <c r="P31" s="68"/>
    </row>
    <row r="32" spans="1:16" s="34" customFormat="1" x14ac:dyDescent="0.3">
      <c r="A32" s="33">
        <v>219</v>
      </c>
      <c r="B32" s="34" t="s">
        <v>88</v>
      </c>
      <c r="C32" s="35">
        <v>558609</v>
      </c>
      <c r="D32" s="35">
        <v>122348</v>
      </c>
      <c r="E32" s="36">
        <f t="shared" si="1"/>
        <v>4565.7387125249288</v>
      </c>
      <c r="F32" s="37">
        <f t="shared" si="6"/>
        <v>1.4170736154423782</v>
      </c>
      <c r="G32" s="38">
        <f t="shared" si="2"/>
        <v>-806.27391459978764</v>
      </c>
      <c r="H32" s="38">
        <f t="shared" si="3"/>
        <v>0</v>
      </c>
      <c r="I32" s="36">
        <f t="shared" si="7"/>
        <v>-806.27391459978764</v>
      </c>
      <c r="J32" s="39">
        <f t="shared" si="9"/>
        <v>-28.093883690315693</v>
      </c>
      <c r="K32" s="36">
        <f t="shared" si="4"/>
        <v>-834.36779829010334</v>
      </c>
      <c r="L32" s="36">
        <f t="shared" si="8"/>
        <v>-98646000.903454825</v>
      </c>
      <c r="M32" s="36">
        <f t="shared" si="5"/>
        <v>-102083231.38519756</v>
      </c>
      <c r="N32" s="62"/>
      <c r="O32" s="73"/>
      <c r="P32" s="68"/>
    </row>
    <row r="33" spans="1:16" s="34" customFormat="1" x14ac:dyDescent="0.3">
      <c r="A33" s="33">
        <v>220</v>
      </c>
      <c r="B33" s="34" t="s">
        <v>89</v>
      </c>
      <c r="C33" s="35">
        <v>270226</v>
      </c>
      <c r="D33" s="35">
        <v>60106</v>
      </c>
      <c r="E33" s="36">
        <f t="shared" si="1"/>
        <v>4495.8240441886001</v>
      </c>
      <c r="F33" s="37">
        <f t="shared" si="6"/>
        <v>1.3953741188067008</v>
      </c>
      <c r="G33" s="38">
        <f t="shared" si="2"/>
        <v>-764.32511359799048</v>
      </c>
      <c r="H33" s="38">
        <f t="shared" si="3"/>
        <v>0</v>
      </c>
      <c r="I33" s="36">
        <f t="shared" si="7"/>
        <v>-764.32511359799048</v>
      </c>
      <c r="J33" s="39">
        <f t="shared" si="9"/>
        <v>-28.093883690315693</v>
      </c>
      <c r="K33" s="36">
        <f t="shared" si="4"/>
        <v>-792.41899728830617</v>
      </c>
      <c r="L33" s="36">
        <f t="shared" si="8"/>
        <v>-45940525.277920812</v>
      </c>
      <c r="M33" s="36">
        <f t="shared" si="5"/>
        <v>-47629136.251010932</v>
      </c>
      <c r="N33" s="62"/>
      <c r="O33" s="73"/>
      <c r="P33" s="68"/>
    </row>
    <row r="34" spans="1:16" s="34" customFormat="1" x14ac:dyDescent="0.3">
      <c r="A34" s="33">
        <v>221</v>
      </c>
      <c r="B34" s="34" t="s">
        <v>90</v>
      </c>
      <c r="C34" s="35">
        <v>40947</v>
      </c>
      <c r="D34" s="35">
        <v>15914</v>
      </c>
      <c r="E34" s="36">
        <f t="shared" si="1"/>
        <v>2573.0174688953125</v>
      </c>
      <c r="F34" s="37">
        <f t="shared" si="6"/>
        <v>0.79859041369178418</v>
      </c>
      <c r="G34" s="38">
        <f t="shared" si="2"/>
        <v>389.35883157798207</v>
      </c>
      <c r="H34" s="38">
        <f t="shared" si="3"/>
        <v>114.35777516710468</v>
      </c>
      <c r="I34" s="36">
        <f t="shared" si="7"/>
        <v>503.71660674508678</v>
      </c>
      <c r="J34" s="39">
        <f t="shared" si="9"/>
        <v>-28.093883690315693</v>
      </c>
      <c r="K34" s="36">
        <f t="shared" si="4"/>
        <v>475.62272305477109</v>
      </c>
      <c r="L34" s="36">
        <f t="shared" si="8"/>
        <v>8016146.0797413113</v>
      </c>
      <c r="M34" s="36">
        <f t="shared" si="5"/>
        <v>7569060.0146936271</v>
      </c>
      <c r="N34" s="62"/>
      <c r="O34" s="73"/>
      <c r="P34" s="68"/>
    </row>
    <row r="35" spans="1:16" s="34" customFormat="1" x14ac:dyDescent="0.3">
      <c r="A35" s="33">
        <v>226</v>
      </c>
      <c r="B35" s="34" t="s">
        <v>91</v>
      </c>
      <c r="C35" s="35">
        <v>55021</v>
      </c>
      <c r="D35" s="35">
        <v>17443</v>
      </c>
      <c r="E35" s="36">
        <f t="shared" si="1"/>
        <v>3154.3312503583097</v>
      </c>
      <c r="F35" s="37">
        <f t="shared" si="6"/>
        <v>0.97901344572917703</v>
      </c>
      <c r="G35" s="38">
        <f t="shared" si="2"/>
        <v>40.570562700183743</v>
      </c>
      <c r="H35" s="38">
        <f t="shared" si="3"/>
        <v>0</v>
      </c>
      <c r="I35" s="36">
        <f t="shared" si="7"/>
        <v>40.570562700183743</v>
      </c>
      <c r="J35" s="39">
        <f t="shared" si="9"/>
        <v>-28.093883690315693</v>
      </c>
      <c r="K35" s="36">
        <f t="shared" si="4"/>
        <v>12.47667900986805</v>
      </c>
      <c r="L35" s="36">
        <f t="shared" si="8"/>
        <v>707672.32517930504</v>
      </c>
      <c r="M35" s="36">
        <f t="shared" si="5"/>
        <v>217630.7119691284</v>
      </c>
      <c r="N35" s="62"/>
      <c r="O35" s="73"/>
      <c r="P35" s="68"/>
    </row>
    <row r="36" spans="1:16" s="34" customFormat="1" x14ac:dyDescent="0.3">
      <c r="A36" s="33">
        <v>227</v>
      </c>
      <c r="B36" s="34" t="s">
        <v>92</v>
      </c>
      <c r="C36" s="35">
        <v>37442</v>
      </c>
      <c r="D36" s="35">
        <v>11374</v>
      </c>
      <c r="E36" s="36">
        <f t="shared" si="1"/>
        <v>3291.8937928609107</v>
      </c>
      <c r="F36" s="37">
        <f t="shared" si="6"/>
        <v>1.0217088914669827</v>
      </c>
      <c r="G36" s="38">
        <f t="shared" si="2"/>
        <v>-41.966962801376845</v>
      </c>
      <c r="H36" s="38">
        <f t="shared" si="3"/>
        <v>0</v>
      </c>
      <c r="I36" s="36">
        <f t="shared" si="7"/>
        <v>-41.966962801376845</v>
      </c>
      <c r="J36" s="39">
        <f t="shared" si="9"/>
        <v>-28.093883690315693</v>
      </c>
      <c r="K36" s="36">
        <f t="shared" si="4"/>
        <v>-70.06084649169253</v>
      </c>
      <c r="L36" s="36">
        <f t="shared" si="8"/>
        <v>-477332.23490286025</v>
      </c>
      <c r="M36" s="36">
        <f t="shared" si="5"/>
        <v>-796872.06799651089</v>
      </c>
      <c r="N36" s="62"/>
      <c r="O36" s="73"/>
      <c r="P36" s="68"/>
    </row>
    <row r="37" spans="1:16" s="34" customFormat="1" x14ac:dyDescent="0.3">
      <c r="A37" s="33">
        <v>228</v>
      </c>
      <c r="B37" s="34" t="s">
        <v>93</v>
      </c>
      <c r="C37" s="35">
        <v>53450</v>
      </c>
      <c r="D37" s="35">
        <v>17426</v>
      </c>
      <c r="E37" s="36">
        <f t="shared" si="1"/>
        <v>3067.2558246298636</v>
      </c>
      <c r="F37" s="37">
        <f t="shared" si="6"/>
        <v>0.95198774493410121</v>
      </c>
      <c r="G37" s="38">
        <f t="shared" si="2"/>
        <v>92.815818137251426</v>
      </c>
      <c r="H37" s="38">
        <f t="shared" si="3"/>
        <v>0</v>
      </c>
      <c r="I37" s="36">
        <f t="shared" si="7"/>
        <v>92.815818137251426</v>
      </c>
      <c r="J37" s="39">
        <f t="shared" si="9"/>
        <v>-28.093883690315693</v>
      </c>
      <c r="K37" s="36">
        <f t="shared" si="4"/>
        <v>64.721934446935734</v>
      </c>
      <c r="L37" s="36">
        <f t="shared" si="8"/>
        <v>1617408.4468597434</v>
      </c>
      <c r="M37" s="36">
        <f t="shared" si="5"/>
        <v>1127844.4296723022</v>
      </c>
      <c r="N37" s="62"/>
      <c r="O37" s="73"/>
      <c r="P37" s="68"/>
    </row>
    <row r="38" spans="1:16" s="34" customFormat="1" x14ac:dyDescent="0.3">
      <c r="A38" s="33">
        <v>229</v>
      </c>
      <c r="B38" s="34" t="s">
        <v>94</v>
      </c>
      <c r="C38" s="35">
        <v>33649</v>
      </c>
      <c r="D38" s="35">
        <v>10870</v>
      </c>
      <c r="E38" s="36">
        <f t="shared" si="1"/>
        <v>3095.5841766329345</v>
      </c>
      <c r="F38" s="37">
        <f t="shared" si="6"/>
        <v>0.96078004837503028</v>
      </c>
      <c r="G38" s="38">
        <f t="shared" si="2"/>
        <v>75.818806935408887</v>
      </c>
      <c r="H38" s="38">
        <f t="shared" si="3"/>
        <v>0</v>
      </c>
      <c r="I38" s="36">
        <f t="shared" si="7"/>
        <v>75.818806935408887</v>
      </c>
      <c r="J38" s="39">
        <f t="shared" si="9"/>
        <v>-28.093883690315693</v>
      </c>
      <c r="K38" s="36">
        <f t="shared" si="4"/>
        <v>47.724923245093194</v>
      </c>
      <c r="L38" s="36">
        <f t="shared" si="8"/>
        <v>824150.43138789455</v>
      </c>
      <c r="M38" s="36">
        <f t="shared" si="5"/>
        <v>518769.91567416303</v>
      </c>
      <c r="N38" s="62"/>
      <c r="O38" s="73"/>
      <c r="P38" s="68"/>
    </row>
    <row r="39" spans="1:16" s="34" customFormat="1" x14ac:dyDescent="0.3">
      <c r="A39" s="33">
        <v>230</v>
      </c>
      <c r="B39" s="34" t="s">
        <v>95</v>
      </c>
      <c r="C39" s="35">
        <v>125113</v>
      </c>
      <c r="D39" s="35">
        <v>36368</v>
      </c>
      <c r="E39" s="36">
        <f t="shared" si="1"/>
        <v>3440.1946766388032</v>
      </c>
      <c r="F39" s="37">
        <f t="shared" si="6"/>
        <v>1.0677372086310675</v>
      </c>
      <c r="G39" s="38">
        <f t="shared" si="2"/>
        <v>-130.94749306811235</v>
      </c>
      <c r="H39" s="38">
        <f t="shared" si="3"/>
        <v>0</v>
      </c>
      <c r="I39" s="36">
        <f t="shared" si="7"/>
        <v>-130.94749306811235</v>
      </c>
      <c r="J39" s="39">
        <f t="shared" si="9"/>
        <v>-28.093883690315693</v>
      </c>
      <c r="K39" s="36">
        <f t="shared" si="4"/>
        <v>-159.04137675842804</v>
      </c>
      <c r="L39" s="36">
        <f t="shared" si="8"/>
        <v>-4762298.4279011097</v>
      </c>
      <c r="M39" s="36">
        <f t="shared" si="5"/>
        <v>-5784016.7899505114</v>
      </c>
      <c r="N39" s="62"/>
      <c r="O39" s="73"/>
      <c r="P39" s="68"/>
    </row>
    <row r="40" spans="1:16" s="34" customFormat="1" x14ac:dyDescent="0.3">
      <c r="A40" s="33">
        <v>231</v>
      </c>
      <c r="B40" s="34" t="s">
        <v>96</v>
      </c>
      <c r="C40" s="35">
        <v>179637</v>
      </c>
      <c r="D40" s="35">
        <v>52522</v>
      </c>
      <c r="E40" s="36">
        <f t="shared" si="1"/>
        <v>3420.2239061726514</v>
      </c>
      <c r="F40" s="37">
        <f t="shared" si="6"/>
        <v>1.0615388574573559</v>
      </c>
      <c r="G40" s="38">
        <f t="shared" si="2"/>
        <v>-118.96503078842125</v>
      </c>
      <c r="H40" s="38">
        <f t="shared" si="3"/>
        <v>0</v>
      </c>
      <c r="I40" s="36">
        <f t="shared" si="7"/>
        <v>-118.96503078842125</v>
      </c>
      <c r="J40" s="39">
        <f t="shared" si="9"/>
        <v>-28.093883690315693</v>
      </c>
      <c r="K40" s="36">
        <f t="shared" si="4"/>
        <v>-147.05891447873694</v>
      </c>
      <c r="L40" s="36">
        <f t="shared" si="8"/>
        <v>-6248281.3470694609</v>
      </c>
      <c r="M40" s="36">
        <f t="shared" si="5"/>
        <v>-7723828.3062522216</v>
      </c>
      <c r="N40" s="62"/>
      <c r="O40" s="73"/>
      <c r="P40" s="68"/>
    </row>
    <row r="41" spans="1:16" s="34" customFormat="1" x14ac:dyDescent="0.3">
      <c r="A41" s="33">
        <v>233</v>
      </c>
      <c r="B41" s="34" t="s">
        <v>97</v>
      </c>
      <c r="C41" s="35">
        <v>80763</v>
      </c>
      <c r="D41" s="35">
        <v>22857</v>
      </c>
      <c r="E41" s="36">
        <f t="shared" si="1"/>
        <v>3533.4033337708361</v>
      </c>
      <c r="F41" s="37">
        <f t="shared" si="6"/>
        <v>1.0966664875646783</v>
      </c>
      <c r="G41" s="38">
        <f t="shared" si="2"/>
        <v>-186.87268734733206</v>
      </c>
      <c r="H41" s="38">
        <f t="shared" si="3"/>
        <v>0</v>
      </c>
      <c r="I41" s="36">
        <f t="shared" si="7"/>
        <v>-186.87268734733206</v>
      </c>
      <c r="J41" s="39">
        <f t="shared" si="9"/>
        <v>-28.093883690315693</v>
      </c>
      <c r="K41" s="36">
        <f t="shared" si="4"/>
        <v>-214.96657103764775</v>
      </c>
      <c r="L41" s="36">
        <f t="shared" si="8"/>
        <v>-4271349.014697969</v>
      </c>
      <c r="M41" s="36">
        <f t="shared" si="5"/>
        <v>-4913490.9142075144</v>
      </c>
      <c r="N41" s="62"/>
      <c r="O41" s="73"/>
      <c r="P41" s="68"/>
    </row>
    <row r="42" spans="1:16" s="34" customFormat="1" x14ac:dyDescent="0.3">
      <c r="A42" s="33">
        <v>234</v>
      </c>
      <c r="B42" s="34" t="s">
        <v>98</v>
      </c>
      <c r="C42" s="35">
        <v>22138</v>
      </c>
      <c r="D42" s="35">
        <v>6323</v>
      </c>
      <c r="E42" s="36">
        <f t="shared" si="1"/>
        <v>3501.1861458168592</v>
      </c>
      <c r="F42" s="37">
        <f t="shared" si="6"/>
        <v>1.0866672016028933</v>
      </c>
      <c r="G42" s="38">
        <f t="shared" si="2"/>
        <v>-167.54237457494591</v>
      </c>
      <c r="H42" s="38">
        <f t="shared" si="3"/>
        <v>0</v>
      </c>
      <c r="I42" s="36">
        <f t="shared" si="7"/>
        <v>-167.54237457494591</v>
      </c>
      <c r="J42" s="39">
        <f t="shared" si="9"/>
        <v>-28.093883690315693</v>
      </c>
      <c r="K42" s="36">
        <f t="shared" si="4"/>
        <v>-195.6362582652616</v>
      </c>
      <c r="L42" s="36">
        <f t="shared" si="8"/>
        <v>-1059370.434437383</v>
      </c>
      <c r="M42" s="36">
        <f t="shared" si="5"/>
        <v>-1237008.0610112492</v>
      </c>
      <c r="N42" s="62"/>
      <c r="O42" s="73"/>
      <c r="P42" s="68"/>
    </row>
    <row r="43" spans="1:16" s="34" customFormat="1" x14ac:dyDescent="0.3">
      <c r="A43" s="33">
        <v>235</v>
      </c>
      <c r="B43" s="34" t="s">
        <v>99</v>
      </c>
      <c r="C43" s="35">
        <v>106537</v>
      </c>
      <c r="D43" s="35">
        <v>34189</v>
      </c>
      <c r="E43" s="36">
        <f t="shared" si="1"/>
        <v>3116.1192196320453</v>
      </c>
      <c r="F43" s="37">
        <f t="shared" si="6"/>
        <v>0.96715353346873201</v>
      </c>
      <c r="G43" s="38">
        <f t="shared" si="2"/>
        <v>63.497781135942382</v>
      </c>
      <c r="H43" s="38">
        <f t="shared" si="3"/>
        <v>0</v>
      </c>
      <c r="I43" s="36">
        <f t="shared" si="7"/>
        <v>63.497781135942382</v>
      </c>
      <c r="J43" s="39">
        <f t="shared" si="9"/>
        <v>-28.093883690315693</v>
      </c>
      <c r="K43" s="36">
        <f t="shared" si="4"/>
        <v>35.40389744562669</v>
      </c>
      <c r="L43" s="36">
        <f t="shared" si="8"/>
        <v>2170925.6392567339</v>
      </c>
      <c r="M43" s="36">
        <f t="shared" si="5"/>
        <v>1210423.8497685308</v>
      </c>
      <c r="N43" s="62"/>
      <c r="O43" s="73"/>
      <c r="P43" s="68"/>
    </row>
    <row r="44" spans="1:16" s="34" customFormat="1" x14ac:dyDescent="0.3">
      <c r="A44" s="33">
        <v>236</v>
      </c>
      <c r="B44" s="34" t="s">
        <v>100</v>
      </c>
      <c r="C44" s="35">
        <v>55916</v>
      </c>
      <c r="D44" s="35">
        <v>20783</v>
      </c>
      <c r="E44" s="36">
        <f t="shared" si="1"/>
        <v>2690.4681711013809</v>
      </c>
      <c r="F44" s="37">
        <f t="shared" si="6"/>
        <v>0.83504372424913698</v>
      </c>
      <c r="G44" s="38">
        <f t="shared" si="2"/>
        <v>318.88841025434101</v>
      </c>
      <c r="H44" s="38">
        <f t="shared" si="3"/>
        <v>73.250029394980743</v>
      </c>
      <c r="I44" s="36">
        <f t="shared" si="7"/>
        <v>392.13843964932175</v>
      </c>
      <c r="J44" s="39">
        <f t="shared" si="9"/>
        <v>-28.093883690315693</v>
      </c>
      <c r="K44" s="36">
        <f t="shared" si="4"/>
        <v>364.04455595900606</v>
      </c>
      <c r="L44" s="36">
        <f t="shared" si="8"/>
        <v>8149813.1912318543</v>
      </c>
      <c r="M44" s="36">
        <f t="shared" si="5"/>
        <v>7565938.0064960234</v>
      </c>
      <c r="N44" s="62"/>
      <c r="O44" s="73"/>
      <c r="P44" s="68"/>
    </row>
    <row r="45" spans="1:16" s="34" customFormat="1" x14ac:dyDescent="0.3">
      <c r="A45" s="33">
        <v>237</v>
      </c>
      <c r="B45" s="34" t="s">
        <v>101</v>
      </c>
      <c r="C45" s="35">
        <v>65061</v>
      </c>
      <c r="D45" s="35">
        <v>23811</v>
      </c>
      <c r="E45" s="36">
        <f t="shared" si="1"/>
        <v>2732.3925916593171</v>
      </c>
      <c r="F45" s="37">
        <f t="shared" si="6"/>
        <v>0.84805585524392768</v>
      </c>
      <c r="G45" s="38">
        <f t="shared" si="2"/>
        <v>293.73375791957932</v>
      </c>
      <c r="H45" s="38">
        <f t="shared" si="3"/>
        <v>58.576482199703079</v>
      </c>
      <c r="I45" s="36">
        <f t="shared" si="7"/>
        <v>352.31024011928241</v>
      </c>
      <c r="J45" s="39">
        <f t="shared" si="9"/>
        <v>-28.093883690315693</v>
      </c>
      <c r="K45" s="36">
        <f t="shared" si="4"/>
        <v>324.21635642896672</v>
      </c>
      <c r="L45" s="36">
        <f t="shared" si="8"/>
        <v>8388859.1274802331</v>
      </c>
      <c r="M45" s="36">
        <f t="shared" si="5"/>
        <v>7719915.6629301263</v>
      </c>
      <c r="N45" s="62"/>
      <c r="O45" s="73"/>
      <c r="P45" s="68"/>
    </row>
    <row r="46" spans="1:16" s="34" customFormat="1" x14ac:dyDescent="0.3">
      <c r="A46" s="33">
        <v>238</v>
      </c>
      <c r="B46" s="34" t="s">
        <v>102</v>
      </c>
      <c r="C46" s="35">
        <v>34108</v>
      </c>
      <c r="D46" s="35">
        <v>12267</v>
      </c>
      <c r="E46" s="36">
        <f t="shared" si="1"/>
        <v>2780.4679220673352</v>
      </c>
      <c r="F46" s="37">
        <f t="shared" si="6"/>
        <v>0.86297705125717972</v>
      </c>
      <c r="G46" s="38">
        <f t="shared" si="2"/>
        <v>264.88855967476849</v>
      </c>
      <c r="H46" s="38">
        <f t="shared" si="3"/>
        <v>41.750116556896749</v>
      </c>
      <c r="I46" s="36">
        <f t="shared" si="7"/>
        <v>306.63867623166522</v>
      </c>
      <c r="J46" s="39">
        <f t="shared" si="9"/>
        <v>-28.093883690315693</v>
      </c>
      <c r="K46" s="36">
        <f t="shared" si="4"/>
        <v>278.54479254134952</v>
      </c>
      <c r="L46" s="36">
        <f t="shared" si="8"/>
        <v>3761536.6413338371</v>
      </c>
      <c r="M46" s="36">
        <f t="shared" si="5"/>
        <v>3416908.9701047344</v>
      </c>
      <c r="N46" s="62"/>
      <c r="O46" s="73"/>
      <c r="P46" s="68"/>
    </row>
    <row r="47" spans="1:16" s="34" customFormat="1" x14ac:dyDescent="0.3">
      <c r="A47" s="33">
        <v>239</v>
      </c>
      <c r="B47" s="34" t="s">
        <v>103</v>
      </c>
      <c r="C47" s="35">
        <v>6755</v>
      </c>
      <c r="D47" s="35">
        <v>2837</v>
      </c>
      <c r="E47" s="36">
        <f t="shared" si="1"/>
        <v>2381.0363059569968</v>
      </c>
      <c r="F47" s="37">
        <f t="shared" si="6"/>
        <v>0.73900499766358962</v>
      </c>
      <c r="G47" s="38">
        <f t="shared" si="2"/>
        <v>504.54752934097149</v>
      </c>
      <c r="H47" s="38">
        <f t="shared" si="3"/>
        <v>181.55118219551517</v>
      </c>
      <c r="I47" s="36">
        <f t="shared" si="7"/>
        <v>686.09871153648669</v>
      </c>
      <c r="J47" s="39">
        <f t="shared" si="9"/>
        <v>-28.093883690315693</v>
      </c>
      <c r="K47" s="36">
        <f t="shared" si="4"/>
        <v>658.004827846171</v>
      </c>
      <c r="L47" s="36">
        <f t="shared" si="8"/>
        <v>1946462.0446290127</v>
      </c>
      <c r="M47" s="36">
        <f t="shared" si="5"/>
        <v>1866759.6965995871</v>
      </c>
      <c r="N47" s="62"/>
      <c r="O47" s="73"/>
      <c r="P47" s="68"/>
    </row>
    <row r="48" spans="1:16" s="34" customFormat="1" x14ac:dyDescent="0.3">
      <c r="A48" s="33">
        <v>301</v>
      </c>
      <c r="B48" s="34" t="s">
        <v>104</v>
      </c>
      <c r="C48" s="35">
        <v>2576595</v>
      </c>
      <c r="D48" s="35">
        <v>658390</v>
      </c>
      <c r="E48" s="36">
        <f t="shared" si="1"/>
        <v>3913.478333510533</v>
      </c>
      <c r="F48" s="37">
        <f t="shared" si="6"/>
        <v>1.2146308057029236</v>
      </c>
      <c r="G48" s="38">
        <f t="shared" si="2"/>
        <v>-414.91768719115026</v>
      </c>
      <c r="H48" s="38">
        <f t="shared" si="3"/>
        <v>0</v>
      </c>
      <c r="I48" s="36">
        <f t="shared" si="7"/>
        <v>-414.91768719115026</v>
      </c>
      <c r="J48" s="39">
        <f t="shared" si="9"/>
        <v>-28.093883690315693</v>
      </c>
      <c r="K48" s="36">
        <f t="shared" si="4"/>
        <v>-443.01157088146596</v>
      </c>
      <c r="L48" s="36">
        <f t="shared" si="8"/>
        <v>-273177656.06978142</v>
      </c>
      <c r="M48" s="36">
        <f>(K48*D48)</f>
        <v>-291674388.15264839</v>
      </c>
      <c r="N48" s="62"/>
      <c r="O48" s="73"/>
      <c r="P48" s="68"/>
    </row>
    <row r="49" spans="1:16" s="34" customFormat="1" x14ac:dyDescent="0.3">
      <c r="A49" s="33">
        <v>402</v>
      </c>
      <c r="B49" s="34" t="s">
        <v>105</v>
      </c>
      <c r="C49" s="35">
        <v>48358</v>
      </c>
      <c r="D49" s="35">
        <v>17835</v>
      </c>
      <c r="E49" s="36">
        <f t="shared" si="1"/>
        <v>2711.4101485842443</v>
      </c>
      <c r="F49" s="37">
        <f t="shared" si="6"/>
        <v>0.8415435100701576</v>
      </c>
      <c r="G49" s="38">
        <f t="shared" si="2"/>
        <v>306.32322376462298</v>
      </c>
      <c r="H49" s="38">
        <f t="shared" si="3"/>
        <v>65.92033727597854</v>
      </c>
      <c r="I49" s="36">
        <f t="shared" si="7"/>
        <v>372.24356104060155</v>
      </c>
      <c r="J49" s="39">
        <f t="shared" si="9"/>
        <v>-28.093883690315693</v>
      </c>
      <c r="K49" s="36">
        <f t="shared" si="4"/>
        <v>344.14967735028586</v>
      </c>
      <c r="L49" s="36">
        <f t="shared" si="8"/>
        <v>6638963.9111591289</v>
      </c>
      <c r="M49" s="36">
        <f t="shared" si="5"/>
        <v>6137909.4955423484</v>
      </c>
      <c r="N49" s="62"/>
      <c r="O49" s="73"/>
      <c r="P49" s="68"/>
    </row>
    <row r="50" spans="1:16" s="34" customFormat="1" x14ac:dyDescent="0.3">
      <c r="A50" s="33">
        <v>403</v>
      </c>
      <c r="B50" s="34" t="s">
        <v>106</v>
      </c>
      <c r="C50" s="35">
        <v>89912</v>
      </c>
      <c r="D50" s="35">
        <v>30120</v>
      </c>
      <c r="E50" s="36">
        <f t="shared" si="1"/>
        <v>2985.1261620185924</v>
      </c>
      <c r="F50" s="37">
        <f t="shared" si="6"/>
        <v>0.92649706636934936</v>
      </c>
      <c r="G50" s="38">
        <f t="shared" si="2"/>
        <v>142.09361570401416</v>
      </c>
      <c r="H50" s="38">
        <f t="shared" si="3"/>
        <v>0</v>
      </c>
      <c r="I50" s="36">
        <f t="shared" si="7"/>
        <v>142.09361570401416</v>
      </c>
      <c r="J50" s="39">
        <f t="shared" si="9"/>
        <v>-28.093883690315693</v>
      </c>
      <c r="K50" s="36">
        <f t="shared" si="4"/>
        <v>113.99973201369846</v>
      </c>
      <c r="L50" s="36">
        <f t="shared" si="8"/>
        <v>4279859.7050049063</v>
      </c>
      <c r="M50" s="36">
        <f t="shared" si="5"/>
        <v>3433671.9282525978</v>
      </c>
      <c r="N50" s="62"/>
      <c r="O50" s="73"/>
      <c r="P50" s="68"/>
    </row>
    <row r="51" spans="1:16" s="34" customFormat="1" x14ac:dyDescent="0.3">
      <c r="A51" s="33">
        <v>412</v>
      </c>
      <c r="B51" s="34" t="s">
        <v>107</v>
      </c>
      <c r="C51" s="35">
        <v>87402</v>
      </c>
      <c r="D51" s="35">
        <v>33597</v>
      </c>
      <c r="E51" s="36">
        <f t="shared" si="1"/>
        <v>2601.4822752031432</v>
      </c>
      <c r="F51" s="37">
        <f t="shared" si="6"/>
        <v>0.80742506861341856</v>
      </c>
      <c r="G51" s="38">
        <f t="shared" si="2"/>
        <v>372.27994779328361</v>
      </c>
      <c r="H51" s="38">
        <f t="shared" si="3"/>
        <v>104.39509295936392</v>
      </c>
      <c r="I51" s="36">
        <f t="shared" si="7"/>
        <v>476.67504075264753</v>
      </c>
      <c r="J51" s="39">
        <f t="shared" si="9"/>
        <v>-28.093883690315693</v>
      </c>
      <c r="K51" s="36">
        <f t="shared" si="4"/>
        <v>448.58115706233184</v>
      </c>
      <c r="L51" s="36">
        <f t="shared" si="8"/>
        <v>16014851.3441667</v>
      </c>
      <c r="M51" s="36">
        <f t="shared" si="5"/>
        <v>15070981.133823162</v>
      </c>
      <c r="N51" s="62"/>
      <c r="O51" s="73"/>
      <c r="P51" s="68"/>
    </row>
    <row r="52" spans="1:16" s="34" customFormat="1" x14ac:dyDescent="0.3">
      <c r="A52" s="33">
        <v>415</v>
      </c>
      <c r="B52" s="34" t="s">
        <v>108</v>
      </c>
      <c r="C52" s="35">
        <v>18832</v>
      </c>
      <c r="D52" s="35">
        <v>7588</v>
      </c>
      <c r="E52" s="36">
        <f t="shared" si="1"/>
        <v>2481.8133895624669</v>
      </c>
      <c r="F52" s="37">
        <f t="shared" si="6"/>
        <v>0.77028329789281302</v>
      </c>
      <c r="G52" s="38">
        <f t="shared" si="2"/>
        <v>444.0812791776894</v>
      </c>
      <c r="H52" s="38">
        <f t="shared" si="3"/>
        <v>146.27920293360063</v>
      </c>
      <c r="I52" s="36">
        <f t="shared" si="7"/>
        <v>590.36048211129003</v>
      </c>
      <c r="J52" s="39">
        <f t="shared" si="9"/>
        <v>-28.093883690315693</v>
      </c>
      <c r="K52" s="36">
        <f t="shared" si="4"/>
        <v>562.26659842097433</v>
      </c>
      <c r="L52" s="36">
        <f t="shared" si="8"/>
        <v>4479655.338260469</v>
      </c>
      <c r="M52" s="36">
        <f t="shared" si="5"/>
        <v>4266478.948818353</v>
      </c>
      <c r="N52" s="62"/>
      <c r="O52" s="73"/>
      <c r="P52" s="68"/>
    </row>
    <row r="53" spans="1:16" s="34" customFormat="1" x14ac:dyDescent="0.3">
      <c r="A53" s="33">
        <v>417</v>
      </c>
      <c r="B53" s="34" t="s">
        <v>109</v>
      </c>
      <c r="C53" s="35">
        <v>52424</v>
      </c>
      <c r="D53" s="35">
        <v>20119</v>
      </c>
      <c r="E53" s="36">
        <f t="shared" si="1"/>
        <v>2605.6961081564691</v>
      </c>
      <c r="F53" s="37">
        <f t="shared" si="6"/>
        <v>0.80873292083055459</v>
      </c>
      <c r="G53" s="38">
        <f t="shared" si="2"/>
        <v>369.75164802128808</v>
      </c>
      <c r="H53" s="38">
        <f t="shared" si="3"/>
        <v>102.92025142569986</v>
      </c>
      <c r="I53" s="36">
        <f t="shared" si="7"/>
        <v>472.67189944698794</v>
      </c>
      <c r="J53" s="39">
        <f t="shared" si="9"/>
        <v>-28.093883690315693</v>
      </c>
      <c r="K53" s="36">
        <f t="shared" si="4"/>
        <v>444.57801575667224</v>
      </c>
      <c r="L53" s="36">
        <f t="shared" si="8"/>
        <v>9509685.9449739512</v>
      </c>
      <c r="M53" s="36">
        <f t="shared" si="5"/>
        <v>8944465.0990084894</v>
      </c>
      <c r="N53" s="62"/>
      <c r="O53" s="73"/>
      <c r="P53" s="68"/>
    </row>
    <row r="54" spans="1:16" s="34" customFormat="1" x14ac:dyDescent="0.3">
      <c r="A54" s="33">
        <v>418</v>
      </c>
      <c r="B54" s="34" t="s">
        <v>110</v>
      </c>
      <c r="C54" s="35">
        <v>11950</v>
      </c>
      <c r="D54" s="35">
        <v>5131</v>
      </c>
      <c r="E54" s="36">
        <f t="shared" si="1"/>
        <v>2328.9807055154943</v>
      </c>
      <c r="F54" s="37">
        <f t="shared" si="6"/>
        <v>0.72284844062730891</v>
      </c>
      <c r="G54" s="38">
        <f t="shared" si="2"/>
        <v>535.78088960587297</v>
      </c>
      <c r="H54" s="38">
        <f t="shared" si="3"/>
        <v>199.77064235004104</v>
      </c>
      <c r="I54" s="36">
        <f t="shared" si="7"/>
        <v>735.55153195591402</v>
      </c>
      <c r="J54" s="39">
        <f t="shared" si="9"/>
        <v>-28.093883690315693</v>
      </c>
      <c r="K54" s="36">
        <f t="shared" si="4"/>
        <v>707.45764826559832</v>
      </c>
      <c r="L54" s="36">
        <f t="shared" si="8"/>
        <v>3774114.9104657946</v>
      </c>
      <c r="M54" s="36">
        <f t="shared" si="5"/>
        <v>3629965.1932507851</v>
      </c>
      <c r="N54" s="62"/>
      <c r="O54" s="73"/>
      <c r="P54" s="68"/>
    </row>
    <row r="55" spans="1:16" s="34" customFormat="1" x14ac:dyDescent="0.3">
      <c r="A55" s="33">
        <v>419</v>
      </c>
      <c r="B55" s="34" t="s">
        <v>111</v>
      </c>
      <c r="C55" s="35">
        <v>20478</v>
      </c>
      <c r="D55" s="35">
        <v>7901</v>
      </c>
      <c r="E55" s="36">
        <f t="shared" si="1"/>
        <v>2591.8238197696496</v>
      </c>
      <c r="F55" s="37">
        <f t="shared" si="6"/>
        <v>0.80442736260733805</v>
      </c>
      <c r="G55" s="38">
        <f t="shared" si="2"/>
        <v>378.07502105337977</v>
      </c>
      <c r="H55" s="38">
        <f t="shared" si="3"/>
        <v>107.77555236108668</v>
      </c>
      <c r="I55" s="36">
        <f t="shared" si="7"/>
        <v>485.85057341446645</v>
      </c>
      <c r="J55" s="39">
        <f t="shared" si="9"/>
        <v>-28.093883690315693</v>
      </c>
      <c r="K55" s="36">
        <f t="shared" si="4"/>
        <v>457.75668972415076</v>
      </c>
      <c r="L55" s="36">
        <f t="shared" si="8"/>
        <v>3838705.3805476995</v>
      </c>
      <c r="M55" s="36">
        <f t="shared" si="5"/>
        <v>3616735.6055105152</v>
      </c>
      <c r="N55" s="62"/>
      <c r="O55" s="73"/>
      <c r="P55" s="68"/>
    </row>
    <row r="56" spans="1:16" s="34" customFormat="1" x14ac:dyDescent="0.3">
      <c r="A56" s="33">
        <v>420</v>
      </c>
      <c r="B56" s="34" t="s">
        <v>112</v>
      </c>
      <c r="C56" s="35">
        <v>13833</v>
      </c>
      <c r="D56" s="35">
        <v>6142</v>
      </c>
      <c r="E56" s="36">
        <f t="shared" si="1"/>
        <v>2252.1979811136439</v>
      </c>
      <c r="F56" s="37">
        <f t="shared" si="6"/>
        <v>0.69901729747118346</v>
      </c>
      <c r="G56" s="38">
        <f t="shared" si="2"/>
        <v>581.85052424698324</v>
      </c>
      <c r="H56" s="38">
        <f t="shared" si="3"/>
        <v>226.64459589068869</v>
      </c>
      <c r="I56" s="36">
        <f t="shared" si="7"/>
        <v>808.49512013767196</v>
      </c>
      <c r="J56" s="39">
        <f t="shared" si="9"/>
        <v>-28.093883690315693</v>
      </c>
      <c r="K56" s="36">
        <f t="shared" si="4"/>
        <v>780.40123644735627</v>
      </c>
      <c r="L56" s="36">
        <f t="shared" si="8"/>
        <v>4965777.0278855814</v>
      </c>
      <c r="M56" s="36">
        <f t="shared" si="5"/>
        <v>4793224.3942596624</v>
      </c>
      <c r="N56" s="62"/>
      <c r="O56" s="73"/>
      <c r="P56" s="68"/>
    </row>
    <row r="57" spans="1:16" s="34" customFormat="1" x14ac:dyDescent="0.3">
      <c r="A57" s="33">
        <v>423</v>
      </c>
      <c r="B57" s="34" t="s">
        <v>113</v>
      </c>
      <c r="C57" s="35">
        <v>11415</v>
      </c>
      <c r="D57" s="35">
        <v>4763</v>
      </c>
      <c r="E57" s="36">
        <f t="shared" si="1"/>
        <v>2396.5987822800757</v>
      </c>
      <c r="F57" s="37">
        <f t="shared" si="6"/>
        <v>0.74383514147534235</v>
      </c>
      <c r="G57" s="38">
        <f t="shared" si="2"/>
        <v>495.21004354712409</v>
      </c>
      <c r="H57" s="38">
        <f t="shared" si="3"/>
        <v>176.10431548243753</v>
      </c>
      <c r="I57" s="36">
        <f t="shared" si="7"/>
        <v>671.31435902956161</v>
      </c>
      <c r="J57" s="39">
        <f t="shared" si="9"/>
        <v>-28.093883690315693</v>
      </c>
      <c r="K57" s="36">
        <f t="shared" si="4"/>
        <v>643.22047533924592</v>
      </c>
      <c r="L57" s="36">
        <f t="shared" si="8"/>
        <v>3197470.292057802</v>
      </c>
      <c r="M57" s="36">
        <f t="shared" si="5"/>
        <v>3063659.1240408286</v>
      </c>
      <c r="N57" s="62"/>
      <c r="O57" s="73"/>
      <c r="P57" s="68"/>
    </row>
    <row r="58" spans="1:16" s="34" customFormat="1" x14ac:dyDescent="0.3">
      <c r="A58" s="33">
        <v>425</v>
      </c>
      <c r="B58" s="34" t="s">
        <v>114</v>
      </c>
      <c r="C58" s="35">
        <v>17035</v>
      </c>
      <c r="D58" s="35">
        <v>7456</v>
      </c>
      <c r="E58" s="36">
        <f t="shared" si="1"/>
        <v>2284.7371244635192</v>
      </c>
      <c r="F58" s="37">
        <f t="shared" si="6"/>
        <v>0.70911650910230761</v>
      </c>
      <c r="G58" s="38">
        <f t="shared" si="2"/>
        <v>562.32703823705799</v>
      </c>
      <c r="H58" s="38">
        <f t="shared" si="3"/>
        <v>215.25589571823232</v>
      </c>
      <c r="I58" s="36">
        <f t="shared" si="7"/>
        <v>777.58293395529029</v>
      </c>
      <c r="J58" s="39">
        <f t="shared" si="9"/>
        <v>-28.093883690315693</v>
      </c>
      <c r="K58" s="36">
        <f t="shared" si="4"/>
        <v>749.48905026497459</v>
      </c>
      <c r="L58" s="36">
        <f t="shared" si="8"/>
        <v>5797658.3555706441</v>
      </c>
      <c r="M58" s="36">
        <f t="shared" si="5"/>
        <v>5588190.3587756502</v>
      </c>
      <c r="N58" s="62"/>
      <c r="O58" s="73"/>
      <c r="P58" s="68"/>
    </row>
    <row r="59" spans="1:16" s="34" customFormat="1" x14ac:dyDescent="0.3">
      <c r="A59" s="33">
        <v>426</v>
      </c>
      <c r="B59" s="34" t="s">
        <v>80</v>
      </c>
      <c r="C59" s="35">
        <v>8966</v>
      </c>
      <c r="D59" s="35">
        <v>3760</v>
      </c>
      <c r="E59" s="36">
        <f t="shared" si="1"/>
        <v>2384.5744680851062</v>
      </c>
      <c r="F59" s="37">
        <f t="shared" si="6"/>
        <v>0.74010314114366815</v>
      </c>
      <c r="G59" s="38">
        <f t="shared" si="2"/>
        <v>502.42463206410582</v>
      </c>
      <c r="H59" s="38">
        <f t="shared" si="3"/>
        <v>180.31282545067688</v>
      </c>
      <c r="I59" s="36">
        <f t="shared" si="7"/>
        <v>682.7374575147827</v>
      </c>
      <c r="J59" s="39">
        <f t="shared" si="9"/>
        <v>-28.093883690315693</v>
      </c>
      <c r="K59" s="36">
        <f t="shared" si="4"/>
        <v>654.64357382446701</v>
      </c>
      <c r="L59" s="36">
        <f t="shared" si="8"/>
        <v>2567092.8402555832</v>
      </c>
      <c r="M59" s="36">
        <f t="shared" si="5"/>
        <v>2461459.8375799959</v>
      </c>
      <c r="N59" s="62"/>
      <c r="O59" s="73"/>
      <c r="P59" s="68"/>
    </row>
    <row r="60" spans="1:16" s="34" customFormat="1" x14ac:dyDescent="0.3">
      <c r="A60" s="33">
        <v>427</v>
      </c>
      <c r="B60" s="34" t="s">
        <v>115</v>
      </c>
      <c r="C60" s="35">
        <v>55084</v>
      </c>
      <c r="D60" s="35">
        <v>21030</v>
      </c>
      <c r="E60" s="36">
        <f t="shared" si="1"/>
        <v>2619.3057536852116</v>
      </c>
      <c r="F60" s="37">
        <f t="shared" si="6"/>
        <v>0.81295696228553282</v>
      </c>
      <c r="G60" s="38">
        <f t="shared" si="2"/>
        <v>361.5858607040426</v>
      </c>
      <c r="H60" s="38">
        <f t="shared" si="3"/>
        <v>98.156875490640005</v>
      </c>
      <c r="I60" s="36">
        <f t="shared" si="7"/>
        <v>459.74273619468261</v>
      </c>
      <c r="J60" s="39">
        <f t="shared" si="9"/>
        <v>-28.093883690315693</v>
      </c>
      <c r="K60" s="36">
        <f t="shared" si="4"/>
        <v>431.64885250436691</v>
      </c>
      <c r="L60" s="36">
        <f t="shared" si="8"/>
        <v>9668389.7421741746</v>
      </c>
      <c r="M60" s="36">
        <f t="shared" si="5"/>
        <v>9077575.368166836</v>
      </c>
      <c r="N60" s="62"/>
      <c r="O60" s="73"/>
      <c r="P60" s="68"/>
    </row>
    <row r="61" spans="1:16" s="34" customFormat="1" x14ac:dyDescent="0.3">
      <c r="A61" s="33">
        <v>428</v>
      </c>
      <c r="B61" s="34" t="s">
        <v>116</v>
      </c>
      <c r="C61" s="35">
        <v>16521</v>
      </c>
      <c r="D61" s="35">
        <v>6525</v>
      </c>
      <c r="E61" s="36">
        <f t="shared" si="1"/>
        <v>2531.9540229885056</v>
      </c>
      <c r="F61" s="37">
        <f t="shared" si="6"/>
        <v>0.78584550439724832</v>
      </c>
      <c r="G61" s="38">
        <f t="shared" si="2"/>
        <v>413.99689912206622</v>
      </c>
      <c r="H61" s="38">
        <f t="shared" si="3"/>
        <v>128.7299812344871</v>
      </c>
      <c r="I61" s="36">
        <f t="shared" si="7"/>
        <v>542.72688035655335</v>
      </c>
      <c r="J61" s="39">
        <f t="shared" si="9"/>
        <v>-28.093883690315693</v>
      </c>
      <c r="K61" s="36">
        <f t="shared" si="4"/>
        <v>514.63299666623766</v>
      </c>
      <c r="L61" s="36">
        <f t="shared" si="8"/>
        <v>3541292.8943265108</v>
      </c>
      <c r="M61" s="36">
        <f t="shared" si="5"/>
        <v>3357980.3032472008</v>
      </c>
      <c r="N61" s="62"/>
      <c r="O61" s="73"/>
      <c r="P61" s="68"/>
    </row>
    <row r="62" spans="1:16" s="34" customFormat="1" x14ac:dyDescent="0.3">
      <c r="A62" s="33">
        <v>429</v>
      </c>
      <c r="B62" s="34" t="s">
        <v>117</v>
      </c>
      <c r="C62" s="35">
        <v>11182</v>
      </c>
      <c r="D62" s="35">
        <v>4429</v>
      </c>
      <c r="E62" s="36">
        <f t="shared" si="1"/>
        <v>2524.7234138631748</v>
      </c>
      <c r="F62" s="37">
        <f t="shared" si="6"/>
        <v>0.78360133186346415</v>
      </c>
      <c r="G62" s="38">
        <f t="shared" si="2"/>
        <v>418.33526459726471</v>
      </c>
      <c r="H62" s="38">
        <f t="shared" si="3"/>
        <v>131.26069442835288</v>
      </c>
      <c r="I62" s="36">
        <f t="shared" si="7"/>
        <v>549.59595902561762</v>
      </c>
      <c r="J62" s="39">
        <f t="shared" si="9"/>
        <v>-28.093883690315693</v>
      </c>
      <c r="K62" s="36">
        <f t="shared" si="4"/>
        <v>521.50207533530192</v>
      </c>
      <c r="L62" s="36">
        <f t="shared" si="8"/>
        <v>2434160.5025244602</v>
      </c>
      <c r="M62" s="36">
        <f t="shared" si="5"/>
        <v>2309732.6916600522</v>
      </c>
      <c r="N62" s="62"/>
      <c r="O62" s="73"/>
      <c r="P62" s="68"/>
    </row>
    <row r="63" spans="1:16" s="34" customFormat="1" x14ac:dyDescent="0.3">
      <c r="A63" s="33">
        <v>430</v>
      </c>
      <c r="B63" s="34" t="s">
        <v>118</v>
      </c>
      <c r="C63" s="35">
        <v>5547</v>
      </c>
      <c r="D63" s="35">
        <v>2600</v>
      </c>
      <c r="E63" s="36">
        <f t="shared" si="1"/>
        <v>2133.4615384615386</v>
      </c>
      <c r="F63" s="37">
        <f t="shared" si="6"/>
        <v>0.66216493016154909</v>
      </c>
      <c r="G63" s="38">
        <f t="shared" si="2"/>
        <v>653.09238983824639</v>
      </c>
      <c r="H63" s="38">
        <f t="shared" si="3"/>
        <v>268.20235081892554</v>
      </c>
      <c r="I63" s="36">
        <f t="shared" si="7"/>
        <v>921.29474065717193</v>
      </c>
      <c r="J63" s="39">
        <f t="shared" si="9"/>
        <v>-28.093883690315693</v>
      </c>
      <c r="K63" s="36">
        <f t="shared" si="4"/>
        <v>893.20085696685624</v>
      </c>
      <c r="L63" s="36">
        <f t="shared" si="8"/>
        <v>2395366.3257086468</v>
      </c>
      <c r="M63" s="36">
        <f t="shared" si="5"/>
        <v>2322322.2281138264</v>
      </c>
      <c r="N63" s="62"/>
      <c r="O63" s="73"/>
      <c r="P63" s="68"/>
    </row>
    <row r="64" spans="1:16" s="34" customFormat="1" x14ac:dyDescent="0.3">
      <c r="A64" s="33">
        <v>432</v>
      </c>
      <c r="B64" s="34" t="s">
        <v>119</v>
      </c>
      <c r="C64" s="35">
        <v>4249</v>
      </c>
      <c r="D64" s="35">
        <v>1881</v>
      </c>
      <c r="E64" s="36">
        <f t="shared" si="1"/>
        <v>2258.9048378522061</v>
      </c>
      <c r="F64" s="37">
        <f t="shared" si="6"/>
        <v>0.70109891236970934</v>
      </c>
      <c r="G64" s="38">
        <f t="shared" si="2"/>
        <v>577.82641020384585</v>
      </c>
      <c r="H64" s="38">
        <f t="shared" si="3"/>
        <v>224.29719603219189</v>
      </c>
      <c r="I64" s="36">
        <f t="shared" si="7"/>
        <v>802.12360623603774</v>
      </c>
      <c r="J64" s="39">
        <f t="shared" si="9"/>
        <v>-28.093883690315693</v>
      </c>
      <c r="K64" s="36">
        <f t="shared" si="4"/>
        <v>774.02972254572205</v>
      </c>
      <c r="L64" s="36">
        <f t="shared" si="8"/>
        <v>1508794.5033299869</v>
      </c>
      <c r="M64" s="36">
        <f t="shared" si="5"/>
        <v>1455949.9081085031</v>
      </c>
      <c r="N64" s="62"/>
      <c r="O64" s="73"/>
      <c r="P64" s="68"/>
    </row>
    <row r="65" spans="1:16" s="34" customFormat="1" x14ac:dyDescent="0.3">
      <c r="A65" s="33">
        <v>434</v>
      </c>
      <c r="B65" s="34" t="s">
        <v>120</v>
      </c>
      <c r="C65" s="35">
        <v>2798</v>
      </c>
      <c r="D65" s="35">
        <v>1305</v>
      </c>
      <c r="E65" s="36">
        <f t="shared" si="1"/>
        <v>2144.0613026819924</v>
      </c>
      <c r="F65" s="37">
        <f t="shared" si="6"/>
        <v>0.66545479126672147</v>
      </c>
      <c r="G65" s="38">
        <f t="shared" si="2"/>
        <v>646.73253130597413</v>
      </c>
      <c r="H65" s="38">
        <f t="shared" si="3"/>
        <v>264.49243334176668</v>
      </c>
      <c r="I65" s="36">
        <f t="shared" si="7"/>
        <v>911.22496464774076</v>
      </c>
      <c r="J65" s="39">
        <f t="shared" si="9"/>
        <v>-28.093883690315693</v>
      </c>
      <c r="K65" s="36">
        <f t="shared" si="4"/>
        <v>883.13108095742507</v>
      </c>
      <c r="L65" s="36">
        <f t="shared" si="8"/>
        <v>1189148.5788653018</v>
      </c>
      <c r="M65" s="36">
        <f t="shared" si="5"/>
        <v>1152486.0606494397</v>
      </c>
      <c r="N65" s="62"/>
      <c r="O65" s="73"/>
      <c r="P65" s="68"/>
    </row>
    <row r="66" spans="1:16" s="34" customFormat="1" x14ac:dyDescent="0.3">
      <c r="A66" s="33">
        <v>436</v>
      </c>
      <c r="B66" s="34" t="s">
        <v>121</v>
      </c>
      <c r="C66" s="35">
        <v>3278</v>
      </c>
      <c r="D66" s="35">
        <v>1620</v>
      </c>
      <c r="E66" s="36">
        <f t="shared" si="1"/>
        <v>2023.4567901234568</v>
      </c>
      <c r="F66" s="37">
        <f t="shared" si="6"/>
        <v>0.62802262893532157</v>
      </c>
      <c r="G66" s="38">
        <f t="shared" si="2"/>
        <v>719.09523884109547</v>
      </c>
      <c r="H66" s="38">
        <f t="shared" si="3"/>
        <v>306.70401273725417</v>
      </c>
      <c r="I66" s="36">
        <f t="shared" si="7"/>
        <v>1025.7992515783496</v>
      </c>
      <c r="J66" s="39">
        <f t="shared" si="9"/>
        <v>-28.093883690315693</v>
      </c>
      <c r="K66" s="36">
        <f t="shared" si="4"/>
        <v>997.70536788803395</v>
      </c>
      <c r="L66" s="36">
        <f t="shared" si="8"/>
        <v>1661794.7875569265</v>
      </c>
      <c r="M66" s="36">
        <f t="shared" si="5"/>
        <v>1616282.695978615</v>
      </c>
      <c r="N66" s="62"/>
      <c r="O66" s="73"/>
      <c r="P66" s="68"/>
    </row>
    <row r="67" spans="1:16" s="34" customFormat="1" x14ac:dyDescent="0.3">
      <c r="A67" s="33">
        <v>437</v>
      </c>
      <c r="B67" s="34" t="s">
        <v>122</v>
      </c>
      <c r="C67" s="35">
        <v>14324</v>
      </c>
      <c r="D67" s="35">
        <v>5580</v>
      </c>
      <c r="E67" s="36">
        <f t="shared" si="1"/>
        <v>2567.0250896057346</v>
      </c>
      <c r="F67" s="37">
        <f t="shared" si="6"/>
        <v>0.79673055198710774</v>
      </c>
      <c r="G67" s="38">
        <f t="shared" si="2"/>
        <v>392.95425915172882</v>
      </c>
      <c r="H67" s="38">
        <f t="shared" si="3"/>
        <v>116.45510791845695</v>
      </c>
      <c r="I67" s="36">
        <f t="shared" si="7"/>
        <v>509.40936707018579</v>
      </c>
      <c r="J67" s="39">
        <f t="shared" si="9"/>
        <v>-28.093883690315693</v>
      </c>
      <c r="K67" s="36">
        <f t="shared" si="4"/>
        <v>481.3154833798701</v>
      </c>
      <c r="L67" s="36">
        <f t="shared" si="8"/>
        <v>2842504.2682516365</v>
      </c>
      <c r="M67" s="36">
        <f t="shared" si="5"/>
        <v>2685740.397259675</v>
      </c>
      <c r="N67" s="62"/>
      <c r="O67" s="73"/>
      <c r="P67" s="68"/>
    </row>
    <row r="68" spans="1:16" s="34" customFormat="1" x14ac:dyDescent="0.3">
      <c r="A68" s="33">
        <v>438</v>
      </c>
      <c r="B68" s="34" t="s">
        <v>123</v>
      </c>
      <c r="C68" s="35">
        <v>5834</v>
      </c>
      <c r="D68" s="35">
        <v>2426</v>
      </c>
      <c r="E68" s="36">
        <f t="shared" si="1"/>
        <v>2404.7815333882936</v>
      </c>
      <c r="F68" s="37">
        <f t="shared" si="6"/>
        <v>0.74637483141979266</v>
      </c>
      <c r="G68" s="38">
        <f t="shared" si="2"/>
        <v>490.30039288219336</v>
      </c>
      <c r="H68" s="38">
        <f t="shared" si="3"/>
        <v>173.24035259456127</v>
      </c>
      <c r="I68" s="36">
        <f t="shared" si="7"/>
        <v>663.54074547675464</v>
      </c>
      <c r="J68" s="39">
        <f t="shared" si="9"/>
        <v>-28.093883690315693</v>
      </c>
      <c r="K68" s="36">
        <f t="shared" si="4"/>
        <v>635.44686178643894</v>
      </c>
      <c r="L68" s="36">
        <f t="shared" si="8"/>
        <v>1609749.8485266068</v>
      </c>
      <c r="M68" s="36">
        <f t="shared" si="5"/>
        <v>1541594.0866939009</v>
      </c>
      <c r="N68" s="62"/>
      <c r="O68" s="73"/>
      <c r="P68" s="68"/>
    </row>
    <row r="69" spans="1:16" s="34" customFormat="1" x14ac:dyDescent="0.3">
      <c r="A69" s="33">
        <v>439</v>
      </c>
      <c r="B69" s="34" t="s">
        <v>124</v>
      </c>
      <c r="C69" s="35">
        <v>3309</v>
      </c>
      <c r="D69" s="35">
        <v>1592</v>
      </c>
      <c r="E69" s="36">
        <f t="shared" si="1"/>
        <v>2078.5175879396984</v>
      </c>
      <c r="F69" s="37">
        <f t="shared" si="6"/>
        <v>0.64511191256352418</v>
      </c>
      <c r="G69" s="38">
        <f t="shared" si="2"/>
        <v>686.0587601513505</v>
      </c>
      <c r="H69" s="38">
        <f t="shared" si="3"/>
        <v>287.4327335015696</v>
      </c>
      <c r="I69" s="36">
        <f t="shared" si="7"/>
        <v>973.4914936529201</v>
      </c>
      <c r="J69" s="39">
        <f t="shared" si="9"/>
        <v>-28.093883690315693</v>
      </c>
      <c r="K69" s="36">
        <f t="shared" si="4"/>
        <v>945.39760996260441</v>
      </c>
      <c r="L69" s="36">
        <f t="shared" si="8"/>
        <v>1549798.4578954489</v>
      </c>
      <c r="M69" s="36">
        <f t="shared" si="5"/>
        <v>1505072.9950604662</v>
      </c>
      <c r="N69" s="62"/>
      <c r="O69" s="73"/>
      <c r="P69" s="68"/>
    </row>
    <row r="70" spans="1:16" s="34" customFormat="1" x14ac:dyDescent="0.3">
      <c r="A70" s="33">
        <v>441</v>
      </c>
      <c r="B70" s="34" t="s">
        <v>125</v>
      </c>
      <c r="C70" s="35">
        <v>4773</v>
      </c>
      <c r="D70" s="35">
        <v>1956</v>
      </c>
      <c r="E70" s="36">
        <f t="shared" si="1"/>
        <v>2440.1840490797545</v>
      </c>
      <c r="F70" s="37">
        <f t="shared" si="6"/>
        <v>0.75736275124293784</v>
      </c>
      <c r="G70" s="38">
        <f t="shared" si="2"/>
        <v>469.05888346731689</v>
      </c>
      <c r="H70" s="38">
        <f t="shared" si="3"/>
        <v>160.84947210254998</v>
      </c>
      <c r="I70" s="36">
        <f t="shared" si="7"/>
        <v>629.9083555698669</v>
      </c>
      <c r="J70" s="39">
        <f t="shared" si="9"/>
        <v>-28.093883690315693</v>
      </c>
      <c r="K70" s="36">
        <f t="shared" si="4"/>
        <v>601.81447187955121</v>
      </c>
      <c r="L70" s="36">
        <f t="shared" si="8"/>
        <v>1232100.7434946597</v>
      </c>
      <c r="M70" s="36">
        <f t="shared" si="5"/>
        <v>1177149.1069964021</v>
      </c>
      <c r="N70" s="62"/>
      <c r="O70" s="73"/>
      <c r="P70" s="68"/>
    </row>
    <row r="71" spans="1:16" s="34" customFormat="1" x14ac:dyDescent="0.3">
      <c r="A71" s="33">
        <v>501</v>
      </c>
      <c r="B71" s="34" t="s">
        <v>126</v>
      </c>
      <c r="C71" s="35">
        <v>82197</v>
      </c>
      <c r="D71" s="35">
        <v>27476</v>
      </c>
      <c r="E71" s="36">
        <f t="shared" si="1"/>
        <v>2991.5926626874361</v>
      </c>
      <c r="F71" s="37">
        <f t="shared" si="6"/>
        <v>0.9285040816759681</v>
      </c>
      <c r="G71" s="38">
        <f t="shared" si="2"/>
        <v>138.2137153027079</v>
      </c>
      <c r="H71" s="38">
        <f t="shared" si="3"/>
        <v>0</v>
      </c>
      <c r="I71" s="36">
        <f t="shared" si="7"/>
        <v>138.2137153027079</v>
      </c>
      <c r="J71" s="39">
        <f t="shared" si="9"/>
        <v>-28.093883690315693</v>
      </c>
      <c r="K71" s="36">
        <f t="shared" si="4"/>
        <v>110.1198316123922</v>
      </c>
      <c r="L71" s="36">
        <f t="shared" si="8"/>
        <v>3797560.0416572019</v>
      </c>
      <c r="M71" s="36">
        <f t="shared" si="5"/>
        <v>3025652.4933820884</v>
      </c>
      <c r="N71" s="62"/>
      <c r="O71" s="73"/>
      <c r="P71" s="68"/>
    </row>
    <row r="72" spans="1:16" s="34" customFormat="1" x14ac:dyDescent="0.3">
      <c r="A72" s="33">
        <v>502</v>
      </c>
      <c r="B72" s="34" t="s">
        <v>127</v>
      </c>
      <c r="C72" s="35">
        <v>81495</v>
      </c>
      <c r="D72" s="35">
        <v>30137</v>
      </c>
      <c r="E72" s="36">
        <f t="shared" ref="E72:E135" si="10">(C72*1000)/D72</f>
        <v>2704.1510435677073</v>
      </c>
      <c r="F72" s="37">
        <f t="shared" si="6"/>
        <v>0.83929049323359595</v>
      </c>
      <c r="G72" s="38">
        <f t="shared" ref="G72:G135" si="11">(E$437-E72)*0.6</f>
        <v>310.67868677454516</v>
      </c>
      <c r="H72" s="38">
        <f t="shared" ref="H72:H135" si="12">IF(E72&gt;=E$437*0.9,0,IF(E72&lt;0.9*E$437,(E$437*0.9-E72)*0.35))</f>
        <v>68.461024031766485</v>
      </c>
      <c r="I72" s="36">
        <f t="shared" ref="I72:I135" si="13">G72+H72</f>
        <v>379.13971080631165</v>
      </c>
      <c r="J72" s="39">
        <f t="shared" si="9"/>
        <v>-28.093883690315693</v>
      </c>
      <c r="K72" s="36">
        <f t="shared" ref="K72:K135" si="14">I72+J72</f>
        <v>351.04582711599596</v>
      </c>
      <c r="L72" s="36">
        <f t="shared" ref="L72:L135" si="15">(I72*D72)</f>
        <v>11426133.464569815</v>
      </c>
      <c r="M72" s="36">
        <f t="shared" ref="M72:M135" si="16">(K72*D72)</f>
        <v>10579468.09179477</v>
      </c>
      <c r="N72" s="62"/>
      <c r="O72" s="73"/>
      <c r="P72" s="68"/>
    </row>
    <row r="73" spans="1:16" s="34" customFormat="1" x14ac:dyDescent="0.3">
      <c r="A73" s="33">
        <v>511</v>
      </c>
      <c r="B73" s="34" t="s">
        <v>128</v>
      </c>
      <c r="C73" s="35">
        <v>6737</v>
      </c>
      <c r="D73" s="35">
        <v>2701</v>
      </c>
      <c r="E73" s="36">
        <f t="shared" si="10"/>
        <v>2494.2613846723434</v>
      </c>
      <c r="F73" s="37">
        <f t="shared" ref="F73:F136" si="17">IF(ISNUMBER(C73),E73/E$437,"")</f>
        <v>0.77414679656105079</v>
      </c>
      <c r="G73" s="38">
        <f t="shared" si="11"/>
        <v>436.61248211176354</v>
      </c>
      <c r="H73" s="38">
        <f t="shared" si="12"/>
        <v>141.92240464514384</v>
      </c>
      <c r="I73" s="36">
        <f t="shared" si="13"/>
        <v>578.53488675690733</v>
      </c>
      <c r="J73" s="39">
        <f t="shared" si="9"/>
        <v>-28.093883690315693</v>
      </c>
      <c r="K73" s="36">
        <f t="shared" si="14"/>
        <v>550.44100306659163</v>
      </c>
      <c r="L73" s="36">
        <f t="shared" si="15"/>
        <v>1562622.7291304066</v>
      </c>
      <c r="M73" s="36">
        <f t="shared" si="16"/>
        <v>1486741.1492828641</v>
      </c>
      <c r="N73" s="62"/>
      <c r="O73" s="73"/>
      <c r="P73" s="68"/>
    </row>
    <row r="74" spans="1:16" s="34" customFormat="1" x14ac:dyDescent="0.3">
      <c r="A74" s="33">
        <v>512</v>
      </c>
      <c r="B74" s="34" t="s">
        <v>129</v>
      </c>
      <c r="C74" s="35">
        <v>4889</v>
      </c>
      <c r="D74" s="35">
        <v>2055</v>
      </c>
      <c r="E74" s="36">
        <f t="shared" si="10"/>
        <v>2379.0754257907543</v>
      </c>
      <c r="F74" s="37">
        <f t="shared" si="17"/>
        <v>0.73839639701392834</v>
      </c>
      <c r="G74" s="38">
        <f t="shared" si="11"/>
        <v>505.72405744071699</v>
      </c>
      <c r="H74" s="38">
        <f t="shared" si="12"/>
        <v>182.23749025370006</v>
      </c>
      <c r="I74" s="36">
        <f t="shared" si="13"/>
        <v>687.96154769441705</v>
      </c>
      <c r="J74" s="39">
        <f t="shared" ref="J74:J137" si="18">I$439</f>
        <v>-28.093883690315693</v>
      </c>
      <c r="K74" s="36">
        <f t="shared" si="14"/>
        <v>659.86766400410136</v>
      </c>
      <c r="L74" s="36">
        <f t="shared" si="15"/>
        <v>1413760.9805120269</v>
      </c>
      <c r="M74" s="36">
        <f t="shared" si="16"/>
        <v>1356028.0495284284</v>
      </c>
      <c r="N74" s="62"/>
      <c r="O74" s="73"/>
      <c r="P74" s="68"/>
    </row>
    <row r="75" spans="1:16" s="34" customFormat="1" x14ac:dyDescent="0.3">
      <c r="A75" s="33">
        <v>513</v>
      </c>
      <c r="B75" s="34" t="s">
        <v>130</v>
      </c>
      <c r="C75" s="35">
        <v>5542</v>
      </c>
      <c r="D75" s="35">
        <v>2204</v>
      </c>
      <c r="E75" s="36">
        <f t="shared" si="10"/>
        <v>2514.5190562613429</v>
      </c>
      <c r="F75" s="37">
        <f t="shared" si="17"/>
        <v>0.78043419356875043</v>
      </c>
      <c r="G75" s="38">
        <f t="shared" si="11"/>
        <v>424.45787915836382</v>
      </c>
      <c r="H75" s="38">
        <f t="shared" si="12"/>
        <v>134.83221958899401</v>
      </c>
      <c r="I75" s="36">
        <f t="shared" si="13"/>
        <v>559.29009874735789</v>
      </c>
      <c r="J75" s="39">
        <f t="shared" si="18"/>
        <v>-28.093883690315693</v>
      </c>
      <c r="K75" s="36">
        <f t="shared" si="14"/>
        <v>531.1962150570422</v>
      </c>
      <c r="L75" s="36">
        <f t="shared" si="15"/>
        <v>1232675.3776391768</v>
      </c>
      <c r="M75" s="36">
        <f t="shared" si="16"/>
        <v>1170756.4579857211</v>
      </c>
      <c r="N75" s="62"/>
      <c r="O75" s="73"/>
      <c r="P75" s="68"/>
    </row>
    <row r="76" spans="1:16" s="34" customFormat="1" x14ac:dyDescent="0.3">
      <c r="A76" s="33">
        <v>514</v>
      </c>
      <c r="B76" s="34" t="s">
        <v>131</v>
      </c>
      <c r="C76" s="35">
        <v>6080</v>
      </c>
      <c r="D76" s="35">
        <v>2347</v>
      </c>
      <c r="E76" s="36">
        <f t="shared" si="10"/>
        <v>2590.5411163187046</v>
      </c>
      <c r="F76" s="37">
        <f t="shared" si="17"/>
        <v>0.80402924845074286</v>
      </c>
      <c r="G76" s="38">
        <f t="shared" si="11"/>
        <v>378.84464312394681</v>
      </c>
      <c r="H76" s="38">
        <f t="shared" si="12"/>
        <v>108.22449856891745</v>
      </c>
      <c r="I76" s="36">
        <f t="shared" si="13"/>
        <v>487.06914169286426</v>
      </c>
      <c r="J76" s="39">
        <f t="shared" si="18"/>
        <v>-28.093883690315693</v>
      </c>
      <c r="K76" s="36">
        <f t="shared" si="14"/>
        <v>458.97525800254857</v>
      </c>
      <c r="L76" s="36">
        <f t="shared" si="15"/>
        <v>1143151.2755531524</v>
      </c>
      <c r="M76" s="36">
        <f t="shared" si="16"/>
        <v>1077214.9305319814</v>
      </c>
      <c r="N76" s="62"/>
      <c r="O76" s="73"/>
      <c r="P76" s="68"/>
    </row>
    <row r="77" spans="1:16" s="34" customFormat="1" x14ac:dyDescent="0.3">
      <c r="A77" s="33">
        <v>515</v>
      </c>
      <c r="B77" s="34" t="s">
        <v>132</v>
      </c>
      <c r="C77" s="35">
        <v>8781</v>
      </c>
      <c r="D77" s="35">
        <v>3664</v>
      </c>
      <c r="E77" s="36">
        <f t="shared" si="10"/>
        <v>2396.5611353711793</v>
      </c>
      <c r="F77" s="37">
        <f t="shared" si="17"/>
        <v>0.74382345696059904</v>
      </c>
      <c r="G77" s="38">
        <f t="shared" si="11"/>
        <v>495.23263169246201</v>
      </c>
      <c r="H77" s="38">
        <f t="shared" si="12"/>
        <v>176.1174919005513</v>
      </c>
      <c r="I77" s="36">
        <f t="shared" si="13"/>
        <v>671.35012359301334</v>
      </c>
      <c r="J77" s="39">
        <f t="shared" si="18"/>
        <v>-28.093883690315693</v>
      </c>
      <c r="K77" s="36">
        <f t="shared" si="14"/>
        <v>643.25623990269764</v>
      </c>
      <c r="L77" s="36">
        <f t="shared" si="15"/>
        <v>2459826.8528448008</v>
      </c>
      <c r="M77" s="36">
        <f t="shared" si="16"/>
        <v>2356890.863003484</v>
      </c>
      <c r="N77" s="62"/>
      <c r="O77" s="73"/>
      <c r="P77" s="68"/>
    </row>
    <row r="78" spans="1:16" s="34" customFormat="1" x14ac:dyDescent="0.3">
      <c r="A78" s="33">
        <v>516</v>
      </c>
      <c r="B78" s="34" t="s">
        <v>133</v>
      </c>
      <c r="C78" s="35">
        <v>15110</v>
      </c>
      <c r="D78" s="35">
        <v>5741</v>
      </c>
      <c r="E78" s="36">
        <f t="shared" si="10"/>
        <v>2631.9456540672359</v>
      </c>
      <c r="F78" s="37">
        <f t="shared" si="17"/>
        <v>0.81688002281548622</v>
      </c>
      <c r="G78" s="38">
        <f t="shared" si="11"/>
        <v>354.00192047482807</v>
      </c>
      <c r="H78" s="38">
        <f t="shared" si="12"/>
        <v>93.732910356931498</v>
      </c>
      <c r="I78" s="36">
        <f t="shared" si="13"/>
        <v>447.73483083175955</v>
      </c>
      <c r="J78" s="39">
        <f t="shared" si="18"/>
        <v>-28.093883690315693</v>
      </c>
      <c r="K78" s="36">
        <f t="shared" si="14"/>
        <v>419.64094714144386</v>
      </c>
      <c r="L78" s="36">
        <f t="shared" si="15"/>
        <v>2570445.6638051318</v>
      </c>
      <c r="M78" s="36">
        <f t="shared" si="16"/>
        <v>2409158.6775390292</v>
      </c>
      <c r="N78" s="62"/>
      <c r="O78" s="73"/>
      <c r="P78" s="68"/>
    </row>
    <row r="79" spans="1:16" s="34" customFormat="1" x14ac:dyDescent="0.3">
      <c r="A79" s="33">
        <v>517</v>
      </c>
      <c r="B79" s="34" t="s">
        <v>134</v>
      </c>
      <c r="C79" s="35">
        <v>13583</v>
      </c>
      <c r="D79" s="35">
        <v>5935</v>
      </c>
      <c r="E79" s="36">
        <f t="shared" si="10"/>
        <v>2288.626790227464</v>
      </c>
      <c r="F79" s="37">
        <f t="shared" si="17"/>
        <v>0.71032374917319796</v>
      </c>
      <c r="G79" s="38">
        <f t="shared" si="11"/>
        <v>559.99323877869119</v>
      </c>
      <c r="H79" s="38">
        <f t="shared" si="12"/>
        <v>213.89451270085166</v>
      </c>
      <c r="I79" s="36">
        <f t="shared" si="13"/>
        <v>773.88775147954289</v>
      </c>
      <c r="J79" s="39">
        <f t="shared" si="18"/>
        <v>-28.093883690315693</v>
      </c>
      <c r="K79" s="36">
        <f t="shared" si="14"/>
        <v>745.79386778922719</v>
      </c>
      <c r="L79" s="36">
        <f t="shared" si="15"/>
        <v>4593023.8050310872</v>
      </c>
      <c r="M79" s="36">
        <f t="shared" si="16"/>
        <v>4426286.6053290637</v>
      </c>
      <c r="N79" s="62"/>
      <c r="O79" s="73"/>
      <c r="P79" s="68"/>
    </row>
    <row r="80" spans="1:16" s="34" customFormat="1" x14ac:dyDescent="0.3">
      <c r="A80" s="33">
        <v>519</v>
      </c>
      <c r="B80" s="34" t="s">
        <v>135</v>
      </c>
      <c r="C80" s="35">
        <v>8751</v>
      </c>
      <c r="D80" s="35">
        <v>3154</v>
      </c>
      <c r="E80" s="36">
        <f t="shared" si="10"/>
        <v>2774.5719720989218</v>
      </c>
      <c r="F80" s="37">
        <f t="shared" si="17"/>
        <v>0.861147118432665</v>
      </c>
      <c r="G80" s="38">
        <f t="shared" si="11"/>
        <v>268.42612965581645</v>
      </c>
      <c r="H80" s="38">
        <f t="shared" si="12"/>
        <v>43.813699045841418</v>
      </c>
      <c r="I80" s="36">
        <f t="shared" si="13"/>
        <v>312.23982870165787</v>
      </c>
      <c r="J80" s="39">
        <f t="shared" si="18"/>
        <v>-28.093883690315693</v>
      </c>
      <c r="K80" s="36">
        <f t="shared" si="14"/>
        <v>284.14594501134218</v>
      </c>
      <c r="L80" s="36">
        <f t="shared" si="15"/>
        <v>984804.41972502891</v>
      </c>
      <c r="M80" s="36">
        <f t="shared" si="16"/>
        <v>896196.31056577328</v>
      </c>
      <c r="N80" s="62"/>
      <c r="O80" s="73"/>
      <c r="P80" s="68"/>
    </row>
    <row r="81" spans="1:16" s="34" customFormat="1" x14ac:dyDescent="0.3">
      <c r="A81" s="33">
        <v>520</v>
      </c>
      <c r="B81" s="34" t="s">
        <v>136</v>
      </c>
      <c r="C81" s="35">
        <v>11430</v>
      </c>
      <c r="D81" s="35">
        <v>4462</v>
      </c>
      <c r="E81" s="36">
        <f t="shared" si="10"/>
        <v>2561.6315553563422</v>
      </c>
      <c r="F81" s="37">
        <f t="shared" si="17"/>
        <v>0.79505655451155521</v>
      </c>
      <c r="G81" s="38">
        <f t="shared" si="11"/>
        <v>396.19037970136424</v>
      </c>
      <c r="H81" s="38">
        <f t="shared" si="12"/>
        <v>118.34284490574427</v>
      </c>
      <c r="I81" s="36">
        <f t="shared" si="13"/>
        <v>514.53322460710854</v>
      </c>
      <c r="J81" s="39">
        <f t="shared" si="18"/>
        <v>-28.093883690315693</v>
      </c>
      <c r="K81" s="36">
        <f t="shared" si="14"/>
        <v>486.43934091679284</v>
      </c>
      <c r="L81" s="36">
        <f t="shared" si="15"/>
        <v>2295847.2481969185</v>
      </c>
      <c r="M81" s="36">
        <f t="shared" si="16"/>
        <v>2170492.3391707297</v>
      </c>
      <c r="N81" s="62"/>
      <c r="O81" s="73"/>
      <c r="P81" s="68"/>
    </row>
    <row r="82" spans="1:16" s="34" customFormat="1" x14ac:dyDescent="0.3">
      <c r="A82" s="33">
        <v>521</v>
      </c>
      <c r="B82" s="34" t="s">
        <v>137</v>
      </c>
      <c r="C82" s="35">
        <v>14209</v>
      </c>
      <c r="D82" s="35">
        <v>5072</v>
      </c>
      <c r="E82" s="36">
        <f t="shared" si="10"/>
        <v>2801.4589905362777</v>
      </c>
      <c r="F82" s="37">
        <f t="shared" si="17"/>
        <v>0.86949207350444113</v>
      </c>
      <c r="G82" s="38">
        <f t="shared" si="11"/>
        <v>252.29391859340294</v>
      </c>
      <c r="H82" s="38">
        <f t="shared" si="12"/>
        <v>34.403242592766851</v>
      </c>
      <c r="I82" s="36">
        <f t="shared" si="13"/>
        <v>286.69716118616981</v>
      </c>
      <c r="J82" s="39">
        <f t="shared" si="18"/>
        <v>-28.093883690315693</v>
      </c>
      <c r="K82" s="36">
        <f t="shared" si="14"/>
        <v>258.60327749585412</v>
      </c>
      <c r="L82" s="36">
        <f t="shared" si="15"/>
        <v>1454128.0015362534</v>
      </c>
      <c r="M82" s="36">
        <f t="shared" si="16"/>
        <v>1311635.8234589722</v>
      </c>
      <c r="N82" s="62"/>
      <c r="O82" s="73"/>
      <c r="P82" s="68"/>
    </row>
    <row r="83" spans="1:16" s="34" customFormat="1" x14ac:dyDescent="0.3">
      <c r="A83" s="33">
        <v>522</v>
      </c>
      <c r="B83" s="34" t="s">
        <v>138</v>
      </c>
      <c r="C83" s="35">
        <v>15805</v>
      </c>
      <c r="D83" s="35">
        <v>6227</v>
      </c>
      <c r="E83" s="36">
        <f t="shared" si="10"/>
        <v>2538.140356511964</v>
      </c>
      <c r="F83" s="37">
        <f t="shared" si="17"/>
        <v>0.78776556390226793</v>
      </c>
      <c r="G83" s="38">
        <f t="shared" si="11"/>
        <v>410.28509900799116</v>
      </c>
      <c r="H83" s="38">
        <f t="shared" si="12"/>
        <v>126.56476450127666</v>
      </c>
      <c r="I83" s="36">
        <f t="shared" si="13"/>
        <v>536.84986350926783</v>
      </c>
      <c r="J83" s="39">
        <f t="shared" si="18"/>
        <v>-28.093883690315693</v>
      </c>
      <c r="K83" s="36">
        <f t="shared" si="14"/>
        <v>508.75597981895214</v>
      </c>
      <c r="L83" s="36">
        <f t="shared" si="15"/>
        <v>3342964.1000722107</v>
      </c>
      <c r="M83" s="36">
        <f t="shared" si="16"/>
        <v>3168023.4863326149</v>
      </c>
      <c r="N83" s="62"/>
      <c r="O83" s="73"/>
      <c r="P83" s="68"/>
    </row>
    <row r="84" spans="1:16" s="34" customFormat="1" x14ac:dyDescent="0.3">
      <c r="A84" s="33">
        <v>528</v>
      </c>
      <c r="B84" s="34" t="s">
        <v>139</v>
      </c>
      <c r="C84" s="35">
        <v>38578</v>
      </c>
      <c r="D84" s="35">
        <v>14906</v>
      </c>
      <c r="E84" s="36">
        <f t="shared" si="10"/>
        <v>2588.0853347645243</v>
      </c>
      <c r="F84" s="37">
        <f t="shared" si="17"/>
        <v>0.80326704468376597</v>
      </c>
      <c r="G84" s="38">
        <f t="shared" si="11"/>
        <v>380.31811205645499</v>
      </c>
      <c r="H84" s="38">
        <f t="shared" si="12"/>
        <v>109.08402211288055</v>
      </c>
      <c r="I84" s="36">
        <f t="shared" si="13"/>
        <v>489.40213416933557</v>
      </c>
      <c r="J84" s="39">
        <f t="shared" si="18"/>
        <v>-28.093883690315693</v>
      </c>
      <c r="K84" s="36">
        <f t="shared" si="14"/>
        <v>461.30825047901988</v>
      </c>
      <c r="L84" s="36">
        <f t="shared" si="15"/>
        <v>7295028.2119281162</v>
      </c>
      <c r="M84" s="36">
        <f t="shared" si="16"/>
        <v>6876260.7816402707</v>
      </c>
      <c r="N84" s="62"/>
      <c r="O84" s="73"/>
      <c r="P84" s="68"/>
    </row>
    <row r="85" spans="1:16" s="34" customFormat="1" x14ac:dyDescent="0.3">
      <c r="A85" s="33">
        <v>529</v>
      </c>
      <c r="B85" s="34" t="s">
        <v>140</v>
      </c>
      <c r="C85" s="35">
        <v>34657</v>
      </c>
      <c r="D85" s="35">
        <v>13180</v>
      </c>
      <c r="E85" s="36">
        <f t="shared" si="10"/>
        <v>2629.5144157814871</v>
      </c>
      <c r="F85" s="37">
        <f t="shared" si="17"/>
        <v>0.81612543657117553</v>
      </c>
      <c r="G85" s="38">
        <f t="shared" si="11"/>
        <v>355.46066344627735</v>
      </c>
      <c r="H85" s="38">
        <f t="shared" si="12"/>
        <v>94.58384375694358</v>
      </c>
      <c r="I85" s="36">
        <f t="shared" si="13"/>
        <v>450.04450720322092</v>
      </c>
      <c r="J85" s="39">
        <f t="shared" si="18"/>
        <v>-28.093883690315693</v>
      </c>
      <c r="K85" s="36">
        <f t="shared" si="14"/>
        <v>421.95062351290522</v>
      </c>
      <c r="L85" s="36">
        <f t="shared" si="15"/>
        <v>5931586.6049384521</v>
      </c>
      <c r="M85" s="36">
        <f t="shared" si="16"/>
        <v>5561309.2179000909</v>
      </c>
      <c r="N85" s="62"/>
      <c r="O85" s="73"/>
      <c r="P85" s="68"/>
    </row>
    <row r="86" spans="1:16" s="34" customFormat="1" x14ac:dyDescent="0.3">
      <c r="A86" s="33">
        <v>532</v>
      </c>
      <c r="B86" s="34" t="s">
        <v>141</v>
      </c>
      <c r="C86" s="35">
        <v>17538</v>
      </c>
      <c r="D86" s="35">
        <v>6629</v>
      </c>
      <c r="E86" s="36">
        <f t="shared" si="10"/>
        <v>2645.6479106954293</v>
      </c>
      <c r="F86" s="37">
        <f t="shared" si="17"/>
        <v>0.82113280808472811</v>
      </c>
      <c r="G86" s="38">
        <f t="shared" si="11"/>
        <v>345.78056649791193</v>
      </c>
      <c r="H86" s="38">
        <f t="shared" si="12"/>
        <v>88.937120537063777</v>
      </c>
      <c r="I86" s="36">
        <f t="shared" si="13"/>
        <v>434.71768703497571</v>
      </c>
      <c r="J86" s="39">
        <f t="shared" si="18"/>
        <v>-28.093883690315693</v>
      </c>
      <c r="K86" s="36">
        <f t="shared" si="14"/>
        <v>406.62380334466002</v>
      </c>
      <c r="L86" s="36">
        <f t="shared" si="15"/>
        <v>2881743.5473548542</v>
      </c>
      <c r="M86" s="36">
        <f t="shared" si="16"/>
        <v>2695509.1923717512</v>
      </c>
      <c r="N86" s="62"/>
      <c r="O86" s="73"/>
      <c r="P86" s="68"/>
    </row>
    <row r="87" spans="1:16" s="34" customFormat="1" x14ac:dyDescent="0.3">
      <c r="A87" s="33">
        <v>533</v>
      </c>
      <c r="B87" s="34" t="s">
        <v>142</v>
      </c>
      <c r="C87" s="35">
        <v>26779</v>
      </c>
      <c r="D87" s="35">
        <v>9044</v>
      </c>
      <c r="E87" s="36">
        <f t="shared" si="10"/>
        <v>2960.9685979655019</v>
      </c>
      <c r="F87" s="37">
        <f t="shared" si="17"/>
        <v>0.9189992552179832</v>
      </c>
      <c r="G87" s="38">
        <f t="shared" si="11"/>
        <v>156.58815413586845</v>
      </c>
      <c r="H87" s="38">
        <f t="shared" si="12"/>
        <v>0</v>
      </c>
      <c r="I87" s="36">
        <f t="shared" si="13"/>
        <v>156.58815413586845</v>
      </c>
      <c r="J87" s="39">
        <f t="shared" si="18"/>
        <v>-28.093883690315693</v>
      </c>
      <c r="K87" s="36">
        <f t="shared" si="14"/>
        <v>128.49427044555276</v>
      </c>
      <c r="L87" s="36">
        <f t="shared" si="15"/>
        <v>1416183.2660047943</v>
      </c>
      <c r="M87" s="36">
        <f t="shared" si="16"/>
        <v>1162102.1819095791</v>
      </c>
      <c r="N87" s="62"/>
      <c r="O87" s="73"/>
      <c r="P87" s="68"/>
    </row>
    <row r="88" spans="1:16" s="34" customFormat="1" x14ac:dyDescent="0.3">
      <c r="A88" s="33">
        <v>534</v>
      </c>
      <c r="B88" s="34" t="s">
        <v>143</v>
      </c>
      <c r="C88" s="35">
        <v>36580</v>
      </c>
      <c r="D88" s="35">
        <v>13695</v>
      </c>
      <c r="E88" s="36">
        <f t="shared" si="10"/>
        <v>2671.0478276743338</v>
      </c>
      <c r="F88" s="37">
        <f t="shared" si="17"/>
        <v>0.82901620975344237</v>
      </c>
      <c r="G88" s="38">
        <f t="shared" si="11"/>
        <v>330.54061631056931</v>
      </c>
      <c r="H88" s="38">
        <f t="shared" si="12"/>
        <v>80.04714959444722</v>
      </c>
      <c r="I88" s="36">
        <f t="shared" si="13"/>
        <v>410.58776590501651</v>
      </c>
      <c r="J88" s="39">
        <f t="shared" si="18"/>
        <v>-28.093883690315693</v>
      </c>
      <c r="K88" s="36">
        <f t="shared" si="14"/>
        <v>382.49388221470082</v>
      </c>
      <c r="L88" s="36">
        <f t="shared" si="15"/>
        <v>5622999.4540692009</v>
      </c>
      <c r="M88" s="36">
        <f t="shared" si="16"/>
        <v>5238253.7169303279</v>
      </c>
      <c r="N88" s="62"/>
      <c r="O88" s="73"/>
      <c r="P88" s="68"/>
    </row>
    <row r="89" spans="1:16" s="34" customFormat="1" x14ac:dyDescent="0.3">
      <c r="A89" s="33">
        <v>536</v>
      </c>
      <c r="B89" s="34" t="s">
        <v>144</v>
      </c>
      <c r="C89" s="35">
        <v>13171</v>
      </c>
      <c r="D89" s="35">
        <v>5758</v>
      </c>
      <c r="E89" s="36">
        <f t="shared" si="10"/>
        <v>2287.4261896491839</v>
      </c>
      <c r="F89" s="37">
        <f t="shared" si="17"/>
        <v>0.70995111738034078</v>
      </c>
      <c r="G89" s="38">
        <f t="shared" si="11"/>
        <v>560.71359912565924</v>
      </c>
      <c r="H89" s="38">
        <f t="shared" si="12"/>
        <v>214.31472290324967</v>
      </c>
      <c r="I89" s="36">
        <f t="shared" si="13"/>
        <v>775.02832202890886</v>
      </c>
      <c r="J89" s="39">
        <f t="shared" si="18"/>
        <v>-28.093883690315693</v>
      </c>
      <c r="K89" s="36">
        <f t="shared" si="14"/>
        <v>746.93443833859317</v>
      </c>
      <c r="L89" s="36">
        <f t="shared" si="15"/>
        <v>4462613.0782424575</v>
      </c>
      <c r="M89" s="36">
        <f t="shared" si="16"/>
        <v>4300848.4959536195</v>
      </c>
      <c r="N89" s="62"/>
      <c r="O89" s="73"/>
      <c r="P89" s="68"/>
    </row>
    <row r="90" spans="1:16" s="34" customFormat="1" x14ac:dyDescent="0.3">
      <c r="A90" s="33">
        <v>538</v>
      </c>
      <c r="B90" s="34" t="s">
        <v>145</v>
      </c>
      <c r="C90" s="35">
        <v>15611</v>
      </c>
      <c r="D90" s="35">
        <v>6751</v>
      </c>
      <c r="E90" s="36">
        <f t="shared" si="10"/>
        <v>2312.3981632350765</v>
      </c>
      <c r="F90" s="37">
        <f t="shared" si="17"/>
        <v>0.71770169776222226</v>
      </c>
      <c r="G90" s="38">
        <f t="shared" si="11"/>
        <v>545.73041497412362</v>
      </c>
      <c r="H90" s="38">
        <f t="shared" si="12"/>
        <v>205.57453214818727</v>
      </c>
      <c r="I90" s="36">
        <f t="shared" si="13"/>
        <v>751.30494712231086</v>
      </c>
      <c r="J90" s="39">
        <f t="shared" si="18"/>
        <v>-28.093883690315693</v>
      </c>
      <c r="K90" s="36">
        <f t="shared" si="14"/>
        <v>723.21106343199517</v>
      </c>
      <c r="L90" s="36">
        <f t="shared" si="15"/>
        <v>5072059.6980227204</v>
      </c>
      <c r="M90" s="36">
        <f t="shared" si="16"/>
        <v>4882397.8892293992</v>
      </c>
      <c r="N90" s="62"/>
      <c r="O90" s="73"/>
      <c r="P90" s="68"/>
    </row>
    <row r="91" spans="1:16" s="34" customFormat="1" x14ac:dyDescent="0.3">
      <c r="A91" s="33">
        <v>540</v>
      </c>
      <c r="B91" s="34" t="s">
        <v>146</v>
      </c>
      <c r="C91" s="35">
        <v>7119</v>
      </c>
      <c r="D91" s="35">
        <v>3058</v>
      </c>
      <c r="E91" s="36">
        <f t="shared" si="10"/>
        <v>2327.9921517331591</v>
      </c>
      <c r="F91" s="37">
        <f t="shared" si="17"/>
        <v>0.72254162204425032</v>
      </c>
      <c r="G91" s="38">
        <f t="shared" si="11"/>
        <v>536.37402187527414</v>
      </c>
      <c r="H91" s="38">
        <f t="shared" si="12"/>
        <v>200.11663617385838</v>
      </c>
      <c r="I91" s="36">
        <f t="shared" si="13"/>
        <v>736.49065804913255</v>
      </c>
      <c r="J91" s="39">
        <f t="shared" si="18"/>
        <v>-28.093883690315693</v>
      </c>
      <c r="K91" s="36">
        <f t="shared" si="14"/>
        <v>708.39677435881686</v>
      </c>
      <c r="L91" s="36">
        <f t="shared" si="15"/>
        <v>2252188.4323142474</v>
      </c>
      <c r="M91" s="36">
        <f t="shared" si="16"/>
        <v>2166277.335989262</v>
      </c>
      <c r="N91" s="62"/>
      <c r="O91" s="73"/>
      <c r="P91" s="68"/>
    </row>
    <row r="92" spans="1:16" s="34" customFormat="1" x14ac:dyDescent="0.3">
      <c r="A92" s="33">
        <v>541</v>
      </c>
      <c r="B92" s="34" t="s">
        <v>147</v>
      </c>
      <c r="C92" s="35">
        <v>3115</v>
      </c>
      <c r="D92" s="35">
        <v>1321</v>
      </c>
      <c r="E92" s="36">
        <f t="shared" si="10"/>
        <v>2358.0620741862226</v>
      </c>
      <c r="F92" s="37">
        <f t="shared" si="17"/>
        <v>0.7318744587240501</v>
      </c>
      <c r="G92" s="38">
        <f t="shared" si="11"/>
        <v>518.33206840343598</v>
      </c>
      <c r="H92" s="38">
        <f t="shared" si="12"/>
        <v>189.59216331528614</v>
      </c>
      <c r="I92" s="36">
        <f t="shared" si="13"/>
        <v>707.92423171872213</v>
      </c>
      <c r="J92" s="39">
        <f t="shared" si="18"/>
        <v>-28.093883690315693</v>
      </c>
      <c r="K92" s="36">
        <f t="shared" si="14"/>
        <v>679.83034802840643</v>
      </c>
      <c r="L92" s="36">
        <f t="shared" si="15"/>
        <v>935167.91010043188</v>
      </c>
      <c r="M92" s="36">
        <f t="shared" si="16"/>
        <v>898055.88974552485</v>
      </c>
      <c r="N92" s="62"/>
      <c r="O92" s="73"/>
      <c r="P92" s="68"/>
    </row>
    <row r="93" spans="1:16" s="34" customFormat="1" x14ac:dyDescent="0.3">
      <c r="A93" s="33">
        <v>542</v>
      </c>
      <c r="B93" s="34" t="s">
        <v>148</v>
      </c>
      <c r="C93" s="35">
        <v>17663</v>
      </c>
      <c r="D93" s="35">
        <v>6458</v>
      </c>
      <c r="E93" s="36">
        <f t="shared" si="10"/>
        <v>2735.0572932796531</v>
      </c>
      <c r="F93" s="37">
        <f t="shared" si="17"/>
        <v>0.84888290177395498</v>
      </c>
      <c r="G93" s="38">
        <f t="shared" si="11"/>
        <v>292.1349369473777</v>
      </c>
      <c r="H93" s="38">
        <f t="shared" si="12"/>
        <v>57.643836632585469</v>
      </c>
      <c r="I93" s="36">
        <f t="shared" si="13"/>
        <v>349.77877357996317</v>
      </c>
      <c r="J93" s="39">
        <f t="shared" si="18"/>
        <v>-28.093883690315693</v>
      </c>
      <c r="K93" s="36">
        <f t="shared" si="14"/>
        <v>321.68488988964748</v>
      </c>
      <c r="L93" s="36">
        <f t="shared" si="15"/>
        <v>2258871.3197794021</v>
      </c>
      <c r="M93" s="36">
        <f t="shared" si="16"/>
        <v>2077441.0189073435</v>
      </c>
      <c r="N93" s="62"/>
      <c r="O93" s="73"/>
      <c r="P93" s="68"/>
    </row>
    <row r="94" spans="1:16" s="34" customFormat="1" x14ac:dyDescent="0.3">
      <c r="A94" s="33">
        <v>543</v>
      </c>
      <c r="B94" s="34" t="s">
        <v>149</v>
      </c>
      <c r="C94" s="35">
        <v>6083</v>
      </c>
      <c r="D94" s="35">
        <v>2168</v>
      </c>
      <c r="E94" s="36">
        <f t="shared" si="10"/>
        <v>2805.811808118081</v>
      </c>
      <c r="F94" s="37">
        <f t="shared" si="17"/>
        <v>0.87084306254178712</v>
      </c>
      <c r="G94" s="38">
        <f t="shared" si="11"/>
        <v>249.68222804432096</v>
      </c>
      <c r="H94" s="38">
        <f t="shared" si="12"/>
        <v>32.879756439135711</v>
      </c>
      <c r="I94" s="36">
        <f t="shared" si="13"/>
        <v>282.56198448345668</v>
      </c>
      <c r="J94" s="39">
        <f t="shared" si="18"/>
        <v>-28.093883690315693</v>
      </c>
      <c r="K94" s="36">
        <f t="shared" si="14"/>
        <v>254.46810079314099</v>
      </c>
      <c r="L94" s="36">
        <f t="shared" si="15"/>
        <v>612594.38236013404</v>
      </c>
      <c r="M94" s="36">
        <f t="shared" si="16"/>
        <v>551686.84251952963</v>
      </c>
      <c r="N94" s="62"/>
      <c r="O94" s="73"/>
      <c r="P94" s="68"/>
    </row>
    <row r="95" spans="1:16" s="34" customFormat="1" x14ac:dyDescent="0.3">
      <c r="A95" s="33">
        <v>544</v>
      </c>
      <c r="B95" s="34" t="s">
        <v>150</v>
      </c>
      <c r="C95" s="35">
        <v>8872</v>
      </c>
      <c r="D95" s="35">
        <v>3220</v>
      </c>
      <c r="E95" s="36">
        <f t="shared" si="10"/>
        <v>2755.2795031055903</v>
      </c>
      <c r="F95" s="37">
        <f t="shared" si="17"/>
        <v>0.85515929247315636</v>
      </c>
      <c r="G95" s="38">
        <f t="shared" si="11"/>
        <v>280.00161105181542</v>
      </c>
      <c r="H95" s="38">
        <f t="shared" si="12"/>
        <v>50.56606319350746</v>
      </c>
      <c r="I95" s="36">
        <f t="shared" si="13"/>
        <v>330.56767424532291</v>
      </c>
      <c r="J95" s="39">
        <f t="shared" si="18"/>
        <v>-28.093883690315693</v>
      </c>
      <c r="K95" s="36">
        <f t="shared" si="14"/>
        <v>302.47379055500721</v>
      </c>
      <c r="L95" s="36">
        <f t="shared" si="15"/>
        <v>1064427.9110699398</v>
      </c>
      <c r="M95" s="36">
        <f t="shared" si="16"/>
        <v>973965.60558712319</v>
      </c>
      <c r="N95" s="62"/>
      <c r="O95" s="73"/>
      <c r="P95" s="68"/>
    </row>
    <row r="96" spans="1:16" s="34" customFormat="1" x14ac:dyDescent="0.3">
      <c r="A96" s="33">
        <v>545</v>
      </c>
      <c r="B96" s="34" t="s">
        <v>151</v>
      </c>
      <c r="C96" s="35">
        <v>3909</v>
      </c>
      <c r="D96" s="35">
        <v>1590</v>
      </c>
      <c r="E96" s="36">
        <f t="shared" si="10"/>
        <v>2458.4905660377358</v>
      </c>
      <c r="F96" s="37">
        <f t="shared" si="17"/>
        <v>0.76304456612661475</v>
      </c>
      <c r="G96" s="38">
        <f t="shared" si="11"/>
        <v>458.07497329252811</v>
      </c>
      <c r="H96" s="38">
        <f t="shared" si="12"/>
        <v>154.44219116725651</v>
      </c>
      <c r="I96" s="36">
        <f t="shared" si="13"/>
        <v>612.51716445978468</v>
      </c>
      <c r="J96" s="39">
        <f t="shared" si="18"/>
        <v>-28.093883690315693</v>
      </c>
      <c r="K96" s="36">
        <f t="shared" si="14"/>
        <v>584.42328076946899</v>
      </c>
      <c r="L96" s="36">
        <f t="shared" si="15"/>
        <v>973902.29149105761</v>
      </c>
      <c r="M96" s="36">
        <f t="shared" si="16"/>
        <v>929233.01642345567</v>
      </c>
      <c r="N96" s="62"/>
      <c r="O96" s="73"/>
      <c r="P96" s="68"/>
    </row>
    <row r="97" spans="1:16" s="34" customFormat="1" x14ac:dyDescent="0.3">
      <c r="A97" s="33">
        <v>602</v>
      </c>
      <c r="B97" s="34" t="s">
        <v>152</v>
      </c>
      <c r="C97" s="35">
        <v>212526</v>
      </c>
      <c r="D97" s="35">
        <v>67895</v>
      </c>
      <c r="E97" s="36">
        <f t="shared" si="10"/>
        <v>3130.2157743574639</v>
      </c>
      <c r="F97" s="37">
        <f t="shared" si="17"/>
        <v>0.97152869749536186</v>
      </c>
      <c r="G97" s="38">
        <f t="shared" si="11"/>
        <v>55.039848300691212</v>
      </c>
      <c r="H97" s="38">
        <f t="shared" si="12"/>
        <v>0</v>
      </c>
      <c r="I97" s="36">
        <f t="shared" si="13"/>
        <v>55.039848300691212</v>
      </c>
      <c r="J97" s="39">
        <f t="shared" si="18"/>
        <v>-28.093883690315693</v>
      </c>
      <c r="K97" s="36">
        <f t="shared" si="14"/>
        <v>26.945964610375519</v>
      </c>
      <c r="L97" s="36">
        <f t="shared" si="15"/>
        <v>3736930.5003754296</v>
      </c>
      <c r="M97" s="36">
        <f t="shared" si="16"/>
        <v>1829496.2672214459</v>
      </c>
      <c r="N97" s="62"/>
      <c r="O97" s="73"/>
      <c r="P97" s="68"/>
    </row>
    <row r="98" spans="1:16" s="34" customFormat="1" x14ac:dyDescent="0.3">
      <c r="A98" s="33">
        <v>604</v>
      </c>
      <c r="B98" s="34" t="s">
        <v>153</v>
      </c>
      <c r="C98" s="35">
        <v>99717</v>
      </c>
      <c r="D98" s="35">
        <v>27013</v>
      </c>
      <c r="E98" s="36">
        <f t="shared" si="10"/>
        <v>3691.4448598822787</v>
      </c>
      <c r="F98" s="37">
        <f t="shared" si="17"/>
        <v>1.1457180191782605</v>
      </c>
      <c r="G98" s="38">
        <f t="shared" si="11"/>
        <v>-281.69760301419763</v>
      </c>
      <c r="H98" s="38">
        <f t="shared" si="12"/>
        <v>0</v>
      </c>
      <c r="I98" s="36">
        <f t="shared" si="13"/>
        <v>-281.69760301419763</v>
      </c>
      <c r="J98" s="39">
        <f t="shared" si="18"/>
        <v>-28.093883690315693</v>
      </c>
      <c r="K98" s="36">
        <f t="shared" si="14"/>
        <v>-309.79148670451332</v>
      </c>
      <c r="L98" s="36">
        <f t="shared" si="15"/>
        <v>-7609497.3502225205</v>
      </c>
      <c r="M98" s="36">
        <f t="shared" si="16"/>
        <v>-8368397.4303490184</v>
      </c>
      <c r="N98" s="62"/>
      <c r="O98" s="73"/>
      <c r="P98" s="68"/>
    </row>
    <row r="99" spans="1:16" s="34" customFormat="1" x14ac:dyDescent="0.3">
      <c r="A99" s="33">
        <v>605</v>
      </c>
      <c r="B99" s="34" t="s">
        <v>154</v>
      </c>
      <c r="C99" s="35">
        <v>80932</v>
      </c>
      <c r="D99" s="35">
        <v>29801</v>
      </c>
      <c r="E99" s="36">
        <f t="shared" si="10"/>
        <v>2715.7477936981982</v>
      </c>
      <c r="F99" s="37">
        <f t="shared" si="17"/>
        <v>0.84288979001107367</v>
      </c>
      <c r="G99" s="38">
        <f t="shared" si="11"/>
        <v>303.72063669625066</v>
      </c>
      <c r="H99" s="38">
        <f t="shared" si="12"/>
        <v>64.402161486094698</v>
      </c>
      <c r="I99" s="36">
        <f t="shared" si="13"/>
        <v>368.12279818234538</v>
      </c>
      <c r="J99" s="39">
        <f t="shared" si="18"/>
        <v>-28.093883690315693</v>
      </c>
      <c r="K99" s="36">
        <f t="shared" si="14"/>
        <v>340.02891449202968</v>
      </c>
      <c r="L99" s="36">
        <f t="shared" si="15"/>
        <v>10970427.508632075</v>
      </c>
      <c r="M99" s="36">
        <f t="shared" si="16"/>
        <v>10133201.680776976</v>
      </c>
      <c r="N99" s="62"/>
      <c r="O99" s="73"/>
      <c r="P99" s="68"/>
    </row>
    <row r="100" spans="1:16" s="34" customFormat="1" x14ac:dyDescent="0.3">
      <c r="A100" s="33">
        <v>612</v>
      </c>
      <c r="B100" s="34" t="s">
        <v>155</v>
      </c>
      <c r="C100" s="35">
        <v>23970</v>
      </c>
      <c r="D100" s="35">
        <v>6767</v>
      </c>
      <c r="E100" s="36">
        <f t="shared" si="10"/>
        <v>3542.1900398995122</v>
      </c>
      <c r="F100" s="37">
        <f t="shared" si="17"/>
        <v>1.0993936277287519</v>
      </c>
      <c r="G100" s="38">
        <f t="shared" si="11"/>
        <v>-192.14471102453771</v>
      </c>
      <c r="H100" s="38">
        <f t="shared" si="12"/>
        <v>0</v>
      </c>
      <c r="I100" s="36">
        <f t="shared" si="13"/>
        <v>-192.14471102453771</v>
      </c>
      <c r="J100" s="39">
        <f t="shared" si="18"/>
        <v>-28.093883690315693</v>
      </c>
      <c r="K100" s="36">
        <f t="shared" si="14"/>
        <v>-220.23859471485341</v>
      </c>
      <c r="L100" s="36">
        <f t="shared" si="15"/>
        <v>-1300243.2595030467</v>
      </c>
      <c r="M100" s="36">
        <f t="shared" si="16"/>
        <v>-1490354.5704354129</v>
      </c>
      <c r="N100" s="62"/>
      <c r="O100" s="73"/>
      <c r="P100" s="68"/>
    </row>
    <row r="101" spans="1:16" s="34" customFormat="1" x14ac:dyDescent="0.3">
      <c r="A101" s="33">
        <v>615</v>
      </c>
      <c r="B101" s="34" t="s">
        <v>156</v>
      </c>
      <c r="C101" s="35">
        <v>3007</v>
      </c>
      <c r="D101" s="35">
        <v>1074</v>
      </c>
      <c r="E101" s="36">
        <f t="shared" si="10"/>
        <v>2799.8137802607075</v>
      </c>
      <c r="F101" s="37">
        <f t="shared" si="17"/>
        <v>0.86898144768457775</v>
      </c>
      <c r="G101" s="38">
        <f t="shared" si="11"/>
        <v>253.28104475874505</v>
      </c>
      <c r="H101" s="38">
        <f t="shared" si="12"/>
        <v>34.979066189216425</v>
      </c>
      <c r="I101" s="36">
        <f t="shared" si="13"/>
        <v>288.26011094796149</v>
      </c>
      <c r="J101" s="39">
        <f t="shared" si="18"/>
        <v>-28.093883690315693</v>
      </c>
      <c r="K101" s="36">
        <f t="shared" si="14"/>
        <v>260.1662272576458</v>
      </c>
      <c r="L101" s="36">
        <f t="shared" si="15"/>
        <v>309591.35915811063</v>
      </c>
      <c r="M101" s="36">
        <f t="shared" si="16"/>
        <v>279418.52807471156</v>
      </c>
      <c r="N101" s="62"/>
      <c r="O101" s="73"/>
      <c r="P101" s="68"/>
    </row>
    <row r="102" spans="1:16" s="34" customFormat="1" x14ac:dyDescent="0.3">
      <c r="A102" s="33">
        <v>616</v>
      </c>
      <c r="B102" s="34" t="s">
        <v>100</v>
      </c>
      <c r="C102" s="35">
        <v>9991</v>
      </c>
      <c r="D102" s="35">
        <v>3422</v>
      </c>
      <c r="E102" s="36">
        <f t="shared" si="10"/>
        <v>2919.6376388077147</v>
      </c>
      <c r="F102" s="37">
        <f t="shared" si="17"/>
        <v>0.90617131752571933</v>
      </c>
      <c r="G102" s="38">
        <f t="shared" si="11"/>
        <v>181.38672963054077</v>
      </c>
      <c r="H102" s="38">
        <f t="shared" si="12"/>
        <v>0</v>
      </c>
      <c r="I102" s="36">
        <f t="shared" si="13"/>
        <v>181.38672963054077</v>
      </c>
      <c r="J102" s="39">
        <f t="shared" si="18"/>
        <v>-28.093883690315693</v>
      </c>
      <c r="K102" s="36">
        <f t="shared" si="14"/>
        <v>153.29284594022508</v>
      </c>
      <c r="L102" s="36">
        <f t="shared" si="15"/>
        <v>620705.38879571052</v>
      </c>
      <c r="M102" s="36">
        <f t="shared" si="16"/>
        <v>524568.11880745017</v>
      </c>
      <c r="N102" s="62"/>
      <c r="O102" s="73"/>
      <c r="P102" s="68"/>
    </row>
    <row r="103" spans="1:16" s="34" customFormat="1" x14ac:dyDescent="0.3">
      <c r="A103" s="33">
        <v>617</v>
      </c>
      <c r="B103" s="34" t="s">
        <v>157</v>
      </c>
      <c r="C103" s="35">
        <v>13440</v>
      </c>
      <c r="D103" s="35">
        <v>4578</v>
      </c>
      <c r="E103" s="36">
        <f t="shared" si="10"/>
        <v>2935.7798165137615</v>
      </c>
      <c r="F103" s="37">
        <f t="shared" si="17"/>
        <v>0.91118138392751991</v>
      </c>
      <c r="G103" s="38">
        <f t="shared" si="11"/>
        <v>171.70142300691268</v>
      </c>
      <c r="H103" s="38">
        <f t="shared" si="12"/>
        <v>0</v>
      </c>
      <c r="I103" s="36">
        <f t="shared" si="13"/>
        <v>171.70142300691268</v>
      </c>
      <c r="J103" s="39">
        <f t="shared" si="18"/>
        <v>-28.093883690315693</v>
      </c>
      <c r="K103" s="36">
        <f t="shared" si="14"/>
        <v>143.60753931659698</v>
      </c>
      <c r="L103" s="36">
        <f t="shared" si="15"/>
        <v>786049.1145256462</v>
      </c>
      <c r="M103" s="36">
        <f t="shared" si="16"/>
        <v>657435.31499138102</v>
      </c>
      <c r="N103" s="62"/>
      <c r="O103" s="73"/>
      <c r="P103" s="68"/>
    </row>
    <row r="104" spans="1:16" s="34" customFormat="1" x14ac:dyDescent="0.3">
      <c r="A104" s="33">
        <v>618</v>
      </c>
      <c r="B104" s="34" t="s">
        <v>158</v>
      </c>
      <c r="C104" s="35">
        <v>6967</v>
      </c>
      <c r="D104" s="35">
        <v>2422</v>
      </c>
      <c r="E104" s="36">
        <f t="shared" si="10"/>
        <v>2876.5483071841454</v>
      </c>
      <c r="F104" s="37">
        <f t="shared" si="17"/>
        <v>0.89279763173347226</v>
      </c>
      <c r="G104" s="38">
        <f t="shared" si="11"/>
        <v>207.24032860468233</v>
      </c>
      <c r="H104" s="38">
        <f t="shared" si="12"/>
        <v>8.1219817660131639</v>
      </c>
      <c r="I104" s="36">
        <f t="shared" si="13"/>
        <v>215.3623103706955</v>
      </c>
      <c r="J104" s="39">
        <f t="shared" si="18"/>
        <v>-28.093883690315693</v>
      </c>
      <c r="K104" s="36">
        <f t="shared" si="14"/>
        <v>187.2684266803798</v>
      </c>
      <c r="L104" s="36">
        <f t="shared" si="15"/>
        <v>521607.51571782451</v>
      </c>
      <c r="M104" s="36">
        <f t="shared" si="16"/>
        <v>453564.12941987987</v>
      </c>
      <c r="N104" s="62"/>
      <c r="O104" s="73"/>
      <c r="P104" s="68"/>
    </row>
    <row r="105" spans="1:16" s="34" customFormat="1" x14ac:dyDescent="0.3">
      <c r="A105" s="33">
        <v>619</v>
      </c>
      <c r="B105" s="34" t="s">
        <v>159</v>
      </c>
      <c r="C105" s="35">
        <v>13530</v>
      </c>
      <c r="D105" s="35">
        <v>4711</v>
      </c>
      <c r="E105" s="36">
        <f t="shared" si="10"/>
        <v>2872.0016981532585</v>
      </c>
      <c r="F105" s="37">
        <f t="shared" si="17"/>
        <v>0.89138649541948933</v>
      </c>
      <c r="G105" s="38">
        <f t="shared" si="11"/>
        <v>209.96829402321444</v>
      </c>
      <c r="H105" s="38">
        <f t="shared" si="12"/>
        <v>9.713294926823572</v>
      </c>
      <c r="I105" s="36">
        <f t="shared" si="13"/>
        <v>219.68158895003802</v>
      </c>
      <c r="J105" s="39">
        <f t="shared" si="18"/>
        <v>-28.093883690315693</v>
      </c>
      <c r="K105" s="36">
        <f t="shared" si="14"/>
        <v>191.58770525972233</v>
      </c>
      <c r="L105" s="36">
        <f t="shared" si="15"/>
        <v>1034919.9655436291</v>
      </c>
      <c r="M105" s="36">
        <f t="shared" si="16"/>
        <v>902569.67947855184</v>
      </c>
      <c r="N105" s="62"/>
      <c r="O105" s="73"/>
      <c r="P105" s="68"/>
    </row>
    <row r="106" spans="1:16" s="34" customFormat="1" x14ac:dyDescent="0.3">
      <c r="A106" s="33">
        <v>620</v>
      </c>
      <c r="B106" s="34" t="s">
        <v>160</v>
      </c>
      <c r="C106" s="35">
        <v>15054</v>
      </c>
      <c r="D106" s="35">
        <v>4497</v>
      </c>
      <c r="E106" s="36">
        <f t="shared" si="10"/>
        <v>3347.5650433622413</v>
      </c>
      <c r="F106" s="37">
        <f t="shared" si="17"/>
        <v>1.0389876420025101</v>
      </c>
      <c r="G106" s="38">
        <f t="shared" si="11"/>
        <v>-75.369713102175226</v>
      </c>
      <c r="H106" s="38">
        <f t="shared" si="12"/>
        <v>0</v>
      </c>
      <c r="I106" s="36">
        <f t="shared" si="13"/>
        <v>-75.369713102175226</v>
      </c>
      <c r="J106" s="39">
        <f t="shared" si="18"/>
        <v>-28.093883690315693</v>
      </c>
      <c r="K106" s="36">
        <f t="shared" si="14"/>
        <v>-103.46359679249092</v>
      </c>
      <c r="L106" s="36">
        <f t="shared" si="15"/>
        <v>-338937.59982048196</v>
      </c>
      <c r="M106" s="36">
        <f t="shared" si="16"/>
        <v>-465275.79477583169</v>
      </c>
      <c r="N106" s="62"/>
      <c r="O106" s="73"/>
      <c r="P106" s="68"/>
    </row>
    <row r="107" spans="1:16" s="34" customFormat="1" x14ac:dyDescent="0.3">
      <c r="A107" s="33">
        <v>621</v>
      </c>
      <c r="B107" s="34" t="s">
        <v>161</v>
      </c>
      <c r="C107" s="35">
        <v>10585</v>
      </c>
      <c r="D107" s="35">
        <v>3512</v>
      </c>
      <c r="E107" s="36">
        <f t="shared" si="10"/>
        <v>3013.9521640091116</v>
      </c>
      <c r="F107" s="37">
        <f t="shared" si="17"/>
        <v>0.93544382601360954</v>
      </c>
      <c r="G107" s="38">
        <f t="shared" si="11"/>
        <v>124.79801450970263</v>
      </c>
      <c r="H107" s="38">
        <f t="shared" si="12"/>
        <v>0</v>
      </c>
      <c r="I107" s="36">
        <f t="shared" si="13"/>
        <v>124.79801450970263</v>
      </c>
      <c r="J107" s="39">
        <f t="shared" si="18"/>
        <v>-28.093883690315693</v>
      </c>
      <c r="K107" s="36">
        <f t="shared" si="14"/>
        <v>96.704130819386933</v>
      </c>
      <c r="L107" s="36">
        <f t="shared" si="15"/>
        <v>438290.62695807562</v>
      </c>
      <c r="M107" s="36">
        <f t="shared" si="16"/>
        <v>339624.90743768692</v>
      </c>
      <c r="N107" s="62"/>
      <c r="O107" s="73"/>
      <c r="P107" s="68"/>
    </row>
    <row r="108" spans="1:16" s="34" customFormat="1" x14ac:dyDescent="0.3">
      <c r="A108" s="33">
        <v>622</v>
      </c>
      <c r="B108" s="34" t="s">
        <v>162</v>
      </c>
      <c r="C108" s="35">
        <v>7142</v>
      </c>
      <c r="D108" s="35">
        <v>2275</v>
      </c>
      <c r="E108" s="36">
        <f t="shared" si="10"/>
        <v>3139.3406593406594</v>
      </c>
      <c r="F108" s="37">
        <f t="shared" si="17"/>
        <v>0.9743607986224283</v>
      </c>
      <c r="G108" s="38">
        <f t="shared" si="11"/>
        <v>49.564917310773943</v>
      </c>
      <c r="H108" s="38">
        <f t="shared" si="12"/>
        <v>0</v>
      </c>
      <c r="I108" s="36">
        <f t="shared" si="13"/>
        <v>49.564917310773943</v>
      </c>
      <c r="J108" s="39">
        <f t="shared" si="18"/>
        <v>-28.093883690315693</v>
      </c>
      <c r="K108" s="36">
        <f t="shared" si="14"/>
        <v>21.47103362045825</v>
      </c>
      <c r="L108" s="36">
        <f t="shared" si="15"/>
        <v>112760.18688201072</v>
      </c>
      <c r="M108" s="36">
        <f t="shared" si="16"/>
        <v>48846.601486542517</v>
      </c>
      <c r="N108" s="62"/>
      <c r="O108" s="73"/>
      <c r="P108" s="68"/>
    </row>
    <row r="109" spans="1:16" s="34" customFormat="1" x14ac:dyDescent="0.3">
      <c r="A109" s="33">
        <v>623</v>
      </c>
      <c r="B109" s="34" t="s">
        <v>163</v>
      </c>
      <c r="C109" s="35">
        <v>36512</v>
      </c>
      <c r="D109" s="35">
        <v>13794</v>
      </c>
      <c r="E109" s="36">
        <f t="shared" si="10"/>
        <v>2646.9479483833552</v>
      </c>
      <c r="F109" s="37">
        <f t="shared" si="17"/>
        <v>0.82153630228854369</v>
      </c>
      <c r="G109" s="38">
        <f t="shared" si="11"/>
        <v>345.00054388515645</v>
      </c>
      <c r="H109" s="38">
        <f t="shared" si="12"/>
        <v>88.482107346289737</v>
      </c>
      <c r="I109" s="36">
        <f t="shared" si="13"/>
        <v>433.4826512314462</v>
      </c>
      <c r="J109" s="39">
        <f t="shared" si="18"/>
        <v>-28.093883690315693</v>
      </c>
      <c r="K109" s="36">
        <f t="shared" si="14"/>
        <v>405.38876754113051</v>
      </c>
      <c r="L109" s="36">
        <f t="shared" si="15"/>
        <v>5979459.6910865689</v>
      </c>
      <c r="M109" s="36">
        <f t="shared" si="16"/>
        <v>5591932.6594623541</v>
      </c>
      <c r="N109" s="62"/>
      <c r="O109" s="73"/>
      <c r="P109" s="68"/>
    </row>
    <row r="110" spans="1:16" s="34" customFormat="1" x14ac:dyDescent="0.3">
      <c r="A110" s="33">
        <v>624</v>
      </c>
      <c r="B110" s="34" t="s">
        <v>164</v>
      </c>
      <c r="C110" s="35">
        <v>52896</v>
      </c>
      <c r="D110" s="35">
        <v>18205</v>
      </c>
      <c r="E110" s="36">
        <f t="shared" si="10"/>
        <v>2905.5753913759954</v>
      </c>
      <c r="F110" s="37">
        <f t="shared" si="17"/>
        <v>0.90180680149359371</v>
      </c>
      <c r="G110" s="38">
        <f t="shared" si="11"/>
        <v>189.82407808957231</v>
      </c>
      <c r="H110" s="38">
        <f t="shared" si="12"/>
        <v>0</v>
      </c>
      <c r="I110" s="36">
        <f t="shared" si="13"/>
        <v>189.82407808957231</v>
      </c>
      <c r="J110" s="39">
        <f t="shared" si="18"/>
        <v>-28.093883690315693</v>
      </c>
      <c r="K110" s="36">
        <f t="shared" si="14"/>
        <v>161.73019439925662</v>
      </c>
      <c r="L110" s="36">
        <f t="shared" si="15"/>
        <v>3455747.3416206641</v>
      </c>
      <c r="M110" s="36">
        <f t="shared" si="16"/>
        <v>2944298.1890384667</v>
      </c>
      <c r="N110" s="62"/>
      <c r="O110" s="73"/>
      <c r="P110" s="68"/>
    </row>
    <row r="111" spans="1:16" s="34" customFormat="1" x14ac:dyDescent="0.3">
      <c r="A111" s="33">
        <v>625</v>
      </c>
      <c r="B111" s="34" t="s">
        <v>165</v>
      </c>
      <c r="C111" s="35">
        <v>67629</v>
      </c>
      <c r="D111" s="35">
        <v>24431</v>
      </c>
      <c r="E111" s="36">
        <f t="shared" si="10"/>
        <v>2768.1633989603374</v>
      </c>
      <c r="F111" s="37">
        <f t="shared" si="17"/>
        <v>0.85915808216074507</v>
      </c>
      <c r="G111" s="38">
        <f t="shared" si="11"/>
        <v>272.27127353896714</v>
      </c>
      <c r="H111" s="38">
        <f t="shared" si="12"/>
        <v>46.056699644345962</v>
      </c>
      <c r="I111" s="36">
        <f t="shared" si="13"/>
        <v>318.32797318331308</v>
      </c>
      <c r="J111" s="39">
        <f t="shared" si="18"/>
        <v>-28.093883690315693</v>
      </c>
      <c r="K111" s="36">
        <f t="shared" si="14"/>
        <v>290.23408949299738</v>
      </c>
      <c r="L111" s="36">
        <f t="shared" si="15"/>
        <v>7777070.7128415219</v>
      </c>
      <c r="M111" s="36">
        <f t="shared" si="16"/>
        <v>7090709.0404034192</v>
      </c>
      <c r="N111" s="62"/>
      <c r="O111" s="73"/>
      <c r="P111" s="68"/>
    </row>
    <row r="112" spans="1:16" s="34" customFormat="1" x14ac:dyDescent="0.3">
      <c r="A112" s="33">
        <v>626</v>
      </c>
      <c r="B112" s="34" t="s">
        <v>166</v>
      </c>
      <c r="C112" s="35">
        <v>89843</v>
      </c>
      <c r="D112" s="35">
        <v>25731</v>
      </c>
      <c r="E112" s="36">
        <f t="shared" si="10"/>
        <v>3491.6248882670707</v>
      </c>
      <c r="F112" s="37">
        <f t="shared" si="17"/>
        <v>1.0836996630166211</v>
      </c>
      <c r="G112" s="38">
        <f t="shared" si="11"/>
        <v>-161.80562004507283</v>
      </c>
      <c r="H112" s="38">
        <f t="shared" si="12"/>
        <v>0</v>
      </c>
      <c r="I112" s="36">
        <f t="shared" si="13"/>
        <v>-161.80562004507283</v>
      </c>
      <c r="J112" s="39">
        <f t="shared" si="18"/>
        <v>-28.093883690315693</v>
      </c>
      <c r="K112" s="36">
        <f t="shared" si="14"/>
        <v>-189.89950373538852</v>
      </c>
      <c r="L112" s="36">
        <f t="shared" si="15"/>
        <v>-4163420.4093797691</v>
      </c>
      <c r="M112" s="36">
        <f t="shared" si="16"/>
        <v>-4886304.1306152819</v>
      </c>
      <c r="N112" s="62"/>
      <c r="O112" s="73"/>
      <c r="P112" s="68"/>
    </row>
    <row r="113" spans="1:16" s="34" customFormat="1" x14ac:dyDescent="0.3">
      <c r="A113" s="33">
        <v>627</v>
      </c>
      <c r="B113" s="34" t="s">
        <v>167</v>
      </c>
      <c r="C113" s="35">
        <v>68761</v>
      </c>
      <c r="D113" s="35">
        <v>21492</v>
      </c>
      <c r="E113" s="36">
        <f t="shared" si="10"/>
        <v>3199.3765121905826</v>
      </c>
      <c r="F113" s="37">
        <f t="shared" si="17"/>
        <v>0.99299419584702753</v>
      </c>
      <c r="G113" s="38">
        <f t="shared" si="11"/>
        <v>13.543405600820005</v>
      </c>
      <c r="H113" s="38">
        <f t="shared" si="12"/>
        <v>0</v>
      </c>
      <c r="I113" s="36">
        <f t="shared" si="13"/>
        <v>13.543405600820005</v>
      </c>
      <c r="J113" s="39">
        <f t="shared" si="18"/>
        <v>-28.093883690315693</v>
      </c>
      <c r="K113" s="36">
        <f t="shared" si="14"/>
        <v>-14.550478089495687</v>
      </c>
      <c r="L113" s="36">
        <f t="shared" si="15"/>
        <v>291074.87317282357</v>
      </c>
      <c r="M113" s="36">
        <f t="shared" si="16"/>
        <v>-312718.87509944133</v>
      </c>
      <c r="N113" s="62"/>
      <c r="O113" s="73"/>
      <c r="P113" s="68"/>
    </row>
    <row r="114" spans="1:16" s="34" customFormat="1" x14ac:dyDescent="0.3">
      <c r="A114" s="33">
        <v>628</v>
      </c>
      <c r="B114" s="34" t="s">
        <v>168</v>
      </c>
      <c r="C114" s="35">
        <v>27008</v>
      </c>
      <c r="D114" s="35">
        <v>9413</v>
      </c>
      <c r="E114" s="36">
        <f t="shared" si="10"/>
        <v>2869.2234144268564</v>
      </c>
      <c r="F114" s="37">
        <f t="shared" si="17"/>
        <v>0.89052419627957202</v>
      </c>
      <c r="G114" s="38">
        <f t="shared" si="11"/>
        <v>211.63526425905573</v>
      </c>
      <c r="H114" s="38">
        <f t="shared" si="12"/>
        <v>10.685694231064325</v>
      </c>
      <c r="I114" s="36">
        <f t="shared" si="13"/>
        <v>222.32095849012006</v>
      </c>
      <c r="J114" s="39">
        <f t="shared" si="18"/>
        <v>-28.093883690315693</v>
      </c>
      <c r="K114" s="36">
        <f t="shared" si="14"/>
        <v>194.22707479980437</v>
      </c>
      <c r="L114" s="36">
        <f t="shared" si="15"/>
        <v>2092707.1822675001</v>
      </c>
      <c r="M114" s="36">
        <f t="shared" si="16"/>
        <v>1828259.4550905586</v>
      </c>
      <c r="N114" s="62"/>
      <c r="O114" s="73"/>
      <c r="P114" s="68"/>
    </row>
    <row r="115" spans="1:16" s="34" customFormat="1" x14ac:dyDescent="0.3">
      <c r="A115" s="33">
        <v>631</v>
      </c>
      <c r="B115" s="34" t="s">
        <v>169</v>
      </c>
      <c r="C115" s="35">
        <v>7958</v>
      </c>
      <c r="D115" s="35">
        <v>2699</v>
      </c>
      <c r="E115" s="36">
        <f t="shared" si="10"/>
        <v>2948.4994442386069</v>
      </c>
      <c r="F115" s="37">
        <f t="shared" si="17"/>
        <v>0.91512918952526068</v>
      </c>
      <c r="G115" s="38">
        <f t="shared" si="11"/>
        <v>164.06964637200545</v>
      </c>
      <c r="H115" s="38">
        <f t="shared" si="12"/>
        <v>0</v>
      </c>
      <c r="I115" s="36">
        <f t="shared" si="13"/>
        <v>164.06964637200545</v>
      </c>
      <c r="J115" s="39">
        <f t="shared" si="18"/>
        <v>-28.093883690315693</v>
      </c>
      <c r="K115" s="36">
        <f t="shared" si="14"/>
        <v>135.97576268168976</v>
      </c>
      <c r="L115" s="36">
        <f t="shared" si="15"/>
        <v>442823.9755580427</v>
      </c>
      <c r="M115" s="36">
        <f t="shared" si="16"/>
        <v>366998.58347788063</v>
      </c>
      <c r="N115" s="62"/>
      <c r="O115" s="73"/>
      <c r="P115" s="68"/>
    </row>
    <row r="116" spans="1:16" s="34" customFormat="1" x14ac:dyDescent="0.3">
      <c r="A116" s="33">
        <v>632</v>
      </c>
      <c r="B116" s="34" t="s">
        <v>170</v>
      </c>
      <c r="C116" s="35">
        <v>3752</v>
      </c>
      <c r="D116" s="35">
        <v>1404</v>
      </c>
      <c r="E116" s="36">
        <f t="shared" si="10"/>
        <v>2672.3646723646725</v>
      </c>
      <c r="F116" s="37">
        <f t="shared" si="17"/>
        <v>0.82942492036607451</v>
      </c>
      <c r="G116" s="38">
        <f t="shared" si="11"/>
        <v>329.75050949636608</v>
      </c>
      <c r="H116" s="38">
        <f t="shared" si="12"/>
        <v>79.58625395282867</v>
      </c>
      <c r="I116" s="36">
        <f t="shared" si="13"/>
        <v>409.33676344919473</v>
      </c>
      <c r="J116" s="39">
        <f t="shared" si="18"/>
        <v>-28.093883690315693</v>
      </c>
      <c r="K116" s="36">
        <f t="shared" si="14"/>
        <v>381.24287975887904</v>
      </c>
      <c r="L116" s="36">
        <f t="shared" si="15"/>
        <v>574708.81588266941</v>
      </c>
      <c r="M116" s="36">
        <f t="shared" si="16"/>
        <v>535265.00318146613</v>
      </c>
      <c r="N116" s="62"/>
      <c r="O116" s="73"/>
      <c r="P116" s="68"/>
    </row>
    <row r="117" spans="1:16" s="34" customFormat="1" x14ac:dyDescent="0.3">
      <c r="A117" s="33">
        <v>633</v>
      </c>
      <c r="B117" s="34" t="s">
        <v>171</v>
      </c>
      <c r="C117" s="35">
        <v>7398</v>
      </c>
      <c r="D117" s="35">
        <v>2548</v>
      </c>
      <c r="E117" s="36">
        <f t="shared" si="10"/>
        <v>2903.453689167975</v>
      </c>
      <c r="F117" s="37">
        <f t="shared" si="17"/>
        <v>0.90114828632044908</v>
      </c>
      <c r="G117" s="38">
        <f t="shared" si="11"/>
        <v>191.09709941438459</v>
      </c>
      <c r="H117" s="38">
        <f t="shared" si="12"/>
        <v>0</v>
      </c>
      <c r="I117" s="36">
        <f t="shared" si="13"/>
        <v>191.09709941438459</v>
      </c>
      <c r="J117" s="39">
        <f t="shared" si="18"/>
        <v>-28.093883690315693</v>
      </c>
      <c r="K117" s="36">
        <f t="shared" si="14"/>
        <v>163.00321572406889</v>
      </c>
      <c r="L117" s="36">
        <f t="shared" si="15"/>
        <v>486915.40930785192</v>
      </c>
      <c r="M117" s="36">
        <f t="shared" si="16"/>
        <v>415332.19366492756</v>
      </c>
      <c r="N117" s="62"/>
      <c r="O117" s="73"/>
      <c r="P117" s="68"/>
    </row>
    <row r="118" spans="1:16" s="34" customFormat="1" x14ac:dyDescent="0.3">
      <c r="A118" s="33">
        <v>701</v>
      </c>
      <c r="B118" s="34" t="s">
        <v>172</v>
      </c>
      <c r="C118" s="35">
        <v>74733</v>
      </c>
      <c r="D118" s="35">
        <v>27178</v>
      </c>
      <c r="E118" s="36">
        <f t="shared" si="10"/>
        <v>2749.7608359702699</v>
      </c>
      <c r="F118" s="37">
        <f t="shared" si="17"/>
        <v>0.85344645735878188</v>
      </c>
      <c r="G118" s="38">
        <f t="shared" si="11"/>
        <v>283.31281133300763</v>
      </c>
      <c r="H118" s="38">
        <f t="shared" si="12"/>
        <v>52.497596690869585</v>
      </c>
      <c r="I118" s="36">
        <f t="shared" si="13"/>
        <v>335.81040802387724</v>
      </c>
      <c r="J118" s="39">
        <f t="shared" si="18"/>
        <v>-28.093883690315693</v>
      </c>
      <c r="K118" s="36">
        <f t="shared" si="14"/>
        <v>307.71652433356155</v>
      </c>
      <c r="L118" s="36">
        <f t="shared" si="15"/>
        <v>9126655.2692729365</v>
      </c>
      <c r="M118" s="36">
        <f t="shared" si="16"/>
        <v>8363119.6983375363</v>
      </c>
      <c r="N118" s="62"/>
      <c r="O118" s="73"/>
      <c r="P118" s="68"/>
    </row>
    <row r="119" spans="1:16" s="34" customFormat="1" x14ac:dyDescent="0.3">
      <c r="A119" s="33">
        <v>702</v>
      </c>
      <c r="B119" s="34" t="s">
        <v>173</v>
      </c>
      <c r="C119" s="35">
        <v>30675</v>
      </c>
      <c r="D119" s="35">
        <v>10741</v>
      </c>
      <c r="E119" s="36">
        <f t="shared" si="10"/>
        <v>2855.8793408434967</v>
      </c>
      <c r="F119" s="37">
        <f t="shared" si="17"/>
        <v>0.88638258069705367</v>
      </c>
      <c r="G119" s="38">
        <f t="shared" si="11"/>
        <v>219.64170840907153</v>
      </c>
      <c r="H119" s="38">
        <f t="shared" si="12"/>
        <v>15.356119985240205</v>
      </c>
      <c r="I119" s="36">
        <f t="shared" si="13"/>
        <v>234.99782839431174</v>
      </c>
      <c r="J119" s="39">
        <f t="shared" si="18"/>
        <v>-28.093883690315693</v>
      </c>
      <c r="K119" s="36">
        <f t="shared" si="14"/>
        <v>206.90394470399605</v>
      </c>
      <c r="L119" s="36">
        <f t="shared" si="15"/>
        <v>2524111.6747833025</v>
      </c>
      <c r="M119" s="36">
        <f t="shared" si="16"/>
        <v>2222355.2700656215</v>
      </c>
      <c r="N119" s="62"/>
      <c r="O119" s="73"/>
      <c r="P119" s="68"/>
    </row>
    <row r="120" spans="1:16" s="34" customFormat="1" x14ac:dyDescent="0.3">
      <c r="A120" s="33">
        <v>704</v>
      </c>
      <c r="B120" s="34" t="s">
        <v>174</v>
      </c>
      <c r="C120" s="35">
        <v>130296</v>
      </c>
      <c r="D120" s="35">
        <v>42276</v>
      </c>
      <c r="E120" s="36">
        <f t="shared" si="10"/>
        <v>3082.0323587851262</v>
      </c>
      <c r="F120" s="37">
        <f t="shared" si="17"/>
        <v>0.95657395496440012</v>
      </c>
      <c r="G120" s="38">
        <f t="shared" si="11"/>
        <v>83.949897644093838</v>
      </c>
      <c r="H120" s="38">
        <f t="shared" si="12"/>
        <v>0</v>
      </c>
      <c r="I120" s="36">
        <f t="shared" si="13"/>
        <v>83.949897644093838</v>
      </c>
      <c r="J120" s="39">
        <f t="shared" si="18"/>
        <v>-28.093883690315693</v>
      </c>
      <c r="K120" s="36">
        <f t="shared" si="14"/>
        <v>55.856013953778145</v>
      </c>
      <c r="L120" s="36">
        <f t="shared" si="15"/>
        <v>3549065.8728017113</v>
      </c>
      <c r="M120" s="36">
        <f t="shared" si="16"/>
        <v>2361368.8459099247</v>
      </c>
      <c r="N120" s="62"/>
      <c r="O120" s="73"/>
      <c r="P120" s="68"/>
    </row>
    <row r="121" spans="1:16" s="34" customFormat="1" x14ac:dyDescent="0.3">
      <c r="A121" s="33">
        <v>706</v>
      </c>
      <c r="B121" s="34" t="s">
        <v>175</v>
      </c>
      <c r="C121" s="35">
        <v>130612</v>
      </c>
      <c r="D121" s="35">
        <v>45820</v>
      </c>
      <c r="E121" s="36">
        <f t="shared" si="10"/>
        <v>2850.5456132693148</v>
      </c>
      <c r="F121" s="37">
        <f t="shared" si="17"/>
        <v>0.88472714548859621</v>
      </c>
      <c r="G121" s="38">
        <f t="shared" si="11"/>
        <v>222.84194495358068</v>
      </c>
      <c r="H121" s="38">
        <f t="shared" si="12"/>
        <v>17.222924636203878</v>
      </c>
      <c r="I121" s="36">
        <f t="shared" si="13"/>
        <v>240.06486958978456</v>
      </c>
      <c r="J121" s="39">
        <f t="shared" si="18"/>
        <v>-28.093883690315693</v>
      </c>
      <c r="K121" s="36">
        <f t="shared" si="14"/>
        <v>211.97098589946887</v>
      </c>
      <c r="L121" s="36">
        <f t="shared" si="15"/>
        <v>10999772.324603928</v>
      </c>
      <c r="M121" s="36">
        <f t="shared" si="16"/>
        <v>9712510.5739136636</v>
      </c>
      <c r="N121" s="62"/>
      <c r="O121" s="73"/>
      <c r="P121" s="68"/>
    </row>
    <row r="122" spans="1:16" s="34" customFormat="1" x14ac:dyDescent="0.3">
      <c r="A122" s="33">
        <v>709</v>
      </c>
      <c r="B122" s="34" t="s">
        <v>176</v>
      </c>
      <c r="C122" s="35">
        <v>120291</v>
      </c>
      <c r="D122" s="35">
        <v>43867</v>
      </c>
      <c r="E122" s="36">
        <f t="shared" si="10"/>
        <v>2742.1752114345636</v>
      </c>
      <c r="F122" s="37">
        <f t="shared" si="17"/>
        <v>0.85109209828065213</v>
      </c>
      <c r="G122" s="38">
        <f t="shared" si="11"/>
        <v>287.8641860544314</v>
      </c>
      <c r="H122" s="38">
        <f t="shared" si="12"/>
        <v>55.152565278366794</v>
      </c>
      <c r="I122" s="36">
        <f t="shared" si="13"/>
        <v>343.01675133279821</v>
      </c>
      <c r="J122" s="39">
        <f t="shared" si="18"/>
        <v>-28.093883690315693</v>
      </c>
      <c r="K122" s="36">
        <f t="shared" si="14"/>
        <v>314.92286764248252</v>
      </c>
      <c r="L122" s="36">
        <f t="shared" si="15"/>
        <v>15047115.830715859</v>
      </c>
      <c r="M122" s="36">
        <f t="shared" si="16"/>
        <v>13814721.43487278</v>
      </c>
      <c r="N122" s="62"/>
      <c r="O122" s="73"/>
      <c r="P122" s="68"/>
    </row>
    <row r="123" spans="1:16" s="34" customFormat="1" x14ac:dyDescent="0.3">
      <c r="A123" s="33">
        <v>711</v>
      </c>
      <c r="B123" s="34" t="s">
        <v>177</v>
      </c>
      <c r="C123" s="35">
        <v>18832</v>
      </c>
      <c r="D123" s="35">
        <v>6604</v>
      </c>
      <c r="E123" s="36">
        <f t="shared" si="10"/>
        <v>2851.6050878255601</v>
      </c>
      <c r="F123" s="37">
        <f t="shared" si="17"/>
        <v>0.88505597583444351</v>
      </c>
      <c r="G123" s="38">
        <f t="shared" si="11"/>
        <v>222.20626021983352</v>
      </c>
      <c r="H123" s="38">
        <f t="shared" si="12"/>
        <v>16.852108541518032</v>
      </c>
      <c r="I123" s="36">
        <f t="shared" si="13"/>
        <v>239.05836876135155</v>
      </c>
      <c r="J123" s="39">
        <f t="shared" si="18"/>
        <v>-28.093883690315693</v>
      </c>
      <c r="K123" s="36">
        <f t="shared" si="14"/>
        <v>210.96448507103585</v>
      </c>
      <c r="L123" s="36">
        <f t="shared" si="15"/>
        <v>1578741.4672999657</v>
      </c>
      <c r="M123" s="36">
        <f t="shared" si="16"/>
        <v>1393209.4594091207</v>
      </c>
      <c r="N123" s="62"/>
      <c r="O123" s="73"/>
      <c r="P123" s="68"/>
    </row>
    <row r="124" spans="1:16" s="34" customFormat="1" x14ac:dyDescent="0.3">
      <c r="A124" s="33">
        <v>713</v>
      </c>
      <c r="B124" s="34" t="s">
        <v>178</v>
      </c>
      <c r="C124" s="35">
        <v>27413</v>
      </c>
      <c r="D124" s="35">
        <v>9297</v>
      </c>
      <c r="E124" s="36">
        <f t="shared" si="10"/>
        <v>2948.5855652360979</v>
      </c>
      <c r="F124" s="37">
        <f t="shared" si="17"/>
        <v>0.91515591899905757</v>
      </c>
      <c r="G124" s="38">
        <f t="shared" si="11"/>
        <v>164.01797377351085</v>
      </c>
      <c r="H124" s="38">
        <f t="shared" si="12"/>
        <v>0</v>
      </c>
      <c r="I124" s="36">
        <f t="shared" si="13"/>
        <v>164.01797377351085</v>
      </c>
      <c r="J124" s="39">
        <f t="shared" si="18"/>
        <v>-28.093883690315693</v>
      </c>
      <c r="K124" s="36">
        <f t="shared" si="14"/>
        <v>135.92409008319515</v>
      </c>
      <c r="L124" s="36">
        <f t="shared" si="15"/>
        <v>1524875.1021723303</v>
      </c>
      <c r="M124" s="36">
        <f t="shared" si="16"/>
        <v>1263686.2655034654</v>
      </c>
      <c r="N124" s="62"/>
      <c r="O124" s="73"/>
      <c r="P124" s="68"/>
    </row>
    <row r="125" spans="1:16" s="34" customFormat="1" x14ac:dyDescent="0.3">
      <c r="A125" s="33">
        <v>714</v>
      </c>
      <c r="B125" s="34" t="s">
        <v>179</v>
      </c>
      <c r="C125" s="35">
        <v>8392</v>
      </c>
      <c r="D125" s="35">
        <v>3163</v>
      </c>
      <c r="E125" s="36">
        <f t="shared" si="10"/>
        <v>2653.1773632627251</v>
      </c>
      <c r="F125" s="37">
        <f t="shared" si="17"/>
        <v>0.82346973300392456</v>
      </c>
      <c r="G125" s="38">
        <f t="shared" si="11"/>
        <v>341.26289495753451</v>
      </c>
      <c r="H125" s="38">
        <f t="shared" si="12"/>
        <v>86.301812138510286</v>
      </c>
      <c r="I125" s="36">
        <f t="shared" si="13"/>
        <v>427.5647070960448</v>
      </c>
      <c r="J125" s="39">
        <f t="shared" si="18"/>
        <v>-28.093883690315693</v>
      </c>
      <c r="K125" s="36">
        <f t="shared" si="14"/>
        <v>399.47082340572911</v>
      </c>
      <c r="L125" s="36">
        <f t="shared" si="15"/>
        <v>1352387.1685447898</v>
      </c>
      <c r="M125" s="36">
        <f t="shared" si="16"/>
        <v>1263526.2144323213</v>
      </c>
      <c r="N125" s="62"/>
      <c r="O125" s="73"/>
      <c r="P125" s="68"/>
    </row>
    <row r="126" spans="1:16" s="34" customFormat="1" x14ac:dyDescent="0.3">
      <c r="A126" s="33">
        <v>716</v>
      </c>
      <c r="B126" s="34" t="s">
        <v>180</v>
      </c>
      <c r="C126" s="35">
        <v>25125</v>
      </c>
      <c r="D126" s="35">
        <v>9361</v>
      </c>
      <c r="E126" s="36">
        <f t="shared" si="10"/>
        <v>2684.0081187907276</v>
      </c>
      <c r="F126" s="37">
        <f t="shared" si="17"/>
        <v>0.83303871032692289</v>
      </c>
      <c r="G126" s="38">
        <f t="shared" si="11"/>
        <v>322.76444164073297</v>
      </c>
      <c r="H126" s="38">
        <f t="shared" si="12"/>
        <v>75.51104770370938</v>
      </c>
      <c r="I126" s="36">
        <f t="shared" si="13"/>
        <v>398.27548934444235</v>
      </c>
      <c r="J126" s="39">
        <f t="shared" si="18"/>
        <v>-28.093883690315693</v>
      </c>
      <c r="K126" s="36">
        <f t="shared" si="14"/>
        <v>370.18160565412666</v>
      </c>
      <c r="L126" s="36">
        <f t="shared" si="15"/>
        <v>3728256.8557533249</v>
      </c>
      <c r="M126" s="36">
        <f t="shared" si="16"/>
        <v>3465270.0105282795</v>
      </c>
      <c r="N126" s="62"/>
      <c r="O126" s="73"/>
      <c r="P126" s="68"/>
    </row>
    <row r="127" spans="1:16" s="34" customFormat="1" x14ac:dyDescent="0.3">
      <c r="A127" s="33">
        <v>719</v>
      </c>
      <c r="B127" s="34" t="s">
        <v>181</v>
      </c>
      <c r="C127" s="35">
        <v>16153</v>
      </c>
      <c r="D127" s="35">
        <v>5937</v>
      </c>
      <c r="E127" s="36">
        <f t="shared" si="10"/>
        <v>2720.7343776318007</v>
      </c>
      <c r="F127" s="37">
        <f t="shared" si="17"/>
        <v>0.8444374818454996</v>
      </c>
      <c r="G127" s="38">
        <f t="shared" si="11"/>
        <v>300.72868633608914</v>
      </c>
      <c r="H127" s="38">
        <f t="shared" si="12"/>
        <v>62.656857109333799</v>
      </c>
      <c r="I127" s="36">
        <f t="shared" si="13"/>
        <v>363.38554344542297</v>
      </c>
      <c r="J127" s="39">
        <f t="shared" si="18"/>
        <v>-28.093883690315693</v>
      </c>
      <c r="K127" s="36">
        <f t="shared" si="14"/>
        <v>335.29165975510728</v>
      </c>
      <c r="L127" s="36">
        <f t="shared" si="15"/>
        <v>2157419.9714354761</v>
      </c>
      <c r="M127" s="36">
        <f t="shared" si="16"/>
        <v>1990626.583966072</v>
      </c>
      <c r="N127" s="62"/>
      <c r="O127" s="73"/>
      <c r="P127" s="68"/>
    </row>
    <row r="128" spans="1:16" s="34" customFormat="1" x14ac:dyDescent="0.3">
      <c r="A128" s="33">
        <v>720</v>
      </c>
      <c r="B128" s="34" t="s">
        <v>182</v>
      </c>
      <c r="C128" s="35">
        <v>32250</v>
      </c>
      <c r="D128" s="35">
        <v>11657</v>
      </c>
      <c r="E128" s="36">
        <f t="shared" si="10"/>
        <v>2766.5780217894826</v>
      </c>
      <c r="F128" s="37">
        <f t="shared" si="17"/>
        <v>0.85866602681093285</v>
      </c>
      <c r="G128" s="38">
        <f t="shared" si="11"/>
        <v>273.22249984147999</v>
      </c>
      <c r="H128" s="38">
        <f t="shared" si="12"/>
        <v>46.611581654145148</v>
      </c>
      <c r="I128" s="36">
        <f t="shared" si="13"/>
        <v>319.83408149562513</v>
      </c>
      <c r="J128" s="39">
        <f t="shared" si="18"/>
        <v>-28.093883690315693</v>
      </c>
      <c r="K128" s="36">
        <f t="shared" si="14"/>
        <v>291.74019780530944</v>
      </c>
      <c r="L128" s="36">
        <f t="shared" si="15"/>
        <v>3728305.8879945022</v>
      </c>
      <c r="M128" s="36">
        <f t="shared" si="16"/>
        <v>3400815.4858164922</v>
      </c>
      <c r="N128" s="62"/>
      <c r="O128" s="73"/>
      <c r="P128" s="68"/>
    </row>
    <row r="129" spans="1:16" s="34" customFormat="1" x14ac:dyDescent="0.3">
      <c r="A129" s="33">
        <v>722</v>
      </c>
      <c r="B129" s="34" t="s">
        <v>183</v>
      </c>
      <c r="C129" s="35">
        <v>67864</v>
      </c>
      <c r="D129" s="35">
        <v>21621</v>
      </c>
      <c r="E129" s="36">
        <f t="shared" si="10"/>
        <v>3138.8002405069146</v>
      </c>
      <c r="F129" s="37">
        <f t="shared" si="17"/>
        <v>0.97419306820270735</v>
      </c>
      <c r="G129" s="38">
        <f t="shared" si="11"/>
        <v>49.889168611020793</v>
      </c>
      <c r="H129" s="38">
        <f t="shared" si="12"/>
        <v>0</v>
      </c>
      <c r="I129" s="36">
        <f t="shared" si="13"/>
        <v>49.889168611020793</v>
      </c>
      <c r="J129" s="39">
        <f t="shared" si="18"/>
        <v>-28.093883690315693</v>
      </c>
      <c r="K129" s="36">
        <f t="shared" si="14"/>
        <v>21.7952849207051</v>
      </c>
      <c r="L129" s="36">
        <f t="shared" si="15"/>
        <v>1078653.7145388806</v>
      </c>
      <c r="M129" s="36">
        <f t="shared" si="16"/>
        <v>471235.85527056496</v>
      </c>
      <c r="N129" s="62"/>
      <c r="O129" s="73"/>
      <c r="P129" s="68"/>
    </row>
    <row r="130" spans="1:16" s="34" customFormat="1" x14ac:dyDescent="0.3">
      <c r="A130" s="33">
        <v>723</v>
      </c>
      <c r="B130" s="34" t="s">
        <v>184</v>
      </c>
      <c r="C130" s="35">
        <v>15535</v>
      </c>
      <c r="D130" s="35">
        <v>4971</v>
      </c>
      <c r="E130" s="36">
        <f t="shared" si="10"/>
        <v>3125.1257292295313</v>
      </c>
      <c r="F130" s="37">
        <f t="shared" si="17"/>
        <v>0.96994889429015052</v>
      </c>
      <c r="G130" s="38">
        <f t="shared" si="11"/>
        <v>58.093875377450786</v>
      </c>
      <c r="H130" s="38">
        <f t="shared" si="12"/>
        <v>0</v>
      </c>
      <c r="I130" s="36">
        <f t="shared" si="13"/>
        <v>58.093875377450786</v>
      </c>
      <c r="J130" s="39">
        <f t="shared" si="18"/>
        <v>-28.093883690315693</v>
      </c>
      <c r="K130" s="36">
        <f t="shared" si="14"/>
        <v>29.999991687135093</v>
      </c>
      <c r="L130" s="36">
        <f t="shared" si="15"/>
        <v>288784.65450130787</v>
      </c>
      <c r="M130" s="36">
        <f t="shared" si="16"/>
        <v>149129.95867674856</v>
      </c>
      <c r="N130" s="62"/>
      <c r="O130" s="73"/>
      <c r="P130" s="68"/>
    </row>
    <row r="131" spans="1:16" s="34" customFormat="1" x14ac:dyDescent="0.3">
      <c r="A131" s="33">
        <v>728</v>
      </c>
      <c r="B131" s="34" t="s">
        <v>185</v>
      </c>
      <c r="C131" s="35">
        <v>6543</v>
      </c>
      <c r="D131" s="35">
        <v>2474</v>
      </c>
      <c r="E131" s="36">
        <f t="shared" si="10"/>
        <v>2644.7049312853678</v>
      </c>
      <c r="F131" s="37">
        <f t="shared" si="17"/>
        <v>0.82084013447240811</v>
      </c>
      <c r="G131" s="38">
        <f t="shared" si="11"/>
        <v>346.34635414394887</v>
      </c>
      <c r="H131" s="38">
        <f t="shared" si="12"/>
        <v>89.267163330585319</v>
      </c>
      <c r="I131" s="36">
        <f t="shared" si="13"/>
        <v>435.61351747453421</v>
      </c>
      <c r="J131" s="39">
        <f t="shared" si="18"/>
        <v>-28.093883690315693</v>
      </c>
      <c r="K131" s="36">
        <f t="shared" si="14"/>
        <v>407.51963378421851</v>
      </c>
      <c r="L131" s="36">
        <f t="shared" si="15"/>
        <v>1077707.8422319975</v>
      </c>
      <c r="M131" s="36">
        <f t="shared" si="16"/>
        <v>1008203.5739821566</v>
      </c>
      <c r="N131" s="62"/>
      <c r="O131" s="73"/>
      <c r="P131" s="68"/>
    </row>
    <row r="132" spans="1:16" s="34" customFormat="1" x14ac:dyDescent="0.3">
      <c r="A132" s="33">
        <v>805</v>
      </c>
      <c r="B132" s="34" t="s">
        <v>186</v>
      </c>
      <c r="C132" s="35">
        <v>106297</v>
      </c>
      <c r="D132" s="35">
        <v>35955</v>
      </c>
      <c r="E132" s="36">
        <f t="shared" si="10"/>
        <v>2956.3899318592685</v>
      </c>
      <c r="F132" s="37">
        <f t="shared" si="17"/>
        <v>0.9175781693123739</v>
      </c>
      <c r="G132" s="38">
        <f t="shared" si="11"/>
        <v>159.3353537996085</v>
      </c>
      <c r="H132" s="38">
        <f t="shared" si="12"/>
        <v>0</v>
      </c>
      <c r="I132" s="36">
        <f t="shared" si="13"/>
        <v>159.3353537996085</v>
      </c>
      <c r="J132" s="39">
        <f t="shared" si="18"/>
        <v>-28.093883690315693</v>
      </c>
      <c r="K132" s="36">
        <f t="shared" si="14"/>
        <v>131.24147010929281</v>
      </c>
      <c r="L132" s="36">
        <f t="shared" si="15"/>
        <v>5728902.6458649235</v>
      </c>
      <c r="M132" s="36">
        <f t="shared" si="16"/>
        <v>4718787.0577796232</v>
      </c>
      <c r="N132" s="62"/>
      <c r="O132" s="73"/>
      <c r="P132" s="68"/>
    </row>
    <row r="133" spans="1:16" s="34" customFormat="1" x14ac:dyDescent="0.3">
      <c r="A133" s="33">
        <v>806</v>
      </c>
      <c r="B133" s="34" t="s">
        <v>187</v>
      </c>
      <c r="C133" s="35">
        <v>147936</v>
      </c>
      <c r="D133" s="35">
        <v>53952</v>
      </c>
      <c r="E133" s="36">
        <f t="shared" si="10"/>
        <v>2741.9928825622774</v>
      </c>
      <c r="F133" s="37">
        <f t="shared" si="17"/>
        <v>0.85103550865725963</v>
      </c>
      <c r="G133" s="38">
        <f t="shared" si="11"/>
        <v>287.97358337780315</v>
      </c>
      <c r="H133" s="38">
        <f t="shared" si="12"/>
        <v>55.216380383666973</v>
      </c>
      <c r="I133" s="36">
        <f t="shared" si="13"/>
        <v>343.18996376147015</v>
      </c>
      <c r="J133" s="39">
        <f t="shared" si="18"/>
        <v>-28.093883690315693</v>
      </c>
      <c r="K133" s="36">
        <f t="shared" si="14"/>
        <v>315.09608007115446</v>
      </c>
      <c r="L133" s="36">
        <f t="shared" si="15"/>
        <v>18515784.924858838</v>
      </c>
      <c r="M133" s="36">
        <f t="shared" si="16"/>
        <v>17000063.711998925</v>
      </c>
      <c r="N133" s="62"/>
      <c r="O133" s="73"/>
      <c r="P133" s="68"/>
    </row>
    <row r="134" spans="1:16" s="34" customFormat="1" x14ac:dyDescent="0.3">
      <c r="A134" s="33">
        <v>807</v>
      </c>
      <c r="B134" s="34" t="s">
        <v>188</v>
      </c>
      <c r="C134" s="35">
        <v>33855</v>
      </c>
      <c r="D134" s="35">
        <v>12717</v>
      </c>
      <c r="E134" s="36">
        <f t="shared" si="10"/>
        <v>2662.1844774711017</v>
      </c>
      <c r="F134" s="37">
        <f t="shared" si="17"/>
        <v>0.82626528147912592</v>
      </c>
      <c r="G134" s="38">
        <f t="shared" si="11"/>
        <v>335.85862643250857</v>
      </c>
      <c r="H134" s="38">
        <f t="shared" si="12"/>
        <v>83.149322165578468</v>
      </c>
      <c r="I134" s="36">
        <f t="shared" si="13"/>
        <v>419.00794859808707</v>
      </c>
      <c r="J134" s="39">
        <f t="shared" si="18"/>
        <v>-28.093883690315693</v>
      </c>
      <c r="K134" s="36">
        <f t="shared" si="14"/>
        <v>390.91406490777138</v>
      </c>
      <c r="L134" s="36">
        <f t="shared" si="15"/>
        <v>5328524.0823218729</v>
      </c>
      <c r="M134" s="36">
        <f t="shared" si="16"/>
        <v>4971254.1634321287</v>
      </c>
      <c r="N134" s="62"/>
      <c r="O134" s="73"/>
      <c r="P134" s="68"/>
    </row>
    <row r="135" spans="1:16" s="34" customFormat="1" x14ac:dyDescent="0.3">
      <c r="A135" s="33">
        <v>811</v>
      </c>
      <c r="B135" s="34" t="s">
        <v>189</v>
      </c>
      <c r="C135" s="35">
        <v>6106</v>
      </c>
      <c r="D135" s="35">
        <v>2335</v>
      </c>
      <c r="E135" s="36">
        <f t="shared" si="10"/>
        <v>2614.9892933618844</v>
      </c>
      <c r="F135" s="37">
        <f t="shared" si="17"/>
        <v>0.81161725749263458</v>
      </c>
      <c r="G135" s="38">
        <f t="shared" si="11"/>
        <v>364.17573689803891</v>
      </c>
      <c r="H135" s="38">
        <f t="shared" si="12"/>
        <v>99.66763660380451</v>
      </c>
      <c r="I135" s="36">
        <f t="shared" si="13"/>
        <v>463.84337350184342</v>
      </c>
      <c r="J135" s="39">
        <f t="shared" si="18"/>
        <v>-28.093883690315693</v>
      </c>
      <c r="K135" s="36">
        <f t="shared" si="14"/>
        <v>435.74948981152772</v>
      </c>
      <c r="L135" s="36">
        <f t="shared" si="15"/>
        <v>1083074.2771268045</v>
      </c>
      <c r="M135" s="36">
        <f t="shared" si="16"/>
        <v>1017475.0587099172</v>
      </c>
      <c r="N135" s="62"/>
      <c r="O135" s="73"/>
      <c r="P135" s="68"/>
    </row>
    <row r="136" spans="1:16" s="34" customFormat="1" x14ac:dyDescent="0.3">
      <c r="A136" s="33">
        <v>814</v>
      </c>
      <c r="B136" s="34" t="s">
        <v>190</v>
      </c>
      <c r="C136" s="35">
        <v>40700</v>
      </c>
      <c r="D136" s="35">
        <v>14088</v>
      </c>
      <c r="E136" s="36">
        <f t="shared" ref="E136:E199" si="19">(C136*1000)/D136</f>
        <v>2888.983532084043</v>
      </c>
      <c r="F136" s="37">
        <f t="shared" si="17"/>
        <v>0.8966571668968395</v>
      </c>
      <c r="G136" s="38">
        <f t="shared" ref="G136:G199" si="20">(E$437-E136)*0.6</f>
        <v>199.77919366474379</v>
      </c>
      <c r="H136" s="38">
        <f t="shared" ref="H136:H199" si="21">IF(E136&gt;=E$437*0.9,0,IF(E136&lt;0.9*E$437,(E$437*0.9-E136)*0.35))</f>
        <v>3.7696530510490218</v>
      </c>
      <c r="I136" s="36">
        <f t="shared" ref="I136:I199" si="22">G136+H136</f>
        <v>203.54884671579282</v>
      </c>
      <c r="J136" s="39">
        <f t="shared" si="18"/>
        <v>-28.093883690315693</v>
      </c>
      <c r="K136" s="36">
        <f t="shared" ref="K136:K199" si="23">I136+J136</f>
        <v>175.45496302547713</v>
      </c>
      <c r="L136" s="36">
        <f t="shared" ref="L136:L199" si="24">(I136*D136)</f>
        <v>2867596.152532089</v>
      </c>
      <c r="M136" s="36">
        <f t="shared" ref="M136:M199" si="25">(K136*D136)</f>
        <v>2471809.5191029217</v>
      </c>
      <c r="N136" s="62"/>
      <c r="O136" s="73"/>
      <c r="P136" s="68"/>
    </row>
    <row r="137" spans="1:16" s="34" customFormat="1" x14ac:dyDescent="0.3">
      <c r="A137" s="33">
        <v>815</v>
      </c>
      <c r="B137" s="34" t="s">
        <v>191</v>
      </c>
      <c r="C137" s="35">
        <v>26949</v>
      </c>
      <c r="D137" s="35">
        <v>10607</v>
      </c>
      <c r="E137" s="36">
        <f t="shared" si="19"/>
        <v>2540.6806825681156</v>
      </c>
      <c r="F137" s="37">
        <f t="shared" ref="F137:F200" si="26">IF(ISNUMBER(C137),E137/E$437,"")</f>
        <v>0.7885540078443003</v>
      </c>
      <c r="G137" s="38">
        <f t="shared" si="20"/>
        <v>408.7609033743002</v>
      </c>
      <c r="H137" s="38">
        <f t="shared" si="21"/>
        <v>125.6756503816236</v>
      </c>
      <c r="I137" s="36">
        <f t="shared" si="22"/>
        <v>534.4365537559238</v>
      </c>
      <c r="J137" s="39">
        <f t="shared" si="18"/>
        <v>-28.093883690315693</v>
      </c>
      <c r="K137" s="36">
        <f t="shared" si="23"/>
        <v>506.3426700656081</v>
      </c>
      <c r="L137" s="36">
        <f t="shared" si="24"/>
        <v>5668768.5256890841</v>
      </c>
      <c r="M137" s="36">
        <f t="shared" si="25"/>
        <v>5370776.701385905</v>
      </c>
      <c r="N137" s="62"/>
      <c r="O137" s="73"/>
      <c r="P137" s="68"/>
    </row>
    <row r="138" spans="1:16" s="34" customFormat="1" x14ac:dyDescent="0.3">
      <c r="A138" s="33">
        <v>817</v>
      </c>
      <c r="B138" s="34" t="s">
        <v>192</v>
      </c>
      <c r="C138" s="35">
        <v>9978</v>
      </c>
      <c r="D138" s="35">
        <v>4136</v>
      </c>
      <c r="E138" s="36">
        <f t="shared" si="19"/>
        <v>2412.4758220502899</v>
      </c>
      <c r="F138" s="37">
        <f t="shared" si="26"/>
        <v>0.74876291670873008</v>
      </c>
      <c r="G138" s="38">
        <f t="shared" si="20"/>
        <v>485.68381968499557</v>
      </c>
      <c r="H138" s="38">
        <f t="shared" si="21"/>
        <v>170.54735156286256</v>
      </c>
      <c r="I138" s="36">
        <f t="shared" si="22"/>
        <v>656.23117124785813</v>
      </c>
      <c r="J138" s="39">
        <f t="shared" ref="J138:J201" si="27">I$439</f>
        <v>-28.093883690315693</v>
      </c>
      <c r="K138" s="36">
        <f t="shared" si="23"/>
        <v>628.13728755754244</v>
      </c>
      <c r="L138" s="36">
        <f t="shared" si="24"/>
        <v>2714172.1242811414</v>
      </c>
      <c r="M138" s="36">
        <f t="shared" si="25"/>
        <v>2597975.8213379956</v>
      </c>
      <c r="N138" s="62"/>
      <c r="O138" s="73"/>
      <c r="P138" s="68"/>
    </row>
    <row r="139" spans="1:16" s="34" customFormat="1" x14ac:dyDescent="0.3">
      <c r="A139" s="33">
        <v>819</v>
      </c>
      <c r="B139" s="34" t="s">
        <v>193</v>
      </c>
      <c r="C139" s="35">
        <v>17007</v>
      </c>
      <c r="D139" s="35">
        <v>6534</v>
      </c>
      <c r="E139" s="36">
        <f t="shared" si="19"/>
        <v>2602.8466483011939</v>
      </c>
      <c r="F139" s="37">
        <f t="shared" si="26"/>
        <v>0.80784853067303297</v>
      </c>
      <c r="G139" s="38">
        <f t="shared" si="20"/>
        <v>371.46132393445322</v>
      </c>
      <c r="H139" s="38">
        <f t="shared" si="21"/>
        <v>103.91756237504619</v>
      </c>
      <c r="I139" s="36">
        <f t="shared" si="22"/>
        <v>475.37888630949942</v>
      </c>
      <c r="J139" s="39">
        <f t="shared" si="27"/>
        <v>-28.093883690315693</v>
      </c>
      <c r="K139" s="36">
        <f t="shared" si="23"/>
        <v>447.28500261918373</v>
      </c>
      <c r="L139" s="36">
        <f t="shared" si="24"/>
        <v>3106125.643146269</v>
      </c>
      <c r="M139" s="36">
        <f t="shared" si="25"/>
        <v>2922560.2071137466</v>
      </c>
      <c r="N139" s="62"/>
      <c r="O139" s="73"/>
      <c r="P139" s="68"/>
    </row>
    <row r="140" spans="1:16" s="34" customFormat="1" x14ac:dyDescent="0.3">
      <c r="A140" s="33">
        <v>821</v>
      </c>
      <c r="B140" s="34" t="s">
        <v>194</v>
      </c>
      <c r="C140" s="35">
        <v>14534</v>
      </c>
      <c r="D140" s="35">
        <v>6101</v>
      </c>
      <c r="E140" s="36">
        <f t="shared" si="19"/>
        <v>2382.2324209146041</v>
      </c>
      <c r="F140" s="37">
        <f t="shared" si="26"/>
        <v>0.73937623724916024</v>
      </c>
      <c r="G140" s="38">
        <f t="shared" si="20"/>
        <v>503.8298603664071</v>
      </c>
      <c r="H140" s="38">
        <f t="shared" si="21"/>
        <v>181.13254196035263</v>
      </c>
      <c r="I140" s="36">
        <f t="shared" si="22"/>
        <v>684.96240232675973</v>
      </c>
      <c r="J140" s="39">
        <f t="shared" si="27"/>
        <v>-28.093883690315693</v>
      </c>
      <c r="K140" s="36">
        <f t="shared" si="23"/>
        <v>656.86851863644404</v>
      </c>
      <c r="L140" s="36">
        <f t="shared" si="24"/>
        <v>4178955.6165955612</v>
      </c>
      <c r="M140" s="36">
        <f t="shared" si="25"/>
        <v>4007554.8322009449</v>
      </c>
      <c r="N140" s="62"/>
      <c r="O140" s="73"/>
      <c r="P140" s="68"/>
    </row>
    <row r="141" spans="1:16" s="34" customFormat="1" x14ac:dyDescent="0.3">
      <c r="A141" s="33">
        <v>822</v>
      </c>
      <c r="B141" s="34" t="s">
        <v>195</v>
      </c>
      <c r="C141" s="35">
        <v>11376</v>
      </c>
      <c r="D141" s="35">
        <v>4338</v>
      </c>
      <c r="E141" s="36">
        <f t="shared" si="19"/>
        <v>2622.4066390041494</v>
      </c>
      <c r="F141" s="37">
        <f t="shared" si="26"/>
        <v>0.81391938765558858</v>
      </c>
      <c r="G141" s="38">
        <f t="shared" si="20"/>
        <v>359.72532951267993</v>
      </c>
      <c r="H141" s="38">
        <f t="shared" si="21"/>
        <v>97.071565629011772</v>
      </c>
      <c r="I141" s="36">
        <f t="shared" si="22"/>
        <v>456.79689514169172</v>
      </c>
      <c r="J141" s="39">
        <f t="shared" si="27"/>
        <v>-28.093883690315693</v>
      </c>
      <c r="K141" s="36">
        <f t="shared" si="23"/>
        <v>428.70301145137603</v>
      </c>
      <c r="L141" s="36">
        <f t="shared" si="24"/>
        <v>1981584.9311246588</v>
      </c>
      <c r="M141" s="36">
        <f t="shared" si="25"/>
        <v>1859713.6636760691</v>
      </c>
      <c r="N141" s="62"/>
      <c r="O141" s="73"/>
      <c r="P141" s="68"/>
    </row>
    <row r="142" spans="1:16" s="34" customFormat="1" x14ac:dyDescent="0.3">
      <c r="A142" s="33">
        <v>826</v>
      </c>
      <c r="B142" s="34" t="s">
        <v>196</v>
      </c>
      <c r="C142" s="35">
        <v>16902</v>
      </c>
      <c r="D142" s="35">
        <v>5940</v>
      </c>
      <c r="E142" s="36">
        <f t="shared" si="19"/>
        <v>2845.4545454545455</v>
      </c>
      <c r="F142" s="37">
        <f t="shared" si="26"/>
        <v>0.88314702487088625</v>
      </c>
      <c r="G142" s="38">
        <f t="shared" si="20"/>
        <v>225.89658564244226</v>
      </c>
      <c r="H142" s="38">
        <f t="shared" si="21"/>
        <v>19.004798371373134</v>
      </c>
      <c r="I142" s="36">
        <f t="shared" si="22"/>
        <v>244.9013840138154</v>
      </c>
      <c r="J142" s="39">
        <f t="shared" si="27"/>
        <v>-28.093883690315693</v>
      </c>
      <c r="K142" s="36">
        <f t="shared" si="23"/>
        <v>216.80750032349971</v>
      </c>
      <c r="L142" s="36">
        <f t="shared" si="24"/>
        <v>1454714.2210420636</v>
      </c>
      <c r="M142" s="36">
        <f t="shared" si="25"/>
        <v>1287836.5519215884</v>
      </c>
      <c r="N142" s="62"/>
      <c r="O142" s="73"/>
      <c r="P142" s="68"/>
    </row>
    <row r="143" spans="1:16" s="34" customFormat="1" x14ac:dyDescent="0.3">
      <c r="A143" s="33">
        <v>827</v>
      </c>
      <c r="B143" s="34" t="s">
        <v>197</v>
      </c>
      <c r="C143" s="35">
        <v>4180</v>
      </c>
      <c r="D143" s="35">
        <v>1613</v>
      </c>
      <c r="E143" s="36">
        <f t="shared" si="19"/>
        <v>2591.4445133292002</v>
      </c>
      <c r="F143" s="37">
        <f t="shared" si="26"/>
        <v>0.8043096368278374</v>
      </c>
      <c r="G143" s="38">
        <f t="shared" si="20"/>
        <v>378.30260491764949</v>
      </c>
      <c r="H143" s="38">
        <f t="shared" si="21"/>
        <v>107.90830961524399</v>
      </c>
      <c r="I143" s="36">
        <f t="shared" si="22"/>
        <v>486.21091453289347</v>
      </c>
      <c r="J143" s="39">
        <f t="shared" si="27"/>
        <v>-28.093883690315693</v>
      </c>
      <c r="K143" s="36">
        <f t="shared" si="23"/>
        <v>458.11703084257778</v>
      </c>
      <c r="L143" s="36">
        <f t="shared" si="24"/>
        <v>784258.20514155715</v>
      </c>
      <c r="M143" s="36">
        <f t="shared" si="25"/>
        <v>738942.7707490779</v>
      </c>
      <c r="N143" s="62"/>
      <c r="O143" s="73"/>
      <c r="P143" s="68"/>
    </row>
    <row r="144" spans="1:16" s="34" customFormat="1" x14ac:dyDescent="0.3">
      <c r="A144" s="33">
        <v>828</v>
      </c>
      <c r="B144" s="34" t="s">
        <v>198</v>
      </c>
      <c r="C144" s="35">
        <v>8011</v>
      </c>
      <c r="D144" s="35">
        <v>2991</v>
      </c>
      <c r="E144" s="36">
        <f t="shared" si="19"/>
        <v>2678.368438649281</v>
      </c>
      <c r="F144" s="37">
        <f t="shared" si="26"/>
        <v>0.83128831626559507</v>
      </c>
      <c r="G144" s="38">
        <f t="shared" si="20"/>
        <v>326.14824972560098</v>
      </c>
      <c r="H144" s="38">
        <f t="shared" si="21"/>
        <v>77.484935753215723</v>
      </c>
      <c r="I144" s="36">
        <f t="shared" si="22"/>
        <v>403.6331854788167</v>
      </c>
      <c r="J144" s="39">
        <f t="shared" si="27"/>
        <v>-28.093883690315693</v>
      </c>
      <c r="K144" s="36">
        <f t="shared" si="23"/>
        <v>375.53930178850101</v>
      </c>
      <c r="L144" s="36">
        <f t="shared" si="24"/>
        <v>1207266.8577671407</v>
      </c>
      <c r="M144" s="36">
        <f t="shared" si="25"/>
        <v>1123238.0516494066</v>
      </c>
      <c r="N144" s="62"/>
      <c r="O144" s="73"/>
      <c r="P144" s="68"/>
    </row>
    <row r="145" spans="1:16" s="34" customFormat="1" x14ac:dyDescent="0.3">
      <c r="A145" s="33">
        <v>829</v>
      </c>
      <c r="B145" s="34" t="s">
        <v>199</v>
      </c>
      <c r="C145" s="35">
        <v>7183</v>
      </c>
      <c r="D145" s="35">
        <v>2448</v>
      </c>
      <c r="E145" s="36">
        <f t="shared" si="19"/>
        <v>2934.2320261437908</v>
      </c>
      <c r="F145" s="37">
        <f t="shared" si="26"/>
        <v>0.91070099443665731</v>
      </c>
      <c r="G145" s="38">
        <f t="shared" si="20"/>
        <v>172.6300972288951</v>
      </c>
      <c r="H145" s="38">
        <f t="shared" si="21"/>
        <v>0</v>
      </c>
      <c r="I145" s="36">
        <f t="shared" si="22"/>
        <v>172.6300972288951</v>
      </c>
      <c r="J145" s="39">
        <f t="shared" si="27"/>
        <v>-28.093883690315693</v>
      </c>
      <c r="K145" s="36">
        <f t="shared" si="23"/>
        <v>144.5362135385794</v>
      </c>
      <c r="L145" s="36">
        <f t="shared" si="24"/>
        <v>422598.47801633517</v>
      </c>
      <c r="M145" s="36">
        <f t="shared" si="25"/>
        <v>353824.65074244241</v>
      </c>
      <c r="N145" s="62"/>
      <c r="O145" s="73"/>
      <c r="P145" s="68"/>
    </row>
    <row r="146" spans="1:16" s="34" customFormat="1" x14ac:dyDescent="0.3">
      <c r="A146" s="33">
        <v>830</v>
      </c>
      <c r="B146" s="34" t="s">
        <v>200</v>
      </c>
      <c r="C146" s="35">
        <v>4001</v>
      </c>
      <c r="D146" s="35">
        <v>1443</v>
      </c>
      <c r="E146" s="36">
        <f t="shared" si="19"/>
        <v>2772.6957726957726</v>
      </c>
      <c r="F146" s="37">
        <f t="shared" si="26"/>
        <v>0.86056480024958149</v>
      </c>
      <c r="G146" s="38">
        <f t="shared" si="20"/>
        <v>269.55184929770604</v>
      </c>
      <c r="H146" s="38">
        <f t="shared" si="21"/>
        <v>44.470368836943656</v>
      </c>
      <c r="I146" s="36">
        <f t="shared" si="22"/>
        <v>314.02221813464968</v>
      </c>
      <c r="J146" s="39">
        <f t="shared" si="27"/>
        <v>-28.093883690315693</v>
      </c>
      <c r="K146" s="36">
        <f t="shared" si="23"/>
        <v>285.92833444433398</v>
      </c>
      <c r="L146" s="36">
        <f t="shared" si="24"/>
        <v>453134.0607682995</v>
      </c>
      <c r="M146" s="36">
        <f t="shared" si="25"/>
        <v>412594.58660317393</v>
      </c>
      <c r="N146" s="62"/>
      <c r="O146" s="73"/>
      <c r="P146" s="68"/>
    </row>
    <row r="147" spans="1:16" s="34" customFormat="1" x14ac:dyDescent="0.3">
      <c r="A147" s="33">
        <v>831</v>
      </c>
      <c r="B147" s="34" t="s">
        <v>201</v>
      </c>
      <c r="C147" s="35">
        <v>3172</v>
      </c>
      <c r="D147" s="35">
        <v>1323</v>
      </c>
      <c r="E147" s="36">
        <f t="shared" si="19"/>
        <v>2397.5812547241117</v>
      </c>
      <c r="F147" s="37">
        <f t="shared" si="26"/>
        <v>0.74414007258638537</v>
      </c>
      <c r="G147" s="38">
        <f t="shared" si="20"/>
        <v>494.62056008070255</v>
      </c>
      <c r="H147" s="38">
        <f t="shared" si="21"/>
        <v>175.76045012702497</v>
      </c>
      <c r="I147" s="36">
        <f t="shared" si="22"/>
        <v>670.38101020772751</v>
      </c>
      <c r="J147" s="39">
        <f t="shared" si="27"/>
        <v>-28.093883690315693</v>
      </c>
      <c r="K147" s="36">
        <f t="shared" si="23"/>
        <v>642.28712651741182</v>
      </c>
      <c r="L147" s="36">
        <f t="shared" si="24"/>
        <v>886914.07650482352</v>
      </c>
      <c r="M147" s="36">
        <f t="shared" si="25"/>
        <v>849745.86838253587</v>
      </c>
      <c r="N147" s="62"/>
      <c r="O147" s="73"/>
      <c r="P147" s="68"/>
    </row>
    <row r="148" spans="1:16" s="34" customFormat="1" x14ac:dyDescent="0.3">
      <c r="A148" s="33">
        <v>833</v>
      </c>
      <c r="B148" s="34" t="s">
        <v>202</v>
      </c>
      <c r="C148" s="35">
        <v>6555</v>
      </c>
      <c r="D148" s="35">
        <v>2246</v>
      </c>
      <c r="E148" s="36">
        <f t="shared" si="19"/>
        <v>2918.5218165627784</v>
      </c>
      <c r="F148" s="37">
        <f t="shared" si="26"/>
        <v>0.9058249984824317</v>
      </c>
      <c r="G148" s="38">
        <f t="shared" si="20"/>
        <v>182.0562229775025</v>
      </c>
      <c r="H148" s="38">
        <f t="shared" si="21"/>
        <v>0</v>
      </c>
      <c r="I148" s="36">
        <f t="shared" si="22"/>
        <v>182.0562229775025</v>
      </c>
      <c r="J148" s="39">
        <f t="shared" si="27"/>
        <v>-28.093883690315693</v>
      </c>
      <c r="K148" s="36">
        <f t="shared" si="23"/>
        <v>153.96233928718681</v>
      </c>
      <c r="L148" s="36">
        <f t="shared" si="24"/>
        <v>408898.2768074706</v>
      </c>
      <c r="M148" s="36">
        <f t="shared" si="25"/>
        <v>345799.41403902159</v>
      </c>
      <c r="N148" s="62"/>
      <c r="O148" s="73"/>
      <c r="P148" s="68"/>
    </row>
    <row r="149" spans="1:16" s="34" customFormat="1" x14ac:dyDescent="0.3">
      <c r="A149" s="33">
        <v>834</v>
      </c>
      <c r="B149" s="34" t="s">
        <v>203</v>
      </c>
      <c r="C149" s="35">
        <v>11429</v>
      </c>
      <c r="D149" s="35">
        <v>3727</v>
      </c>
      <c r="E149" s="36">
        <f t="shared" si="19"/>
        <v>3066.5414542527501</v>
      </c>
      <c r="F149" s="37">
        <f t="shared" si="26"/>
        <v>0.95176602497227247</v>
      </c>
      <c r="G149" s="38">
        <f t="shared" si="20"/>
        <v>93.244440363519516</v>
      </c>
      <c r="H149" s="38">
        <f t="shared" si="21"/>
        <v>0</v>
      </c>
      <c r="I149" s="36">
        <f t="shared" si="22"/>
        <v>93.244440363519516</v>
      </c>
      <c r="J149" s="39">
        <f t="shared" si="27"/>
        <v>-28.093883690315693</v>
      </c>
      <c r="K149" s="36">
        <f t="shared" si="23"/>
        <v>65.150556673203823</v>
      </c>
      <c r="L149" s="36">
        <f t="shared" si="24"/>
        <v>347522.02923483722</v>
      </c>
      <c r="M149" s="36">
        <f t="shared" si="25"/>
        <v>242816.12472103065</v>
      </c>
      <c r="N149" s="62"/>
      <c r="O149" s="73"/>
      <c r="P149" s="68"/>
    </row>
    <row r="150" spans="1:16" s="34" customFormat="1" x14ac:dyDescent="0.3">
      <c r="A150" s="33">
        <v>901</v>
      </c>
      <c r="B150" s="34" t="s">
        <v>204</v>
      </c>
      <c r="C150" s="35">
        <v>17468</v>
      </c>
      <c r="D150" s="35">
        <v>6920</v>
      </c>
      <c r="E150" s="36">
        <f t="shared" si="19"/>
        <v>2524.277456647399</v>
      </c>
      <c r="F150" s="37">
        <f t="shared" si="26"/>
        <v>0.7834629196055839</v>
      </c>
      <c r="G150" s="38">
        <f t="shared" si="20"/>
        <v>418.60283892673016</v>
      </c>
      <c r="H150" s="38">
        <f t="shared" si="21"/>
        <v>131.4167794538744</v>
      </c>
      <c r="I150" s="36">
        <f t="shared" si="22"/>
        <v>550.01961838060458</v>
      </c>
      <c r="J150" s="39">
        <f t="shared" si="27"/>
        <v>-28.093883690315693</v>
      </c>
      <c r="K150" s="36">
        <f t="shared" si="23"/>
        <v>521.92573469028889</v>
      </c>
      <c r="L150" s="36">
        <f t="shared" si="24"/>
        <v>3806135.7591937836</v>
      </c>
      <c r="M150" s="36">
        <f t="shared" si="25"/>
        <v>3611726.0840567993</v>
      </c>
      <c r="N150" s="62"/>
      <c r="O150" s="73"/>
      <c r="P150" s="68"/>
    </row>
    <row r="151" spans="1:16" s="34" customFormat="1" x14ac:dyDescent="0.3">
      <c r="A151" s="33">
        <v>904</v>
      </c>
      <c r="B151" s="34" t="s">
        <v>205</v>
      </c>
      <c r="C151" s="35">
        <v>65358</v>
      </c>
      <c r="D151" s="35">
        <v>22550</v>
      </c>
      <c r="E151" s="36">
        <f t="shared" si="19"/>
        <v>2898.359201773836</v>
      </c>
      <c r="F151" s="37">
        <f t="shared" si="26"/>
        <v>0.89956710436392717</v>
      </c>
      <c r="G151" s="38">
        <f t="shared" si="20"/>
        <v>194.15379185086795</v>
      </c>
      <c r="H151" s="38">
        <f t="shared" si="21"/>
        <v>0.48816865962144218</v>
      </c>
      <c r="I151" s="36">
        <f t="shared" si="22"/>
        <v>194.64196051048938</v>
      </c>
      <c r="J151" s="39">
        <f t="shared" si="27"/>
        <v>-28.093883690315693</v>
      </c>
      <c r="K151" s="36">
        <f t="shared" si="23"/>
        <v>166.54807682017369</v>
      </c>
      <c r="L151" s="36">
        <f t="shared" si="24"/>
        <v>4389176.2095115352</v>
      </c>
      <c r="M151" s="36">
        <f t="shared" si="25"/>
        <v>3755659.1322949165</v>
      </c>
      <c r="N151" s="62"/>
      <c r="O151" s="73"/>
      <c r="P151" s="68"/>
    </row>
    <row r="152" spans="1:16" s="34" customFormat="1" x14ac:dyDescent="0.3">
      <c r="A152" s="33">
        <v>906</v>
      </c>
      <c r="B152" s="34" t="s">
        <v>206</v>
      </c>
      <c r="C152" s="35">
        <v>126319</v>
      </c>
      <c r="D152" s="35">
        <v>44313</v>
      </c>
      <c r="E152" s="36">
        <f t="shared" si="19"/>
        <v>2850.6081736736396</v>
      </c>
      <c r="F152" s="37">
        <f t="shared" si="26"/>
        <v>0.8847465624337878</v>
      </c>
      <c r="G152" s="38">
        <f t="shared" si="20"/>
        <v>222.8044087109858</v>
      </c>
      <c r="H152" s="38">
        <f t="shared" si="21"/>
        <v>17.201028494690192</v>
      </c>
      <c r="I152" s="36">
        <f t="shared" si="22"/>
        <v>240.005437205676</v>
      </c>
      <c r="J152" s="39">
        <f t="shared" si="27"/>
        <v>-28.093883690315693</v>
      </c>
      <c r="K152" s="36">
        <f t="shared" si="23"/>
        <v>211.91155351536031</v>
      </c>
      <c r="L152" s="36">
        <f t="shared" si="24"/>
        <v>10635360.938895121</v>
      </c>
      <c r="M152" s="36">
        <f t="shared" si="25"/>
        <v>9390436.6709261611</v>
      </c>
      <c r="N152" s="62"/>
      <c r="O152" s="73"/>
      <c r="P152" s="68"/>
    </row>
    <row r="153" spans="1:16" s="34" customFormat="1" x14ac:dyDescent="0.3">
      <c r="A153" s="33">
        <v>911</v>
      </c>
      <c r="B153" s="34" t="s">
        <v>207</v>
      </c>
      <c r="C153" s="35">
        <v>5960</v>
      </c>
      <c r="D153" s="35">
        <v>2473</v>
      </c>
      <c r="E153" s="36">
        <f t="shared" si="19"/>
        <v>2410.0283057015772</v>
      </c>
      <c r="F153" s="37">
        <f t="shared" si="26"/>
        <v>0.7480032782231526</v>
      </c>
      <c r="G153" s="38">
        <f t="shared" si="20"/>
        <v>487.15232949422324</v>
      </c>
      <c r="H153" s="38">
        <f t="shared" si="21"/>
        <v>171.40398228491202</v>
      </c>
      <c r="I153" s="36">
        <f t="shared" si="22"/>
        <v>658.55631177913529</v>
      </c>
      <c r="J153" s="39">
        <f t="shared" si="27"/>
        <v>-28.093883690315693</v>
      </c>
      <c r="K153" s="36">
        <f t="shared" si="23"/>
        <v>630.46242808881959</v>
      </c>
      <c r="L153" s="36">
        <f t="shared" si="24"/>
        <v>1628609.7590298015</v>
      </c>
      <c r="M153" s="36">
        <f t="shared" si="25"/>
        <v>1559133.584663651</v>
      </c>
      <c r="N153" s="62"/>
      <c r="O153" s="73"/>
      <c r="P153" s="68"/>
    </row>
    <row r="154" spans="1:16" s="34" customFormat="1" x14ac:dyDescent="0.3">
      <c r="A154" s="33">
        <v>912</v>
      </c>
      <c r="B154" s="34" t="s">
        <v>208</v>
      </c>
      <c r="C154" s="35">
        <v>4969</v>
      </c>
      <c r="D154" s="35">
        <v>2036</v>
      </c>
      <c r="E154" s="36">
        <f t="shared" si="19"/>
        <v>2440.5697445972496</v>
      </c>
      <c r="F154" s="37">
        <f t="shared" si="26"/>
        <v>0.75748246000768549</v>
      </c>
      <c r="G154" s="38">
        <f t="shared" si="20"/>
        <v>468.82746615681981</v>
      </c>
      <c r="H154" s="38">
        <f t="shared" si="21"/>
        <v>160.71447867142669</v>
      </c>
      <c r="I154" s="36">
        <f t="shared" si="22"/>
        <v>629.54194482824653</v>
      </c>
      <c r="J154" s="39">
        <f t="shared" si="27"/>
        <v>-28.093883690315693</v>
      </c>
      <c r="K154" s="36">
        <f t="shared" si="23"/>
        <v>601.44806113793084</v>
      </c>
      <c r="L154" s="36">
        <f t="shared" si="24"/>
        <v>1281747.3996703099</v>
      </c>
      <c r="M154" s="36">
        <f t="shared" si="25"/>
        <v>1224548.2524768272</v>
      </c>
      <c r="N154" s="62"/>
      <c r="O154" s="73"/>
      <c r="P154" s="68"/>
    </row>
    <row r="155" spans="1:16" s="34" customFormat="1" x14ac:dyDescent="0.3">
      <c r="A155" s="33">
        <v>914</v>
      </c>
      <c r="B155" s="34" t="s">
        <v>209</v>
      </c>
      <c r="C155" s="35">
        <v>16968</v>
      </c>
      <c r="D155" s="35">
        <v>6014</v>
      </c>
      <c r="E155" s="36">
        <f t="shared" si="19"/>
        <v>2821.4166943797804</v>
      </c>
      <c r="F155" s="37">
        <f t="shared" si="26"/>
        <v>0.87568636917533826</v>
      </c>
      <c r="G155" s="38">
        <f t="shared" si="20"/>
        <v>240.31929628730131</v>
      </c>
      <c r="H155" s="38">
        <f t="shared" si="21"/>
        <v>27.418046247540904</v>
      </c>
      <c r="I155" s="36">
        <f t="shared" si="22"/>
        <v>267.73734253484224</v>
      </c>
      <c r="J155" s="39">
        <f t="shared" si="27"/>
        <v>-28.093883690315693</v>
      </c>
      <c r="K155" s="36">
        <f t="shared" si="23"/>
        <v>239.64345884452655</v>
      </c>
      <c r="L155" s="36">
        <f t="shared" si="24"/>
        <v>1610172.3780045412</v>
      </c>
      <c r="M155" s="36">
        <f t="shared" si="25"/>
        <v>1441215.7614909827</v>
      </c>
      <c r="N155" s="62"/>
      <c r="O155" s="73"/>
      <c r="P155" s="68"/>
    </row>
    <row r="156" spans="1:16" s="34" customFormat="1" x14ac:dyDescent="0.3">
      <c r="A156" s="33">
        <v>919</v>
      </c>
      <c r="B156" s="34" t="s">
        <v>210</v>
      </c>
      <c r="C156" s="35">
        <v>15748</v>
      </c>
      <c r="D156" s="35">
        <v>5618</v>
      </c>
      <c r="E156" s="36">
        <f t="shared" si="19"/>
        <v>2803.13278746885</v>
      </c>
      <c r="F156" s="37">
        <f t="shared" si="26"/>
        <v>0.87001157179816735</v>
      </c>
      <c r="G156" s="38">
        <f t="shared" si="20"/>
        <v>251.28964043385957</v>
      </c>
      <c r="H156" s="38">
        <f t="shared" si="21"/>
        <v>33.817413666366562</v>
      </c>
      <c r="I156" s="36">
        <f t="shared" si="22"/>
        <v>285.10705410022615</v>
      </c>
      <c r="J156" s="39">
        <f t="shared" si="27"/>
        <v>-28.093883690315693</v>
      </c>
      <c r="K156" s="36">
        <f t="shared" si="23"/>
        <v>257.01317040991046</v>
      </c>
      <c r="L156" s="36">
        <f t="shared" si="24"/>
        <v>1601731.4299350705</v>
      </c>
      <c r="M156" s="36">
        <f t="shared" si="25"/>
        <v>1443899.991362877</v>
      </c>
      <c r="N156" s="62"/>
      <c r="O156" s="73"/>
      <c r="P156" s="68"/>
    </row>
    <row r="157" spans="1:16" s="34" customFormat="1" x14ac:dyDescent="0.3">
      <c r="A157" s="33">
        <v>926</v>
      </c>
      <c r="B157" s="34" t="s">
        <v>211</v>
      </c>
      <c r="C157" s="35">
        <v>29781</v>
      </c>
      <c r="D157" s="35">
        <v>10577</v>
      </c>
      <c r="E157" s="36">
        <f t="shared" si="19"/>
        <v>2815.6377044530586</v>
      </c>
      <c r="F157" s="37">
        <f t="shared" si="26"/>
        <v>0.87389273737450845</v>
      </c>
      <c r="G157" s="38">
        <f t="shared" si="20"/>
        <v>243.78669024333439</v>
      </c>
      <c r="H157" s="38">
        <f t="shared" si="21"/>
        <v>29.440692721893537</v>
      </c>
      <c r="I157" s="36">
        <f t="shared" si="22"/>
        <v>273.22738296522795</v>
      </c>
      <c r="J157" s="39">
        <f t="shared" si="27"/>
        <v>-28.093883690315693</v>
      </c>
      <c r="K157" s="36">
        <f t="shared" si="23"/>
        <v>245.13349927491225</v>
      </c>
      <c r="L157" s="36">
        <f t="shared" si="24"/>
        <v>2889926.029623216</v>
      </c>
      <c r="M157" s="36">
        <f t="shared" si="25"/>
        <v>2592777.0218307469</v>
      </c>
      <c r="N157" s="62"/>
      <c r="O157" s="73"/>
      <c r="P157" s="68"/>
    </row>
    <row r="158" spans="1:16" s="34" customFormat="1" x14ac:dyDescent="0.3">
      <c r="A158" s="33">
        <v>928</v>
      </c>
      <c r="B158" s="34" t="s">
        <v>212</v>
      </c>
      <c r="C158" s="35">
        <v>12520</v>
      </c>
      <c r="D158" s="35">
        <v>5147</v>
      </c>
      <c r="E158" s="36">
        <f t="shared" si="19"/>
        <v>2432.4849426850592</v>
      </c>
      <c r="F158" s="37">
        <f t="shared" si="26"/>
        <v>0.7549731706687195</v>
      </c>
      <c r="G158" s="38">
        <f t="shared" si="20"/>
        <v>473.67834730413404</v>
      </c>
      <c r="H158" s="38">
        <f t="shared" si="21"/>
        <v>163.54415934069334</v>
      </c>
      <c r="I158" s="36">
        <f t="shared" si="22"/>
        <v>637.22250664482738</v>
      </c>
      <c r="J158" s="39">
        <f t="shared" si="27"/>
        <v>-28.093883690315693</v>
      </c>
      <c r="K158" s="36">
        <f t="shared" si="23"/>
        <v>609.12862295451168</v>
      </c>
      <c r="L158" s="36">
        <f t="shared" si="24"/>
        <v>3279784.2417009263</v>
      </c>
      <c r="M158" s="36">
        <f t="shared" si="25"/>
        <v>3135185.0223468714</v>
      </c>
      <c r="N158" s="62"/>
      <c r="O158" s="73"/>
      <c r="P158" s="68"/>
    </row>
    <row r="159" spans="1:16" s="34" customFormat="1" x14ac:dyDescent="0.3">
      <c r="A159" s="33">
        <v>929</v>
      </c>
      <c r="B159" s="34" t="s">
        <v>213</v>
      </c>
      <c r="C159" s="35">
        <v>4678</v>
      </c>
      <c r="D159" s="35">
        <v>1847</v>
      </c>
      <c r="E159" s="36">
        <f t="shared" si="19"/>
        <v>2532.7558202490527</v>
      </c>
      <c r="F159" s="37">
        <f t="shared" si="26"/>
        <v>0.78609435914220738</v>
      </c>
      <c r="G159" s="38">
        <f t="shared" si="20"/>
        <v>413.51582076573794</v>
      </c>
      <c r="H159" s="38">
        <f t="shared" si="21"/>
        <v>128.4493521932956</v>
      </c>
      <c r="I159" s="36">
        <f t="shared" si="22"/>
        <v>541.96517295903357</v>
      </c>
      <c r="J159" s="39">
        <f t="shared" si="27"/>
        <v>-28.093883690315693</v>
      </c>
      <c r="K159" s="36">
        <f t="shared" si="23"/>
        <v>513.87128926871787</v>
      </c>
      <c r="L159" s="36">
        <f t="shared" si="24"/>
        <v>1001009.674455335</v>
      </c>
      <c r="M159" s="36">
        <f t="shared" si="25"/>
        <v>949120.27127932187</v>
      </c>
      <c r="N159" s="62"/>
      <c r="O159" s="73"/>
      <c r="P159" s="68"/>
    </row>
    <row r="160" spans="1:16" s="34" customFormat="1" x14ac:dyDescent="0.3">
      <c r="A160" s="33">
        <v>935</v>
      </c>
      <c r="B160" s="34" t="s">
        <v>214</v>
      </c>
      <c r="C160" s="35">
        <v>3080</v>
      </c>
      <c r="D160" s="35">
        <v>1317</v>
      </c>
      <c r="E160" s="36">
        <f t="shared" si="19"/>
        <v>2338.6484434320423</v>
      </c>
      <c r="F160" s="37">
        <f t="shared" si="26"/>
        <v>0.72584902764841241</v>
      </c>
      <c r="G160" s="38">
        <f t="shared" si="20"/>
        <v>529.98024685594419</v>
      </c>
      <c r="H160" s="38">
        <f t="shared" si="21"/>
        <v>196.38693407924924</v>
      </c>
      <c r="I160" s="36">
        <f t="shared" si="22"/>
        <v>726.36718093519346</v>
      </c>
      <c r="J160" s="39">
        <f t="shared" si="27"/>
        <v>-28.093883690315693</v>
      </c>
      <c r="K160" s="36">
        <f t="shared" si="23"/>
        <v>698.27329724487777</v>
      </c>
      <c r="L160" s="36">
        <f t="shared" si="24"/>
        <v>956625.57729164977</v>
      </c>
      <c r="M160" s="36">
        <f t="shared" si="25"/>
        <v>919625.93247150397</v>
      </c>
      <c r="N160" s="62"/>
      <c r="O160" s="73"/>
      <c r="P160" s="68"/>
    </row>
    <row r="161" spans="1:16" s="34" customFormat="1" x14ac:dyDescent="0.3">
      <c r="A161" s="33">
        <v>937</v>
      </c>
      <c r="B161" s="34" t="s">
        <v>215</v>
      </c>
      <c r="C161" s="35">
        <v>9042</v>
      </c>
      <c r="D161" s="35">
        <v>3582</v>
      </c>
      <c r="E161" s="36">
        <f t="shared" si="19"/>
        <v>2524.2881072026803</v>
      </c>
      <c r="F161" s="37">
        <f t="shared" si="26"/>
        <v>0.78346622523076948</v>
      </c>
      <c r="G161" s="38">
        <f t="shared" si="20"/>
        <v>418.59644859356138</v>
      </c>
      <c r="H161" s="38">
        <f t="shared" si="21"/>
        <v>131.41305175952596</v>
      </c>
      <c r="I161" s="36">
        <f t="shared" si="22"/>
        <v>550.00950035308733</v>
      </c>
      <c r="J161" s="39">
        <f t="shared" si="27"/>
        <v>-28.093883690315693</v>
      </c>
      <c r="K161" s="36">
        <f t="shared" si="23"/>
        <v>521.91561666277164</v>
      </c>
      <c r="L161" s="36">
        <f t="shared" si="24"/>
        <v>1970134.0302647587</v>
      </c>
      <c r="M161" s="36">
        <f t="shared" si="25"/>
        <v>1869501.7388860481</v>
      </c>
      <c r="N161" s="62"/>
      <c r="O161" s="73"/>
      <c r="P161" s="68"/>
    </row>
    <row r="162" spans="1:16" s="34" customFormat="1" x14ac:dyDescent="0.3">
      <c r="A162" s="33">
        <v>938</v>
      </c>
      <c r="B162" s="34" t="s">
        <v>216</v>
      </c>
      <c r="C162" s="35">
        <v>2958</v>
      </c>
      <c r="D162" s="35">
        <v>1204</v>
      </c>
      <c r="E162" s="36">
        <f t="shared" si="19"/>
        <v>2456.8106312292357</v>
      </c>
      <c r="F162" s="37">
        <f t="shared" si="26"/>
        <v>0.76252316281322363</v>
      </c>
      <c r="G162" s="38">
        <f t="shared" si="20"/>
        <v>459.08293417762815</v>
      </c>
      <c r="H162" s="38">
        <f t="shared" si="21"/>
        <v>155.03016835023155</v>
      </c>
      <c r="I162" s="36">
        <f t="shared" si="22"/>
        <v>614.11310252785972</v>
      </c>
      <c r="J162" s="39">
        <f t="shared" si="27"/>
        <v>-28.093883690315693</v>
      </c>
      <c r="K162" s="36">
        <f t="shared" si="23"/>
        <v>586.01921883754403</v>
      </c>
      <c r="L162" s="36">
        <f t="shared" si="24"/>
        <v>739392.17544354312</v>
      </c>
      <c r="M162" s="36">
        <f t="shared" si="25"/>
        <v>705567.13948040304</v>
      </c>
      <c r="N162" s="62"/>
      <c r="O162" s="73"/>
      <c r="P162" s="68"/>
    </row>
    <row r="163" spans="1:16" s="34" customFormat="1" x14ac:dyDescent="0.3">
      <c r="A163" s="33">
        <v>940</v>
      </c>
      <c r="B163" s="34" t="s">
        <v>217</v>
      </c>
      <c r="C163" s="35">
        <v>3944</v>
      </c>
      <c r="D163" s="35">
        <v>1242</v>
      </c>
      <c r="E163" s="36">
        <f t="shared" si="19"/>
        <v>3175.5233494363929</v>
      </c>
      <c r="F163" s="37">
        <f t="shared" si="26"/>
        <v>0.98559086207957192</v>
      </c>
      <c r="G163" s="38">
        <f t="shared" si="20"/>
        <v>27.85530325333384</v>
      </c>
      <c r="H163" s="38">
        <f t="shared" si="21"/>
        <v>0</v>
      </c>
      <c r="I163" s="36">
        <f t="shared" si="22"/>
        <v>27.85530325333384</v>
      </c>
      <c r="J163" s="39">
        <f t="shared" si="27"/>
        <v>-28.093883690315693</v>
      </c>
      <c r="K163" s="36">
        <f t="shared" si="23"/>
        <v>-0.23858043698185227</v>
      </c>
      <c r="L163" s="36">
        <f t="shared" si="24"/>
        <v>34596.286640640632</v>
      </c>
      <c r="M163" s="36">
        <f t="shared" si="25"/>
        <v>-296.31690273146052</v>
      </c>
      <c r="N163" s="62"/>
      <c r="O163" s="73"/>
      <c r="P163" s="68"/>
    </row>
    <row r="164" spans="1:16" s="34" customFormat="1" x14ac:dyDescent="0.3">
      <c r="A164" s="33">
        <v>941</v>
      </c>
      <c r="B164" s="34" t="s">
        <v>218</v>
      </c>
      <c r="C164" s="35">
        <v>3712</v>
      </c>
      <c r="D164" s="35">
        <v>945</v>
      </c>
      <c r="E164" s="36">
        <f t="shared" si="19"/>
        <v>3928.0423280423279</v>
      </c>
      <c r="F164" s="37">
        <f t="shared" si="26"/>
        <v>1.2191510495639746</v>
      </c>
      <c r="G164" s="38">
        <f t="shared" si="20"/>
        <v>-423.65608391022715</v>
      </c>
      <c r="H164" s="38">
        <f t="shared" si="21"/>
        <v>0</v>
      </c>
      <c r="I164" s="36">
        <f t="shared" si="22"/>
        <v>-423.65608391022715</v>
      </c>
      <c r="J164" s="39">
        <f t="shared" si="27"/>
        <v>-28.093883690315693</v>
      </c>
      <c r="K164" s="36">
        <f t="shared" si="23"/>
        <v>-451.74996760054285</v>
      </c>
      <c r="L164" s="36">
        <f t="shared" si="24"/>
        <v>-400354.99929516466</v>
      </c>
      <c r="M164" s="36">
        <f t="shared" si="25"/>
        <v>-426903.71938251297</v>
      </c>
      <c r="N164" s="62"/>
      <c r="O164" s="73"/>
      <c r="P164" s="68"/>
    </row>
    <row r="165" spans="1:16" s="34" customFormat="1" x14ac:dyDescent="0.3">
      <c r="A165" s="33">
        <v>1001</v>
      </c>
      <c r="B165" s="34" t="s">
        <v>219</v>
      </c>
      <c r="C165" s="35">
        <v>263604</v>
      </c>
      <c r="D165" s="35">
        <v>88447</v>
      </c>
      <c r="E165" s="36">
        <f t="shared" si="19"/>
        <v>2980.3611202188881</v>
      </c>
      <c r="F165" s="37">
        <f t="shared" si="26"/>
        <v>0.92501813482376671</v>
      </c>
      <c r="G165" s="38">
        <f t="shared" si="20"/>
        <v>144.9526407838367</v>
      </c>
      <c r="H165" s="38">
        <f t="shared" si="21"/>
        <v>0</v>
      </c>
      <c r="I165" s="36">
        <f t="shared" si="22"/>
        <v>144.9526407838367</v>
      </c>
      <c r="J165" s="39">
        <f t="shared" si="27"/>
        <v>-28.093883690315693</v>
      </c>
      <c r="K165" s="36">
        <f t="shared" si="23"/>
        <v>116.85875709352101</v>
      </c>
      <c r="L165" s="36">
        <f t="shared" si="24"/>
        <v>12820626.219408004</v>
      </c>
      <c r="M165" s="36">
        <f t="shared" si="25"/>
        <v>10335806.488650652</v>
      </c>
      <c r="N165" s="62"/>
      <c r="O165" s="73"/>
      <c r="P165" s="68"/>
    </row>
    <row r="166" spans="1:16" s="34" customFormat="1" x14ac:dyDescent="0.3">
      <c r="A166" s="33">
        <v>1002</v>
      </c>
      <c r="B166" s="34" t="s">
        <v>220</v>
      </c>
      <c r="C166" s="35">
        <v>42677</v>
      </c>
      <c r="D166" s="35">
        <v>15529</v>
      </c>
      <c r="E166" s="36">
        <f t="shared" si="19"/>
        <v>2748.2130207997939</v>
      </c>
      <c r="F166" s="37">
        <f t="shared" si="26"/>
        <v>0.85296606017055776</v>
      </c>
      <c r="G166" s="38">
        <f t="shared" si="20"/>
        <v>284.24150043529323</v>
      </c>
      <c r="H166" s="38">
        <f t="shared" si="21"/>
        <v>53.039332000536206</v>
      </c>
      <c r="I166" s="36">
        <f t="shared" si="22"/>
        <v>337.28083243582944</v>
      </c>
      <c r="J166" s="39">
        <f t="shared" si="27"/>
        <v>-28.093883690315693</v>
      </c>
      <c r="K166" s="36">
        <f t="shared" si="23"/>
        <v>309.18694874551375</v>
      </c>
      <c r="L166" s="36">
        <f t="shared" si="24"/>
        <v>5237634.0468959957</v>
      </c>
      <c r="M166" s="36">
        <f t="shared" si="25"/>
        <v>4801364.127069083</v>
      </c>
      <c r="N166" s="62"/>
      <c r="O166" s="73"/>
      <c r="P166" s="68"/>
    </row>
    <row r="167" spans="1:16" s="34" customFormat="1" x14ac:dyDescent="0.3">
      <c r="A167" s="33">
        <v>1003</v>
      </c>
      <c r="B167" s="34" t="s">
        <v>221</v>
      </c>
      <c r="C167" s="35">
        <v>27025</v>
      </c>
      <c r="D167" s="35">
        <v>9705</v>
      </c>
      <c r="E167" s="36">
        <f t="shared" si="19"/>
        <v>2784.6470891293147</v>
      </c>
      <c r="F167" s="37">
        <f t="shared" si="26"/>
        <v>0.86427414418144433</v>
      </c>
      <c r="G167" s="38">
        <f t="shared" si="20"/>
        <v>262.38105943758075</v>
      </c>
      <c r="H167" s="38">
        <f t="shared" si="21"/>
        <v>40.2874080852039</v>
      </c>
      <c r="I167" s="36">
        <f t="shared" si="22"/>
        <v>302.66846752278462</v>
      </c>
      <c r="J167" s="39">
        <f t="shared" si="27"/>
        <v>-28.093883690315693</v>
      </c>
      <c r="K167" s="36">
        <f t="shared" si="23"/>
        <v>274.57458383246893</v>
      </c>
      <c r="L167" s="36">
        <f t="shared" si="24"/>
        <v>2937397.4773086249</v>
      </c>
      <c r="M167" s="36">
        <f t="shared" si="25"/>
        <v>2664746.3360941112</v>
      </c>
      <c r="N167" s="62"/>
      <c r="O167" s="73"/>
      <c r="P167" s="68"/>
    </row>
    <row r="168" spans="1:16" s="34" customFormat="1" x14ac:dyDescent="0.3">
      <c r="A168" s="33">
        <v>1004</v>
      </c>
      <c r="B168" s="34" t="s">
        <v>222</v>
      </c>
      <c r="C168" s="35">
        <v>28125</v>
      </c>
      <c r="D168" s="35">
        <v>9096</v>
      </c>
      <c r="E168" s="36">
        <f t="shared" si="19"/>
        <v>3092.0184696569922</v>
      </c>
      <c r="F168" s="37">
        <f t="shared" si="26"/>
        <v>0.95967335576860813</v>
      </c>
      <c r="G168" s="38">
        <f t="shared" si="20"/>
        <v>77.958231120974233</v>
      </c>
      <c r="H168" s="38">
        <f t="shared" si="21"/>
        <v>0</v>
      </c>
      <c r="I168" s="36">
        <f t="shared" si="22"/>
        <v>77.958231120974233</v>
      </c>
      <c r="J168" s="39">
        <f t="shared" si="27"/>
        <v>-28.093883690315693</v>
      </c>
      <c r="K168" s="36">
        <f t="shared" si="23"/>
        <v>49.86434743065854</v>
      </c>
      <c r="L168" s="36">
        <f t="shared" si="24"/>
        <v>709108.07027638168</v>
      </c>
      <c r="M168" s="36">
        <f t="shared" si="25"/>
        <v>453566.10422927007</v>
      </c>
      <c r="N168" s="62"/>
      <c r="O168" s="73"/>
      <c r="P168" s="68"/>
    </row>
    <row r="169" spans="1:16" s="34" customFormat="1" x14ac:dyDescent="0.3">
      <c r="A169" s="33">
        <v>1014</v>
      </c>
      <c r="B169" s="34" t="s">
        <v>223</v>
      </c>
      <c r="C169" s="35">
        <v>35370</v>
      </c>
      <c r="D169" s="35">
        <v>14308</v>
      </c>
      <c r="E169" s="36">
        <f t="shared" si="19"/>
        <v>2472.0436119653341</v>
      </c>
      <c r="F169" s="37">
        <f t="shared" si="26"/>
        <v>0.7672510406977926</v>
      </c>
      <c r="G169" s="38">
        <f t="shared" si="20"/>
        <v>449.9431457359691</v>
      </c>
      <c r="H169" s="38">
        <f t="shared" si="21"/>
        <v>149.69862509259713</v>
      </c>
      <c r="I169" s="36">
        <f t="shared" si="22"/>
        <v>599.64177082856622</v>
      </c>
      <c r="J169" s="39">
        <f t="shared" si="27"/>
        <v>-28.093883690315693</v>
      </c>
      <c r="K169" s="36">
        <f t="shared" si="23"/>
        <v>571.54788713825053</v>
      </c>
      <c r="L169" s="36">
        <f t="shared" si="24"/>
        <v>8579674.4570151251</v>
      </c>
      <c r="M169" s="36">
        <f t="shared" si="25"/>
        <v>8177707.1691740882</v>
      </c>
      <c r="N169" s="62"/>
      <c r="O169" s="73"/>
      <c r="P169" s="68"/>
    </row>
    <row r="170" spans="1:16" s="34" customFormat="1" x14ac:dyDescent="0.3">
      <c r="A170" s="33">
        <v>1017</v>
      </c>
      <c r="B170" s="34" t="s">
        <v>224</v>
      </c>
      <c r="C170" s="35">
        <v>16948</v>
      </c>
      <c r="D170" s="35">
        <v>6419</v>
      </c>
      <c r="E170" s="36">
        <f t="shared" si="19"/>
        <v>2640.2866490107494</v>
      </c>
      <c r="F170" s="37">
        <f t="shared" si="26"/>
        <v>0.81946882708248614</v>
      </c>
      <c r="G170" s="38">
        <f t="shared" si="20"/>
        <v>348.99732350871989</v>
      </c>
      <c r="H170" s="38">
        <f t="shared" si="21"/>
        <v>90.813562126701754</v>
      </c>
      <c r="I170" s="36">
        <f t="shared" si="22"/>
        <v>439.81088563542164</v>
      </c>
      <c r="J170" s="39">
        <f t="shared" si="27"/>
        <v>-28.093883690315693</v>
      </c>
      <c r="K170" s="36">
        <f t="shared" si="23"/>
        <v>411.71700194510595</v>
      </c>
      <c r="L170" s="36">
        <f t="shared" si="24"/>
        <v>2823146.0748937717</v>
      </c>
      <c r="M170" s="36">
        <f t="shared" si="25"/>
        <v>2642811.435485635</v>
      </c>
      <c r="N170" s="62"/>
      <c r="O170" s="73"/>
      <c r="P170" s="68"/>
    </row>
    <row r="171" spans="1:16" s="34" customFormat="1" x14ac:dyDescent="0.3">
      <c r="A171" s="33">
        <v>1018</v>
      </c>
      <c r="B171" s="34" t="s">
        <v>225</v>
      </c>
      <c r="C171" s="35">
        <v>32128</v>
      </c>
      <c r="D171" s="35">
        <v>11260</v>
      </c>
      <c r="E171" s="36">
        <f t="shared" si="19"/>
        <v>2853.2859680284191</v>
      </c>
      <c r="F171" s="37">
        <f t="shared" si="26"/>
        <v>0.88557767257097741</v>
      </c>
      <c r="G171" s="38">
        <f t="shared" si="20"/>
        <v>221.19773209811811</v>
      </c>
      <c r="H171" s="38">
        <f t="shared" si="21"/>
        <v>16.263800470517367</v>
      </c>
      <c r="I171" s="36">
        <f t="shared" si="22"/>
        <v>237.46153256863548</v>
      </c>
      <c r="J171" s="39">
        <f t="shared" si="27"/>
        <v>-28.093883690315693</v>
      </c>
      <c r="K171" s="36">
        <f t="shared" si="23"/>
        <v>209.36764887831978</v>
      </c>
      <c r="L171" s="36">
        <f t="shared" si="24"/>
        <v>2673816.8567228355</v>
      </c>
      <c r="M171" s="36">
        <f t="shared" si="25"/>
        <v>2357479.7263698806</v>
      </c>
      <c r="N171" s="62"/>
      <c r="O171" s="73"/>
      <c r="P171" s="68"/>
    </row>
    <row r="172" spans="1:16" s="34" customFormat="1" x14ac:dyDescent="0.3">
      <c r="A172" s="33">
        <v>1021</v>
      </c>
      <c r="B172" s="34" t="s">
        <v>226</v>
      </c>
      <c r="C172" s="35">
        <v>5253</v>
      </c>
      <c r="D172" s="35">
        <v>2290</v>
      </c>
      <c r="E172" s="36">
        <f t="shared" si="19"/>
        <v>2293.8864628820961</v>
      </c>
      <c r="F172" s="37">
        <f t="shared" si="26"/>
        <v>0.71195619987045244</v>
      </c>
      <c r="G172" s="38">
        <f t="shared" si="20"/>
        <v>556.83743518591189</v>
      </c>
      <c r="H172" s="38">
        <f t="shared" si="21"/>
        <v>212.05362727173042</v>
      </c>
      <c r="I172" s="36">
        <f t="shared" si="22"/>
        <v>768.89106245764231</v>
      </c>
      <c r="J172" s="39">
        <f t="shared" si="27"/>
        <v>-28.093883690315693</v>
      </c>
      <c r="K172" s="36">
        <f t="shared" si="23"/>
        <v>740.79717876732661</v>
      </c>
      <c r="L172" s="36">
        <f t="shared" si="24"/>
        <v>1760760.533028001</v>
      </c>
      <c r="M172" s="36">
        <f t="shared" si="25"/>
        <v>1696425.5393771778</v>
      </c>
      <c r="N172" s="62"/>
      <c r="O172" s="73"/>
      <c r="P172" s="68"/>
    </row>
    <row r="173" spans="1:16" s="34" customFormat="1" x14ac:dyDescent="0.3">
      <c r="A173" s="33">
        <v>1026</v>
      </c>
      <c r="B173" s="34" t="s">
        <v>227</v>
      </c>
      <c r="C173" s="35">
        <v>2481</v>
      </c>
      <c r="D173" s="35">
        <v>942</v>
      </c>
      <c r="E173" s="36">
        <f t="shared" si="19"/>
        <v>2633.7579617834394</v>
      </c>
      <c r="F173" s="37">
        <f t="shared" si="26"/>
        <v>0.81744251086164832</v>
      </c>
      <c r="G173" s="38">
        <f t="shared" si="20"/>
        <v>352.91453584510589</v>
      </c>
      <c r="H173" s="38">
        <f t="shared" si="21"/>
        <v>93.098602656260255</v>
      </c>
      <c r="I173" s="36">
        <f t="shared" si="22"/>
        <v>446.01313850136614</v>
      </c>
      <c r="J173" s="39">
        <f t="shared" si="27"/>
        <v>-28.093883690315693</v>
      </c>
      <c r="K173" s="36">
        <f t="shared" si="23"/>
        <v>417.91925481105045</v>
      </c>
      <c r="L173" s="36">
        <f t="shared" si="24"/>
        <v>420144.37646828691</v>
      </c>
      <c r="M173" s="36">
        <f t="shared" si="25"/>
        <v>393679.93803200952</v>
      </c>
      <c r="N173" s="62"/>
      <c r="O173" s="73"/>
      <c r="P173" s="68"/>
    </row>
    <row r="174" spans="1:16" s="34" customFormat="1" x14ac:dyDescent="0.3">
      <c r="A174" s="33">
        <v>1027</v>
      </c>
      <c r="B174" s="34" t="s">
        <v>228</v>
      </c>
      <c r="C174" s="35">
        <v>4469</v>
      </c>
      <c r="D174" s="35">
        <v>1750</v>
      </c>
      <c r="E174" s="36">
        <f t="shared" si="19"/>
        <v>2553.7142857142858</v>
      </c>
      <c r="F174" s="37">
        <f t="shared" si="26"/>
        <v>0.79259926235742395</v>
      </c>
      <c r="G174" s="38">
        <f t="shared" si="20"/>
        <v>400.94074148659809</v>
      </c>
      <c r="H174" s="38">
        <f t="shared" si="21"/>
        <v>121.11388928046402</v>
      </c>
      <c r="I174" s="36">
        <f t="shared" si="22"/>
        <v>522.05463076706212</v>
      </c>
      <c r="J174" s="39">
        <f t="shared" si="27"/>
        <v>-28.093883690315693</v>
      </c>
      <c r="K174" s="36">
        <f t="shared" si="23"/>
        <v>493.96074707674643</v>
      </c>
      <c r="L174" s="36">
        <f t="shared" si="24"/>
        <v>913595.60384235869</v>
      </c>
      <c r="M174" s="36">
        <f t="shared" si="25"/>
        <v>864431.30738430622</v>
      </c>
      <c r="N174" s="62"/>
      <c r="O174" s="73"/>
      <c r="P174" s="68"/>
    </row>
    <row r="175" spans="1:16" s="34" customFormat="1" x14ac:dyDescent="0.3">
      <c r="A175" s="33">
        <v>1029</v>
      </c>
      <c r="B175" s="34" t="s">
        <v>229</v>
      </c>
      <c r="C175" s="35">
        <v>12335</v>
      </c>
      <c r="D175" s="35">
        <v>4943</v>
      </c>
      <c r="E175" s="36">
        <f t="shared" si="19"/>
        <v>2495.4481084361723</v>
      </c>
      <c r="F175" s="37">
        <f t="shared" si="26"/>
        <v>0.77451512139092482</v>
      </c>
      <c r="G175" s="38">
        <f t="shared" si="20"/>
        <v>435.90044785346618</v>
      </c>
      <c r="H175" s="38">
        <f t="shared" si="21"/>
        <v>141.50705132780374</v>
      </c>
      <c r="I175" s="36">
        <f t="shared" si="22"/>
        <v>577.40749918126994</v>
      </c>
      <c r="J175" s="39">
        <f t="shared" si="27"/>
        <v>-28.093883690315693</v>
      </c>
      <c r="K175" s="36">
        <f t="shared" si="23"/>
        <v>549.31361549095425</v>
      </c>
      <c r="L175" s="36">
        <f t="shared" si="24"/>
        <v>2854125.2684530173</v>
      </c>
      <c r="M175" s="36">
        <f t="shared" si="25"/>
        <v>2715257.2013717867</v>
      </c>
      <c r="N175" s="62"/>
      <c r="O175" s="73"/>
      <c r="P175" s="68"/>
    </row>
    <row r="176" spans="1:16" s="34" customFormat="1" x14ac:dyDescent="0.3">
      <c r="A176" s="33">
        <v>1032</v>
      </c>
      <c r="B176" s="34" t="s">
        <v>230</v>
      </c>
      <c r="C176" s="35">
        <v>21815</v>
      </c>
      <c r="D176" s="35">
        <v>8497</v>
      </c>
      <c r="E176" s="36">
        <f t="shared" si="19"/>
        <v>2567.3767211957161</v>
      </c>
      <c r="F176" s="37">
        <f t="shared" si="26"/>
        <v>0.79683968829119622</v>
      </c>
      <c r="G176" s="38">
        <f t="shared" si="20"/>
        <v>392.74328019773992</v>
      </c>
      <c r="H176" s="38">
        <f t="shared" si="21"/>
        <v>116.33203686196343</v>
      </c>
      <c r="I176" s="36">
        <f t="shared" si="22"/>
        <v>509.07531705970337</v>
      </c>
      <c r="J176" s="39">
        <f t="shared" si="27"/>
        <v>-28.093883690315693</v>
      </c>
      <c r="K176" s="36">
        <f t="shared" si="23"/>
        <v>480.98143336938767</v>
      </c>
      <c r="L176" s="36">
        <f t="shared" si="24"/>
        <v>4325612.9690562999</v>
      </c>
      <c r="M176" s="36">
        <f t="shared" si="25"/>
        <v>4086899.2393396869</v>
      </c>
      <c r="N176" s="62"/>
      <c r="O176" s="73"/>
      <c r="P176" s="68"/>
    </row>
    <row r="177" spans="1:16" s="34" customFormat="1" x14ac:dyDescent="0.3">
      <c r="A177" s="33">
        <v>1034</v>
      </c>
      <c r="B177" s="34" t="s">
        <v>231</v>
      </c>
      <c r="C177" s="35">
        <v>4701</v>
      </c>
      <c r="D177" s="35">
        <v>1702</v>
      </c>
      <c r="E177" s="36">
        <f t="shared" si="19"/>
        <v>2762.0446533490012</v>
      </c>
      <c r="F177" s="37">
        <f t="shared" si="26"/>
        <v>0.85725899999433852</v>
      </c>
      <c r="G177" s="38">
        <f t="shared" si="20"/>
        <v>275.94252090576884</v>
      </c>
      <c r="H177" s="38">
        <f t="shared" si="21"/>
        <v>48.198260608313625</v>
      </c>
      <c r="I177" s="36">
        <f t="shared" si="22"/>
        <v>324.14078151408245</v>
      </c>
      <c r="J177" s="39">
        <f t="shared" si="27"/>
        <v>-28.093883690315693</v>
      </c>
      <c r="K177" s="36">
        <f t="shared" si="23"/>
        <v>296.04689782376676</v>
      </c>
      <c r="L177" s="36">
        <f t="shared" si="24"/>
        <v>551687.61013696832</v>
      </c>
      <c r="M177" s="36">
        <f t="shared" si="25"/>
        <v>503871.82009605103</v>
      </c>
      <c r="N177" s="62"/>
      <c r="O177" s="73"/>
      <c r="P177" s="68"/>
    </row>
    <row r="178" spans="1:16" s="34" customFormat="1" x14ac:dyDescent="0.3">
      <c r="A178" s="33">
        <v>1037</v>
      </c>
      <c r="B178" s="34" t="s">
        <v>232</v>
      </c>
      <c r="C178" s="35">
        <v>16584</v>
      </c>
      <c r="D178" s="35">
        <v>5981</v>
      </c>
      <c r="E178" s="36">
        <f t="shared" si="19"/>
        <v>2772.7804714930612</v>
      </c>
      <c r="F178" s="37">
        <f t="shared" si="26"/>
        <v>0.86059108831345343</v>
      </c>
      <c r="G178" s="38">
        <f t="shared" si="20"/>
        <v>269.50103001933286</v>
      </c>
      <c r="H178" s="38">
        <f t="shared" si="21"/>
        <v>44.440724257892633</v>
      </c>
      <c r="I178" s="36">
        <f t="shared" si="22"/>
        <v>313.94175427722547</v>
      </c>
      <c r="J178" s="39">
        <f t="shared" si="27"/>
        <v>-28.093883690315693</v>
      </c>
      <c r="K178" s="36">
        <f t="shared" si="23"/>
        <v>285.84787058690978</v>
      </c>
      <c r="L178" s="36">
        <f t="shared" si="24"/>
        <v>1877685.6323320856</v>
      </c>
      <c r="M178" s="36">
        <f t="shared" si="25"/>
        <v>1709656.1139803075</v>
      </c>
      <c r="N178" s="62"/>
      <c r="O178" s="73"/>
      <c r="P178" s="68"/>
    </row>
    <row r="179" spans="1:16" s="34" customFormat="1" x14ac:dyDescent="0.3">
      <c r="A179" s="33">
        <v>1046</v>
      </c>
      <c r="B179" s="34" t="s">
        <v>233</v>
      </c>
      <c r="C179" s="35">
        <v>6558</v>
      </c>
      <c r="D179" s="35">
        <v>1832</v>
      </c>
      <c r="E179" s="36">
        <f t="shared" si="19"/>
        <v>3579.6943231441046</v>
      </c>
      <c r="F179" s="37">
        <f t="shared" si="26"/>
        <v>1.1110338755831017</v>
      </c>
      <c r="G179" s="38">
        <f t="shared" si="20"/>
        <v>-214.64728097129318</v>
      </c>
      <c r="H179" s="38">
        <f t="shared" si="21"/>
        <v>0</v>
      </c>
      <c r="I179" s="36">
        <f t="shared" si="22"/>
        <v>-214.64728097129318</v>
      </c>
      <c r="J179" s="39">
        <f t="shared" si="27"/>
        <v>-28.093883690315693</v>
      </c>
      <c r="K179" s="36">
        <f t="shared" si="23"/>
        <v>-242.74116466160888</v>
      </c>
      <c r="L179" s="36">
        <f t="shared" si="24"/>
        <v>-393233.81873940909</v>
      </c>
      <c r="M179" s="36">
        <f t="shared" si="25"/>
        <v>-444701.81366006745</v>
      </c>
      <c r="N179" s="62"/>
      <c r="O179" s="73"/>
      <c r="P179" s="68"/>
    </row>
    <row r="180" spans="1:16" s="34" customFormat="1" x14ac:dyDescent="0.3">
      <c r="A180" s="33">
        <v>1101</v>
      </c>
      <c r="B180" s="34" t="s">
        <v>234</v>
      </c>
      <c r="C180" s="35">
        <v>50193</v>
      </c>
      <c r="D180" s="35">
        <v>14942</v>
      </c>
      <c r="E180" s="36">
        <f t="shared" si="19"/>
        <v>3359.188863605943</v>
      </c>
      <c r="F180" s="37">
        <f t="shared" si="26"/>
        <v>1.0425953405623967</v>
      </c>
      <c r="G180" s="38">
        <f t="shared" si="20"/>
        <v>-82.344005248396201</v>
      </c>
      <c r="H180" s="38">
        <f t="shared" si="21"/>
        <v>0</v>
      </c>
      <c r="I180" s="36">
        <f t="shared" si="22"/>
        <v>-82.344005248396201</v>
      </c>
      <c r="J180" s="39">
        <f t="shared" si="27"/>
        <v>-28.093883690315693</v>
      </c>
      <c r="K180" s="36">
        <f t="shared" si="23"/>
        <v>-110.43788893871189</v>
      </c>
      <c r="L180" s="36">
        <f t="shared" si="24"/>
        <v>-1230384.1264215361</v>
      </c>
      <c r="M180" s="36">
        <f t="shared" si="25"/>
        <v>-1650162.9365222331</v>
      </c>
      <c r="N180" s="62"/>
      <c r="O180" s="73"/>
      <c r="P180" s="68"/>
    </row>
    <row r="181" spans="1:16" s="34" customFormat="1" x14ac:dyDescent="0.3">
      <c r="A181" s="33">
        <v>1102</v>
      </c>
      <c r="B181" s="34" t="s">
        <v>235</v>
      </c>
      <c r="C181" s="35">
        <v>267107</v>
      </c>
      <c r="D181" s="35">
        <v>74820</v>
      </c>
      <c r="E181" s="36">
        <f t="shared" si="19"/>
        <v>3569.9946538358727</v>
      </c>
      <c r="F181" s="37">
        <f t="shared" si="26"/>
        <v>1.1080233779789559</v>
      </c>
      <c r="G181" s="38">
        <f t="shared" si="20"/>
        <v>-208.82747938635401</v>
      </c>
      <c r="H181" s="38">
        <f t="shared" si="21"/>
        <v>0</v>
      </c>
      <c r="I181" s="36">
        <f t="shared" si="22"/>
        <v>-208.82747938635401</v>
      </c>
      <c r="J181" s="39">
        <f t="shared" si="27"/>
        <v>-28.093883690315693</v>
      </c>
      <c r="K181" s="36">
        <f t="shared" si="23"/>
        <v>-236.92136307666971</v>
      </c>
      <c r="L181" s="36">
        <f t="shared" si="24"/>
        <v>-15624472.007687008</v>
      </c>
      <c r="M181" s="36">
        <f t="shared" si="25"/>
        <v>-17726456.385396428</v>
      </c>
      <c r="N181" s="62"/>
      <c r="O181" s="73"/>
      <c r="P181" s="68"/>
    </row>
    <row r="182" spans="1:16" s="34" customFormat="1" x14ac:dyDescent="0.3">
      <c r="A182" s="33">
        <v>1103</v>
      </c>
      <c r="B182" s="34" t="s">
        <v>236</v>
      </c>
      <c r="C182" s="35">
        <v>592537</v>
      </c>
      <c r="D182" s="35">
        <v>132644</v>
      </c>
      <c r="E182" s="36">
        <f t="shared" si="19"/>
        <v>4467.1225234462172</v>
      </c>
      <c r="F182" s="37">
        <f t="shared" si="26"/>
        <v>1.3864659945516862</v>
      </c>
      <c r="G182" s="38">
        <f t="shared" si="20"/>
        <v>-747.10420115256068</v>
      </c>
      <c r="H182" s="38">
        <f t="shared" si="21"/>
        <v>0</v>
      </c>
      <c r="I182" s="36">
        <f t="shared" si="22"/>
        <v>-747.10420115256068</v>
      </c>
      <c r="J182" s="39">
        <f t="shared" si="27"/>
        <v>-28.093883690315693</v>
      </c>
      <c r="K182" s="36">
        <f t="shared" si="23"/>
        <v>-775.19808484287637</v>
      </c>
      <c r="L182" s="36">
        <f t="shared" si="24"/>
        <v>-99098889.657680258</v>
      </c>
      <c r="M182" s="36">
        <f t="shared" si="25"/>
        <v>-102825374.7658985</v>
      </c>
      <c r="N182" s="62"/>
      <c r="O182" s="73"/>
      <c r="P182" s="68"/>
    </row>
    <row r="183" spans="1:16" s="34" customFormat="1" x14ac:dyDescent="0.3">
      <c r="A183" s="33">
        <v>1106</v>
      </c>
      <c r="B183" s="34" t="s">
        <v>237</v>
      </c>
      <c r="C183" s="35">
        <v>119712</v>
      </c>
      <c r="D183" s="35">
        <v>36951</v>
      </c>
      <c r="E183" s="36">
        <f t="shared" si="19"/>
        <v>3239.7499391085494</v>
      </c>
      <c r="F183" s="37">
        <f t="shared" si="26"/>
        <v>1.005524943148334</v>
      </c>
      <c r="G183" s="38">
        <f t="shared" si="20"/>
        <v>-10.680650549960045</v>
      </c>
      <c r="H183" s="38">
        <f t="shared" si="21"/>
        <v>0</v>
      </c>
      <c r="I183" s="36">
        <f t="shared" si="22"/>
        <v>-10.680650549960045</v>
      </c>
      <c r="J183" s="39">
        <f t="shared" si="27"/>
        <v>-28.093883690315693</v>
      </c>
      <c r="K183" s="36">
        <f t="shared" si="23"/>
        <v>-38.774534240275742</v>
      </c>
      <c r="L183" s="36">
        <f t="shared" si="24"/>
        <v>-394660.71847157367</v>
      </c>
      <c r="M183" s="36">
        <f t="shared" si="25"/>
        <v>-1432757.814712429</v>
      </c>
      <c r="N183" s="62"/>
      <c r="O183" s="73"/>
      <c r="P183" s="68"/>
    </row>
    <row r="184" spans="1:16" s="34" customFormat="1" x14ac:dyDescent="0.3">
      <c r="A184" s="33">
        <v>1111</v>
      </c>
      <c r="B184" s="34" t="s">
        <v>238</v>
      </c>
      <c r="C184" s="35">
        <v>9646</v>
      </c>
      <c r="D184" s="35">
        <v>3313</v>
      </c>
      <c r="E184" s="36">
        <f t="shared" si="19"/>
        <v>2911.5605191669183</v>
      </c>
      <c r="F184" s="37">
        <f t="shared" si="26"/>
        <v>0.90366441254222885</v>
      </c>
      <c r="G184" s="38">
        <f t="shared" si="20"/>
        <v>186.23300141501858</v>
      </c>
      <c r="H184" s="38">
        <f t="shared" si="21"/>
        <v>0</v>
      </c>
      <c r="I184" s="36">
        <f t="shared" si="22"/>
        <v>186.23300141501858</v>
      </c>
      <c r="J184" s="39">
        <f t="shared" si="27"/>
        <v>-28.093883690315693</v>
      </c>
      <c r="K184" s="36">
        <f t="shared" si="23"/>
        <v>158.13911772470288</v>
      </c>
      <c r="L184" s="36">
        <f t="shared" si="24"/>
        <v>616989.93368795654</v>
      </c>
      <c r="M184" s="36">
        <f t="shared" si="25"/>
        <v>523914.89702194068</v>
      </c>
      <c r="N184" s="62"/>
      <c r="O184" s="73"/>
      <c r="P184" s="68"/>
    </row>
    <row r="185" spans="1:16" s="34" customFormat="1" x14ac:dyDescent="0.3">
      <c r="A185" s="33">
        <v>1112</v>
      </c>
      <c r="B185" s="34" t="s">
        <v>239</v>
      </c>
      <c r="C185" s="35">
        <v>8708</v>
      </c>
      <c r="D185" s="35">
        <v>3243</v>
      </c>
      <c r="E185" s="36">
        <f t="shared" si="19"/>
        <v>2685.1680542707368</v>
      </c>
      <c r="F185" s="37">
        <f t="shared" si="26"/>
        <v>0.833398720846103</v>
      </c>
      <c r="G185" s="38">
        <f t="shared" si="20"/>
        <v>322.06848035272748</v>
      </c>
      <c r="H185" s="38">
        <f t="shared" si="21"/>
        <v>75.105070285706176</v>
      </c>
      <c r="I185" s="36">
        <f t="shared" si="22"/>
        <v>397.17355063843365</v>
      </c>
      <c r="J185" s="39">
        <f t="shared" si="27"/>
        <v>-28.093883690315693</v>
      </c>
      <c r="K185" s="36">
        <f t="shared" si="23"/>
        <v>369.07966694811796</v>
      </c>
      <c r="L185" s="36">
        <f t="shared" si="24"/>
        <v>1288033.8247204404</v>
      </c>
      <c r="M185" s="36">
        <f t="shared" si="25"/>
        <v>1196925.3599127466</v>
      </c>
      <c r="N185" s="62"/>
      <c r="O185" s="73"/>
      <c r="P185" s="68"/>
    </row>
    <row r="186" spans="1:16" s="34" customFormat="1" x14ac:dyDescent="0.3">
      <c r="A186" s="33">
        <v>1114</v>
      </c>
      <c r="B186" s="34" t="s">
        <v>240</v>
      </c>
      <c r="C186" s="35">
        <v>8024</v>
      </c>
      <c r="D186" s="35">
        <v>2825</v>
      </c>
      <c r="E186" s="36">
        <f t="shared" si="19"/>
        <v>2840.353982300885</v>
      </c>
      <c r="F186" s="37">
        <f t="shared" si="26"/>
        <v>0.8815639571738404</v>
      </c>
      <c r="G186" s="38">
        <f t="shared" si="20"/>
        <v>228.95692353463855</v>
      </c>
      <c r="H186" s="38">
        <f t="shared" si="21"/>
        <v>20.789995475154296</v>
      </c>
      <c r="I186" s="36">
        <f t="shared" si="22"/>
        <v>249.74691900979283</v>
      </c>
      <c r="J186" s="39">
        <f t="shared" si="27"/>
        <v>-28.093883690315693</v>
      </c>
      <c r="K186" s="36">
        <f t="shared" si="23"/>
        <v>221.65303531947714</v>
      </c>
      <c r="L186" s="36">
        <f t="shared" si="24"/>
        <v>705535.04620266473</v>
      </c>
      <c r="M186" s="36">
        <f t="shared" si="25"/>
        <v>626169.82477752294</v>
      </c>
      <c r="N186" s="62"/>
      <c r="O186" s="73"/>
      <c r="P186" s="68"/>
    </row>
    <row r="187" spans="1:16" s="34" customFormat="1" x14ac:dyDescent="0.3">
      <c r="A187" s="33">
        <v>1119</v>
      </c>
      <c r="B187" s="34" t="s">
        <v>241</v>
      </c>
      <c r="C187" s="35">
        <v>55195</v>
      </c>
      <c r="D187" s="35">
        <v>18591</v>
      </c>
      <c r="E187" s="36">
        <f t="shared" si="19"/>
        <v>2968.9096874831907</v>
      </c>
      <c r="F187" s="37">
        <f t="shared" si="26"/>
        <v>0.9214639403745194</v>
      </c>
      <c r="G187" s="38">
        <f t="shared" si="20"/>
        <v>151.82350042525513</v>
      </c>
      <c r="H187" s="38">
        <f t="shared" si="21"/>
        <v>0</v>
      </c>
      <c r="I187" s="36">
        <f t="shared" si="22"/>
        <v>151.82350042525513</v>
      </c>
      <c r="J187" s="39">
        <f t="shared" si="27"/>
        <v>-28.093883690315693</v>
      </c>
      <c r="K187" s="36">
        <f t="shared" si="23"/>
        <v>123.72961673493944</v>
      </c>
      <c r="L187" s="36">
        <f t="shared" si="24"/>
        <v>2822550.6964059183</v>
      </c>
      <c r="M187" s="36">
        <f t="shared" si="25"/>
        <v>2300257.304719259</v>
      </c>
      <c r="N187" s="62"/>
      <c r="O187" s="73"/>
      <c r="P187" s="68"/>
    </row>
    <row r="188" spans="1:16" s="34" customFormat="1" x14ac:dyDescent="0.3">
      <c r="A188" s="33">
        <v>1120</v>
      </c>
      <c r="B188" s="34" t="s">
        <v>242</v>
      </c>
      <c r="C188" s="35">
        <v>60417</v>
      </c>
      <c r="D188" s="35">
        <v>18970</v>
      </c>
      <c r="E188" s="36">
        <f t="shared" si="19"/>
        <v>3184.8708487084873</v>
      </c>
      <c r="F188" s="37">
        <f t="shared" si="26"/>
        <v>0.98849205626147174</v>
      </c>
      <c r="G188" s="38">
        <f t="shared" si="20"/>
        <v>22.246803690077193</v>
      </c>
      <c r="H188" s="38">
        <f t="shared" si="21"/>
        <v>0</v>
      </c>
      <c r="I188" s="36">
        <f t="shared" si="22"/>
        <v>22.246803690077193</v>
      </c>
      <c r="J188" s="39">
        <f t="shared" si="27"/>
        <v>-28.093883690315693</v>
      </c>
      <c r="K188" s="36">
        <f t="shared" si="23"/>
        <v>-5.8470800002384991</v>
      </c>
      <c r="L188" s="36">
        <f t="shared" si="24"/>
        <v>422021.86600076436</v>
      </c>
      <c r="M188" s="36">
        <f t="shared" si="25"/>
        <v>-110919.10760452432</v>
      </c>
      <c r="N188" s="62"/>
      <c r="O188" s="73"/>
      <c r="P188" s="68"/>
    </row>
    <row r="189" spans="1:16" s="34" customFormat="1" x14ac:dyDescent="0.3">
      <c r="A189" s="33">
        <v>1121</v>
      </c>
      <c r="B189" s="34" t="s">
        <v>243</v>
      </c>
      <c r="C189" s="35">
        <v>61741</v>
      </c>
      <c r="D189" s="35">
        <v>18572</v>
      </c>
      <c r="E189" s="36">
        <f t="shared" si="19"/>
        <v>3324.4130949816927</v>
      </c>
      <c r="F189" s="37">
        <f t="shared" si="26"/>
        <v>1.0318019449528391</v>
      </c>
      <c r="G189" s="38">
        <f t="shared" si="20"/>
        <v>-61.478544073846024</v>
      </c>
      <c r="H189" s="38">
        <f t="shared" si="21"/>
        <v>0</v>
      </c>
      <c r="I189" s="36">
        <f t="shared" si="22"/>
        <v>-61.478544073846024</v>
      </c>
      <c r="J189" s="39">
        <f t="shared" si="27"/>
        <v>-28.093883690315693</v>
      </c>
      <c r="K189" s="36">
        <f t="shared" si="23"/>
        <v>-89.572427764161716</v>
      </c>
      <c r="L189" s="36">
        <f t="shared" si="24"/>
        <v>-1141779.5205394684</v>
      </c>
      <c r="M189" s="36">
        <f t="shared" si="25"/>
        <v>-1663539.1284360115</v>
      </c>
      <c r="N189" s="62"/>
      <c r="O189" s="73"/>
      <c r="P189" s="68"/>
    </row>
    <row r="190" spans="1:16" s="34" customFormat="1" x14ac:dyDescent="0.3">
      <c r="A190" s="33">
        <v>1122</v>
      </c>
      <c r="B190" s="34" t="s">
        <v>244</v>
      </c>
      <c r="C190" s="35">
        <v>37231</v>
      </c>
      <c r="D190" s="35">
        <v>11853</v>
      </c>
      <c r="E190" s="36">
        <f t="shared" si="19"/>
        <v>3141.0613346832024</v>
      </c>
      <c r="F190" s="37">
        <f t="shared" si="26"/>
        <v>0.97489484662258452</v>
      </c>
      <c r="G190" s="38">
        <f t="shared" si="20"/>
        <v>48.532512105248131</v>
      </c>
      <c r="H190" s="38">
        <f t="shared" si="21"/>
        <v>0</v>
      </c>
      <c r="I190" s="36">
        <f t="shared" si="22"/>
        <v>48.532512105248131</v>
      </c>
      <c r="J190" s="39">
        <f t="shared" si="27"/>
        <v>-28.093883690315693</v>
      </c>
      <c r="K190" s="36">
        <f t="shared" si="23"/>
        <v>20.438628414932438</v>
      </c>
      <c r="L190" s="36">
        <f t="shared" si="24"/>
        <v>575255.86598350608</v>
      </c>
      <c r="M190" s="36">
        <f t="shared" si="25"/>
        <v>242259.0626021942</v>
      </c>
      <c r="N190" s="62"/>
      <c r="O190" s="73"/>
      <c r="P190" s="68"/>
    </row>
    <row r="191" spans="1:16" s="34" customFormat="1" x14ac:dyDescent="0.3">
      <c r="A191" s="33">
        <v>1124</v>
      </c>
      <c r="B191" s="34" t="s">
        <v>245</v>
      </c>
      <c r="C191" s="35">
        <v>123390</v>
      </c>
      <c r="D191" s="35">
        <v>26096</v>
      </c>
      <c r="E191" s="36">
        <f t="shared" si="19"/>
        <v>4728.3108522378907</v>
      </c>
      <c r="F191" s="37">
        <f t="shared" si="26"/>
        <v>1.4675313188499934</v>
      </c>
      <c r="G191" s="38">
        <f t="shared" si="20"/>
        <v>-903.81719842756479</v>
      </c>
      <c r="H191" s="38">
        <f t="shared" si="21"/>
        <v>0</v>
      </c>
      <c r="I191" s="36">
        <f t="shared" si="22"/>
        <v>-903.81719842756479</v>
      </c>
      <c r="J191" s="39">
        <f t="shared" si="27"/>
        <v>-28.093883690315693</v>
      </c>
      <c r="K191" s="36">
        <f t="shared" si="23"/>
        <v>-931.91108211788048</v>
      </c>
      <c r="L191" s="36">
        <f t="shared" si="24"/>
        <v>-23586013.61016573</v>
      </c>
      <c r="M191" s="36">
        <f t="shared" si="25"/>
        <v>-24319151.59894821</v>
      </c>
      <c r="N191" s="62"/>
      <c r="O191" s="73"/>
      <c r="P191" s="68"/>
    </row>
    <row r="192" spans="1:16" s="34" customFormat="1" x14ac:dyDescent="0.3">
      <c r="A192" s="33">
        <v>1127</v>
      </c>
      <c r="B192" s="34" t="s">
        <v>246</v>
      </c>
      <c r="C192" s="35">
        <v>42174</v>
      </c>
      <c r="D192" s="35">
        <v>10737</v>
      </c>
      <c r="E192" s="36">
        <f t="shared" si="19"/>
        <v>3927.9128248113998</v>
      </c>
      <c r="F192" s="37">
        <f t="shared" si="26"/>
        <v>1.2191108554961101</v>
      </c>
      <c r="G192" s="38">
        <f t="shared" si="20"/>
        <v>-423.5783819716703</v>
      </c>
      <c r="H192" s="38">
        <f t="shared" si="21"/>
        <v>0</v>
      </c>
      <c r="I192" s="36">
        <f t="shared" si="22"/>
        <v>-423.5783819716703</v>
      </c>
      <c r="J192" s="39">
        <f t="shared" si="27"/>
        <v>-28.093883690315693</v>
      </c>
      <c r="K192" s="36">
        <f t="shared" si="23"/>
        <v>-451.67226566198599</v>
      </c>
      <c r="L192" s="36">
        <f t="shared" si="24"/>
        <v>-4547961.0872298237</v>
      </c>
      <c r="M192" s="36">
        <f t="shared" si="25"/>
        <v>-4849605.1164127439</v>
      </c>
      <c r="N192" s="62"/>
      <c r="O192" s="73"/>
      <c r="P192" s="68"/>
    </row>
    <row r="193" spans="1:16" s="34" customFormat="1" x14ac:dyDescent="0.3">
      <c r="A193" s="33">
        <v>1129</v>
      </c>
      <c r="B193" s="34" t="s">
        <v>247</v>
      </c>
      <c r="C193" s="35">
        <v>3531</v>
      </c>
      <c r="D193" s="35">
        <v>1238</v>
      </c>
      <c r="E193" s="36">
        <f t="shared" si="19"/>
        <v>2852.1809369951534</v>
      </c>
      <c r="F193" s="37">
        <f t="shared" si="26"/>
        <v>0.88523470280856198</v>
      </c>
      <c r="G193" s="38">
        <f t="shared" si="20"/>
        <v>221.86075071807753</v>
      </c>
      <c r="H193" s="38">
        <f t="shared" si="21"/>
        <v>16.650561332160372</v>
      </c>
      <c r="I193" s="36">
        <f t="shared" si="22"/>
        <v>238.5113120502379</v>
      </c>
      <c r="J193" s="39">
        <f t="shared" si="27"/>
        <v>-28.093883690315693</v>
      </c>
      <c r="K193" s="36">
        <f t="shared" si="23"/>
        <v>210.41742835992221</v>
      </c>
      <c r="L193" s="36">
        <f t="shared" si="24"/>
        <v>295277.00431819452</v>
      </c>
      <c r="M193" s="36">
        <f t="shared" si="25"/>
        <v>260496.77630958369</v>
      </c>
      <c r="N193" s="62"/>
      <c r="O193" s="73"/>
      <c r="P193" s="68"/>
    </row>
    <row r="194" spans="1:16" s="34" customFormat="1" x14ac:dyDescent="0.3">
      <c r="A194" s="33">
        <v>1130</v>
      </c>
      <c r="B194" s="34" t="s">
        <v>248</v>
      </c>
      <c r="C194" s="35">
        <v>38422</v>
      </c>
      <c r="D194" s="35">
        <v>12464</v>
      </c>
      <c r="E194" s="36">
        <f t="shared" si="19"/>
        <v>3082.637997432606</v>
      </c>
      <c r="F194" s="37">
        <f t="shared" si="26"/>
        <v>0.95676192773329327</v>
      </c>
      <c r="G194" s="38">
        <f t="shared" si="20"/>
        <v>83.586514455605993</v>
      </c>
      <c r="H194" s="38">
        <f t="shared" si="21"/>
        <v>0</v>
      </c>
      <c r="I194" s="36">
        <f t="shared" si="22"/>
        <v>83.586514455605993</v>
      </c>
      <c r="J194" s="39">
        <f t="shared" si="27"/>
        <v>-28.093883690315693</v>
      </c>
      <c r="K194" s="36">
        <f t="shared" si="23"/>
        <v>55.492630765290301</v>
      </c>
      <c r="L194" s="36">
        <f t="shared" si="24"/>
        <v>1041822.3161746731</v>
      </c>
      <c r="M194" s="36">
        <f t="shared" si="25"/>
        <v>691660.14985857834</v>
      </c>
      <c r="N194" s="62"/>
      <c r="O194" s="73"/>
      <c r="P194" s="68"/>
    </row>
    <row r="195" spans="1:16" s="34" customFormat="1" x14ac:dyDescent="0.3">
      <c r="A195" s="33">
        <v>1133</v>
      </c>
      <c r="B195" s="34" t="s">
        <v>249</v>
      </c>
      <c r="C195" s="35">
        <v>7852</v>
      </c>
      <c r="D195" s="35">
        <v>2737</v>
      </c>
      <c r="E195" s="36">
        <f t="shared" si="19"/>
        <v>2868.8344903178663</v>
      </c>
      <c r="F195" s="37">
        <f t="shared" si="26"/>
        <v>0.89040348545314052</v>
      </c>
      <c r="G195" s="38">
        <f t="shared" si="20"/>
        <v>211.86861872444979</v>
      </c>
      <c r="H195" s="38">
        <f t="shared" si="21"/>
        <v>10.82181766921085</v>
      </c>
      <c r="I195" s="36">
        <f t="shared" si="22"/>
        <v>222.69043639366063</v>
      </c>
      <c r="J195" s="39">
        <f t="shared" si="27"/>
        <v>-28.093883690315693</v>
      </c>
      <c r="K195" s="36">
        <f t="shared" si="23"/>
        <v>194.59655270334494</v>
      </c>
      <c r="L195" s="36">
        <f t="shared" si="24"/>
        <v>609503.72440944915</v>
      </c>
      <c r="M195" s="36">
        <f t="shared" si="25"/>
        <v>532610.76474905515</v>
      </c>
      <c r="N195" s="62"/>
      <c r="O195" s="73"/>
      <c r="P195" s="68"/>
    </row>
    <row r="196" spans="1:16" s="34" customFormat="1" x14ac:dyDescent="0.3">
      <c r="A196" s="33">
        <v>1134</v>
      </c>
      <c r="B196" s="34" t="s">
        <v>250</v>
      </c>
      <c r="C196" s="35">
        <v>10926</v>
      </c>
      <c r="D196" s="35">
        <v>3903</v>
      </c>
      <c r="E196" s="36">
        <f t="shared" si="19"/>
        <v>2799.3850883935434</v>
      </c>
      <c r="F196" s="37">
        <f t="shared" si="26"/>
        <v>0.86884839409295489</v>
      </c>
      <c r="G196" s="38">
        <f t="shared" si="20"/>
        <v>253.53825987904355</v>
      </c>
      <c r="H196" s="38">
        <f t="shared" si="21"/>
        <v>35.129108342723882</v>
      </c>
      <c r="I196" s="36">
        <f t="shared" si="22"/>
        <v>288.66736822176745</v>
      </c>
      <c r="J196" s="39">
        <f t="shared" si="27"/>
        <v>-28.093883690315693</v>
      </c>
      <c r="K196" s="36">
        <f t="shared" si="23"/>
        <v>260.57348453145175</v>
      </c>
      <c r="L196" s="36">
        <f t="shared" si="24"/>
        <v>1126668.7381695583</v>
      </c>
      <c r="M196" s="36">
        <f t="shared" si="25"/>
        <v>1017018.3101262562</v>
      </c>
      <c r="N196" s="62"/>
      <c r="O196" s="73"/>
      <c r="P196" s="68"/>
    </row>
    <row r="197" spans="1:16" s="34" customFormat="1" x14ac:dyDescent="0.3">
      <c r="A197" s="33">
        <v>1135</v>
      </c>
      <c r="B197" s="34" t="s">
        <v>251</v>
      </c>
      <c r="C197" s="35">
        <v>14224</v>
      </c>
      <c r="D197" s="35">
        <v>4710</v>
      </c>
      <c r="E197" s="36">
        <f t="shared" si="19"/>
        <v>3019.9575371549895</v>
      </c>
      <c r="F197" s="37">
        <f t="shared" si="26"/>
        <v>0.93730772063652446</v>
      </c>
      <c r="G197" s="38">
        <f t="shared" si="20"/>
        <v>121.19479062217587</v>
      </c>
      <c r="H197" s="38">
        <f t="shared" si="21"/>
        <v>0</v>
      </c>
      <c r="I197" s="36">
        <f t="shared" si="22"/>
        <v>121.19479062217587</v>
      </c>
      <c r="J197" s="39">
        <f t="shared" si="27"/>
        <v>-28.093883690315693</v>
      </c>
      <c r="K197" s="36">
        <f t="shared" si="23"/>
        <v>93.10090693186018</v>
      </c>
      <c r="L197" s="36">
        <f t="shared" si="24"/>
        <v>570827.46383044834</v>
      </c>
      <c r="M197" s="36">
        <f t="shared" si="25"/>
        <v>438505.27164906147</v>
      </c>
      <c r="N197" s="62"/>
      <c r="O197" s="73"/>
      <c r="P197" s="68"/>
    </row>
    <row r="198" spans="1:16" s="34" customFormat="1" x14ac:dyDescent="0.3">
      <c r="A198" s="33">
        <v>1141</v>
      </c>
      <c r="B198" s="34" t="s">
        <v>252</v>
      </c>
      <c r="C198" s="35">
        <v>8772</v>
      </c>
      <c r="D198" s="35">
        <v>3221</v>
      </c>
      <c r="E198" s="36">
        <f t="shared" si="19"/>
        <v>2723.3778329711272</v>
      </c>
      <c r="F198" s="37">
        <f t="shared" si="26"/>
        <v>0.84525793414266759</v>
      </c>
      <c r="G198" s="38">
        <f t="shared" si="20"/>
        <v>299.14261313249324</v>
      </c>
      <c r="H198" s="38">
        <f t="shared" si="21"/>
        <v>61.731647740569535</v>
      </c>
      <c r="I198" s="36">
        <f t="shared" si="22"/>
        <v>360.87426087306278</v>
      </c>
      <c r="J198" s="39">
        <f t="shared" si="27"/>
        <v>-28.093883690315693</v>
      </c>
      <c r="K198" s="36">
        <f t="shared" si="23"/>
        <v>332.78037718274709</v>
      </c>
      <c r="L198" s="36">
        <f t="shared" si="24"/>
        <v>1162375.9942721352</v>
      </c>
      <c r="M198" s="36">
        <f t="shared" si="25"/>
        <v>1071885.5949056284</v>
      </c>
      <c r="N198" s="62"/>
      <c r="O198" s="73"/>
      <c r="P198" s="68"/>
    </row>
    <row r="199" spans="1:16" s="34" customFormat="1" x14ac:dyDescent="0.3">
      <c r="A199" s="33">
        <v>1142</v>
      </c>
      <c r="B199" s="34" t="s">
        <v>253</v>
      </c>
      <c r="C199" s="35">
        <v>16335</v>
      </c>
      <c r="D199" s="35">
        <v>4856</v>
      </c>
      <c r="E199" s="36">
        <f t="shared" si="19"/>
        <v>3363.8797364085667</v>
      </c>
      <c r="F199" s="37">
        <f t="shared" si="26"/>
        <v>1.0440512521904011</v>
      </c>
      <c r="G199" s="38">
        <f t="shared" si="20"/>
        <v>-85.158528929970444</v>
      </c>
      <c r="H199" s="38">
        <f t="shared" si="21"/>
        <v>0</v>
      </c>
      <c r="I199" s="36">
        <f t="shared" si="22"/>
        <v>-85.158528929970444</v>
      </c>
      <c r="J199" s="39">
        <f t="shared" si="27"/>
        <v>-28.093883690315693</v>
      </c>
      <c r="K199" s="36">
        <f t="shared" si="23"/>
        <v>-113.25241262028614</v>
      </c>
      <c r="L199" s="36">
        <f t="shared" si="24"/>
        <v>-413529.81648393651</v>
      </c>
      <c r="M199" s="36">
        <f t="shared" si="25"/>
        <v>-549953.71568410948</v>
      </c>
      <c r="N199" s="62"/>
      <c r="O199" s="73"/>
      <c r="P199" s="68"/>
    </row>
    <row r="200" spans="1:16" s="34" customFormat="1" x14ac:dyDescent="0.3">
      <c r="A200" s="33">
        <v>1144</v>
      </c>
      <c r="B200" s="34" t="s">
        <v>254</v>
      </c>
      <c r="C200" s="35">
        <v>1785</v>
      </c>
      <c r="D200" s="35">
        <v>524</v>
      </c>
      <c r="E200" s="36">
        <f t="shared" ref="E200:E263" si="28">(C200*1000)/D200</f>
        <v>3406.4885496183206</v>
      </c>
      <c r="F200" s="37">
        <f t="shared" si="26"/>
        <v>1.0572757989256794</v>
      </c>
      <c r="G200" s="38">
        <f t="shared" ref="G200:G263" si="29">(E$437-E200)*0.6</f>
        <v>-110.72381685582276</v>
      </c>
      <c r="H200" s="38">
        <f t="shared" ref="H200:H263" si="30">IF(E200&gt;=E$437*0.9,0,IF(E200&lt;0.9*E$437,(E$437*0.9-E200)*0.35))</f>
        <v>0</v>
      </c>
      <c r="I200" s="36">
        <f t="shared" ref="I200:I263" si="31">G200+H200</f>
        <v>-110.72381685582276</v>
      </c>
      <c r="J200" s="39">
        <f t="shared" si="27"/>
        <v>-28.093883690315693</v>
      </c>
      <c r="K200" s="36">
        <f t="shared" ref="K200:K263" si="32">I200+J200</f>
        <v>-138.81770054613844</v>
      </c>
      <c r="L200" s="36">
        <f t="shared" ref="L200:L263" si="33">(I200*D200)</f>
        <v>-58019.280032451126</v>
      </c>
      <c r="M200" s="36">
        <f t="shared" ref="M200:M263" si="34">(K200*D200)</f>
        <v>-72740.475086176535</v>
      </c>
      <c r="N200" s="62"/>
      <c r="O200" s="73"/>
      <c r="P200" s="68"/>
    </row>
    <row r="201" spans="1:16" s="34" customFormat="1" x14ac:dyDescent="0.3">
      <c r="A201" s="33">
        <v>1145</v>
      </c>
      <c r="B201" s="34" t="s">
        <v>255</v>
      </c>
      <c r="C201" s="35">
        <v>2645</v>
      </c>
      <c r="D201" s="35">
        <v>865</v>
      </c>
      <c r="E201" s="36">
        <f t="shared" si="28"/>
        <v>3057.8034682080925</v>
      </c>
      <c r="F201" s="37">
        <f t="shared" ref="F201:F264" si="35">IF(ISNUMBER(C201),E201/E$437,"")</f>
        <v>0.94905400611713731</v>
      </c>
      <c r="G201" s="38">
        <f t="shared" si="29"/>
        <v>98.4872319903141</v>
      </c>
      <c r="H201" s="38">
        <f t="shared" si="30"/>
        <v>0</v>
      </c>
      <c r="I201" s="36">
        <f t="shared" si="31"/>
        <v>98.4872319903141</v>
      </c>
      <c r="J201" s="39">
        <f t="shared" si="27"/>
        <v>-28.093883690315693</v>
      </c>
      <c r="K201" s="36">
        <f t="shared" si="32"/>
        <v>70.393348299998408</v>
      </c>
      <c r="L201" s="36">
        <f t="shared" si="33"/>
        <v>85191.45567162169</v>
      </c>
      <c r="M201" s="36">
        <f t="shared" si="34"/>
        <v>60890.24627949862</v>
      </c>
      <c r="N201" s="62"/>
      <c r="O201" s="73"/>
      <c r="P201" s="68"/>
    </row>
    <row r="202" spans="1:16" s="34" customFormat="1" x14ac:dyDescent="0.3">
      <c r="A202" s="33">
        <v>1146</v>
      </c>
      <c r="B202" s="34" t="s">
        <v>256</v>
      </c>
      <c r="C202" s="35">
        <v>32534</v>
      </c>
      <c r="D202" s="35">
        <v>10925</v>
      </c>
      <c r="E202" s="36">
        <f t="shared" si="28"/>
        <v>2977.9405034324941</v>
      </c>
      <c r="F202" s="37">
        <f t="shared" si="35"/>
        <v>0.92426684518652014</v>
      </c>
      <c r="G202" s="38">
        <f t="shared" si="29"/>
        <v>146.40501085567311</v>
      </c>
      <c r="H202" s="38">
        <f t="shared" si="30"/>
        <v>0</v>
      </c>
      <c r="I202" s="36">
        <f t="shared" si="31"/>
        <v>146.40501085567311</v>
      </c>
      <c r="J202" s="39">
        <f t="shared" ref="J202:J265" si="36">I$439</f>
        <v>-28.093883690315693</v>
      </c>
      <c r="K202" s="36">
        <f t="shared" si="32"/>
        <v>118.31112716535742</v>
      </c>
      <c r="L202" s="36">
        <f t="shared" si="33"/>
        <v>1599474.7435982288</v>
      </c>
      <c r="M202" s="36">
        <f t="shared" si="34"/>
        <v>1292549.0642815297</v>
      </c>
      <c r="N202" s="62"/>
      <c r="O202" s="73"/>
      <c r="P202" s="68"/>
    </row>
    <row r="203" spans="1:16" s="34" customFormat="1" x14ac:dyDescent="0.3">
      <c r="A203" s="33">
        <v>1149</v>
      </c>
      <c r="B203" s="34" t="s">
        <v>257</v>
      </c>
      <c r="C203" s="35">
        <v>125840</v>
      </c>
      <c r="D203" s="35">
        <v>42187</v>
      </c>
      <c r="E203" s="36">
        <f t="shared" si="28"/>
        <v>2982.9094270746914</v>
      </c>
      <c r="F203" s="37">
        <f t="shared" si="35"/>
        <v>0.92580905577583605</v>
      </c>
      <c r="G203" s="38">
        <f t="shared" si="29"/>
        <v>143.42365667035475</v>
      </c>
      <c r="H203" s="38">
        <f t="shared" si="30"/>
        <v>0</v>
      </c>
      <c r="I203" s="36">
        <f t="shared" si="31"/>
        <v>143.42365667035475</v>
      </c>
      <c r="J203" s="39">
        <f t="shared" si="36"/>
        <v>-28.093883690315693</v>
      </c>
      <c r="K203" s="36">
        <f t="shared" si="32"/>
        <v>115.32977298003905</v>
      </c>
      <c r="L203" s="36">
        <f t="shared" si="33"/>
        <v>6050613.8039522553</v>
      </c>
      <c r="M203" s="36">
        <f t="shared" si="34"/>
        <v>4865417.1327089071</v>
      </c>
      <c r="N203" s="62"/>
      <c r="O203" s="73"/>
      <c r="P203" s="68"/>
    </row>
    <row r="204" spans="1:16" s="34" customFormat="1" x14ac:dyDescent="0.3">
      <c r="A204" s="33">
        <v>1151</v>
      </c>
      <c r="B204" s="34" t="s">
        <v>258</v>
      </c>
      <c r="C204" s="35">
        <v>751</v>
      </c>
      <c r="D204" s="35">
        <v>200</v>
      </c>
      <c r="E204" s="36">
        <f t="shared" si="28"/>
        <v>3755</v>
      </c>
      <c r="F204" s="37">
        <f t="shared" si="35"/>
        <v>1.1654437016706696</v>
      </c>
      <c r="G204" s="38">
        <f t="shared" si="29"/>
        <v>-319.8306870848304</v>
      </c>
      <c r="H204" s="38">
        <f t="shared" si="30"/>
        <v>0</v>
      </c>
      <c r="I204" s="36">
        <f t="shared" si="31"/>
        <v>-319.8306870848304</v>
      </c>
      <c r="J204" s="39">
        <f t="shared" si="36"/>
        <v>-28.093883690315693</v>
      </c>
      <c r="K204" s="36">
        <f t="shared" si="32"/>
        <v>-347.92457077514609</v>
      </c>
      <c r="L204" s="36">
        <f t="shared" si="33"/>
        <v>-63966.137416966078</v>
      </c>
      <c r="M204" s="36">
        <f t="shared" si="34"/>
        <v>-69584.914155029226</v>
      </c>
      <c r="N204" s="62"/>
      <c r="O204" s="73"/>
      <c r="P204" s="68"/>
    </row>
    <row r="205" spans="1:16" s="34" customFormat="1" x14ac:dyDescent="0.3">
      <c r="A205" s="33">
        <v>1160</v>
      </c>
      <c r="B205" s="34" t="s">
        <v>259</v>
      </c>
      <c r="C205" s="35">
        <v>28006</v>
      </c>
      <c r="D205" s="35">
        <v>8788</v>
      </c>
      <c r="E205" s="36">
        <f t="shared" si="28"/>
        <v>3186.8456986800184</v>
      </c>
      <c r="F205" s="37">
        <f t="shared" si="35"/>
        <v>0.98910499273579</v>
      </c>
      <c r="G205" s="38">
        <f t="shared" si="29"/>
        <v>21.061893707158561</v>
      </c>
      <c r="H205" s="38">
        <f t="shared" si="30"/>
        <v>0</v>
      </c>
      <c r="I205" s="36">
        <f t="shared" si="31"/>
        <v>21.061893707158561</v>
      </c>
      <c r="J205" s="39">
        <f t="shared" si="36"/>
        <v>-28.093883690315693</v>
      </c>
      <c r="K205" s="36">
        <f t="shared" si="32"/>
        <v>-7.031989983157132</v>
      </c>
      <c r="L205" s="36">
        <f t="shared" si="33"/>
        <v>185091.92189850943</v>
      </c>
      <c r="M205" s="36">
        <f t="shared" si="34"/>
        <v>-61797.127971984875</v>
      </c>
      <c r="N205" s="62"/>
      <c r="O205" s="73"/>
      <c r="P205" s="68"/>
    </row>
    <row r="206" spans="1:16" s="34" customFormat="1" x14ac:dyDescent="0.3">
      <c r="A206" s="33">
        <v>1201</v>
      </c>
      <c r="B206" s="34" t="s">
        <v>260</v>
      </c>
      <c r="C206" s="35">
        <v>969881</v>
      </c>
      <c r="D206" s="35">
        <v>277391</v>
      </c>
      <c r="E206" s="36">
        <f t="shared" si="28"/>
        <v>3496.4400431160348</v>
      </c>
      <c r="F206" s="37">
        <f t="shared" si="35"/>
        <v>1.0851941482073786</v>
      </c>
      <c r="G206" s="38">
        <f t="shared" si="29"/>
        <v>-164.69471295445126</v>
      </c>
      <c r="H206" s="38">
        <f t="shared" si="30"/>
        <v>0</v>
      </c>
      <c r="I206" s="36">
        <f t="shared" si="31"/>
        <v>-164.69471295445126</v>
      </c>
      <c r="J206" s="39">
        <f t="shared" si="36"/>
        <v>-28.093883690315693</v>
      </c>
      <c r="K206" s="36">
        <f t="shared" si="32"/>
        <v>-192.78859664476695</v>
      </c>
      <c r="L206" s="36">
        <f t="shared" si="33"/>
        <v>-45684831.121148191</v>
      </c>
      <c r="M206" s="36">
        <f t="shared" si="34"/>
        <v>-53477821.61188855</v>
      </c>
      <c r="N206" s="62"/>
      <c r="O206" s="73"/>
      <c r="P206" s="68"/>
    </row>
    <row r="207" spans="1:16" s="34" customFormat="1" x14ac:dyDescent="0.3">
      <c r="A207" s="33">
        <v>1211</v>
      </c>
      <c r="B207" s="34" t="s">
        <v>261</v>
      </c>
      <c r="C207" s="35">
        <v>12520</v>
      </c>
      <c r="D207" s="35">
        <v>4106</v>
      </c>
      <c r="E207" s="36">
        <f t="shared" si="28"/>
        <v>3049.1962981003408</v>
      </c>
      <c r="F207" s="37">
        <f t="shared" si="35"/>
        <v>0.94638258875594228</v>
      </c>
      <c r="G207" s="38">
        <f t="shared" si="29"/>
        <v>103.65153405496513</v>
      </c>
      <c r="H207" s="38">
        <f t="shared" si="30"/>
        <v>0</v>
      </c>
      <c r="I207" s="36">
        <f t="shared" si="31"/>
        <v>103.65153405496513</v>
      </c>
      <c r="J207" s="39">
        <f t="shared" si="36"/>
        <v>-28.093883690315693</v>
      </c>
      <c r="K207" s="36">
        <f t="shared" si="32"/>
        <v>75.557650364649433</v>
      </c>
      <c r="L207" s="36">
        <f t="shared" si="33"/>
        <v>425593.19882968679</v>
      </c>
      <c r="M207" s="36">
        <f t="shared" si="34"/>
        <v>310239.71239725058</v>
      </c>
      <c r="N207" s="62"/>
      <c r="O207" s="73"/>
      <c r="P207" s="68"/>
    </row>
    <row r="208" spans="1:16" s="34" customFormat="1" x14ac:dyDescent="0.3">
      <c r="A208" s="33">
        <v>1216</v>
      </c>
      <c r="B208" s="34" t="s">
        <v>262</v>
      </c>
      <c r="C208" s="35">
        <v>15665</v>
      </c>
      <c r="D208" s="35">
        <v>5593</v>
      </c>
      <c r="E208" s="36">
        <f t="shared" si="28"/>
        <v>2800.8224566422314</v>
      </c>
      <c r="F208" s="37">
        <f t="shared" si="35"/>
        <v>0.86929451174206662</v>
      </c>
      <c r="G208" s="38">
        <f t="shared" si="29"/>
        <v>252.67583892983075</v>
      </c>
      <c r="H208" s="38">
        <f t="shared" si="30"/>
        <v>34.626029455683074</v>
      </c>
      <c r="I208" s="36">
        <f t="shared" si="31"/>
        <v>287.30186838551384</v>
      </c>
      <c r="J208" s="39">
        <f t="shared" si="36"/>
        <v>-28.093883690315693</v>
      </c>
      <c r="K208" s="36">
        <f t="shared" si="32"/>
        <v>259.20798469519815</v>
      </c>
      <c r="L208" s="36">
        <f t="shared" si="33"/>
        <v>1606879.3498801789</v>
      </c>
      <c r="M208" s="36">
        <f t="shared" si="34"/>
        <v>1449750.2584002432</v>
      </c>
      <c r="N208" s="62"/>
      <c r="O208" s="73"/>
      <c r="P208" s="68"/>
    </row>
    <row r="209" spans="1:16" s="34" customFormat="1" x14ac:dyDescent="0.3">
      <c r="A209" s="33">
        <v>1219</v>
      </c>
      <c r="B209" s="34" t="s">
        <v>263</v>
      </c>
      <c r="C209" s="35">
        <v>38755</v>
      </c>
      <c r="D209" s="35">
        <v>11778</v>
      </c>
      <c r="E209" s="36">
        <f t="shared" si="28"/>
        <v>3290.4567838342673</v>
      </c>
      <c r="F209" s="37">
        <f t="shared" si="35"/>
        <v>1.0212628853100332</v>
      </c>
      <c r="G209" s="38">
        <f t="shared" si="29"/>
        <v>-41.104757385390805</v>
      </c>
      <c r="H209" s="38">
        <f t="shared" si="30"/>
        <v>0</v>
      </c>
      <c r="I209" s="36">
        <f t="shared" si="31"/>
        <v>-41.104757385390805</v>
      </c>
      <c r="J209" s="39">
        <f t="shared" si="36"/>
        <v>-28.093883690315693</v>
      </c>
      <c r="K209" s="36">
        <f t="shared" si="32"/>
        <v>-69.19864107570649</v>
      </c>
      <c r="L209" s="36">
        <f t="shared" si="33"/>
        <v>-484131.83248513291</v>
      </c>
      <c r="M209" s="36">
        <f t="shared" si="34"/>
        <v>-815021.594589671</v>
      </c>
      <c r="N209" s="62"/>
      <c r="O209" s="73"/>
      <c r="P209" s="68"/>
    </row>
    <row r="210" spans="1:16" s="34" customFormat="1" x14ac:dyDescent="0.3">
      <c r="A210" s="33">
        <v>1221</v>
      </c>
      <c r="B210" s="34" t="s">
        <v>264</v>
      </c>
      <c r="C210" s="35">
        <v>61762</v>
      </c>
      <c r="D210" s="35">
        <v>18775</v>
      </c>
      <c r="E210" s="36">
        <f t="shared" si="28"/>
        <v>3289.5872170439416</v>
      </c>
      <c r="F210" s="37">
        <f t="shared" si="35"/>
        <v>1.0209929968575786</v>
      </c>
      <c r="G210" s="38">
        <f t="shared" si="29"/>
        <v>-40.583017311195363</v>
      </c>
      <c r="H210" s="38">
        <f t="shared" si="30"/>
        <v>0</v>
      </c>
      <c r="I210" s="36">
        <f t="shared" si="31"/>
        <v>-40.583017311195363</v>
      </c>
      <c r="J210" s="39">
        <f t="shared" si="36"/>
        <v>-28.093883690315693</v>
      </c>
      <c r="K210" s="36">
        <f t="shared" si="32"/>
        <v>-68.676901001511055</v>
      </c>
      <c r="L210" s="36">
        <f t="shared" si="33"/>
        <v>-761946.15001769294</v>
      </c>
      <c r="M210" s="36">
        <f t="shared" si="34"/>
        <v>-1289408.8163033701</v>
      </c>
      <c r="N210" s="62"/>
      <c r="O210" s="73"/>
      <c r="P210" s="68"/>
    </row>
    <row r="211" spans="1:16" s="34" customFormat="1" x14ac:dyDescent="0.3">
      <c r="A211" s="33">
        <v>1222</v>
      </c>
      <c r="B211" s="34" t="s">
        <v>265</v>
      </c>
      <c r="C211" s="35">
        <v>10237</v>
      </c>
      <c r="D211" s="35">
        <v>3140</v>
      </c>
      <c r="E211" s="36">
        <f t="shared" si="28"/>
        <v>3260.191082802548</v>
      </c>
      <c r="F211" s="37">
        <f t="shared" si="35"/>
        <v>1.0118692846058881</v>
      </c>
      <c r="G211" s="38">
        <f t="shared" si="29"/>
        <v>-22.945336766359194</v>
      </c>
      <c r="H211" s="38">
        <f t="shared" si="30"/>
        <v>0</v>
      </c>
      <c r="I211" s="36">
        <f t="shared" si="31"/>
        <v>-22.945336766359194</v>
      </c>
      <c r="J211" s="39">
        <f t="shared" si="36"/>
        <v>-28.093883690315693</v>
      </c>
      <c r="K211" s="36">
        <f t="shared" si="32"/>
        <v>-51.039220456674883</v>
      </c>
      <c r="L211" s="36">
        <f t="shared" si="33"/>
        <v>-72048.357446367867</v>
      </c>
      <c r="M211" s="36">
        <f t="shared" si="34"/>
        <v>-160263.15223395915</v>
      </c>
      <c r="N211" s="62"/>
      <c r="O211" s="73"/>
      <c r="P211" s="68"/>
    </row>
    <row r="212" spans="1:16" s="34" customFormat="1" x14ac:dyDescent="0.3">
      <c r="A212" s="33">
        <v>1223</v>
      </c>
      <c r="B212" s="34" t="s">
        <v>266</v>
      </c>
      <c r="C212" s="35">
        <v>8308</v>
      </c>
      <c r="D212" s="35">
        <v>2797</v>
      </c>
      <c r="E212" s="36">
        <f t="shared" si="28"/>
        <v>2970.3253485877726</v>
      </c>
      <c r="F212" s="37">
        <f t="shared" si="35"/>
        <v>0.92190332075215853</v>
      </c>
      <c r="G212" s="38">
        <f t="shared" si="29"/>
        <v>150.97410376250599</v>
      </c>
      <c r="H212" s="38">
        <f t="shared" si="30"/>
        <v>0</v>
      </c>
      <c r="I212" s="36">
        <f t="shared" si="31"/>
        <v>150.97410376250599</v>
      </c>
      <c r="J212" s="39">
        <f t="shared" si="36"/>
        <v>-28.093883690315693</v>
      </c>
      <c r="K212" s="36">
        <f t="shared" si="32"/>
        <v>122.8802200721903</v>
      </c>
      <c r="L212" s="36">
        <f t="shared" si="33"/>
        <v>422274.56822372926</v>
      </c>
      <c r="M212" s="36">
        <f t="shared" si="34"/>
        <v>343695.97554191627</v>
      </c>
      <c r="N212" s="62"/>
      <c r="O212" s="73"/>
      <c r="P212" s="68"/>
    </row>
    <row r="213" spans="1:16" s="34" customFormat="1" x14ac:dyDescent="0.3">
      <c r="A213" s="33">
        <v>1224</v>
      </c>
      <c r="B213" s="34" t="s">
        <v>267</v>
      </c>
      <c r="C213" s="35">
        <v>38821</v>
      </c>
      <c r="D213" s="35">
        <v>13271</v>
      </c>
      <c r="E213" s="36">
        <f t="shared" si="28"/>
        <v>2925.2505463039711</v>
      </c>
      <c r="F213" s="37">
        <f t="shared" si="35"/>
        <v>0.90791340213013272</v>
      </c>
      <c r="G213" s="38">
        <f t="shared" si="29"/>
        <v>178.01898513278692</v>
      </c>
      <c r="H213" s="38">
        <f t="shared" si="30"/>
        <v>0</v>
      </c>
      <c r="I213" s="36">
        <f t="shared" si="31"/>
        <v>178.01898513278692</v>
      </c>
      <c r="J213" s="39">
        <f t="shared" si="36"/>
        <v>-28.093883690315693</v>
      </c>
      <c r="K213" s="36">
        <f t="shared" si="32"/>
        <v>149.92510144247123</v>
      </c>
      <c r="L213" s="36">
        <f t="shared" si="33"/>
        <v>2362489.9516972154</v>
      </c>
      <c r="M213" s="36">
        <f t="shared" si="34"/>
        <v>1989656.0212430358</v>
      </c>
      <c r="N213" s="62"/>
      <c r="O213" s="73"/>
      <c r="P213" s="68"/>
    </row>
    <row r="214" spans="1:16" s="34" customFormat="1" x14ac:dyDescent="0.3">
      <c r="A214" s="33">
        <v>1227</v>
      </c>
      <c r="B214" s="34" t="s">
        <v>268</v>
      </c>
      <c r="C214" s="35">
        <v>2332</v>
      </c>
      <c r="D214" s="35">
        <v>1104</v>
      </c>
      <c r="E214" s="36">
        <f t="shared" si="28"/>
        <v>2112.31884057971</v>
      </c>
      <c r="F214" s="37">
        <f t="shared" si="35"/>
        <v>0.65560284651768685</v>
      </c>
      <c r="G214" s="38">
        <f t="shared" si="29"/>
        <v>665.77800856734359</v>
      </c>
      <c r="H214" s="38">
        <f t="shared" si="30"/>
        <v>275.60229507756554</v>
      </c>
      <c r="I214" s="36">
        <f t="shared" si="31"/>
        <v>941.38030364490919</v>
      </c>
      <c r="J214" s="39">
        <f t="shared" si="36"/>
        <v>-28.093883690315693</v>
      </c>
      <c r="K214" s="36">
        <f t="shared" si="32"/>
        <v>913.2864199545935</v>
      </c>
      <c r="L214" s="36">
        <f t="shared" si="33"/>
        <v>1039283.8552239798</v>
      </c>
      <c r="M214" s="36">
        <f t="shared" si="34"/>
        <v>1008268.2076298712</v>
      </c>
      <c r="N214" s="62"/>
      <c r="O214" s="73"/>
      <c r="P214" s="68"/>
    </row>
    <row r="215" spans="1:16" s="34" customFormat="1" x14ac:dyDescent="0.3">
      <c r="A215" s="33">
        <v>1228</v>
      </c>
      <c r="B215" s="34" t="s">
        <v>269</v>
      </c>
      <c r="C215" s="35">
        <v>22298</v>
      </c>
      <c r="D215" s="35">
        <v>6930</v>
      </c>
      <c r="E215" s="36">
        <f t="shared" si="28"/>
        <v>3217.6046176046175</v>
      </c>
      <c r="F215" s="37">
        <f t="shared" si="35"/>
        <v>0.99865167404893862</v>
      </c>
      <c r="G215" s="38">
        <f t="shared" si="29"/>
        <v>2.6065423523990829</v>
      </c>
      <c r="H215" s="38">
        <f t="shared" si="30"/>
        <v>0</v>
      </c>
      <c r="I215" s="36">
        <f t="shared" si="31"/>
        <v>2.6065423523990829</v>
      </c>
      <c r="J215" s="39">
        <f t="shared" si="36"/>
        <v>-28.093883690315693</v>
      </c>
      <c r="K215" s="36">
        <f t="shared" si="32"/>
        <v>-25.487341337916611</v>
      </c>
      <c r="L215" s="36">
        <f t="shared" si="33"/>
        <v>18063.338502125644</v>
      </c>
      <c r="M215" s="36">
        <f t="shared" si="34"/>
        <v>-176627.27547176211</v>
      </c>
      <c r="N215" s="62"/>
      <c r="O215" s="73"/>
      <c r="P215" s="68"/>
    </row>
    <row r="216" spans="1:16" s="34" customFormat="1" x14ac:dyDescent="0.3">
      <c r="A216" s="33">
        <v>1231</v>
      </c>
      <c r="B216" s="34" t="s">
        <v>270</v>
      </c>
      <c r="C216" s="35">
        <v>9837</v>
      </c>
      <c r="D216" s="35">
        <v>3401</v>
      </c>
      <c r="E216" s="36">
        <f t="shared" si="28"/>
        <v>2892.3845927668331</v>
      </c>
      <c r="F216" s="37">
        <f t="shared" si="35"/>
        <v>0.89771275804244732</v>
      </c>
      <c r="G216" s="38">
        <f t="shared" si="29"/>
        <v>197.73855725506974</v>
      </c>
      <c r="H216" s="38">
        <f t="shared" si="30"/>
        <v>2.5792818120724856</v>
      </c>
      <c r="I216" s="36">
        <f t="shared" si="31"/>
        <v>200.31783906714222</v>
      </c>
      <c r="J216" s="39">
        <f t="shared" si="36"/>
        <v>-28.093883690315693</v>
      </c>
      <c r="K216" s="36">
        <f t="shared" si="32"/>
        <v>172.22395537682652</v>
      </c>
      <c r="L216" s="36">
        <f t="shared" si="33"/>
        <v>681280.97066735069</v>
      </c>
      <c r="M216" s="36">
        <f t="shared" si="34"/>
        <v>585733.67223658704</v>
      </c>
      <c r="N216" s="62"/>
      <c r="O216" s="73"/>
      <c r="P216" s="68"/>
    </row>
    <row r="217" spans="1:16" s="34" customFormat="1" x14ac:dyDescent="0.3">
      <c r="A217" s="33">
        <v>1232</v>
      </c>
      <c r="B217" s="34" t="s">
        <v>271</v>
      </c>
      <c r="C217" s="35">
        <v>3178</v>
      </c>
      <c r="D217" s="35">
        <v>925</v>
      </c>
      <c r="E217" s="36">
        <f t="shared" si="28"/>
        <v>3435.6756756756758</v>
      </c>
      <c r="F217" s="37">
        <f t="shared" si="35"/>
        <v>1.06633464106507</v>
      </c>
      <c r="G217" s="38">
        <f t="shared" si="29"/>
        <v>-128.23609249023593</v>
      </c>
      <c r="H217" s="38">
        <f t="shared" si="30"/>
        <v>0</v>
      </c>
      <c r="I217" s="36">
        <f t="shared" si="31"/>
        <v>-128.23609249023593</v>
      </c>
      <c r="J217" s="39">
        <f t="shared" si="36"/>
        <v>-28.093883690315693</v>
      </c>
      <c r="K217" s="36">
        <f t="shared" si="32"/>
        <v>-156.32997618055163</v>
      </c>
      <c r="L217" s="36">
        <f t="shared" si="33"/>
        <v>-118618.38555346824</v>
      </c>
      <c r="M217" s="36">
        <f t="shared" si="34"/>
        <v>-144605.22796701026</v>
      </c>
      <c r="N217" s="62"/>
      <c r="O217" s="73"/>
      <c r="P217" s="68"/>
    </row>
    <row r="218" spans="1:16" s="34" customFormat="1" x14ac:dyDescent="0.3">
      <c r="A218" s="33">
        <v>1233</v>
      </c>
      <c r="B218" s="34" t="s">
        <v>272</v>
      </c>
      <c r="C218" s="35">
        <v>2745</v>
      </c>
      <c r="D218" s="35">
        <v>1116</v>
      </c>
      <c r="E218" s="36">
        <f t="shared" si="28"/>
        <v>2459.6774193548385</v>
      </c>
      <c r="F218" s="37">
        <f t="shared" si="35"/>
        <v>0.76341293116608855</v>
      </c>
      <c r="G218" s="38">
        <f t="shared" si="29"/>
        <v>457.36286130226642</v>
      </c>
      <c r="H218" s="38">
        <f t="shared" si="30"/>
        <v>154.02679250627057</v>
      </c>
      <c r="I218" s="36">
        <f t="shared" si="31"/>
        <v>611.38965380853699</v>
      </c>
      <c r="J218" s="39">
        <f t="shared" si="36"/>
        <v>-28.093883690315693</v>
      </c>
      <c r="K218" s="36">
        <f t="shared" si="32"/>
        <v>583.2957701182213</v>
      </c>
      <c r="L218" s="36">
        <f t="shared" si="33"/>
        <v>682310.85365032731</v>
      </c>
      <c r="M218" s="36">
        <f t="shared" si="34"/>
        <v>650958.07945193502</v>
      </c>
      <c r="N218" s="62"/>
      <c r="O218" s="73"/>
      <c r="P218" s="68"/>
    </row>
    <row r="219" spans="1:16" s="34" customFormat="1" x14ac:dyDescent="0.3">
      <c r="A219" s="33">
        <v>1234</v>
      </c>
      <c r="B219" s="34" t="s">
        <v>273</v>
      </c>
      <c r="C219" s="35">
        <v>2575</v>
      </c>
      <c r="D219" s="35">
        <v>920</v>
      </c>
      <c r="E219" s="36">
        <f t="shared" si="28"/>
        <v>2798.913043478261</v>
      </c>
      <c r="F219" s="37">
        <f t="shared" si="35"/>
        <v>0.86870188496554568</v>
      </c>
      <c r="G219" s="38">
        <f t="shared" si="29"/>
        <v>253.82148682821298</v>
      </c>
      <c r="H219" s="38">
        <f t="shared" si="30"/>
        <v>35.294324063072708</v>
      </c>
      <c r="I219" s="36">
        <f t="shared" si="31"/>
        <v>289.11581089128572</v>
      </c>
      <c r="J219" s="39">
        <f t="shared" si="36"/>
        <v>-28.093883690315693</v>
      </c>
      <c r="K219" s="36">
        <f t="shared" si="32"/>
        <v>261.02192720097003</v>
      </c>
      <c r="L219" s="36">
        <f t="shared" si="33"/>
        <v>265986.54601998284</v>
      </c>
      <c r="M219" s="36">
        <f t="shared" si="34"/>
        <v>240140.17302489243</v>
      </c>
      <c r="N219" s="62"/>
      <c r="O219" s="73"/>
      <c r="P219" s="68"/>
    </row>
    <row r="220" spans="1:16" s="34" customFormat="1" x14ac:dyDescent="0.3">
      <c r="A220" s="33">
        <v>1235</v>
      </c>
      <c r="B220" s="34" t="s">
        <v>274</v>
      </c>
      <c r="C220" s="35">
        <v>42339</v>
      </c>
      <c r="D220" s="35">
        <v>14425</v>
      </c>
      <c r="E220" s="36">
        <f t="shared" si="28"/>
        <v>2935.1126516464469</v>
      </c>
      <c r="F220" s="37">
        <f t="shared" si="35"/>
        <v>0.9109743151944738</v>
      </c>
      <c r="G220" s="38">
        <f t="shared" si="29"/>
        <v>172.10172192730141</v>
      </c>
      <c r="H220" s="38">
        <f t="shared" si="30"/>
        <v>0</v>
      </c>
      <c r="I220" s="36">
        <f t="shared" si="31"/>
        <v>172.10172192730141</v>
      </c>
      <c r="J220" s="39">
        <f t="shared" si="36"/>
        <v>-28.093883690315693</v>
      </c>
      <c r="K220" s="36">
        <f t="shared" si="32"/>
        <v>144.00783823698572</v>
      </c>
      <c r="L220" s="36">
        <f t="shared" si="33"/>
        <v>2482567.338801323</v>
      </c>
      <c r="M220" s="36">
        <f t="shared" si="34"/>
        <v>2077313.066568519</v>
      </c>
      <c r="N220" s="62"/>
      <c r="O220" s="73"/>
      <c r="P220" s="68"/>
    </row>
    <row r="221" spans="1:16" s="34" customFormat="1" x14ac:dyDescent="0.3">
      <c r="A221" s="33">
        <v>1238</v>
      </c>
      <c r="B221" s="34" t="s">
        <v>275</v>
      </c>
      <c r="C221" s="35">
        <v>24419</v>
      </c>
      <c r="D221" s="35">
        <v>8475</v>
      </c>
      <c r="E221" s="36">
        <f t="shared" si="28"/>
        <v>2881.297935103245</v>
      </c>
      <c r="F221" s="37">
        <f t="shared" si="35"/>
        <v>0.89427177925506851</v>
      </c>
      <c r="G221" s="38">
        <f t="shared" si="29"/>
        <v>204.39055185322258</v>
      </c>
      <c r="H221" s="38">
        <f t="shared" si="30"/>
        <v>6.4596119943283155</v>
      </c>
      <c r="I221" s="36">
        <f t="shared" si="31"/>
        <v>210.8501638475509</v>
      </c>
      <c r="J221" s="39">
        <f t="shared" si="36"/>
        <v>-28.093883690315693</v>
      </c>
      <c r="K221" s="36">
        <f t="shared" si="32"/>
        <v>182.75628015723521</v>
      </c>
      <c r="L221" s="36">
        <f t="shared" si="33"/>
        <v>1786955.138607994</v>
      </c>
      <c r="M221" s="36">
        <f t="shared" si="34"/>
        <v>1548859.4743325685</v>
      </c>
      <c r="N221" s="62"/>
      <c r="O221" s="73"/>
      <c r="P221" s="68"/>
    </row>
    <row r="222" spans="1:16" s="34" customFormat="1" x14ac:dyDescent="0.3">
      <c r="A222" s="33">
        <v>1241</v>
      </c>
      <c r="B222" s="34" t="s">
        <v>276</v>
      </c>
      <c r="C222" s="35">
        <v>12121</v>
      </c>
      <c r="D222" s="35">
        <v>3876</v>
      </c>
      <c r="E222" s="36">
        <f t="shared" si="28"/>
        <v>3127.1929824561403</v>
      </c>
      <c r="F222" s="37">
        <f t="shared" si="35"/>
        <v>0.97059051006983355</v>
      </c>
      <c r="G222" s="38">
        <f t="shared" si="29"/>
        <v>56.853523441485414</v>
      </c>
      <c r="H222" s="38">
        <f t="shared" si="30"/>
        <v>0</v>
      </c>
      <c r="I222" s="36">
        <f t="shared" si="31"/>
        <v>56.853523441485414</v>
      </c>
      <c r="J222" s="39">
        <f t="shared" si="36"/>
        <v>-28.093883690315693</v>
      </c>
      <c r="K222" s="36">
        <f t="shared" si="32"/>
        <v>28.759639751169722</v>
      </c>
      <c r="L222" s="36">
        <f t="shared" si="33"/>
        <v>220364.25685919746</v>
      </c>
      <c r="M222" s="36">
        <f t="shared" si="34"/>
        <v>111472.36367553384</v>
      </c>
      <c r="N222" s="62"/>
      <c r="O222" s="73"/>
      <c r="P222" s="68"/>
    </row>
    <row r="223" spans="1:16" s="34" customFormat="1" x14ac:dyDescent="0.3">
      <c r="A223" s="33">
        <v>1242</v>
      </c>
      <c r="B223" s="34" t="s">
        <v>277</v>
      </c>
      <c r="C223" s="35">
        <v>7268</v>
      </c>
      <c r="D223" s="35">
        <v>2443</v>
      </c>
      <c r="E223" s="36">
        <f t="shared" si="28"/>
        <v>2975.0306999590666</v>
      </c>
      <c r="F223" s="37">
        <f t="shared" si="35"/>
        <v>0.92336372611030026</v>
      </c>
      <c r="G223" s="38">
        <f t="shared" si="29"/>
        <v>148.1508929397296</v>
      </c>
      <c r="H223" s="38">
        <f t="shared" si="30"/>
        <v>0</v>
      </c>
      <c r="I223" s="36">
        <f t="shared" si="31"/>
        <v>148.1508929397296</v>
      </c>
      <c r="J223" s="39">
        <f t="shared" si="36"/>
        <v>-28.093883690315693</v>
      </c>
      <c r="K223" s="36">
        <f t="shared" si="32"/>
        <v>120.05700924941391</v>
      </c>
      <c r="L223" s="36">
        <f t="shared" si="33"/>
        <v>361932.63145175943</v>
      </c>
      <c r="M223" s="36">
        <f t="shared" si="34"/>
        <v>293299.27359631821</v>
      </c>
      <c r="N223" s="62"/>
      <c r="O223" s="73"/>
      <c r="P223" s="68"/>
    </row>
    <row r="224" spans="1:16" s="34" customFormat="1" x14ac:dyDescent="0.3">
      <c r="A224" s="33">
        <v>1243</v>
      </c>
      <c r="B224" s="34" t="s">
        <v>125</v>
      </c>
      <c r="C224" s="35">
        <v>61953</v>
      </c>
      <c r="D224" s="35">
        <v>19742</v>
      </c>
      <c r="E224" s="36">
        <f t="shared" si="28"/>
        <v>3138.1319015297336</v>
      </c>
      <c r="F224" s="37">
        <f t="shared" si="35"/>
        <v>0.9739856350598215</v>
      </c>
      <c r="G224" s="38">
        <f t="shared" si="29"/>
        <v>50.290171997329431</v>
      </c>
      <c r="H224" s="38">
        <f t="shared" si="30"/>
        <v>0</v>
      </c>
      <c r="I224" s="36">
        <f t="shared" si="31"/>
        <v>50.290171997329431</v>
      </c>
      <c r="J224" s="39">
        <f t="shared" si="36"/>
        <v>-28.093883690315693</v>
      </c>
      <c r="K224" s="36">
        <f t="shared" si="32"/>
        <v>22.196288307013738</v>
      </c>
      <c r="L224" s="36">
        <f t="shared" si="33"/>
        <v>992828.57557127764</v>
      </c>
      <c r="M224" s="36">
        <f t="shared" si="34"/>
        <v>438199.12375706522</v>
      </c>
      <c r="N224" s="62"/>
      <c r="O224" s="73"/>
      <c r="P224" s="68"/>
    </row>
    <row r="225" spans="1:16" s="34" customFormat="1" x14ac:dyDescent="0.3">
      <c r="A225" s="33">
        <v>1244</v>
      </c>
      <c r="B225" s="34" t="s">
        <v>278</v>
      </c>
      <c r="C225" s="35">
        <v>30289</v>
      </c>
      <c r="D225" s="35">
        <v>5118</v>
      </c>
      <c r="E225" s="36">
        <f t="shared" si="28"/>
        <v>5918.1320828448615</v>
      </c>
      <c r="F225" s="37">
        <f t="shared" si="35"/>
        <v>1.8368175130776736</v>
      </c>
      <c r="G225" s="38">
        <f t="shared" si="29"/>
        <v>-1617.7099367917474</v>
      </c>
      <c r="H225" s="38">
        <f t="shared" si="30"/>
        <v>0</v>
      </c>
      <c r="I225" s="36">
        <f t="shared" si="31"/>
        <v>-1617.7099367917474</v>
      </c>
      <c r="J225" s="39">
        <f t="shared" si="36"/>
        <v>-28.093883690315693</v>
      </c>
      <c r="K225" s="36">
        <f t="shared" si="32"/>
        <v>-1645.8038204820632</v>
      </c>
      <c r="L225" s="36">
        <f t="shared" si="33"/>
        <v>-8279439.4565001633</v>
      </c>
      <c r="M225" s="36">
        <f t="shared" si="34"/>
        <v>-8423223.9532271996</v>
      </c>
      <c r="N225" s="62"/>
      <c r="O225" s="73"/>
      <c r="P225" s="68"/>
    </row>
    <row r="226" spans="1:16" s="34" customFormat="1" x14ac:dyDescent="0.3">
      <c r="A226" s="33">
        <v>1245</v>
      </c>
      <c r="B226" s="34" t="s">
        <v>279</v>
      </c>
      <c r="C226" s="35">
        <v>21445</v>
      </c>
      <c r="D226" s="35">
        <v>6975</v>
      </c>
      <c r="E226" s="36">
        <f t="shared" si="28"/>
        <v>3074.5519713261647</v>
      </c>
      <c r="F226" s="37">
        <f t="shared" si="35"/>
        <v>0.95425225843973882</v>
      </c>
      <c r="G226" s="38">
        <f t="shared" si="29"/>
        <v>88.43813011947077</v>
      </c>
      <c r="H226" s="38">
        <f t="shared" si="30"/>
        <v>0</v>
      </c>
      <c r="I226" s="36">
        <f t="shared" si="31"/>
        <v>88.43813011947077</v>
      </c>
      <c r="J226" s="39">
        <f t="shared" si="36"/>
        <v>-28.093883690315693</v>
      </c>
      <c r="K226" s="36">
        <f t="shared" si="32"/>
        <v>60.344246429155078</v>
      </c>
      <c r="L226" s="36">
        <f t="shared" si="33"/>
        <v>616855.95758330857</v>
      </c>
      <c r="M226" s="36">
        <f t="shared" si="34"/>
        <v>420901.11884335667</v>
      </c>
      <c r="N226" s="62"/>
      <c r="O226" s="73"/>
      <c r="P226" s="68"/>
    </row>
    <row r="227" spans="1:16" s="34" customFormat="1" x14ac:dyDescent="0.3">
      <c r="A227" s="33">
        <v>1246</v>
      </c>
      <c r="B227" s="34" t="s">
        <v>280</v>
      </c>
      <c r="C227" s="35">
        <v>83467</v>
      </c>
      <c r="D227" s="35">
        <v>24870</v>
      </c>
      <c r="E227" s="36">
        <f t="shared" si="28"/>
        <v>3356.1318858061923</v>
      </c>
      <c r="F227" s="37">
        <f t="shared" si="35"/>
        <v>1.0416465428199555</v>
      </c>
      <c r="G227" s="38">
        <f t="shared" si="29"/>
        <v>-80.509818568545782</v>
      </c>
      <c r="H227" s="38">
        <f t="shared" si="30"/>
        <v>0</v>
      </c>
      <c r="I227" s="36">
        <f t="shared" si="31"/>
        <v>-80.509818568545782</v>
      </c>
      <c r="J227" s="39">
        <f t="shared" si="36"/>
        <v>-28.093883690315693</v>
      </c>
      <c r="K227" s="36">
        <f t="shared" si="32"/>
        <v>-108.60370225886147</v>
      </c>
      <c r="L227" s="36">
        <f t="shared" si="33"/>
        <v>-2002279.1877997336</v>
      </c>
      <c r="M227" s="36">
        <f t="shared" si="34"/>
        <v>-2700974.0751778847</v>
      </c>
      <c r="N227" s="62"/>
      <c r="O227" s="73"/>
      <c r="P227" s="68"/>
    </row>
    <row r="228" spans="1:16" s="34" customFormat="1" x14ac:dyDescent="0.3">
      <c r="A228" s="33">
        <v>1247</v>
      </c>
      <c r="B228" s="34" t="s">
        <v>281</v>
      </c>
      <c r="C228" s="35">
        <v>85136</v>
      </c>
      <c r="D228" s="35">
        <v>28380</v>
      </c>
      <c r="E228" s="36">
        <f t="shared" si="28"/>
        <v>2999.8590556730092</v>
      </c>
      <c r="F228" s="37">
        <f t="shared" si="35"/>
        <v>0.93106973164682572</v>
      </c>
      <c r="G228" s="38">
        <f t="shared" si="29"/>
        <v>133.25387951136409</v>
      </c>
      <c r="H228" s="38">
        <f t="shared" si="30"/>
        <v>0</v>
      </c>
      <c r="I228" s="36">
        <f t="shared" si="31"/>
        <v>133.25387951136409</v>
      </c>
      <c r="J228" s="39">
        <f t="shared" si="36"/>
        <v>-28.093883690315693</v>
      </c>
      <c r="K228" s="36">
        <f t="shared" si="32"/>
        <v>105.1599958210484</v>
      </c>
      <c r="L228" s="36">
        <f t="shared" si="33"/>
        <v>3781745.1005325126</v>
      </c>
      <c r="M228" s="36">
        <f t="shared" si="34"/>
        <v>2984440.6814013533</v>
      </c>
      <c r="N228" s="62"/>
      <c r="O228" s="73"/>
      <c r="P228" s="68"/>
    </row>
    <row r="229" spans="1:16" s="34" customFormat="1" x14ac:dyDescent="0.3">
      <c r="A229" s="33">
        <v>1251</v>
      </c>
      <c r="B229" s="34" t="s">
        <v>282</v>
      </c>
      <c r="C229" s="35">
        <v>10820</v>
      </c>
      <c r="D229" s="35">
        <v>4125</v>
      </c>
      <c r="E229" s="36">
        <f t="shared" si="28"/>
        <v>2623.030303030303</v>
      </c>
      <c r="F229" s="37">
        <f t="shared" si="35"/>
        <v>0.81411295498215031</v>
      </c>
      <c r="G229" s="38">
        <f t="shared" si="29"/>
        <v>359.35113109698779</v>
      </c>
      <c r="H229" s="38">
        <f t="shared" si="30"/>
        <v>96.853283219858</v>
      </c>
      <c r="I229" s="36">
        <f t="shared" si="31"/>
        <v>456.20441431684577</v>
      </c>
      <c r="J229" s="39">
        <f t="shared" si="36"/>
        <v>-28.093883690315693</v>
      </c>
      <c r="K229" s="36">
        <f t="shared" si="32"/>
        <v>428.11053062653008</v>
      </c>
      <c r="L229" s="36">
        <f t="shared" si="33"/>
        <v>1881843.2090569888</v>
      </c>
      <c r="M229" s="36">
        <f t="shared" si="34"/>
        <v>1765955.9388344365</v>
      </c>
      <c r="N229" s="62"/>
      <c r="O229" s="73"/>
      <c r="P229" s="68"/>
    </row>
    <row r="230" spans="1:16" s="34" customFormat="1" x14ac:dyDescent="0.3">
      <c r="A230" s="33">
        <v>1252</v>
      </c>
      <c r="B230" s="34" t="s">
        <v>283</v>
      </c>
      <c r="C230" s="35">
        <v>1112</v>
      </c>
      <c r="D230" s="35">
        <v>381</v>
      </c>
      <c r="E230" s="36">
        <f t="shared" si="28"/>
        <v>2918.6351706036744</v>
      </c>
      <c r="F230" s="37">
        <f t="shared" si="35"/>
        <v>0.90586018030747062</v>
      </c>
      <c r="G230" s="38">
        <f t="shared" si="29"/>
        <v>181.98821055296494</v>
      </c>
      <c r="H230" s="38">
        <f t="shared" si="30"/>
        <v>0</v>
      </c>
      <c r="I230" s="36">
        <f t="shared" si="31"/>
        <v>181.98821055296494</v>
      </c>
      <c r="J230" s="39">
        <f t="shared" si="36"/>
        <v>-28.093883690315693</v>
      </c>
      <c r="K230" s="36">
        <f t="shared" si="32"/>
        <v>153.89432686264925</v>
      </c>
      <c r="L230" s="36">
        <f t="shared" si="33"/>
        <v>69337.508220679651</v>
      </c>
      <c r="M230" s="36">
        <f t="shared" si="34"/>
        <v>58633.738534669363</v>
      </c>
      <c r="N230" s="62"/>
      <c r="O230" s="73"/>
      <c r="P230" s="68"/>
    </row>
    <row r="231" spans="1:16" s="34" customFormat="1" x14ac:dyDescent="0.3">
      <c r="A231" s="33">
        <v>1253</v>
      </c>
      <c r="B231" s="34" t="s">
        <v>284</v>
      </c>
      <c r="C231" s="35">
        <v>21796</v>
      </c>
      <c r="D231" s="35">
        <v>7957</v>
      </c>
      <c r="E231" s="36">
        <f t="shared" si="28"/>
        <v>2739.2233253738846</v>
      </c>
      <c r="F231" s="37">
        <f t="shared" si="35"/>
        <v>0.85017591798305747</v>
      </c>
      <c r="G231" s="38">
        <f t="shared" si="29"/>
        <v>289.6353176908388</v>
      </c>
      <c r="H231" s="38">
        <f t="shared" si="30"/>
        <v>56.185725399604458</v>
      </c>
      <c r="I231" s="36">
        <f t="shared" si="31"/>
        <v>345.82104309044325</v>
      </c>
      <c r="J231" s="39">
        <f t="shared" si="36"/>
        <v>-28.093883690315693</v>
      </c>
      <c r="K231" s="36">
        <f t="shared" si="32"/>
        <v>317.72715940012756</v>
      </c>
      <c r="L231" s="36">
        <f t="shared" si="33"/>
        <v>2751698.039870657</v>
      </c>
      <c r="M231" s="36">
        <f t="shared" si="34"/>
        <v>2528155.007346815</v>
      </c>
      <c r="N231" s="62"/>
      <c r="O231" s="73"/>
      <c r="P231" s="68"/>
    </row>
    <row r="232" spans="1:16" s="34" customFormat="1" x14ac:dyDescent="0.3">
      <c r="A232" s="33">
        <v>1256</v>
      </c>
      <c r="B232" s="34" t="s">
        <v>285</v>
      </c>
      <c r="C232" s="35">
        <v>22619</v>
      </c>
      <c r="D232" s="35">
        <v>7812</v>
      </c>
      <c r="E232" s="36">
        <f t="shared" si="28"/>
        <v>2895.4173067076295</v>
      </c>
      <c r="F232" s="37">
        <f t="shared" si="35"/>
        <v>0.89865402498286551</v>
      </c>
      <c r="G232" s="38">
        <f t="shared" si="29"/>
        <v>195.9189288905919</v>
      </c>
      <c r="H232" s="38">
        <f t="shared" si="30"/>
        <v>1.5178319327937515</v>
      </c>
      <c r="I232" s="36">
        <f t="shared" si="31"/>
        <v>197.43676082338564</v>
      </c>
      <c r="J232" s="39">
        <f t="shared" si="36"/>
        <v>-28.093883690315693</v>
      </c>
      <c r="K232" s="36">
        <f t="shared" si="32"/>
        <v>169.34287713306995</v>
      </c>
      <c r="L232" s="36">
        <f t="shared" si="33"/>
        <v>1542375.9755522886</v>
      </c>
      <c r="M232" s="36">
        <f t="shared" si="34"/>
        <v>1322906.5561635424</v>
      </c>
      <c r="N232" s="62"/>
      <c r="O232" s="73"/>
      <c r="P232" s="68"/>
    </row>
    <row r="233" spans="1:16" s="34" customFormat="1" x14ac:dyDescent="0.3">
      <c r="A233" s="33">
        <v>1259</v>
      </c>
      <c r="B233" s="34" t="s">
        <v>286</v>
      </c>
      <c r="C233" s="35">
        <v>14759</v>
      </c>
      <c r="D233" s="35">
        <v>4852</v>
      </c>
      <c r="E233" s="36">
        <f t="shared" si="28"/>
        <v>3041.8384171475682</v>
      </c>
      <c r="F233" s="37">
        <f t="shared" si="35"/>
        <v>0.94409891471757978</v>
      </c>
      <c r="G233" s="38">
        <f t="shared" si="29"/>
        <v>108.06626262662867</v>
      </c>
      <c r="H233" s="38">
        <f t="shared" si="30"/>
        <v>0</v>
      </c>
      <c r="I233" s="36">
        <f t="shared" si="31"/>
        <v>108.06626262662867</v>
      </c>
      <c r="J233" s="39">
        <f t="shared" si="36"/>
        <v>-28.093883690315693</v>
      </c>
      <c r="K233" s="36">
        <f t="shared" si="32"/>
        <v>79.972378936312978</v>
      </c>
      <c r="L233" s="36">
        <f t="shared" si="33"/>
        <v>524337.5062644023</v>
      </c>
      <c r="M233" s="36">
        <f t="shared" si="34"/>
        <v>388025.98259899055</v>
      </c>
      <c r="N233" s="62"/>
      <c r="O233" s="73"/>
      <c r="P233" s="68"/>
    </row>
    <row r="234" spans="1:16" s="34" customFormat="1" x14ac:dyDescent="0.3">
      <c r="A234" s="33">
        <v>1260</v>
      </c>
      <c r="B234" s="34" t="s">
        <v>287</v>
      </c>
      <c r="C234" s="35">
        <v>13496</v>
      </c>
      <c r="D234" s="35">
        <v>5077</v>
      </c>
      <c r="E234" s="36">
        <f t="shared" si="28"/>
        <v>2658.2627535946426</v>
      </c>
      <c r="F234" s="37">
        <f t="shared" si="35"/>
        <v>0.82504809149470226</v>
      </c>
      <c r="G234" s="38">
        <f t="shared" si="29"/>
        <v>338.21166075838397</v>
      </c>
      <c r="H234" s="38">
        <f t="shared" si="30"/>
        <v>84.521925522339131</v>
      </c>
      <c r="I234" s="36">
        <f t="shared" si="31"/>
        <v>422.7335862807231</v>
      </c>
      <c r="J234" s="39">
        <f t="shared" si="36"/>
        <v>-28.093883690315693</v>
      </c>
      <c r="K234" s="36">
        <f t="shared" si="32"/>
        <v>394.63970259040741</v>
      </c>
      <c r="L234" s="36">
        <f t="shared" si="33"/>
        <v>2146218.4175472311</v>
      </c>
      <c r="M234" s="36">
        <f t="shared" si="34"/>
        <v>2003585.7700514984</v>
      </c>
      <c r="N234" s="62"/>
      <c r="O234" s="73"/>
      <c r="P234" s="68"/>
    </row>
    <row r="235" spans="1:16" s="34" customFormat="1" x14ac:dyDescent="0.3">
      <c r="A235" s="33">
        <v>1263</v>
      </c>
      <c r="B235" s="34" t="s">
        <v>288</v>
      </c>
      <c r="C235" s="35">
        <v>48161</v>
      </c>
      <c r="D235" s="35">
        <v>15607</v>
      </c>
      <c r="E235" s="36">
        <f t="shared" si="28"/>
        <v>3085.8589094637023</v>
      </c>
      <c r="F235" s="37">
        <f t="shared" si="35"/>
        <v>0.95776160593310056</v>
      </c>
      <c r="G235" s="38">
        <f t="shared" si="29"/>
        <v>81.653967236948205</v>
      </c>
      <c r="H235" s="38">
        <f t="shared" si="30"/>
        <v>0</v>
      </c>
      <c r="I235" s="36">
        <f t="shared" si="31"/>
        <v>81.653967236948205</v>
      </c>
      <c r="J235" s="39">
        <f t="shared" si="36"/>
        <v>-28.093883690315693</v>
      </c>
      <c r="K235" s="36">
        <f t="shared" si="32"/>
        <v>53.560083546632512</v>
      </c>
      <c r="L235" s="36">
        <f t="shared" si="33"/>
        <v>1274373.4666670507</v>
      </c>
      <c r="M235" s="36">
        <f t="shared" si="34"/>
        <v>835912.22391229367</v>
      </c>
      <c r="N235" s="62"/>
      <c r="O235" s="73"/>
      <c r="P235" s="68"/>
    </row>
    <row r="236" spans="1:16" s="34" customFormat="1" x14ac:dyDescent="0.3">
      <c r="A236" s="33">
        <v>1264</v>
      </c>
      <c r="B236" s="34" t="s">
        <v>289</v>
      </c>
      <c r="C236" s="35">
        <v>10190</v>
      </c>
      <c r="D236" s="35">
        <v>2858</v>
      </c>
      <c r="E236" s="36">
        <f t="shared" si="28"/>
        <v>3565.4303708887333</v>
      </c>
      <c r="F236" s="37">
        <f t="shared" si="35"/>
        <v>1.1066067561911035</v>
      </c>
      <c r="G236" s="38">
        <f t="shared" si="29"/>
        <v>-206.08890961807037</v>
      </c>
      <c r="H236" s="38">
        <f t="shared" si="30"/>
        <v>0</v>
      </c>
      <c r="I236" s="36">
        <f t="shared" si="31"/>
        <v>-206.08890961807037</v>
      </c>
      <c r="J236" s="39">
        <f t="shared" si="36"/>
        <v>-28.093883690315693</v>
      </c>
      <c r="K236" s="36">
        <f t="shared" si="32"/>
        <v>-234.18279330838607</v>
      </c>
      <c r="L236" s="36">
        <f t="shared" si="33"/>
        <v>-589002.10368844518</v>
      </c>
      <c r="M236" s="36">
        <f t="shared" si="34"/>
        <v>-669294.42327536736</v>
      </c>
      <c r="N236" s="62"/>
      <c r="O236" s="73"/>
      <c r="P236" s="68"/>
    </row>
    <row r="237" spans="1:16" s="34" customFormat="1" x14ac:dyDescent="0.3">
      <c r="A237" s="33">
        <v>1265</v>
      </c>
      <c r="B237" s="34" t="s">
        <v>290</v>
      </c>
      <c r="C237" s="35">
        <v>1745</v>
      </c>
      <c r="D237" s="35">
        <v>576</v>
      </c>
      <c r="E237" s="36">
        <f t="shared" si="28"/>
        <v>3029.5138888888887</v>
      </c>
      <c r="F237" s="37">
        <f t="shared" si="35"/>
        <v>0.94027373659903379</v>
      </c>
      <c r="G237" s="38">
        <f t="shared" si="29"/>
        <v>115.46097958183636</v>
      </c>
      <c r="H237" s="38">
        <f t="shared" si="30"/>
        <v>0</v>
      </c>
      <c r="I237" s="36">
        <f t="shared" si="31"/>
        <v>115.46097958183636</v>
      </c>
      <c r="J237" s="39">
        <f t="shared" si="36"/>
        <v>-28.093883690315693</v>
      </c>
      <c r="K237" s="36">
        <f t="shared" si="32"/>
        <v>87.367095891520663</v>
      </c>
      <c r="L237" s="36">
        <f t="shared" si="33"/>
        <v>66505.52423913774</v>
      </c>
      <c r="M237" s="36">
        <f t="shared" si="34"/>
        <v>50323.447233515901</v>
      </c>
      <c r="N237" s="62"/>
      <c r="O237" s="73"/>
      <c r="P237" s="68"/>
    </row>
    <row r="238" spans="1:16" s="34" customFormat="1" x14ac:dyDescent="0.3">
      <c r="A238" s="33">
        <v>1266</v>
      </c>
      <c r="B238" s="34" t="s">
        <v>291</v>
      </c>
      <c r="C238" s="35">
        <v>5390</v>
      </c>
      <c r="D238" s="35">
        <v>1701</v>
      </c>
      <c r="E238" s="36">
        <f t="shared" si="28"/>
        <v>3168.7242798353909</v>
      </c>
      <c r="F238" s="37">
        <f t="shared" si="35"/>
        <v>0.98348062696806504</v>
      </c>
      <c r="G238" s="38">
        <f t="shared" si="29"/>
        <v>31.934745013935025</v>
      </c>
      <c r="H238" s="38">
        <f t="shared" si="30"/>
        <v>0</v>
      </c>
      <c r="I238" s="36">
        <f t="shared" si="31"/>
        <v>31.934745013935025</v>
      </c>
      <c r="J238" s="39">
        <f t="shared" si="36"/>
        <v>-28.093883690315693</v>
      </c>
      <c r="K238" s="36">
        <f t="shared" si="32"/>
        <v>3.8408613236193325</v>
      </c>
      <c r="L238" s="36">
        <f t="shared" si="33"/>
        <v>54321.001268703476</v>
      </c>
      <c r="M238" s="36">
        <f t="shared" si="34"/>
        <v>6533.3051114764849</v>
      </c>
      <c r="N238" s="62"/>
      <c r="O238" s="73"/>
      <c r="P238" s="68"/>
    </row>
    <row r="239" spans="1:16" s="34" customFormat="1" x14ac:dyDescent="0.3">
      <c r="A239" s="33">
        <v>1401</v>
      </c>
      <c r="B239" s="34" t="s">
        <v>292</v>
      </c>
      <c r="C239" s="35">
        <v>41235</v>
      </c>
      <c r="D239" s="35">
        <v>11923</v>
      </c>
      <c r="E239" s="36">
        <f t="shared" si="28"/>
        <v>3458.441667365596</v>
      </c>
      <c r="F239" s="37">
        <f t="shared" si="35"/>
        <v>1.0734005482893854</v>
      </c>
      <c r="G239" s="38">
        <f t="shared" si="29"/>
        <v>-141.89568750418803</v>
      </c>
      <c r="H239" s="38">
        <f t="shared" si="30"/>
        <v>0</v>
      </c>
      <c r="I239" s="36">
        <f t="shared" si="31"/>
        <v>-141.89568750418803</v>
      </c>
      <c r="J239" s="39">
        <f t="shared" si="36"/>
        <v>-28.093883690315693</v>
      </c>
      <c r="K239" s="36">
        <f t="shared" si="32"/>
        <v>-169.98957119450372</v>
      </c>
      <c r="L239" s="36">
        <f t="shared" si="33"/>
        <v>-1691822.2821124338</v>
      </c>
      <c r="M239" s="36">
        <f t="shared" si="34"/>
        <v>-2026785.657352068</v>
      </c>
      <c r="N239" s="62"/>
      <c r="O239" s="73"/>
      <c r="P239" s="68"/>
    </row>
    <row r="240" spans="1:16" s="34" customFormat="1" x14ac:dyDescent="0.3">
      <c r="A240" s="33">
        <v>1411</v>
      </c>
      <c r="B240" s="34" t="s">
        <v>293</v>
      </c>
      <c r="C240" s="35">
        <v>7745</v>
      </c>
      <c r="D240" s="35">
        <v>2370</v>
      </c>
      <c r="E240" s="36">
        <f t="shared" si="28"/>
        <v>3267.9324894514766</v>
      </c>
      <c r="F240" s="37">
        <f t="shared" si="35"/>
        <v>1.0142719939590346</v>
      </c>
      <c r="G240" s="38">
        <f t="shared" si="29"/>
        <v>-27.590180755716393</v>
      </c>
      <c r="H240" s="38">
        <f t="shared" si="30"/>
        <v>0</v>
      </c>
      <c r="I240" s="36">
        <f t="shared" si="31"/>
        <v>-27.590180755716393</v>
      </c>
      <c r="J240" s="39">
        <f t="shared" si="36"/>
        <v>-28.093883690315693</v>
      </c>
      <c r="K240" s="36">
        <f t="shared" si="32"/>
        <v>-55.684064446032082</v>
      </c>
      <c r="L240" s="36">
        <f t="shared" si="33"/>
        <v>-65388.728391047851</v>
      </c>
      <c r="M240" s="36">
        <f t="shared" si="34"/>
        <v>-131971.23273709603</v>
      </c>
      <c r="N240" s="62"/>
      <c r="O240" s="73"/>
      <c r="P240" s="68"/>
    </row>
    <row r="241" spans="1:16" s="34" customFormat="1" x14ac:dyDescent="0.3">
      <c r="A241" s="33">
        <v>1412</v>
      </c>
      <c r="B241" s="34" t="s">
        <v>294</v>
      </c>
      <c r="C241" s="35">
        <v>3286</v>
      </c>
      <c r="D241" s="35">
        <v>785</v>
      </c>
      <c r="E241" s="36">
        <f t="shared" si="28"/>
        <v>4185.9872611464971</v>
      </c>
      <c r="F241" s="37">
        <f t="shared" si="35"/>
        <v>1.2992097173839789</v>
      </c>
      <c r="G241" s="38">
        <f t="shared" si="29"/>
        <v>-578.42304377272865</v>
      </c>
      <c r="H241" s="38">
        <f t="shared" si="30"/>
        <v>0</v>
      </c>
      <c r="I241" s="36">
        <f t="shared" si="31"/>
        <v>-578.42304377272865</v>
      </c>
      <c r="J241" s="39">
        <f t="shared" si="36"/>
        <v>-28.093883690315693</v>
      </c>
      <c r="K241" s="36">
        <f t="shared" si="32"/>
        <v>-606.51692746304434</v>
      </c>
      <c r="L241" s="36">
        <f t="shared" si="33"/>
        <v>-454062.08936159196</v>
      </c>
      <c r="M241" s="36">
        <f t="shared" si="34"/>
        <v>-476115.78805848979</v>
      </c>
      <c r="N241" s="62"/>
      <c r="O241" s="73"/>
      <c r="P241" s="68"/>
    </row>
    <row r="242" spans="1:16" s="34" customFormat="1" x14ac:dyDescent="0.3">
      <c r="A242" s="33">
        <v>1413</v>
      </c>
      <c r="B242" s="34" t="s">
        <v>295</v>
      </c>
      <c r="C242" s="35">
        <v>4841</v>
      </c>
      <c r="D242" s="35">
        <v>1395</v>
      </c>
      <c r="E242" s="36">
        <f t="shared" si="28"/>
        <v>3470.2508960573477</v>
      </c>
      <c r="F242" s="37">
        <f t="shared" si="35"/>
        <v>1.0770657922841633</v>
      </c>
      <c r="G242" s="38">
        <f t="shared" si="29"/>
        <v>-148.98122471923907</v>
      </c>
      <c r="H242" s="38">
        <f t="shared" si="30"/>
        <v>0</v>
      </c>
      <c r="I242" s="36">
        <f t="shared" si="31"/>
        <v>-148.98122471923907</v>
      </c>
      <c r="J242" s="39">
        <f t="shared" si="36"/>
        <v>-28.093883690315693</v>
      </c>
      <c r="K242" s="36">
        <f t="shared" si="32"/>
        <v>-177.07510840955476</v>
      </c>
      <c r="L242" s="36">
        <f t="shared" si="33"/>
        <v>-207828.80848333851</v>
      </c>
      <c r="M242" s="36">
        <f t="shared" si="34"/>
        <v>-247019.7762313289</v>
      </c>
      <c r="N242" s="62"/>
      <c r="O242" s="73"/>
      <c r="P242" s="68"/>
    </row>
    <row r="243" spans="1:16" s="34" customFormat="1" x14ac:dyDescent="0.3">
      <c r="A243" s="33">
        <v>1416</v>
      </c>
      <c r="B243" s="34" t="s">
        <v>296</v>
      </c>
      <c r="C243" s="35">
        <v>11497</v>
      </c>
      <c r="D243" s="35">
        <v>4161</v>
      </c>
      <c r="E243" s="36">
        <f t="shared" si="28"/>
        <v>2763.0377313145877</v>
      </c>
      <c r="F243" s="37">
        <f t="shared" si="35"/>
        <v>0.85756722275339592</v>
      </c>
      <c r="G243" s="38">
        <f t="shared" si="29"/>
        <v>275.34667412641693</v>
      </c>
      <c r="H243" s="38">
        <f t="shared" si="30"/>
        <v>47.850683320358343</v>
      </c>
      <c r="I243" s="36">
        <f t="shared" si="31"/>
        <v>323.1973574467753</v>
      </c>
      <c r="J243" s="39">
        <f t="shared" si="36"/>
        <v>-28.093883690315693</v>
      </c>
      <c r="K243" s="36">
        <f t="shared" si="32"/>
        <v>295.10347375645961</v>
      </c>
      <c r="L243" s="36">
        <f t="shared" si="33"/>
        <v>1344824.204336032</v>
      </c>
      <c r="M243" s="36">
        <f t="shared" si="34"/>
        <v>1227925.5543006284</v>
      </c>
      <c r="N243" s="62"/>
      <c r="O243" s="73"/>
      <c r="P243" s="68"/>
    </row>
    <row r="244" spans="1:16" s="34" customFormat="1" x14ac:dyDescent="0.3">
      <c r="A244" s="33">
        <v>1417</v>
      </c>
      <c r="B244" s="34" t="s">
        <v>297</v>
      </c>
      <c r="C244" s="35">
        <v>7700</v>
      </c>
      <c r="D244" s="35">
        <v>2689</v>
      </c>
      <c r="E244" s="36">
        <f t="shared" si="28"/>
        <v>2863.5180364447751</v>
      </c>
      <c r="F244" s="37">
        <f t="shared" si="35"/>
        <v>0.88875341150330911</v>
      </c>
      <c r="G244" s="38">
        <f t="shared" si="29"/>
        <v>215.05849104830449</v>
      </c>
      <c r="H244" s="38">
        <f t="shared" si="30"/>
        <v>12.682576524792761</v>
      </c>
      <c r="I244" s="36">
        <f t="shared" si="31"/>
        <v>227.74106757309724</v>
      </c>
      <c r="J244" s="39">
        <f t="shared" si="36"/>
        <v>-28.093883690315693</v>
      </c>
      <c r="K244" s="36">
        <f t="shared" si="32"/>
        <v>199.64718388278155</v>
      </c>
      <c r="L244" s="36">
        <f t="shared" si="33"/>
        <v>612395.73070405843</v>
      </c>
      <c r="M244" s="36">
        <f t="shared" si="34"/>
        <v>536851.27746079955</v>
      </c>
      <c r="N244" s="62"/>
      <c r="O244" s="73"/>
      <c r="P244" s="68"/>
    </row>
    <row r="245" spans="1:16" s="34" customFormat="1" x14ac:dyDescent="0.3">
      <c r="A245" s="33">
        <v>1418</v>
      </c>
      <c r="B245" s="34" t="s">
        <v>298</v>
      </c>
      <c r="C245" s="35">
        <v>3644</v>
      </c>
      <c r="D245" s="35">
        <v>1294</v>
      </c>
      <c r="E245" s="36">
        <f t="shared" si="28"/>
        <v>2816.0741885625966</v>
      </c>
      <c r="F245" s="37">
        <f t="shared" si="35"/>
        <v>0.8740282094534273</v>
      </c>
      <c r="G245" s="38">
        <f t="shared" si="29"/>
        <v>243.52479977761158</v>
      </c>
      <c r="H245" s="38">
        <f t="shared" si="30"/>
        <v>29.28792328355523</v>
      </c>
      <c r="I245" s="36">
        <f t="shared" si="31"/>
        <v>272.81272306116682</v>
      </c>
      <c r="J245" s="39">
        <f t="shared" si="36"/>
        <v>-28.093883690315693</v>
      </c>
      <c r="K245" s="36">
        <f t="shared" si="32"/>
        <v>244.71883937085113</v>
      </c>
      <c r="L245" s="36">
        <f t="shared" si="33"/>
        <v>353019.66364114988</v>
      </c>
      <c r="M245" s="36">
        <f t="shared" si="34"/>
        <v>316666.17814588133</v>
      </c>
      <c r="N245" s="62"/>
      <c r="O245" s="73"/>
      <c r="P245" s="68"/>
    </row>
    <row r="246" spans="1:16" s="34" customFormat="1" x14ac:dyDescent="0.3">
      <c r="A246" s="33">
        <v>1419</v>
      </c>
      <c r="B246" s="34" t="s">
        <v>299</v>
      </c>
      <c r="C246" s="35">
        <v>7741</v>
      </c>
      <c r="D246" s="35">
        <v>2298</v>
      </c>
      <c r="E246" s="36">
        <f t="shared" si="28"/>
        <v>3368.5813751087903</v>
      </c>
      <c r="F246" s="37">
        <f t="shared" si="35"/>
        <v>1.04551050524252</v>
      </c>
      <c r="G246" s="38">
        <f t="shared" si="29"/>
        <v>-87.979512150104611</v>
      </c>
      <c r="H246" s="38">
        <f t="shared" si="30"/>
        <v>0</v>
      </c>
      <c r="I246" s="36">
        <f t="shared" si="31"/>
        <v>-87.979512150104611</v>
      </c>
      <c r="J246" s="39">
        <f t="shared" si="36"/>
        <v>-28.093883690315693</v>
      </c>
      <c r="K246" s="36">
        <f t="shared" si="32"/>
        <v>-116.0733958404203</v>
      </c>
      <c r="L246" s="36">
        <f t="shared" si="33"/>
        <v>-202176.9189209404</v>
      </c>
      <c r="M246" s="36">
        <f t="shared" si="34"/>
        <v>-266736.66364128585</v>
      </c>
      <c r="N246" s="62"/>
      <c r="O246" s="73"/>
      <c r="P246" s="68"/>
    </row>
    <row r="247" spans="1:16" s="34" customFormat="1" x14ac:dyDescent="0.3">
      <c r="A247" s="33">
        <v>1420</v>
      </c>
      <c r="B247" s="34" t="s">
        <v>300</v>
      </c>
      <c r="C247" s="35">
        <v>23037</v>
      </c>
      <c r="D247" s="35">
        <v>7839</v>
      </c>
      <c r="E247" s="36">
        <f t="shared" si="28"/>
        <v>2938.7676999617297</v>
      </c>
      <c r="F247" s="37">
        <f t="shared" si="35"/>
        <v>0.91210873677592486</v>
      </c>
      <c r="G247" s="38">
        <f t="shared" si="29"/>
        <v>169.90869293813174</v>
      </c>
      <c r="H247" s="38">
        <f t="shared" si="30"/>
        <v>0</v>
      </c>
      <c r="I247" s="36">
        <f t="shared" si="31"/>
        <v>169.90869293813174</v>
      </c>
      <c r="J247" s="39">
        <f t="shared" si="36"/>
        <v>-28.093883690315693</v>
      </c>
      <c r="K247" s="36">
        <f t="shared" si="32"/>
        <v>141.81480924781604</v>
      </c>
      <c r="L247" s="36">
        <f t="shared" si="33"/>
        <v>1331914.2439420146</v>
      </c>
      <c r="M247" s="36">
        <f t="shared" si="34"/>
        <v>1111686.2896936301</v>
      </c>
      <c r="N247" s="62"/>
      <c r="O247" s="73"/>
      <c r="P247" s="68"/>
    </row>
    <row r="248" spans="1:16" s="34" customFormat="1" x14ac:dyDescent="0.3">
      <c r="A248" s="33">
        <v>1421</v>
      </c>
      <c r="B248" s="34" t="s">
        <v>301</v>
      </c>
      <c r="C248" s="35">
        <v>5646</v>
      </c>
      <c r="D248" s="35">
        <v>1764</v>
      </c>
      <c r="E248" s="36">
        <f t="shared" si="28"/>
        <v>3200.6802721088434</v>
      </c>
      <c r="F248" s="37">
        <f t="shared" si="35"/>
        <v>0.99339884532378586</v>
      </c>
      <c r="G248" s="38">
        <f t="shared" si="29"/>
        <v>12.761149649863546</v>
      </c>
      <c r="H248" s="38">
        <f t="shared" si="30"/>
        <v>0</v>
      </c>
      <c r="I248" s="36">
        <f t="shared" si="31"/>
        <v>12.761149649863546</v>
      </c>
      <c r="J248" s="39">
        <f t="shared" si="36"/>
        <v>-28.093883690315693</v>
      </c>
      <c r="K248" s="36">
        <f t="shared" si="32"/>
        <v>-15.332734040452147</v>
      </c>
      <c r="L248" s="36">
        <f t="shared" si="33"/>
        <v>22510.667982359293</v>
      </c>
      <c r="M248" s="36">
        <f t="shared" si="34"/>
        <v>-27046.942847357586</v>
      </c>
      <c r="N248" s="62"/>
      <c r="O248" s="73"/>
      <c r="P248" s="68"/>
    </row>
    <row r="249" spans="1:16" s="34" customFormat="1" x14ac:dyDescent="0.3">
      <c r="A249" s="33">
        <v>1422</v>
      </c>
      <c r="B249" s="34" t="s">
        <v>302</v>
      </c>
      <c r="C249" s="35">
        <v>6650</v>
      </c>
      <c r="D249" s="35">
        <v>2172</v>
      </c>
      <c r="E249" s="36">
        <f t="shared" si="28"/>
        <v>3061.6942909760587</v>
      </c>
      <c r="F249" s="37">
        <f t="shared" si="35"/>
        <v>0.95026160528870673</v>
      </c>
      <c r="G249" s="38">
        <f t="shared" si="29"/>
        <v>96.152738329534344</v>
      </c>
      <c r="H249" s="38">
        <f t="shared" si="30"/>
        <v>0</v>
      </c>
      <c r="I249" s="36">
        <f t="shared" si="31"/>
        <v>96.152738329534344</v>
      </c>
      <c r="J249" s="39">
        <f t="shared" si="36"/>
        <v>-28.093883690315693</v>
      </c>
      <c r="K249" s="36">
        <f t="shared" si="32"/>
        <v>68.058854639218652</v>
      </c>
      <c r="L249" s="36">
        <f t="shared" si="33"/>
        <v>208843.74765174859</v>
      </c>
      <c r="M249" s="36">
        <f t="shared" si="34"/>
        <v>147823.83227638292</v>
      </c>
      <c r="N249" s="62"/>
      <c r="O249" s="73"/>
      <c r="P249" s="68"/>
    </row>
    <row r="250" spans="1:16" s="34" customFormat="1" x14ac:dyDescent="0.3">
      <c r="A250" s="33">
        <v>1424</v>
      </c>
      <c r="B250" s="34" t="s">
        <v>303</v>
      </c>
      <c r="C250" s="35">
        <v>18053</v>
      </c>
      <c r="D250" s="35">
        <v>5359</v>
      </c>
      <c r="E250" s="36">
        <f t="shared" si="28"/>
        <v>3368.72550849039</v>
      </c>
      <c r="F250" s="37">
        <f t="shared" si="35"/>
        <v>1.0455552400872032</v>
      </c>
      <c r="G250" s="38">
        <f t="shared" si="29"/>
        <v>-88.065992179064409</v>
      </c>
      <c r="H250" s="38">
        <f t="shared" si="30"/>
        <v>0</v>
      </c>
      <c r="I250" s="36">
        <f t="shared" si="31"/>
        <v>-88.065992179064409</v>
      </c>
      <c r="J250" s="39">
        <f t="shared" si="36"/>
        <v>-28.093883690315693</v>
      </c>
      <c r="K250" s="36">
        <f t="shared" si="32"/>
        <v>-116.1598758693801</v>
      </c>
      <c r="L250" s="36">
        <f t="shared" si="33"/>
        <v>-471945.65208760614</v>
      </c>
      <c r="M250" s="36">
        <f t="shared" si="34"/>
        <v>-622500.77478400792</v>
      </c>
      <c r="N250" s="62"/>
      <c r="O250" s="73"/>
      <c r="P250" s="68"/>
    </row>
    <row r="251" spans="1:16" s="34" customFormat="1" x14ac:dyDescent="0.3">
      <c r="A251" s="33">
        <v>1426</v>
      </c>
      <c r="B251" s="34" t="s">
        <v>304</v>
      </c>
      <c r="C251" s="35">
        <v>13764</v>
      </c>
      <c r="D251" s="35">
        <v>5093</v>
      </c>
      <c r="E251" s="36">
        <f t="shared" si="28"/>
        <v>2702.5328882780286</v>
      </c>
      <c r="F251" s="37">
        <f t="shared" si="35"/>
        <v>0.8387882645010577</v>
      </c>
      <c r="G251" s="38">
        <f t="shared" si="29"/>
        <v>311.64957994835237</v>
      </c>
      <c r="H251" s="38">
        <f t="shared" si="30"/>
        <v>69.02737838315403</v>
      </c>
      <c r="I251" s="36">
        <f t="shared" si="31"/>
        <v>380.6769583315064</v>
      </c>
      <c r="J251" s="39">
        <f t="shared" si="36"/>
        <v>-28.093883690315693</v>
      </c>
      <c r="K251" s="36">
        <f t="shared" si="32"/>
        <v>352.58307464119071</v>
      </c>
      <c r="L251" s="36">
        <f t="shared" si="33"/>
        <v>1938787.7487823621</v>
      </c>
      <c r="M251" s="36">
        <f t="shared" si="34"/>
        <v>1795705.5991475843</v>
      </c>
      <c r="N251" s="62"/>
      <c r="O251" s="73"/>
      <c r="P251" s="68"/>
    </row>
    <row r="252" spans="1:16" s="34" customFormat="1" x14ac:dyDescent="0.3">
      <c r="A252" s="33">
        <v>1428</v>
      </c>
      <c r="B252" s="34" t="s">
        <v>305</v>
      </c>
      <c r="C252" s="35">
        <v>8651</v>
      </c>
      <c r="D252" s="35">
        <v>3023</v>
      </c>
      <c r="E252" s="36">
        <f t="shared" si="28"/>
        <v>2861.7267614952034</v>
      </c>
      <c r="F252" s="37">
        <f t="shared" si="35"/>
        <v>0.88819745142130146</v>
      </c>
      <c r="G252" s="38">
        <f t="shared" si="29"/>
        <v>216.13325601804755</v>
      </c>
      <c r="H252" s="38">
        <f t="shared" si="30"/>
        <v>13.309522757142872</v>
      </c>
      <c r="I252" s="36">
        <f t="shared" si="31"/>
        <v>229.44277877519042</v>
      </c>
      <c r="J252" s="39">
        <f t="shared" si="36"/>
        <v>-28.093883690315693</v>
      </c>
      <c r="K252" s="36">
        <f t="shared" si="32"/>
        <v>201.34889508487473</v>
      </c>
      <c r="L252" s="36">
        <f t="shared" si="33"/>
        <v>693605.52023740066</v>
      </c>
      <c r="M252" s="36">
        <f t="shared" si="34"/>
        <v>608677.70984157629</v>
      </c>
      <c r="N252" s="62"/>
      <c r="O252" s="73"/>
      <c r="P252" s="68"/>
    </row>
    <row r="253" spans="1:16" s="34" customFormat="1" x14ac:dyDescent="0.3">
      <c r="A253" s="33">
        <v>1429</v>
      </c>
      <c r="B253" s="34" t="s">
        <v>306</v>
      </c>
      <c r="C253" s="35">
        <v>7273</v>
      </c>
      <c r="D253" s="35">
        <v>2830</v>
      </c>
      <c r="E253" s="36">
        <f t="shared" si="28"/>
        <v>2569.964664310954</v>
      </c>
      <c r="F253" s="37">
        <f t="shared" si="35"/>
        <v>0.79764291119504072</v>
      </c>
      <c r="G253" s="38">
        <f t="shared" si="29"/>
        <v>391.19051432859715</v>
      </c>
      <c r="H253" s="38">
        <f t="shared" si="30"/>
        <v>115.42625677163014</v>
      </c>
      <c r="I253" s="36">
        <f t="shared" si="31"/>
        <v>506.61677110022731</v>
      </c>
      <c r="J253" s="39">
        <f t="shared" si="36"/>
        <v>-28.093883690315693</v>
      </c>
      <c r="K253" s="36">
        <f t="shared" si="32"/>
        <v>478.52288740991162</v>
      </c>
      <c r="L253" s="36">
        <f t="shared" si="33"/>
        <v>1433725.4622136434</v>
      </c>
      <c r="M253" s="36">
        <f t="shared" si="34"/>
        <v>1354219.7713700498</v>
      </c>
      <c r="N253" s="62"/>
      <c r="O253" s="73"/>
      <c r="P253" s="68"/>
    </row>
    <row r="254" spans="1:16" s="34" customFormat="1" x14ac:dyDescent="0.3">
      <c r="A254" s="33">
        <v>1430</v>
      </c>
      <c r="B254" s="34" t="s">
        <v>307</v>
      </c>
      <c r="C254" s="35">
        <v>7808</v>
      </c>
      <c r="D254" s="35">
        <v>2942</v>
      </c>
      <c r="E254" s="36">
        <f t="shared" si="28"/>
        <v>2653.976886471788</v>
      </c>
      <c r="F254" s="37">
        <f t="shared" si="35"/>
        <v>0.82371788194888917</v>
      </c>
      <c r="G254" s="38">
        <f t="shared" si="29"/>
        <v>340.78318103209676</v>
      </c>
      <c r="H254" s="38">
        <f t="shared" si="30"/>
        <v>86.021979015338246</v>
      </c>
      <c r="I254" s="36">
        <f t="shared" si="31"/>
        <v>426.80516004743504</v>
      </c>
      <c r="J254" s="39">
        <f t="shared" si="36"/>
        <v>-28.093883690315693</v>
      </c>
      <c r="K254" s="36">
        <f t="shared" si="32"/>
        <v>398.71127635711935</v>
      </c>
      <c r="L254" s="36">
        <f t="shared" si="33"/>
        <v>1255660.780859554</v>
      </c>
      <c r="M254" s="36">
        <f t="shared" si="34"/>
        <v>1173008.5750426452</v>
      </c>
      <c r="N254" s="62"/>
      <c r="O254" s="73"/>
      <c r="P254" s="68"/>
    </row>
    <row r="255" spans="1:16" s="34" customFormat="1" x14ac:dyDescent="0.3">
      <c r="A255" s="33">
        <v>1431</v>
      </c>
      <c r="B255" s="34" t="s">
        <v>308</v>
      </c>
      <c r="C255" s="35">
        <v>8699</v>
      </c>
      <c r="D255" s="35">
        <v>3020</v>
      </c>
      <c r="E255" s="36">
        <f t="shared" si="28"/>
        <v>2880.4635761589402</v>
      </c>
      <c r="F255" s="37">
        <f t="shared" si="35"/>
        <v>0.89401281830258583</v>
      </c>
      <c r="G255" s="38">
        <f t="shared" si="29"/>
        <v>204.89116721980545</v>
      </c>
      <c r="H255" s="38">
        <f t="shared" si="30"/>
        <v>6.7516376248349843</v>
      </c>
      <c r="I255" s="36">
        <f t="shared" si="31"/>
        <v>211.64280484464044</v>
      </c>
      <c r="J255" s="39">
        <f t="shared" si="36"/>
        <v>-28.093883690315693</v>
      </c>
      <c r="K255" s="36">
        <f t="shared" si="32"/>
        <v>183.54892115432474</v>
      </c>
      <c r="L255" s="36">
        <f t="shared" si="33"/>
        <v>639161.27063081414</v>
      </c>
      <c r="M255" s="36">
        <f t="shared" si="34"/>
        <v>554317.74188606068</v>
      </c>
      <c r="N255" s="62"/>
      <c r="O255" s="73"/>
      <c r="P255" s="68"/>
    </row>
    <row r="256" spans="1:16" s="34" customFormat="1" x14ac:dyDescent="0.3">
      <c r="A256" s="33">
        <v>1432</v>
      </c>
      <c r="B256" s="34" t="s">
        <v>309</v>
      </c>
      <c r="C256" s="35">
        <v>42141</v>
      </c>
      <c r="D256" s="35">
        <v>12900</v>
      </c>
      <c r="E256" s="36">
        <f t="shared" si="28"/>
        <v>3266.7441860465115</v>
      </c>
      <c r="F256" s="37">
        <f t="shared" si="35"/>
        <v>1.0139031788541104</v>
      </c>
      <c r="G256" s="38">
        <f t="shared" si="29"/>
        <v>-26.8771987127373</v>
      </c>
      <c r="H256" s="38">
        <f t="shared" si="30"/>
        <v>0</v>
      </c>
      <c r="I256" s="36">
        <f t="shared" si="31"/>
        <v>-26.8771987127373</v>
      </c>
      <c r="J256" s="39">
        <f t="shared" si="36"/>
        <v>-28.093883690315693</v>
      </c>
      <c r="K256" s="36">
        <f t="shared" si="32"/>
        <v>-54.971082403052989</v>
      </c>
      <c r="L256" s="36">
        <f t="shared" si="33"/>
        <v>-346715.86339431116</v>
      </c>
      <c r="M256" s="36">
        <f t="shared" si="34"/>
        <v>-709126.96299938357</v>
      </c>
      <c r="N256" s="62"/>
      <c r="O256" s="73"/>
      <c r="P256" s="68"/>
    </row>
    <row r="257" spans="1:16" s="34" customFormat="1" x14ac:dyDescent="0.3">
      <c r="A257" s="33">
        <v>1433</v>
      </c>
      <c r="B257" s="34" t="s">
        <v>310</v>
      </c>
      <c r="C257" s="35">
        <v>7308</v>
      </c>
      <c r="D257" s="35">
        <v>2840</v>
      </c>
      <c r="E257" s="36">
        <f t="shared" si="28"/>
        <v>2573.2394366197182</v>
      </c>
      <c r="F257" s="37">
        <f t="shared" si="35"/>
        <v>0.79865930607164648</v>
      </c>
      <c r="G257" s="38">
        <f t="shared" si="29"/>
        <v>389.22565094333868</v>
      </c>
      <c r="H257" s="38">
        <f t="shared" si="30"/>
        <v>114.2800864635627</v>
      </c>
      <c r="I257" s="36">
        <f t="shared" si="31"/>
        <v>503.5057374069014</v>
      </c>
      <c r="J257" s="39">
        <f t="shared" si="36"/>
        <v>-28.093883690315693</v>
      </c>
      <c r="K257" s="36">
        <f t="shared" si="32"/>
        <v>475.41185371658571</v>
      </c>
      <c r="L257" s="36">
        <f t="shared" si="33"/>
        <v>1429956.2942355999</v>
      </c>
      <c r="M257" s="36">
        <f t="shared" si="34"/>
        <v>1350169.6645551035</v>
      </c>
      <c r="N257" s="62"/>
      <c r="O257" s="73"/>
      <c r="P257" s="68"/>
    </row>
    <row r="258" spans="1:16" s="34" customFormat="1" x14ac:dyDescent="0.3">
      <c r="A258" s="33">
        <v>1438</v>
      </c>
      <c r="B258" s="34" t="s">
        <v>311</v>
      </c>
      <c r="C258" s="35">
        <v>11352</v>
      </c>
      <c r="D258" s="35">
        <v>3846</v>
      </c>
      <c r="E258" s="36">
        <f t="shared" si="28"/>
        <v>2951.6380655226208</v>
      </c>
      <c r="F258" s="37">
        <f t="shared" si="35"/>
        <v>0.91610332705052921</v>
      </c>
      <c r="G258" s="38">
        <f t="shared" si="29"/>
        <v>162.1864736015971</v>
      </c>
      <c r="H258" s="38">
        <f t="shared" si="30"/>
        <v>0</v>
      </c>
      <c r="I258" s="36">
        <f t="shared" si="31"/>
        <v>162.1864736015971</v>
      </c>
      <c r="J258" s="39">
        <f t="shared" si="36"/>
        <v>-28.093883690315693</v>
      </c>
      <c r="K258" s="36">
        <f t="shared" si="32"/>
        <v>134.09258991128141</v>
      </c>
      <c r="L258" s="36">
        <f t="shared" si="33"/>
        <v>623769.1774717425</v>
      </c>
      <c r="M258" s="36">
        <f t="shared" si="34"/>
        <v>515720.10079878831</v>
      </c>
      <c r="N258" s="62"/>
      <c r="O258" s="73"/>
      <c r="P258" s="68"/>
    </row>
    <row r="259" spans="1:16" s="34" customFormat="1" x14ac:dyDescent="0.3">
      <c r="A259" s="33">
        <v>1439</v>
      </c>
      <c r="B259" s="34" t="s">
        <v>312</v>
      </c>
      <c r="C259" s="35">
        <v>20611</v>
      </c>
      <c r="D259" s="35">
        <v>6046</v>
      </c>
      <c r="E259" s="36">
        <f t="shared" si="28"/>
        <v>3409.0307641415811</v>
      </c>
      <c r="F259" s="37">
        <f t="shared" si="35"/>
        <v>1.0580648289934369</v>
      </c>
      <c r="G259" s="38">
        <f t="shared" si="29"/>
        <v>-112.2491455697791</v>
      </c>
      <c r="H259" s="38">
        <f t="shared" si="30"/>
        <v>0</v>
      </c>
      <c r="I259" s="36">
        <f t="shared" si="31"/>
        <v>-112.2491455697791</v>
      </c>
      <c r="J259" s="39">
        <f t="shared" si="36"/>
        <v>-28.093883690315693</v>
      </c>
      <c r="K259" s="36">
        <f t="shared" si="32"/>
        <v>-140.3430292600948</v>
      </c>
      <c r="L259" s="36">
        <f t="shared" si="33"/>
        <v>-678658.33411488449</v>
      </c>
      <c r="M259" s="36">
        <f t="shared" si="34"/>
        <v>-848513.95490653312</v>
      </c>
      <c r="N259" s="62"/>
      <c r="O259" s="73"/>
      <c r="P259" s="68"/>
    </row>
    <row r="260" spans="1:16" s="34" customFormat="1" x14ac:dyDescent="0.3">
      <c r="A260" s="33">
        <v>1441</v>
      </c>
      <c r="B260" s="34" t="s">
        <v>313</v>
      </c>
      <c r="C260" s="35">
        <v>8859</v>
      </c>
      <c r="D260" s="35">
        <v>2774</v>
      </c>
      <c r="E260" s="36">
        <f t="shared" si="28"/>
        <v>3193.5832732516224</v>
      </c>
      <c r="F260" s="37">
        <f t="shared" si="35"/>
        <v>0.99119614156375602</v>
      </c>
      <c r="G260" s="38">
        <f t="shared" si="29"/>
        <v>17.019348964196158</v>
      </c>
      <c r="H260" s="38">
        <f t="shared" si="30"/>
        <v>0</v>
      </c>
      <c r="I260" s="36">
        <f t="shared" si="31"/>
        <v>17.019348964196158</v>
      </c>
      <c r="J260" s="39">
        <f t="shared" si="36"/>
        <v>-28.093883690315693</v>
      </c>
      <c r="K260" s="36">
        <f t="shared" si="32"/>
        <v>-11.074534726119534</v>
      </c>
      <c r="L260" s="36">
        <f t="shared" si="33"/>
        <v>47211.674026680143</v>
      </c>
      <c r="M260" s="36">
        <f t="shared" si="34"/>
        <v>-30720.759330255587</v>
      </c>
      <c r="N260" s="62"/>
      <c r="O260" s="73"/>
      <c r="P260" s="68"/>
    </row>
    <row r="261" spans="1:16" s="34" customFormat="1" x14ac:dyDescent="0.3">
      <c r="A261" s="33">
        <v>1443</v>
      </c>
      <c r="B261" s="34" t="s">
        <v>314</v>
      </c>
      <c r="C261" s="35">
        <v>17539</v>
      </c>
      <c r="D261" s="35">
        <v>6015</v>
      </c>
      <c r="E261" s="36">
        <f t="shared" si="28"/>
        <v>2915.8769742310888</v>
      </c>
      <c r="F261" s="37">
        <f t="shared" si="35"/>
        <v>0.90500411570283656</v>
      </c>
      <c r="G261" s="38">
        <f t="shared" si="29"/>
        <v>183.64312837651633</v>
      </c>
      <c r="H261" s="38">
        <f t="shared" si="30"/>
        <v>0</v>
      </c>
      <c r="I261" s="36">
        <f t="shared" si="31"/>
        <v>183.64312837651633</v>
      </c>
      <c r="J261" s="39">
        <f t="shared" si="36"/>
        <v>-28.093883690315693</v>
      </c>
      <c r="K261" s="36">
        <f t="shared" si="32"/>
        <v>155.54924468620064</v>
      </c>
      <c r="L261" s="36">
        <f t="shared" si="33"/>
        <v>1104613.4171847457</v>
      </c>
      <c r="M261" s="36">
        <f t="shared" si="34"/>
        <v>935628.70678749681</v>
      </c>
      <c r="N261" s="62"/>
      <c r="O261" s="73"/>
      <c r="P261" s="68"/>
    </row>
    <row r="262" spans="1:16" s="34" customFormat="1" x14ac:dyDescent="0.3">
      <c r="A262" s="33">
        <v>1444</v>
      </c>
      <c r="B262" s="34" t="s">
        <v>315</v>
      </c>
      <c r="C262" s="35">
        <v>2868</v>
      </c>
      <c r="D262" s="35">
        <v>1200</v>
      </c>
      <c r="E262" s="36">
        <f t="shared" si="28"/>
        <v>2390</v>
      </c>
      <c r="F262" s="37">
        <f t="shared" si="35"/>
        <v>0.74178706977174436</v>
      </c>
      <c r="G262" s="38">
        <f t="shared" si="29"/>
        <v>499.16931291516954</v>
      </c>
      <c r="H262" s="38">
        <f t="shared" si="30"/>
        <v>178.41388928046405</v>
      </c>
      <c r="I262" s="36">
        <f t="shared" si="31"/>
        <v>677.58320219563359</v>
      </c>
      <c r="J262" s="39">
        <f t="shared" si="36"/>
        <v>-28.093883690315693</v>
      </c>
      <c r="K262" s="36">
        <f t="shared" si="32"/>
        <v>649.4893185053179</v>
      </c>
      <c r="L262" s="36">
        <f t="shared" si="33"/>
        <v>813099.84263476031</v>
      </c>
      <c r="M262" s="36">
        <f t="shared" si="34"/>
        <v>779387.18220638146</v>
      </c>
      <c r="N262" s="62"/>
      <c r="O262" s="73"/>
      <c r="P262" s="68"/>
    </row>
    <row r="263" spans="1:16" s="34" customFormat="1" x14ac:dyDescent="0.3">
      <c r="A263" s="33">
        <v>1445</v>
      </c>
      <c r="B263" s="34" t="s">
        <v>316</v>
      </c>
      <c r="C263" s="35">
        <v>15958</v>
      </c>
      <c r="D263" s="35">
        <v>5784</v>
      </c>
      <c r="E263" s="36">
        <f t="shared" si="28"/>
        <v>2758.9903181189488</v>
      </c>
      <c r="F263" s="37">
        <f t="shared" si="35"/>
        <v>0.85631102242931711</v>
      </c>
      <c r="G263" s="38">
        <f t="shared" si="29"/>
        <v>277.77512204380025</v>
      </c>
      <c r="H263" s="38">
        <f t="shared" si="30"/>
        <v>49.267277938831967</v>
      </c>
      <c r="I263" s="36">
        <f t="shared" si="31"/>
        <v>327.04239998263222</v>
      </c>
      <c r="J263" s="39">
        <f t="shared" si="36"/>
        <v>-28.093883690315693</v>
      </c>
      <c r="K263" s="36">
        <f t="shared" si="32"/>
        <v>298.94851629231653</v>
      </c>
      <c r="L263" s="36">
        <f t="shared" si="33"/>
        <v>1891613.2414995448</v>
      </c>
      <c r="M263" s="36">
        <f t="shared" si="34"/>
        <v>1729118.2182347588</v>
      </c>
      <c r="N263" s="62"/>
      <c r="O263" s="73"/>
      <c r="P263" s="68"/>
    </row>
    <row r="264" spans="1:16" s="34" customFormat="1" x14ac:dyDescent="0.3">
      <c r="A264" s="33">
        <v>1449</v>
      </c>
      <c r="B264" s="34" t="s">
        <v>317</v>
      </c>
      <c r="C264" s="35">
        <v>20438</v>
      </c>
      <c r="D264" s="35">
        <v>7168</v>
      </c>
      <c r="E264" s="36">
        <f t="shared" ref="E264:E327" si="37">(C264*1000)/D264</f>
        <v>2851.2834821428573</v>
      </c>
      <c r="F264" s="37">
        <f t="shared" si="35"/>
        <v>0.88495615870599409</v>
      </c>
      <c r="G264" s="38">
        <f t="shared" ref="G264:G327" si="38">(E$437-E264)*0.6</f>
        <v>222.39922362945518</v>
      </c>
      <c r="H264" s="38">
        <f t="shared" ref="H264:H327" si="39">IF(E264&gt;=E$437*0.9,0,IF(E264&lt;0.9*E$437,(E$437*0.9-E264)*0.35))</f>
        <v>16.964670530463991</v>
      </c>
      <c r="I264" s="36">
        <f t="shared" ref="I264:I327" si="40">G264+H264</f>
        <v>239.36389415991917</v>
      </c>
      <c r="J264" s="39">
        <f t="shared" si="36"/>
        <v>-28.093883690315693</v>
      </c>
      <c r="K264" s="36">
        <f t="shared" ref="K264:K327" si="41">I264+J264</f>
        <v>211.27001046960348</v>
      </c>
      <c r="L264" s="36">
        <f t="shared" ref="L264:L327" si="42">(I264*D264)</f>
        <v>1715760.3933383005</v>
      </c>
      <c r="M264" s="36">
        <f t="shared" ref="M264:M327" si="43">(K264*D264)</f>
        <v>1514383.4350461178</v>
      </c>
      <c r="N264" s="62"/>
      <c r="O264" s="73"/>
      <c r="P264" s="68"/>
    </row>
    <row r="265" spans="1:16" s="34" customFormat="1" x14ac:dyDescent="0.3">
      <c r="A265" s="33">
        <v>1502</v>
      </c>
      <c r="B265" s="34" t="s">
        <v>318</v>
      </c>
      <c r="C265" s="35">
        <v>86982</v>
      </c>
      <c r="D265" s="35">
        <v>26732</v>
      </c>
      <c r="E265" s="36">
        <f t="shared" si="37"/>
        <v>3253.8530600029926</v>
      </c>
      <c r="F265" s="37">
        <f t="shared" ref="F265:F328" si="44">IF(ISNUMBER(C265),E265/E$437,"")</f>
        <v>1.0099021451244534</v>
      </c>
      <c r="G265" s="38">
        <f t="shared" si="38"/>
        <v>-19.142523086625989</v>
      </c>
      <c r="H265" s="38">
        <f t="shared" si="39"/>
        <v>0</v>
      </c>
      <c r="I265" s="36">
        <f t="shared" si="40"/>
        <v>-19.142523086625989</v>
      </c>
      <c r="J265" s="39">
        <f t="shared" si="36"/>
        <v>-28.093883690315693</v>
      </c>
      <c r="K265" s="36">
        <f t="shared" si="41"/>
        <v>-47.236406776941678</v>
      </c>
      <c r="L265" s="36">
        <f t="shared" si="42"/>
        <v>-511717.92715168593</v>
      </c>
      <c r="M265" s="36">
        <f t="shared" si="43"/>
        <v>-1262723.625961205</v>
      </c>
      <c r="N265" s="62"/>
      <c r="O265" s="73"/>
      <c r="P265" s="68"/>
    </row>
    <row r="266" spans="1:16" s="34" customFormat="1" x14ac:dyDescent="0.3">
      <c r="A266" s="33">
        <v>1504</v>
      </c>
      <c r="B266" s="34" t="s">
        <v>319</v>
      </c>
      <c r="C266" s="35">
        <v>164396</v>
      </c>
      <c r="D266" s="35">
        <v>46747</v>
      </c>
      <c r="E266" s="36">
        <f t="shared" si="37"/>
        <v>3516.7176503305027</v>
      </c>
      <c r="F266" s="37">
        <f t="shared" si="44"/>
        <v>1.0914877326582584</v>
      </c>
      <c r="G266" s="38">
        <f t="shared" si="38"/>
        <v>-176.86127728313204</v>
      </c>
      <c r="H266" s="38">
        <f t="shared" si="39"/>
        <v>0</v>
      </c>
      <c r="I266" s="36">
        <f t="shared" si="40"/>
        <v>-176.86127728313204</v>
      </c>
      <c r="J266" s="39">
        <f t="shared" ref="J266:J329" si="45">I$439</f>
        <v>-28.093883690315693</v>
      </c>
      <c r="K266" s="36">
        <f t="shared" si="41"/>
        <v>-204.95516097344773</v>
      </c>
      <c r="L266" s="36">
        <f t="shared" si="42"/>
        <v>-8267734.1291545732</v>
      </c>
      <c r="M266" s="36">
        <f t="shared" si="43"/>
        <v>-9581038.9100257605</v>
      </c>
      <c r="N266" s="62"/>
      <c r="O266" s="73"/>
      <c r="P266" s="68"/>
    </row>
    <row r="267" spans="1:16" s="34" customFormat="1" x14ac:dyDescent="0.3">
      <c r="A267" s="33">
        <v>1505</v>
      </c>
      <c r="B267" s="34" t="s">
        <v>320</v>
      </c>
      <c r="C267" s="35">
        <v>74419</v>
      </c>
      <c r="D267" s="35">
        <v>24526</v>
      </c>
      <c r="E267" s="36">
        <f t="shared" si="37"/>
        <v>3034.2901410747777</v>
      </c>
      <c r="F267" s="37">
        <f t="shared" si="44"/>
        <v>0.94175614752516823</v>
      </c>
      <c r="G267" s="38">
        <f t="shared" si="38"/>
        <v>112.59522827030295</v>
      </c>
      <c r="H267" s="38">
        <f t="shared" si="39"/>
        <v>0</v>
      </c>
      <c r="I267" s="36">
        <f t="shared" si="40"/>
        <v>112.59522827030295</v>
      </c>
      <c r="J267" s="39">
        <f t="shared" si="45"/>
        <v>-28.093883690315693</v>
      </c>
      <c r="K267" s="36">
        <f t="shared" si="41"/>
        <v>84.501344579987261</v>
      </c>
      <c r="L267" s="36">
        <f t="shared" si="42"/>
        <v>2761510.5685574501</v>
      </c>
      <c r="M267" s="36">
        <f t="shared" si="43"/>
        <v>2072479.9771687675</v>
      </c>
      <c r="N267" s="62"/>
      <c r="O267" s="73"/>
      <c r="P267" s="68"/>
    </row>
    <row r="268" spans="1:16" s="34" customFormat="1" x14ac:dyDescent="0.3">
      <c r="A268" s="33">
        <v>1511</v>
      </c>
      <c r="B268" s="34" t="s">
        <v>321</v>
      </c>
      <c r="C268" s="35">
        <v>9755</v>
      </c>
      <c r="D268" s="35">
        <v>3256</v>
      </c>
      <c r="E268" s="36">
        <f t="shared" si="37"/>
        <v>2996.0073710073711</v>
      </c>
      <c r="F268" s="37">
        <f t="shared" si="44"/>
        <v>0.92987427981343318</v>
      </c>
      <c r="G268" s="38">
        <f t="shared" si="38"/>
        <v>135.56489031074688</v>
      </c>
      <c r="H268" s="38">
        <f t="shared" si="39"/>
        <v>0</v>
      </c>
      <c r="I268" s="36">
        <f t="shared" si="40"/>
        <v>135.56489031074688</v>
      </c>
      <c r="J268" s="39">
        <f t="shared" si="45"/>
        <v>-28.093883690315693</v>
      </c>
      <c r="K268" s="36">
        <f t="shared" si="41"/>
        <v>107.47100662043118</v>
      </c>
      <c r="L268" s="36">
        <f t="shared" si="42"/>
        <v>441399.28285179182</v>
      </c>
      <c r="M268" s="36">
        <f t="shared" si="43"/>
        <v>349925.59755612392</v>
      </c>
      <c r="N268" s="62"/>
      <c r="O268" s="73"/>
      <c r="P268" s="68"/>
    </row>
    <row r="269" spans="1:16" s="34" customFormat="1" x14ac:dyDescent="0.3">
      <c r="A269" s="33">
        <v>1514</v>
      </c>
      <c r="B269" s="34" t="s">
        <v>178</v>
      </c>
      <c r="C269" s="35">
        <v>9427</v>
      </c>
      <c r="D269" s="35">
        <v>2559</v>
      </c>
      <c r="E269" s="36">
        <f t="shared" si="37"/>
        <v>3683.8608831574834</v>
      </c>
      <c r="F269" s="37">
        <f t="shared" si="44"/>
        <v>1.1433641715331129</v>
      </c>
      <c r="G269" s="38">
        <f t="shared" si="38"/>
        <v>-277.14721697932043</v>
      </c>
      <c r="H269" s="38">
        <f t="shared" si="39"/>
        <v>0</v>
      </c>
      <c r="I269" s="36">
        <f t="shared" si="40"/>
        <v>-277.14721697932043</v>
      </c>
      <c r="J269" s="39">
        <f t="shared" si="45"/>
        <v>-28.093883690315693</v>
      </c>
      <c r="K269" s="36">
        <f t="shared" si="41"/>
        <v>-305.24110066963613</v>
      </c>
      <c r="L269" s="36">
        <f t="shared" si="42"/>
        <v>-709219.72825008095</v>
      </c>
      <c r="M269" s="36">
        <f t="shared" si="43"/>
        <v>-781111.97661359888</v>
      </c>
      <c r="N269" s="62"/>
      <c r="O269" s="73"/>
      <c r="P269" s="68"/>
    </row>
    <row r="270" spans="1:16" s="34" customFormat="1" x14ac:dyDescent="0.3">
      <c r="A270" s="33">
        <v>1515</v>
      </c>
      <c r="B270" s="34" t="s">
        <v>322</v>
      </c>
      <c r="C270" s="35">
        <v>38525</v>
      </c>
      <c r="D270" s="35">
        <v>8972</v>
      </c>
      <c r="E270" s="36">
        <f t="shared" si="37"/>
        <v>4293.9144003566653</v>
      </c>
      <c r="F270" s="37">
        <f t="shared" si="44"/>
        <v>1.3327071886574342</v>
      </c>
      <c r="G270" s="38">
        <f t="shared" si="38"/>
        <v>-643.17932729882955</v>
      </c>
      <c r="H270" s="38">
        <f t="shared" si="39"/>
        <v>0</v>
      </c>
      <c r="I270" s="36">
        <f t="shared" si="40"/>
        <v>-643.17932729882955</v>
      </c>
      <c r="J270" s="39">
        <f t="shared" si="45"/>
        <v>-28.093883690315693</v>
      </c>
      <c r="K270" s="36">
        <f t="shared" si="41"/>
        <v>-671.27321098914524</v>
      </c>
      <c r="L270" s="36">
        <f t="shared" si="42"/>
        <v>-5770604.9245250989</v>
      </c>
      <c r="M270" s="36">
        <f t="shared" si="43"/>
        <v>-6022663.2489946112</v>
      </c>
      <c r="N270" s="62"/>
      <c r="O270" s="73"/>
      <c r="P270" s="68"/>
    </row>
    <row r="271" spans="1:16" s="34" customFormat="1" x14ac:dyDescent="0.3">
      <c r="A271" s="33">
        <v>1516</v>
      </c>
      <c r="B271" s="34" t="s">
        <v>323</v>
      </c>
      <c r="C271" s="35">
        <v>31944</v>
      </c>
      <c r="D271" s="35">
        <v>8430</v>
      </c>
      <c r="E271" s="36">
        <f t="shared" si="37"/>
        <v>3789.32384341637</v>
      </c>
      <c r="F271" s="37">
        <f t="shared" si="44"/>
        <v>1.176096832729721</v>
      </c>
      <c r="G271" s="38">
        <f t="shared" si="38"/>
        <v>-340.42499313465242</v>
      </c>
      <c r="H271" s="38">
        <f t="shared" si="39"/>
        <v>0</v>
      </c>
      <c r="I271" s="36">
        <f t="shared" si="40"/>
        <v>-340.42499313465242</v>
      </c>
      <c r="J271" s="39">
        <f t="shared" si="45"/>
        <v>-28.093883690315693</v>
      </c>
      <c r="K271" s="36">
        <f t="shared" si="41"/>
        <v>-368.51887682496812</v>
      </c>
      <c r="L271" s="36">
        <f t="shared" si="42"/>
        <v>-2869782.6921251197</v>
      </c>
      <c r="M271" s="36">
        <f t="shared" si="43"/>
        <v>-3106614.1316344813</v>
      </c>
      <c r="N271" s="62"/>
      <c r="O271" s="73"/>
      <c r="P271" s="68"/>
    </row>
    <row r="272" spans="1:16" s="34" customFormat="1" x14ac:dyDescent="0.3">
      <c r="A272" s="33">
        <v>1517</v>
      </c>
      <c r="B272" s="34" t="s">
        <v>324</v>
      </c>
      <c r="C272" s="35">
        <v>15625</v>
      </c>
      <c r="D272" s="35">
        <v>5189</v>
      </c>
      <c r="E272" s="36">
        <f t="shared" si="37"/>
        <v>3011.1774908460206</v>
      </c>
      <c r="F272" s="37">
        <f t="shared" si="44"/>
        <v>0.93458264748841136</v>
      </c>
      <c r="G272" s="38">
        <f t="shared" si="38"/>
        <v>126.46281840755718</v>
      </c>
      <c r="H272" s="38">
        <f t="shared" si="39"/>
        <v>0</v>
      </c>
      <c r="I272" s="36">
        <f t="shared" si="40"/>
        <v>126.46281840755718</v>
      </c>
      <c r="J272" s="39">
        <f t="shared" si="45"/>
        <v>-28.093883690315693</v>
      </c>
      <c r="K272" s="36">
        <f t="shared" si="41"/>
        <v>98.368934717241487</v>
      </c>
      <c r="L272" s="36">
        <f t="shared" si="42"/>
        <v>656215.5647168142</v>
      </c>
      <c r="M272" s="36">
        <f t="shared" si="43"/>
        <v>510436.40224776609</v>
      </c>
      <c r="N272" s="62"/>
      <c r="O272" s="73"/>
      <c r="P272" s="68"/>
    </row>
    <row r="273" spans="1:16" s="34" customFormat="1" x14ac:dyDescent="0.3">
      <c r="A273" s="33">
        <v>1519</v>
      </c>
      <c r="B273" s="34" t="s">
        <v>325</v>
      </c>
      <c r="C273" s="35">
        <v>26012</v>
      </c>
      <c r="D273" s="35">
        <v>9037</v>
      </c>
      <c r="E273" s="36">
        <f t="shared" si="37"/>
        <v>2878.3888458559259</v>
      </c>
      <c r="F273" s="37">
        <f t="shared" si="44"/>
        <v>0.89336888185403363</v>
      </c>
      <c r="G273" s="38">
        <f t="shared" si="38"/>
        <v>206.13600540161406</v>
      </c>
      <c r="H273" s="38">
        <f t="shared" si="39"/>
        <v>7.4777932308900059</v>
      </c>
      <c r="I273" s="36">
        <f t="shared" si="40"/>
        <v>213.61379863250406</v>
      </c>
      <c r="J273" s="39">
        <f t="shared" si="45"/>
        <v>-28.093883690315693</v>
      </c>
      <c r="K273" s="36">
        <f t="shared" si="41"/>
        <v>185.51991494218836</v>
      </c>
      <c r="L273" s="36">
        <f t="shared" si="42"/>
        <v>1930427.8982419393</v>
      </c>
      <c r="M273" s="36">
        <f t="shared" si="43"/>
        <v>1676543.4713325563</v>
      </c>
      <c r="N273" s="62"/>
      <c r="O273" s="73"/>
      <c r="P273" s="68"/>
    </row>
    <row r="274" spans="1:16" s="34" customFormat="1" x14ac:dyDescent="0.3">
      <c r="A274" s="33">
        <v>1520</v>
      </c>
      <c r="B274" s="34" t="s">
        <v>326</v>
      </c>
      <c r="C274" s="35">
        <v>32054</v>
      </c>
      <c r="D274" s="35">
        <v>10677</v>
      </c>
      <c r="E274" s="36">
        <f t="shared" si="37"/>
        <v>3002.1541631544442</v>
      </c>
      <c r="F274" s="37">
        <f t="shared" si="44"/>
        <v>0.93178206681563958</v>
      </c>
      <c r="G274" s="38">
        <f t="shared" si="38"/>
        <v>131.87681502250305</v>
      </c>
      <c r="H274" s="38">
        <f t="shared" si="39"/>
        <v>0</v>
      </c>
      <c r="I274" s="36">
        <f t="shared" si="40"/>
        <v>131.87681502250305</v>
      </c>
      <c r="J274" s="39">
        <f t="shared" si="45"/>
        <v>-28.093883690315693</v>
      </c>
      <c r="K274" s="36">
        <f t="shared" si="41"/>
        <v>103.78293133218736</v>
      </c>
      <c r="L274" s="36">
        <f t="shared" si="42"/>
        <v>1408048.7539952651</v>
      </c>
      <c r="M274" s="36">
        <f t="shared" si="43"/>
        <v>1108090.3578337645</v>
      </c>
      <c r="N274" s="62"/>
      <c r="O274" s="73"/>
      <c r="P274" s="68"/>
    </row>
    <row r="275" spans="1:16" s="34" customFormat="1" x14ac:dyDescent="0.3">
      <c r="A275" s="33">
        <v>1523</v>
      </c>
      <c r="B275" s="34" t="s">
        <v>327</v>
      </c>
      <c r="C275" s="35">
        <v>6591</v>
      </c>
      <c r="D275" s="35">
        <v>2310</v>
      </c>
      <c r="E275" s="36">
        <f t="shared" si="37"/>
        <v>2853.2467532467531</v>
      </c>
      <c r="F275" s="37">
        <f t="shared" si="44"/>
        <v>0.88556550143374568</v>
      </c>
      <c r="G275" s="38">
        <f t="shared" si="38"/>
        <v>221.22126096711773</v>
      </c>
      <c r="H275" s="38">
        <f t="shared" si="39"/>
        <v>16.277525644100479</v>
      </c>
      <c r="I275" s="36">
        <f t="shared" si="40"/>
        <v>237.49878661121821</v>
      </c>
      <c r="J275" s="39">
        <f t="shared" si="45"/>
        <v>-28.093883690315693</v>
      </c>
      <c r="K275" s="36">
        <f t="shared" si="41"/>
        <v>209.40490292090252</v>
      </c>
      <c r="L275" s="36">
        <f t="shared" si="42"/>
        <v>548622.1970719141</v>
      </c>
      <c r="M275" s="36">
        <f t="shared" si="43"/>
        <v>483725.32574728481</v>
      </c>
      <c r="N275" s="62"/>
      <c r="O275" s="73"/>
      <c r="P275" s="68"/>
    </row>
    <row r="276" spans="1:16" s="34" customFormat="1" x14ac:dyDescent="0.3">
      <c r="A276" s="33">
        <v>1524</v>
      </c>
      <c r="B276" s="34" t="s">
        <v>328</v>
      </c>
      <c r="C276" s="35">
        <v>4373</v>
      </c>
      <c r="D276" s="35">
        <v>1652</v>
      </c>
      <c r="E276" s="36">
        <f t="shared" si="37"/>
        <v>2647.0944309927359</v>
      </c>
      <c r="F276" s="37">
        <f t="shared" si="44"/>
        <v>0.82158176626577595</v>
      </c>
      <c r="G276" s="38">
        <f t="shared" si="38"/>
        <v>344.91265431952803</v>
      </c>
      <c r="H276" s="38">
        <f t="shared" si="39"/>
        <v>88.4308384330065</v>
      </c>
      <c r="I276" s="36">
        <f t="shared" si="40"/>
        <v>433.34349275253453</v>
      </c>
      <c r="J276" s="39">
        <f t="shared" si="45"/>
        <v>-28.093883690315693</v>
      </c>
      <c r="K276" s="36">
        <f t="shared" si="41"/>
        <v>405.24960906221884</v>
      </c>
      <c r="L276" s="36">
        <f t="shared" si="42"/>
        <v>715883.45002718701</v>
      </c>
      <c r="M276" s="36">
        <f t="shared" si="43"/>
        <v>669472.35417078552</v>
      </c>
      <c r="N276" s="62"/>
      <c r="O276" s="73"/>
      <c r="P276" s="68"/>
    </row>
    <row r="277" spans="1:16" s="34" customFormat="1" x14ac:dyDescent="0.3">
      <c r="A277" s="33">
        <v>1525</v>
      </c>
      <c r="B277" s="34" t="s">
        <v>329</v>
      </c>
      <c r="C277" s="35">
        <v>14549</v>
      </c>
      <c r="D277" s="35">
        <v>4598</v>
      </c>
      <c r="E277" s="36">
        <f t="shared" si="37"/>
        <v>3164.2018268812526</v>
      </c>
      <c r="F277" s="37">
        <f t="shared" si="44"/>
        <v>0.98207698800361698</v>
      </c>
      <c r="G277" s="38">
        <f t="shared" si="38"/>
        <v>34.648216786418011</v>
      </c>
      <c r="H277" s="38">
        <f t="shared" si="39"/>
        <v>0</v>
      </c>
      <c r="I277" s="36">
        <f t="shared" si="40"/>
        <v>34.648216786418011</v>
      </c>
      <c r="J277" s="39">
        <f t="shared" si="45"/>
        <v>-28.093883690315693</v>
      </c>
      <c r="K277" s="36">
        <f t="shared" si="41"/>
        <v>6.5543330961023187</v>
      </c>
      <c r="L277" s="36">
        <f t="shared" si="42"/>
        <v>159312.50078395</v>
      </c>
      <c r="M277" s="36">
        <f t="shared" si="43"/>
        <v>30136.823575878461</v>
      </c>
      <c r="N277" s="62"/>
      <c r="O277" s="73"/>
      <c r="P277" s="68"/>
    </row>
    <row r="278" spans="1:16" s="34" customFormat="1" x14ac:dyDescent="0.3">
      <c r="A278" s="33">
        <v>1526</v>
      </c>
      <c r="B278" s="34" t="s">
        <v>330</v>
      </c>
      <c r="C278" s="35">
        <v>2611</v>
      </c>
      <c r="D278" s="35">
        <v>1020</v>
      </c>
      <c r="E278" s="36">
        <f t="shared" si="37"/>
        <v>2559.8039215686276</v>
      </c>
      <c r="F278" s="37">
        <f t="shared" si="44"/>
        <v>0.7944893096948169</v>
      </c>
      <c r="G278" s="38">
        <f t="shared" si="38"/>
        <v>397.28695997399296</v>
      </c>
      <c r="H278" s="38">
        <f t="shared" si="39"/>
        <v>118.98251673144438</v>
      </c>
      <c r="I278" s="36">
        <f t="shared" si="40"/>
        <v>516.26947670543734</v>
      </c>
      <c r="J278" s="39">
        <f t="shared" si="45"/>
        <v>-28.093883690315693</v>
      </c>
      <c r="K278" s="36">
        <f t="shared" si="41"/>
        <v>488.17559301512165</v>
      </c>
      <c r="L278" s="36">
        <f t="shared" si="42"/>
        <v>526594.8662395461</v>
      </c>
      <c r="M278" s="36">
        <f t="shared" si="43"/>
        <v>497939.10487542406</v>
      </c>
      <c r="N278" s="62"/>
      <c r="O278" s="73"/>
      <c r="P278" s="68"/>
    </row>
    <row r="279" spans="1:16" s="34" customFormat="1" x14ac:dyDescent="0.3">
      <c r="A279" s="33">
        <v>1528</v>
      </c>
      <c r="B279" s="34" t="s">
        <v>331</v>
      </c>
      <c r="C279" s="35">
        <v>21872</v>
      </c>
      <c r="D279" s="35">
        <v>7675</v>
      </c>
      <c r="E279" s="36">
        <f t="shared" si="37"/>
        <v>2849.7719869706839</v>
      </c>
      <c r="F279" s="37">
        <f t="shared" si="44"/>
        <v>0.88448703419773445</v>
      </c>
      <c r="G279" s="38">
        <f t="shared" si="38"/>
        <v>223.30612073275924</v>
      </c>
      <c r="H279" s="38">
        <f t="shared" si="39"/>
        <v>17.493693840724699</v>
      </c>
      <c r="I279" s="36">
        <f t="shared" si="40"/>
        <v>240.79981457348393</v>
      </c>
      <c r="J279" s="39">
        <f t="shared" si="45"/>
        <v>-28.093883690315693</v>
      </c>
      <c r="K279" s="36">
        <f t="shared" si="41"/>
        <v>212.70593088316824</v>
      </c>
      <c r="L279" s="36">
        <f t="shared" si="42"/>
        <v>1848138.5768514893</v>
      </c>
      <c r="M279" s="36">
        <f t="shared" si="43"/>
        <v>1632518.0195283161</v>
      </c>
      <c r="N279" s="62"/>
      <c r="O279" s="73"/>
      <c r="P279" s="68"/>
    </row>
    <row r="280" spans="1:16" s="34" customFormat="1" x14ac:dyDescent="0.3">
      <c r="A280" s="33">
        <v>1529</v>
      </c>
      <c r="B280" s="34" t="s">
        <v>332</v>
      </c>
      <c r="C280" s="35">
        <v>13141</v>
      </c>
      <c r="D280" s="35">
        <v>4620</v>
      </c>
      <c r="E280" s="36">
        <f t="shared" si="37"/>
        <v>2844.3722943722942</v>
      </c>
      <c r="F280" s="37">
        <f t="shared" si="44"/>
        <v>0.88281112534826678</v>
      </c>
      <c r="G280" s="38">
        <f t="shared" si="38"/>
        <v>226.54593629179308</v>
      </c>
      <c r="H280" s="38">
        <f t="shared" si="39"/>
        <v>19.383586250161102</v>
      </c>
      <c r="I280" s="36">
        <f t="shared" si="40"/>
        <v>245.92952254195419</v>
      </c>
      <c r="J280" s="39">
        <f t="shared" si="45"/>
        <v>-28.093883690315693</v>
      </c>
      <c r="K280" s="36">
        <f t="shared" si="41"/>
        <v>217.83563885163849</v>
      </c>
      <c r="L280" s="36">
        <f t="shared" si="42"/>
        <v>1136194.3941438284</v>
      </c>
      <c r="M280" s="36">
        <f t="shared" si="43"/>
        <v>1006400.6514945698</v>
      </c>
      <c r="N280" s="62"/>
      <c r="O280" s="73"/>
      <c r="P280" s="68"/>
    </row>
    <row r="281" spans="1:16" s="34" customFormat="1" x14ac:dyDescent="0.3">
      <c r="A281" s="33">
        <v>1531</v>
      </c>
      <c r="B281" s="34" t="s">
        <v>333</v>
      </c>
      <c r="C281" s="35">
        <v>26829</v>
      </c>
      <c r="D281" s="35">
        <v>8952</v>
      </c>
      <c r="E281" s="36">
        <f t="shared" si="37"/>
        <v>2996.9839142091155</v>
      </c>
      <c r="F281" s="37">
        <f t="shared" si="44"/>
        <v>0.93017737065867478</v>
      </c>
      <c r="G281" s="38">
        <f t="shared" si="38"/>
        <v>134.97896438970028</v>
      </c>
      <c r="H281" s="38">
        <f t="shared" si="39"/>
        <v>0</v>
      </c>
      <c r="I281" s="36">
        <f t="shared" si="40"/>
        <v>134.97896438970028</v>
      </c>
      <c r="J281" s="39">
        <f t="shared" si="45"/>
        <v>-28.093883690315693</v>
      </c>
      <c r="K281" s="36">
        <f t="shared" si="41"/>
        <v>106.88508069938459</v>
      </c>
      <c r="L281" s="36">
        <f t="shared" si="42"/>
        <v>1208331.689216597</v>
      </c>
      <c r="M281" s="36">
        <f t="shared" si="43"/>
        <v>956835.24242089083</v>
      </c>
      <c r="N281" s="62"/>
      <c r="O281" s="73"/>
      <c r="P281" s="68"/>
    </row>
    <row r="282" spans="1:16" s="34" customFormat="1" x14ac:dyDescent="0.3">
      <c r="A282" s="33">
        <v>1532</v>
      </c>
      <c r="B282" s="34" t="s">
        <v>334</v>
      </c>
      <c r="C282" s="35">
        <v>28224</v>
      </c>
      <c r="D282" s="35">
        <v>8094</v>
      </c>
      <c r="E282" s="36">
        <f t="shared" si="37"/>
        <v>3487.0274277242402</v>
      </c>
      <c r="F282" s="37">
        <f t="shared" si="44"/>
        <v>1.0822727438599444</v>
      </c>
      <c r="G282" s="38">
        <f t="shared" si="38"/>
        <v>-159.04714371937453</v>
      </c>
      <c r="H282" s="38">
        <f t="shared" si="39"/>
        <v>0</v>
      </c>
      <c r="I282" s="36">
        <f t="shared" si="40"/>
        <v>-159.04714371937453</v>
      </c>
      <c r="J282" s="39">
        <f t="shared" si="45"/>
        <v>-28.093883690315693</v>
      </c>
      <c r="K282" s="36">
        <f t="shared" si="41"/>
        <v>-187.14102740969022</v>
      </c>
      <c r="L282" s="36">
        <f t="shared" si="42"/>
        <v>-1287327.5812646174</v>
      </c>
      <c r="M282" s="36">
        <f t="shared" si="43"/>
        <v>-1514719.4758540327</v>
      </c>
      <c r="N282" s="62"/>
      <c r="O282" s="73"/>
      <c r="P282" s="68"/>
    </row>
    <row r="283" spans="1:16" s="34" customFormat="1" x14ac:dyDescent="0.3">
      <c r="A283" s="33">
        <v>1534</v>
      </c>
      <c r="B283" s="34" t="s">
        <v>335</v>
      </c>
      <c r="C283" s="35">
        <v>31748</v>
      </c>
      <c r="D283" s="35">
        <v>9200</v>
      </c>
      <c r="E283" s="36">
        <f t="shared" si="37"/>
        <v>3450.8695652173915</v>
      </c>
      <c r="F283" s="37">
        <f t="shared" si="44"/>
        <v>1.0710503861703358</v>
      </c>
      <c r="G283" s="38">
        <f t="shared" si="38"/>
        <v>-137.3524262152653</v>
      </c>
      <c r="H283" s="38">
        <f t="shared" si="39"/>
        <v>0</v>
      </c>
      <c r="I283" s="36">
        <f t="shared" si="40"/>
        <v>-137.3524262152653</v>
      </c>
      <c r="J283" s="39">
        <f t="shared" si="45"/>
        <v>-28.093883690315693</v>
      </c>
      <c r="K283" s="36">
        <f t="shared" si="41"/>
        <v>-165.44630990558099</v>
      </c>
      <c r="L283" s="36">
        <f t="shared" si="42"/>
        <v>-1263642.3211804407</v>
      </c>
      <c r="M283" s="36">
        <f t="shared" si="43"/>
        <v>-1522106.0511313451</v>
      </c>
      <c r="N283" s="62"/>
      <c r="O283" s="73"/>
      <c r="P283" s="68"/>
    </row>
    <row r="284" spans="1:16" s="34" customFormat="1" x14ac:dyDescent="0.3">
      <c r="A284" s="33">
        <v>1535</v>
      </c>
      <c r="B284" s="34" t="s">
        <v>336</v>
      </c>
      <c r="C284" s="35">
        <v>19777</v>
      </c>
      <c r="D284" s="35">
        <v>6611</v>
      </c>
      <c r="E284" s="36">
        <f t="shared" si="37"/>
        <v>2991.5292693994857</v>
      </c>
      <c r="F284" s="37">
        <f t="shared" si="44"/>
        <v>0.92848440622772033</v>
      </c>
      <c r="G284" s="38">
        <f t="shared" si="38"/>
        <v>138.25175127547817</v>
      </c>
      <c r="H284" s="38">
        <f t="shared" si="39"/>
        <v>0</v>
      </c>
      <c r="I284" s="36">
        <f t="shared" si="40"/>
        <v>138.25175127547817</v>
      </c>
      <c r="J284" s="39">
        <f t="shared" si="45"/>
        <v>-28.093883690315693</v>
      </c>
      <c r="K284" s="36">
        <f t="shared" si="41"/>
        <v>110.15786758516248</v>
      </c>
      <c r="L284" s="36">
        <f t="shared" si="42"/>
        <v>913982.32768218615</v>
      </c>
      <c r="M284" s="36">
        <f t="shared" si="43"/>
        <v>728253.66260550916</v>
      </c>
      <c r="N284" s="62"/>
      <c r="O284" s="73"/>
      <c r="P284" s="68"/>
    </row>
    <row r="285" spans="1:16" s="34" customFormat="1" x14ac:dyDescent="0.3">
      <c r="A285" s="33">
        <v>1539</v>
      </c>
      <c r="B285" s="34" t="s">
        <v>337</v>
      </c>
      <c r="C285" s="35">
        <v>21645</v>
      </c>
      <c r="D285" s="35">
        <v>7492</v>
      </c>
      <c r="E285" s="36">
        <f t="shared" si="37"/>
        <v>2889.0816871329416</v>
      </c>
      <c r="F285" s="37">
        <f t="shared" si="44"/>
        <v>0.89668763139311813</v>
      </c>
      <c r="G285" s="38">
        <f t="shared" si="38"/>
        <v>199.72030063540458</v>
      </c>
      <c r="H285" s="38">
        <f t="shared" si="39"/>
        <v>3.7352987839344904</v>
      </c>
      <c r="I285" s="36">
        <f t="shared" si="40"/>
        <v>203.45559941933908</v>
      </c>
      <c r="J285" s="39">
        <f t="shared" si="45"/>
        <v>-28.093883690315693</v>
      </c>
      <c r="K285" s="36">
        <f t="shared" si="41"/>
        <v>175.36171572902339</v>
      </c>
      <c r="L285" s="36">
        <f t="shared" si="42"/>
        <v>1524289.3508496883</v>
      </c>
      <c r="M285" s="36">
        <f t="shared" si="43"/>
        <v>1313809.9742418432</v>
      </c>
      <c r="N285" s="62"/>
      <c r="O285" s="73"/>
      <c r="P285" s="68"/>
    </row>
    <row r="286" spans="1:16" s="34" customFormat="1" x14ac:dyDescent="0.3">
      <c r="A286" s="33">
        <v>1543</v>
      </c>
      <c r="B286" s="34" t="s">
        <v>338</v>
      </c>
      <c r="C286" s="35">
        <v>8234</v>
      </c>
      <c r="D286" s="35">
        <v>2970</v>
      </c>
      <c r="E286" s="36">
        <f t="shared" si="37"/>
        <v>2772.3905723905723</v>
      </c>
      <c r="F286" s="37">
        <f t="shared" si="44"/>
        <v>0.86047007487715976</v>
      </c>
      <c r="G286" s="38">
        <f t="shared" si="38"/>
        <v>269.73496948082618</v>
      </c>
      <c r="H286" s="38">
        <f t="shared" si="39"/>
        <v>44.577188943763758</v>
      </c>
      <c r="I286" s="36">
        <f t="shared" si="40"/>
        <v>314.31215842458994</v>
      </c>
      <c r="J286" s="39">
        <f t="shared" si="45"/>
        <v>-28.093883690315693</v>
      </c>
      <c r="K286" s="36">
        <f t="shared" si="41"/>
        <v>286.21827473427425</v>
      </c>
      <c r="L286" s="36">
        <f t="shared" si="42"/>
        <v>933507.11052103213</v>
      </c>
      <c r="M286" s="36">
        <f t="shared" si="43"/>
        <v>850068.27596079453</v>
      </c>
      <c r="N286" s="62"/>
      <c r="O286" s="73"/>
      <c r="P286" s="68"/>
    </row>
    <row r="287" spans="1:16" s="34" customFormat="1" x14ac:dyDescent="0.3">
      <c r="A287" s="33">
        <v>1545</v>
      </c>
      <c r="B287" s="34" t="s">
        <v>339</v>
      </c>
      <c r="C287" s="35">
        <v>7225</v>
      </c>
      <c r="D287" s="35">
        <v>2088</v>
      </c>
      <c r="E287" s="36">
        <f t="shared" si="37"/>
        <v>3460.2490421455936</v>
      </c>
      <c r="F287" s="37">
        <f t="shared" si="44"/>
        <v>1.0739615052944205</v>
      </c>
      <c r="G287" s="38">
        <f t="shared" si="38"/>
        <v>-142.9801123721866</v>
      </c>
      <c r="H287" s="38">
        <f t="shared" si="39"/>
        <v>0</v>
      </c>
      <c r="I287" s="36">
        <f t="shared" si="40"/>
        <v>-142.9801123721866</v>
      </c>
      <c r="J287" s="39">
        <f t="shared" si="45"/>
        <v>-28.093883690315693</v>
      </c>
      <c r="K287" s="36">
        <f t="shared" si="41"/>
        <v>-171.07399606250229</v>
      </c>
      <c r="L287" s="36">
        <f t="shared" si="42"/>
        <v>-298542.47463312559</v>
      </c>
      <c r="M287" s="36">
        <f t="shared" si="43"/>
        <v>-357202.50377850479</v>
      </c>
      <c r="N287" s="62"/>
      <c r="O287" s="73"/>
      <c r="P287" s="68"/>
    </row>
    <row r="288" spans="1:16" s="34" customFormat="1" x14ac:dyDescent="0.3">
      <c r="A288" s="33">
        <v>1546</v>
      </c>
      <c r="B288" s="34" t="s">
        <v>340</v>
      </c>
      <c r="C288" s="35">
        <v>4787</v>
      </c>
      <c r="D288" s="35">
        <v>1270</v>
      </c>
      <c r="E288" s="36">
        <f t="shared" si="37"/>
        <v>3769.2913385826773</v>
      </c>
      <c r="F288" s="37">
        <f t="shared" si="44"/>
        <v>1.1698793209888119</v>
      </c>
      <c r="G288" s="38">
        <f t="shared" si="38"/>
        <v>-328.4054902344368</v>
      </c>
      <c r="H288" s="38">
        <f t="shared" si="39"/>
        <v>0</v>
      </c>
      <c r="I288" s="36">
        <f t="shared" si="40"/>
        <v>-328.4054902344368</v>
      </c>
      <c r="J288" s="39">
        <f t="shared" si="45"/>
        <v>-28.093883690315693</v>
      </c>
      <c r="K288" s="36">
        <f t="shared" si="41"/>
        <v>-356.49937392475249</v>
      </c>
      <c r="L288" s="36">
        <f t="shared" si="42"/>
        <v>-417074.97259773471</v>
      </c>
      <c r="M288" s="36">
        <f t="shared" si="43"/>
        <v>-452754.20488443569</v>
      </c>
      <c r="N288" s="62"/>
      <c r="O288" s="73"/>
      <c r="P288" s="68"/>
    </row>
    <row r="289" spans="1:16" s="34" customFormat="1" x14ac:dyDescent="0.3">
      <c r="A289" s="33">
        <v>1547</v>
      </c>
      <c r="B289" s="34" t="s">
        <v>341</v>
      </c>
      <c r="C289" s="35">
        <v>13749</v>
      </c>
      <c r="D289" s="35">
        <v>3518</v>
      </c>
      <c r="E289" s="36">
        <f t="shared" si="37"/>
        <v>3908.1864695849913</v>
      </c>
      <c r="F289" s="37">
        <f t="shared" si="44"/>
        <v>1.2129883637636105</v>
      </c>
      <c r="G289" s="38">
        <f t="shared" si="38"/>
        <v>-411.74256883582518</v>
      </c>
      <c r="H289" s="38">
        <f t="shared" si="39"/>
        <v>0</v>
      </c>
      <c r="I289" s="36">
        <f t="shared" si="40"/>
        <v>-411.74256883582518</v>
      </c>
      <c r="J289" s="39">
        <f t="shared" si="45"/>
        <v>-28.093883690315693</v>
      </c>
      <c r="K289" s="36">
        <f t="shared" si="41"/>
        <v>-439.83645252614087</v>
      </c>
      <c r="L289" s="36">
        <f t="shared" si="42"/>
        <v>-1448510.357164433</v>
      </c>
      <c r="M289" s="36">
        <f t="shared" si="43"/>
        <v>-1547344.6399869637</v>
      </c>
      <c r="N289" s="62"/>
      <c r="O289" s="73"/>
      <c r="P289" s="68"/>
    </row>
    <row r="290" spans="1:16" s="34" customFormat="1" x14ac:dyDescent="0.3">
      <c r="A290" s="33">
        <v>1548</v>
      </c>
      <c r="B290" s="34" t="s">
        <v>342</v>
      </c>
      <c r="C290" s="35">
        <v>27877</v>
      </c>
      <c r="D290" s="35">
        <v>9717</v>
      </c>
      <c r="E290" s="36">
        <f t="shared" si="37"/>
        <v>2868.8895749716989</v>
      </c>
      <c r="F290" s="37">
        <f t="shared" si="44"/>
        <v>0.89042058214098818</v>
      </c>
      <c r="G290" s="38">
        <f t="shared" si="38"/>
        <v>211.83556793215021</v>
      </c>
      <c r="H290" s="38">
        <f t="shared" si="39"/>
        <v>10.802538040369427</v>
      </c>
      <c r="I290" s="36">
        <f t="shared" si="40"/>
        <v>222.63810597251964</v>
      </c>
      <c r="J290" s="39">
        <f t="shared" si="45"/>
        <v>-28.093883690315693</v>
      </c>
      <c r="K290" s="36">
        <f t="shared" si="41"/>
        <v>194.54422228220395</v>
      </c>
      <c r="L290" s="36">
        <f t="shared" si="42"/>
        <v>2163374.4757349733</v>
      </c>
      <c r="M290" s="36">
        <f t="shared" si="43"/>
        <v>1890386.2079161757</v>
      </c>
      <c r="N290" s="62"/>
      <c r="O290" s="73"/>
      <c r="P290" s="68"/>
    </row>
    <row r="291" spans="1:16" s="34" customFormat="1" x14ac:dyDescent="0.3">
      <c r="A291" s="33">
        <v>1551</v>
      </c>
      <c r="B291" s="34" t="s">
        <v>343</v>
      </c>
      <c r="C291" s="35">
        <v>9908</v>
      </c>
      <c r="D291" s="35">
        <v>3467</v>
      </c>
      <c r="E291" s="36">
        <f t="shared" si="37"/>
        <v>2857.802134410153</v>
      </c>
      <c r="F291" s="37">
        <f t="shared" si="44"/>
        <v>0.88697936036466285</v>
      </c>
      <c r="G291" s="38">
        <f t="shared" si="38"/>
        <v>218.48803226907776</v>
      </c>
      <c r="H291" s="38">
        <f t="shared" si="39"/>
        <v>14.683142236910497</v>
      </c>
      <c r="I291" s="36">
        <f t="shared" si="40"/>
        <v>233.17117450598826</v>
      </c>
      <c r="J291" s="39">
        <f t="shared" si="45"/>
        <v>-28.093883690315693</v>
      </c>
      <c r="K291" s="36">
        <f t="shared" si="41"/>
        <v>205.07729081567257</v>
      </c>
      <c r="L291" s="36">
        <f t="shared" si="42"/>
        <v>808404.46201226127</v>
      </c>
      <c r="M291" s="36">
        <f t="shared" si="43"/>
        <v>711002.96725793683</v>
      </c>
      <c r="N291" s="62"/>
      <c r="O291" s="73"/>
      <c r="P291" s="68"/>
    </row>
    <row r="292" spans="1:16" s="34" customFormat="1" x14ac:dyDescent="0.3">
      <c r="A292" s="33">
        <v>1554</v>
      </c>
      <c r="B292" s="34" t="s">
        <v>344</v>
      </c>
      <c r="C292" s="35">
        <v>18465</v>
      </c>
      <c r="D292" s="35">
        <v>5826</v>
      </c>
      <c r="E292" s="36">
        <f t="shared" si="37"/>
        <v>3169.4129763130795</v>
      </c>
      <c r="F292" s="37">
        <f t="shared" si="44"/>
        <v>0.98369437849197583</v>
      </c>
      <c r="G292" s="38">
        <f t="shared" si="38"/>
        <v>31.52152712732186</v>
      </c>
      <c r="H292" s="38">
        <f t="shared" si="39"/>
        <v>0</v>
      </c>
      <c r="I292" s="36">
        <f t="shared" si="40"/>
        <v>31.52152712732186</v>
      </c>
      <c r="J292" s="39">
        <f t="shared" si="45"/>
        <v>-28.093883690315693</v>
      </c>
      <c r="K292" s="36">
        <f t="shared" si="41"/>
        <v>3.4276434370061679</v>
      </c>
      <c r="L292" s="36">
        <f t="shared" si="42"/>
        <v>183644.41704377715</v>
      </c>
      <c r="M292" s="36">
        <f t="shared" si="43"/>
        <v>19969.450663997934</v>
      </c>
      <c r="N292" s="62"/>
      <c r="O292" s="73"/>
      <c r="P292" s="68"/>
    </row>
    <row r="293" spans="1:16" s="34" customFormat="1" x14ac:dyDescent="0.3">
      <c r="A293" s="33">
        <v>1557</v>
      </c>
      <c r="B293" s="34" t="s">
        <v>345</v>
      </c>
      <c r="C293" s="35">
        <v>6698</v>
      </c>
      <c r="D293" s="35">
        <v>2593</v>
      </c>
      <c r="E293" s="36">
        <f t="shared" si="37"/>
        <v>2583.1083686849211</v>
      </c>
      <c r="F293" s="37">
        <f t="shared" si="44"/>
        <v>0.80172233795383196</v>
      </c>
      <c r="G293" s="38">
        <f t="shared" si="38"/>
        <v>383.30429170421695</v>
      </c>
      <c r="H293" s="38">
        <f t="shared" si="39"/>
        <v>110.82596024074168</v>
      </c>
      <c r="I293" s="36">
        <f t="shared" si="40"/>
        <v>494.13025194495862</v>
      </c>
      <c r="J293" s="39">
        <f t="shared" si="45"/>
        <v>-28.093883690315693</v>
      </c>
      <c r="K293" s="36">
        <f t="shared" si="41"/>
        <v>466.03636825464292</v>
      </c>
      <c r="L293" s="36">
        <f t="shared" si="42"/>
        <v>1281279.7432932777</v>
      </c>
      <c r="M293" s="36">
        <f t="shared" si="43"/>
        <v>1208432.3028842891</v>
      </c>
      <c r="N293" s="62"/>
      <c r="O293" s="73"/>
      <c r="P293" s="68"/>
    </row>
    <row r="294" spans="1:16" s="34" customFormat="1" x14ac:dyDescent="0.3">
      <c r="A294" s="33">
        <v>1560</v>
      </c>
      <c r="B294" s="34" t="s">
        <v>346</v>
      </c>
      <c r="C294" s="35">
        <v>7508</v>
      </c>
      <c r="D294" s="35">
        <v>3103</v>
      </c>
      <c r="E294" s="36">
        <f t="shared" si="37"/>
        <v>2419.5939413470833</v>
      </c>
      <c r="F294" s="37">
        <f t="shared" si="44"/>
        <v>0.75097217564406649</v>
      </c>
      <c r="G294" s="38">
        <f t="shared" si="38"/>
        <v>481.4129481069196</v>
      </c>
      <c r="H294" s="38">
        <f t="shared" si="39"/>
        <v>168.0560098089849</v>
      </c>
      <c r="I294" s="36">
        <f t="shared" si="40"/>
        <v>649.46895791590453</v>
      </c>
      <c r="J294" s="39">
        <f t="shared" si="45"/>
        <v>-28.093883690315693</v>
      </c>
      <c r="K294" s="36">
        <f t="shared" si="41"/>
        <v>621.37507422558883</v>
      </c>
      <c r="L294" s="36">
        <f t="shared" si="42"/>
        <v>2015302.1764130518</v>
      </c>
      <c r="M294" s="36">
        <f t="shared" si="43"/>
        <v>1928126.8553220022</v>
      </c>
      <c r="N294" s="62"/>
      <c r="O294" s="73"/>
      <c r="P294" s="68"/>
    </row>
    <row r="295" spans="1:16" s="34" customFormat="1" x14ac:dyDescent="0.3">
      <c r="A295" s="33">
        <v>1563</v>
      </c>
      <c r="B295" s="34" t="s">
        <v>347</v>
      </c>
      <c r="C295" s="35">
        <v>21305</v>
      </c>
      <c r="D295" s="35">
        <v>7160</v>
      </c>
      <c r="E295" s="36">
        <f t="shared" si="37"/>
        <v>2975.558659217877</v>
      </c>
      <c r="F295" s="37">
        <f t="shared" si="44"/>
        <v>0.92352758943730939</v>
      </c>
      <c r="G295" s="38">
        <f t="shared" si="38"/>
        <v>147.83411738444337</v>
      </c>
      <c r="H295" s="38">
        <f t="shared" si="39"/>
        <v>0</v>
      </c>
      <c r="I295" s="36">
        <f t="shared" si="40"/>
        <v>147.83411738444337</v>
      </c>
      <c r="J295" s="39">
        <f t="shared" si="45"/>
        <v>-28.093883690315693</v>
      </c>
      <c r="K295" s="36">
        <f t="shared" si="41"/>
        <v>119.74023369412768</v>
      </c>
      <c r="L295" s="36">
        <f t="shared" si="42"/>
        <v>1058492.2804726146</v>
      </c>
      <c r="M295" s="36">
        <f t="shared" si="43"/>
        <v>857340.07324995415</v>
      </c>
      <c r="N295" s="62"/>
      <c r="O295" s="73"/>
      <c r="P295" s="68"/>
    </row>
    <row r="296" spans="1:16" s="34" customFormat="1" x14ac:dyDescent="0.3">
      <c r="A296" s="33">
        <v>1566</v>
      </c>
      <c r="B296" s="34" t="s">
        <v>348</v>
      </c>
      <c r="C296" s="35">
        <v>14829</v>
      </c>
      <c r="D296" s="35">
        <v>5969</v>
      </c>
      <c r="E296" s="36">
        <f t="shared" si="37"/>
        <v>2484.3357346289163</v>
      </c>
      <c r="F296" s="37">
        <f t="shared" si="44"/>
        <v>0.77106616105423331</v>
      </c>
      <c r="G296" s="38">
        <f t="shared" si="38"/>
        <v>442.56787213781979</v>
      </c>
      <c r="H296" s="38">
        <f t="shared" si="39"/>
        <v>145.39638216034336</v>
      </c>
      <c r="I296" s="36">
        <f t="shared" si="40"/>
        <v>587.96425429816315</v>
      </c>
      <c r="J296" s="39">
        <f t="shared" si="45"/>
        <v>-28.093883690315693</v>
      </c>
      <c r="K296" s="36">
        <f t="shared" si="41"/>
        <v>559.87037060784746</v>
      </c>
      <c r="L296" s="36">
        <f t="shared" si="42"/>
        <v>3509558.6339057358</v>
      </c>
      <c r="M296" s="36">
        <f t="shared" si="43"/>
        <v>3341866.2421582416</v>
      </c>
      <c r="N296" s="62"/>
      <c r="O296" s="73"/>
      <c r="P296" s="68"/>
    </row>
    <row r="297" spans="1:16" s="34" customFormat="1" x14ac:dyDescent="0.3">
      <c r="A297" s="33">
        <v>1567</v>
      </c>
      <c r="B297" s="34" t="s">
        <v>349</v>
      </c>
      <c r="C297" s="35">
        <v>4780</v>
      </c>
      <c r="D297" s="35">
        <v>2036</v>
      </c>
      <c r="E297" s="36">
        <f t="shared" si="37"/>
        <v>2347.7406679764244</v>
      </c>
      <c r="F297" s="37">
        <f t="shared" si="44"/>
        <v>0.72867099191723417</v>
      </c>
      <c r="G297" s="38">
        <f t="shared" si="38"/>
        <v>524.52491212931488</v>
      </c>
      <c r="H297" s="38">
        <f t="shared" si="39"/>
        <v>193.2046554887155</v>
      </c>
      <c r="I297" s="36">
        <f t="shared" si="40"/>
        <v>717.72956761803039</v>
      </c>
      <c r="J297" s="39">
        <f t="shared" si="45"/>
        <v>-28.093883690315693</v>
      </c>
      <c r="K297" s="36">
        <f t="shared" si="41"/>
        <v>689.63568392771469</v>
      </c>
      <c r="L297" s="36">
        <f t="shared" si="42"/>
        <v>1461297.3996703099</v>
      </c>
      <c r="M297" s="36">
        <f t="shared" si="43"/>
        <v>1404098.252476827</v>
      </c>
      <c r="N297" s="62"/>
      <c r="O297" s="73"/>
      <c r="P297" s="68"/>
    </row>
    <row r="298" spans="1:16" s="34" customFormat="1" x14ac:dyDescent="0.3">
      <c r="A298" s="33">
        <v>1571</v>
      </c>
      <c r="B298" s="34" t="s">
        <v>350</v>
      </c>
      <c r="C298" s="35">
        <v>4165</v>
      </c>
      <c r="D298" s="35">
        <v>1547</v>
      </c>
      <c r="E298" s="36">
        <f t="shared" si="37"/>
        <v>2692.3076923076924</v>
      </c>
      <c r="F298" s="37">
        <f t="shared" si="44"/>
        <v>0.83561465857776163</v>
      </c>
      <c r="G298" s="38">
        <f t="shared" si="38"/>
        <v>317.78469753055413</v>
      </c>
      <c r="H298" s="38">
        <f t="shared" si="39"/>
        <v>72.606196972771727</v>
      </c>
      <c r="I298" s="36">
        <f t="shared" si="40"/>
        <v>390.39089450332585</v>
      </c>
      <c r="J298" s="39">
        <f t="shared" si="45"/>
        <v>-28.093883690315693</v>
      </c>
      <c r="K298" s="36">
        <f t="shared" si="41"/>
        <v>362.29701081301016</v>
      </c>
      <c r="L298" s="36">
        <f t="shared" si="42"/>
        <v>603934.71379664505</v>
      </c>
      <c r="M298" s="36">
        <f t="shared" si="43"/>
        <v>560473.47572772671</v>
      </c>
      <c r="N298" s="62"/>
      <c r="O298" s="73"/>
      <c r="P298" s="68"/>
    </row>
    <row r="299" spans="1:16" s="34" customFormat="1" x14ac:dyDescent="0.3">
      <c r="A299" s="33">
        <v>1573</v>
      </c>
      <c r="B299" s="34" t="s">
        <v>351</v>
      </c>
      <c r="C299" s="35">
        <v>6271</v>
      </c>
      <c r="D299" s="35">
        <v>2141</v>
      </c>
      <c r="E299" s="36">
        <f t="shared" si="37"/>
        <v>2929.0051377860814</v>
      </c>
      <c r="F299" s="37">
        <f t="shared" si="44"/>
        <v>0.90907871903963244</v>
      </c>
      <c r="G299" s="38">
        <f t="shared" si="38"/>
        <v>175.76623024352074</v>
      </c>
      <c r="H299" s="38">
        <f t="shared" si="39"/>
        <v>0</v>
      </c>
      <c r="I299" s="36">
        <f t="shared" si="40"/>
        <v>175.76623024352074</v>
      </c>
      <c r="J299" s="39">
        <f t="shared" si="45"/>
        <v>-28.093883690315693</v>
      </c>
      <c r="K299" s="36">
        <f t="shared" si="41"/>
        <v>147.67234655320505</v>
      </c>
      <c r="L299" s="36">
        <f t="shared" si="42"/>
        <v>376315.49895137787</v>
      </c>
      <c r="M299" s="36">
        <f t="shared" si="43"/>
        <v>316166.493970412</v>
      </c>
      <c r="N299" s="62"/>
      <c r="O299" s="73"/>
      <c r="P299" s="68"/>
    </row>
    <row r="300" spans="1:16" s="34" customFormat="1" x14ac:dyDescent="0.3">
      <c r="A300" s="33">
        <v>1576</v>
      </c>
      <c r="B300" s="34" t="s">
        <v>352</v>
      </c>
      <c r="C300" s="35">
        <v>10480</v>
      </c>
      <c r="D300" s="35">
        <v>3536</v>
      </c>
      <c r="E300" s="36">
        <f t="shared" si="37"/>
        <v>2963.8009049773755</v>
      </c>
      <c r="F300" s="37">
        <f t="shared" si="44"/>
        <v>0.91987832162761984</v>
      </c>
      <c r="G300" s="38">
        <f t="shared" si="38"/>
        <v>154.8887699287443</v>
      </c>
      <c r="H300" s="38">
        <f t="shared" si="39"/>
        <v>0</v>
      </c>
      <c r="I300" s="36">
        <f t="shared" si="40"/>
        <v>154.8887699287443</v>
      </c>
      <c r="J300" s="39">
        <f t="shared" si="45"/>
        <v>-28.093883690315693</v>
      </c>
      <c r="K300" s="36">
        <f t="shared" si="41"/>
        <v>126.7948862384286</v>
      </c>
      <c r="L300" s="36">
        <f t="shared" si="42"/>
        <v>547686.69046803983</v>
      </c>
      <c r="M300" s="36">
        <f t="shared" si="43"/>
        <v>448346.71773908351</v>
      </c>
      <c r="N300" s="62"/>
      <c r="O300" s="73"/>
      <c r="P300" s="68"/>
    </row>
    <row r="301" spans="1:16" s="34" customFormat="1" x14ac:dyDescent="0.3">
      <c r="A301" s="33">
        <v>1601</v>
      </c>
      <c r="B301" s="34" t="s">
        <v>353</v>
      </c>
      <c r="C301" s="35">
        <v>625735</v>
      </c>
      <c r="D301" s="35">
        <v>187353</v>
      </c>
      <c r="E301" s="36">
        <f t="shared" si="37"/>
        <v>3339.8717928189035</v>
      </c>
      <c r="F301" s="37">
        <f t="shared" si="44"/>
        <v>1.0365998789156641</v>
      </c>
      <c r="G301" s="38">
        <f t="shared" si="38"/>
        <v>-70.753762776172508</v>
      </c>
      <c r="H301" s="38">
        <f t="shared" si="39"/>
        <v>0</v>
      </c>
      <c r="I301" s="36">
        <f t="shared" si="40"/>
        <v>-70.753762776172508</v>
      </c>
      <c r="J301" s="39">
        <f t="shared" si="45"/>
        <v>-28.093883690315693</v>
      </c>
      <c r="K301" s="36">
        <f t="shared" si="41"/>
        <v>-98.8476464664882</v>
      </c>
      <c r="L301" s="36">
        <f t="shared" si="42"/>
        <v>-13255929.717404248</v>
      </c>
      <c r="M301" s="36">
        <f t="shared" si="43"/>
        <v>-18519403.108435962</v>
      </c>
      <c r="N301" s="62"/>
      <c r="O301" s="73"/>
      <c r="P301" s="68"/>
    </row>
    <row r="302" spans="1:16" s="34" customFormat="1" x14ac:dyDescent="0.3">
      <c r="A302" s="33">
        <v>1612</v>
      </c>
      <c r="B302" s="34" t="s">
        <v>354</v>
      </c>
      <c r="C302" s="35">
        <v>11830</v>
      </c>
      <c r="D302" s="35">
        <v>4260</v>
      </c>
      <c r="E302" s="36">
        <f t="shared" si="37"/>
        <v>2776.9953051643192</v>
      </c>
      <c r="F302" s="37">
        <f t="shared" si="44"/>
        <v>0.86189925112457377</v>
      </c>
      <c r="G302" s="38">
        <f t="shared" si="38"/>
        <v>266.97212981657805</v>
      </c>
      <c r="H302" s="38">
        <f t="shared" si="39"/>
        <v>42.965532472952326</v>
      </c>
      <c r="I302" s="36">
        <f t="shared" si="40"/>
        <v>309.93766228953035</v>
      </c>
      <c r="J302" s="39">
        <f t="shared" si="45"/>
        <v>-28.093883690315693</v>
      </c>
      <c r="K302" s="36">
        <f t="shared" si="41"/>
        <v>281.84377859921466</v>
      </c>
      <c r="L302" s="36">
        <f t="shared" si="42"/>
        <v>1320334.4413533993</v>
      </c>
      <c r="M302" s="36">
        <f t="shared" si="43"/>
        <v>1200654.4968326543</v>
      </c>
      <c r="N302" s="62"/>
      <c r="O302" s="73"/>
      <c r="P302" s="68"/>
    </row>
    <row r="303" spans="1:16" s="34" customFormat="1" x14ac:dyDescent="0.3">
      <c r="A303" s="33">
        <v>1613</v>
      </c>
      <c r="B303" s="34" t="s">
        <v>355</v>
      </c>
      <c r="C303" s="35">
        <v>3059</v>
      </c>
      <c r="D303" s="35">
        <v>978</v>
      </c>
      <c r="E303" s="36">
        <f t="shared" si="37"/>
        <v>3127.8118609406952</v>
      </c>
      <c r="F303" s="37">
        <f t="shared" si="44"/>
        <v>0.97078259210230333</v>
      </c>
      <c r="G303" s="38">
        <f t="shared" si="38"/>
        <v>56.482196350752474</v>
      </c>
      <c r="H303" s="38">
        <f t="shared" si="39"/>
        <v>0</v>
      </c>
      <c r="I303" s="36">
        <f t="shared" si="40"/>
        <v>56.482196350752474</v>
      </c>
      <c r="J303" s="39">
        <f t="shared" si="45"/>
        <v>-28.093883690315693</v>
      </c>
      <c r="K303" s="36">
        <f t="shared" si="41"/>
        <v>28.388312660436782</v>
      </c>
      <c r="L303" s="36">
        <f t="shared" si="42"/>
        <v>55239.588031035921</v>
      </c>
      <c r="M303" s="36">
        <f t="shared" si="43"/>
        <v>27763.769781907173</v>
      </c>
      <c r="N303" s="62"/>
      <c r="O303" s="73"/>
      <c r="P303" s="68"/>
    </row>
    <row r="304" spans="1:16" s="34" customFormat="1" x14ac:dyDescent="0.3">
      <c r="A304" s="33">
        <v>1617</v>
      </c>
      <c r="B304" s="34" t="s">
        <v>356</v>
      </c>
      <c r="C304" s="35">
        <v>11847</v>
      </c>
      <c r="D304" s="35">
        <v>4622</v>
      </c>
      <c r="E304" s="36">
        <f t="shared" si="37"/>
        <v>2563.1761142362616</v>
      </c>
      <c r="F304" s="37">
        <f t="shared" si="44"/>
        <v>0.79553594104110559</v>
      </c>
      <c r="G304" s="38">
        <f t="shared" si="38"/>
        <v>395.2636443734126</v>
      </c>
      <c r="H304" s="38">
        <f t="shared" si="39"/>
        <v>117.80224929777249</v>
      </c>
      <c r="I304" s="36">
        <f t="shared" si="40"/>
        <v>513.06589367118511</v>
      </c>
      <c r="J304" s="39">
        <f t="shared" si="45"/>
        <v>-28.093883690315693</v>
      </c>
      <c r="K304" s="36">
        <f t="shared" si="41"/>
        <v>484.97200998086942</v>
      </c>
      <c r="L304" s="36">
        <f t="shared" si="42"/>
        <v>2371390.5605482175</v>
      </c>
      <c r="M304" s="36">
        <f t="shared" si="43"/>
        <v>2241540.6301315785</v>
      </c>
      <c r="N304" s="62"/>
      <c r="O304" s="73"/>
      <c r="P304" s="68"/>
    </row>
    <row r="305" spans="1:16" s="34" customFormat="1" x14ac:dyDescent="0.3">
      <c r="A305" s="33">
        <v>1620</v>
      </c>
      <c r="B305" s="34" t="s">
        <v>357</v>
      </c>
      <c r="C305" s="35">
        <v>18933</v>
      </c>
      <c r="D305" s="35">
        <v>4799</v>
      </c>
      <c r="E305" s="36">
        <f t="shared" si="37"/>
        <v>3945.1969160241715</v>
      </c>
      <c r="F305" s="37">
        <f t="shared" si="44"/>
        <v>1.2244753389163567</v>
      </c>
      <c r="G305" s="38">
        <f t="shared" si="38"/>
        <v>-433.9488366993333</v>
      </c>
      <c r="H305" s="38">
        <f t="shared" si="39"/>
        <v>0</v>
      </c>
      <c r="I305" s="36">
        <f t="shared" si="40"/>
        <v>-433.9488366993333</v>
      </c>
      <c r="J305" s="39">
        <f t="shared" si="45"/>
        <v>-28.093883690315693</v>
      </c>
      <c r="K305" s="36">
        <f t="shared" si="41"/>
        <v>-462.04272038964899</v>
      </c>
      <c r="L305" s="36">
        <f t="shared" si="42"/>
        <v>-2082520.4673201004</v>
      </c>
      <c r="M305" s="36">
        <f t="shared" si="43"/>
        <v>-2217343.0151499254</v>
      </c>
      <c r="N305" s="62"/>
      <c r="O305" s="73"/>
      <c r="P305" s="68"/>
    </row>
    <row r="306" spans="1:16" s="34" customFormat="1" x14ac:dyDescent="0.3">
      <c r="A306" s="33">
        <v>1621</v>
      </c>
      <c r="B306" s="34" t="s">
        <v>358</v>
      </c>
      <c r="C306" s="35">
        <v>15005</v>
      </c>
      <c r="D306" s="35">
        <v>5209</v>
      </c>
      <c r="E306" s="36">
        <f t="shared" si="37"/>
        <v>2880.5912843156075</v>
      </c>
      <c r="F306" s="37">
        <f t="shared" si="44"/>
        <v>0.89405245523117161</v>
      </c>
      <c r="G306" s="38">
        <f t="shared" si="38"/>
        <v>204.81454232580509</v>
      </c>
      <c r="H306" s="38">
        <f t="shared" si="39"/>
        <v>6.7069397700014406</v>
      </c>
      <c r="I306" s="36">
        <f t="shared" si="40"/>
        <v>211.52148209580653</v>
      </c>
      <c r="J306" s="39">
        <f t="shared" si="45"/>
        <v>-28.093883690315693</v>
      </c>
      <c r="K306" s="36">
        <f t="shared" si="41"/>
        <v>183.42759840549084</v>
      </c>
      <c r="L306" s="36">
        <f t="shared" si="42"/>
        <v>1101815.4002370562</v>
      </c>
      <c r="M306" s="36">
        <f t="shared" si="43"/>
        <v>955474.36009420175</v>
      </c>
      <c r="N306" s="62"/>
      <c r="O306" s="73"/>
      <c r="P306" s="68"/>
    </row>
    <row r="307" spans="1:16" s="34" customFormat="1" x14ac:dyDescent="0.3">
      <c r="A307" s="33">
        <v>1622</v>
      </c>
      <c r="B307" s="34" t="s">
        <v>359</v>
      </c>
      <c r="C307" s="35">
        <v>4221</v>
      </c>
      <c r="D307" s="35">
        <v>1733</v>
      </c>
      <c r="E307" s="36">
        <f t="shared" si="37"/>
        <v>2435.6607039815349</v>
      </c>
      <c r="F307" s="37">
        <f t="shared" si="44"/>
        <v>0.75595883538269737</v>
      </c>
      <c r="G307" s="38">
        <f t="shared" si="38"/>
        <v>471.7728905262486</v>
      </c>
      <c r="H307" s="38">
        <f t="shared" si="39"/>
        <v>162.43264288692683</v>
      </c>
      <c r="I307" s="36">
        <f t="shared" si="40"/>
        <v>634.20553341317543</v>
      </c>
      <c r="J307" s="39">
        <f t="shared" si="45"/>
        <v>-28.093883690315693</v>
      </c>
      <c r="K307" s="36">
        <f t="shared" si="41"/>
        <v>606.11164972285974</v>
      </c>
      <c r="L307" s="36">
        <f t="shared" si="42"/>
        <v>1099078.1894050331</v>
      </c>
      <c r="M307" s="36">
        <f t="shared" si="43"/>
        <v>1050391.488969716</v>
      </c>
      <c r="N307" s="62"/>
      <c r="O307" s="73"/>
      <c r="P307" s="68"/>
    </row>
    <row r="308" spans="1:16" s="34" customFormat="1" x14ac:dyDescent="0.3">
      <c r="A308" s="33">
        <v>1624</v>
      </c>
      <c r="B308" s="34" t="s">
        <v>360</v>
      </c>
      <c r="C308" s="35">
        <v>15853</v>
      </c>
      <c r="D308" s="35">
        <v>6644</v>
      </c>
      <c r="E308" s="36">
        <f t="shared" si="37"/>
        <v>2386.0626128838048</v>
      </c>
      <c r="F308" s="37">
        <f t="shared" si="44"/>
        <v>0.74056501836945166</v>
      </c>
      <c r="G308" s="38">
        <f t="shared" si="38"/>
        <v>501.53174518488663</v>
      </c>
      <c r="H308" s="38">
        <f t="shared" si="39"/>
        <v>179.79197477113235</v>
      </c>
      <c r="I308" s="36">
        <f t="shared" si="40"/>
        <v>681.32371995601898</v>
      </c>
      <c r="J308" s="39">
        <f t="shared" si="45"/>
        <v>-28.093883690315693</v>
      </c>
      <c r="K308" s="36">
        <f t="shared" si="41"/>
        <v>653.22983626570328</v>
      </c>
      <c r="L308" s="36">
        <f t="shared" si="42"/>
        <v>4526714.7953877905</v>
      </c>
      <c r="M308" s="36">
        <f t="shared" si="43"/>
        <v>4340059.0321493326</v>
      </c>
      <c r="N308" s="62"/>
      <c r="O308" s="73"/>
      <c r="P308" s="68"/>
    </row>
    <row r="309" spans="1:16" s="34" customFormat="1" x14ac:dyDescent="0.3">
      <c r="A309" s="33">
        <v>1627</v>
      </c>
      <c r="B309" s="34" t="s">
        <v>361</v>
      </c>
      <c r="C309" s="35">
        <v>11694</v>
      </c>
      <c r="D309" s="35">
        <v>4779</v>
      </c>
      <c r="E309" s="36">
        <f t="shared" si="37"/>
        <v>2446.9554300062773</v>
      </c>
      <c r="F309" s="37">
        <f t="shared" si="44"/>
        <v>0.75946439258845821</v>
      </c>
      <c r="G309" s="38">
        <f t="shared" si="38"/>
        <v>464.99605491140318</v>
      </c>
      <c r="H309" s="38">
        <f t="shared" si="39"/>
        <v>158.47948877826698</v>
      </c>
      <c r="I309" s="36">
        <f t="shared" si="40"/>
        <v>623.47554368967019</v>
      </c>
      <c r="J309" s="39">
        <f t="shared" si="45"/>
        <v>-28.093883690315693</v>
      </c>
      <c r="K309" s="36">
        <f t="shared" si="41"/>
        <v>595.3816599993545</v>
      </c>
      <c r="L309" s="36">
        <f t="shared" si="42"/>
        <v>2979589.6232929337</v>
      </c>
      <c r="M309" s="36">
        <f t="shared" si="43"/>
        <v>2845328.9531369153</v>
      </c>
      <c r="N309" s="62"/>
      <c r="O309" s="73"/>
      <c r="P309" s="68"/>
    </row>
    <row r="310" spans="1:16" s="34" customFormat="1" x14ac:dyDescent="0.3">
      <c r="A310" s="33">
        <v>1630</v>
      </c>
      <c r="B310" s="34" t="s">
        <v>362</v>
      </c>
      <c r="C310" s="35">
        <v>8844</v>
      </c>
      <c r="D310" s="35">
        <v>3272</v>
      </c>
      <c r="E310" s="36">
        <f t="shared" si="37"/>
        <v>2702.9339853300735</v>
      </c>
      <c r="F310" s="37">
        <f t="shared" si="44"/>
        <v>0.83891275345793237</v>
      </c>
      <c r="G310" s="38">
        <f t="shared" si="38"/>
        <v>311.40892171712545</v>
      </c>
      <c r="H310" s="38">
        <f t="shared" si="39"/>
        <v>68.886994414938329</v>
      </c>
      <c r="I310" s="36">
        <f t="shared" si="40"/>
        <v>380.29591613206378</v>
      </c>
      <c r="J310" s="39">
        <f t="shared" si="45"/>
        <v>-28.093883690315693</v>
      </c>
      <c r="K310" s="36">
        <f t="shared" si="41"/>
        <v>352.20203244174809</v>
      </c>
      <c r="L310" s="36">
        <f t="shared" si="42"/>
        <v>1244328.2375841127</v>
      </c>
      <c r="M310" s="36">
        <f t="shared" si="43"/>
        <v>1152405.0501493998</v>
      </c>
      <c r="N310" s="62"/>
      <c r="O310" s="73"/>
      <c r="P310" s="68"/>
    </row>
    <row r="311" spans="1:16" s="34" customFormat="1" x14ac:dyDescent="0.3">
      <c r="A311" s="33">
        <v>1632</v>
      </c>
      <c r="B311" s="34" t="s">
        <v>363</v>
      </c>
      <c r="C311" s="35">
        <v>2354</v>
      </c>
      <c r="D311" s="35">
        <v>961</v>
      </c>
      <c r="E311" s="36">
        <f t="shared" si="37"/>
        <v>2449.5317377731531</v>
      </c>
      <c r="F311" s="37">
        <f t="shared" si="44"/>
        <v>0.76026400421574736</v>
      </c>
      <c r="G311" s="38">
        <f t="shared" si="38"/>
        <v>463.45027025127774</v>
      </c>
      <c r="H311" s="38">
        <f t="shared" si="39"/>
        <v>157.57778105986048</v>
      </c>
      <c r="I311" s="36">
        <f t="shared" si="40"/>
        <v>621.02805131113826</v>
      </c>
      <c r="J311" s="39">
        <f t="shared" si="45"/>
        <v>-28.093883690315693</v>
      </c>
      <c r="K311" s="36">
        <f t="shared" si="41"/>
        <v>592.93416762082256</v>
      </c>
      <c r="L311" s="36">
        <f t="shared" si="42"/>
        <v>596807.95731000381</v>
      </c>
      <c r="M311" s="36">
        <f t="shared" si="43"/>
        <v>569809.73508361052</v>
      </c>
      <c r="N311" s="62"/>
      <c r="O311" s="73"/>
      <c r="P311" s="68"/>
    </row>
    <row r="312" spans="1:16" s="34" customFormat="1" x14ac:dyDescent="0.3">
      <c r="A312" s="33">
        <v>1633</v>
      </c>
      <c r="B312" s="34" t="s">
        <v>364</v>
      </c>
      <c r="C312" s="35">
        <v>2980</v>
      </c>
      <c r="D312" s="35">
        <v>976</v>
      </c>
      <c r="E312" s="36">
        <f t="shared" si="37"/>
        <v>3053.2786885245901</v>
      </c>
      <c r="F312" s="37">
        <f t="shared" si="44"/>
        <v>0.94764964500300009</v>
      </c>
      <c r="G312" s="38">
        <f t="shared" si="38"/>
        <v>101.20209980041554</v>
      </c>
      <c r="H312" s="38">
        <f t="shared" si="39"/>
        <v>0</v>
      </c>
      <c r="I312" s="36">
        <f t="shared" si="40"/>
        <v>101.20209980041554</v>
      </c>
      <c r="J312" s="39">
        <f t="shared" si="45"/>
        <v>-28.093883690315693</v>
      </c>
      <c r="K312" s="36">
        <f t="shared" si="41"/>
        <v>73.108216110099846</v>
      </c>
      <c r="L312" s="36">
        <f t="shared" si="42"/>
        <v>98773.24940520557</v>
      </c>
      <c r="M312" s="36">
        <f t="shared" si="43"/>
        <v>71353.618923457456</v>
      </c>
      <c r="N312" s="62"/>
      <c r="O312" s="73"/>
      <c r="P312" s="68"/>
    </row>
    <row r="313" spans="1:16" s="34" customFormat="1" x14ac:dyDescent="0.3">
      <c r="A313" s="33">
        <v>1634</v>
      </c>
      <c r="B313" s="34" t="s">
        <v>365</v>
      </c>
      <c r="C313" s="35">
        <v>17448</v>
      </c>
      <c r="D313" s="35">
        <v>6886</v>
      </c>
      <c r="E313" s="36">
        <f t="shared" si="37"/>
        <v>2533.8367702584956</v>
      </c>
      <c r="F313" s="37">
        <f t="shared" si="44"/>
        <v>0.78642985484935146</v>
      </c>
      <c r="G313" s="38">
        <f t="shared" si="38"/>
        <v>412.86725076007224</v>
      </c>
      <c r="H313" s="38">
        <f t="shared" si="39"/>
        <v>128.07101968999061</v>
      </c>
      <c r="I313" s="36">
        <f t="shared" si="40"/>
        <v>540.93827045006287</v>
      </c>
      <c r="J313" s="39">
        <f t="shared" si="45"/>
        <v>-28.093883690315693</v>
      </c>
      <c r="K313" s="36">
        <f t="shared" si="41"/>
        <v>512.84438675974718</v>
      </c>
      <c r="L313" s="36">
        <f t="shared" si="42"/>
        <v>3724900.9303191327</v>
      </c>
      <c r="M313" s="36">
        <f t="shared" si="43"/>
        <v>3531446.4472276191</v>
      </c>
      <c r="N313" s="62"/>
      <c r="O313" s="73"/>
      <c r="P313" s="68"/>
    </row>
    <row r="314" spans="1:16" s="34" customFormat="1" x14ac:dyDescent="0.3">
      <c r="A314" s="33">
        <v>1635</v>
      </c>
      <c r="B314" s="34" t="s">
        <v>366</v>
      </c>
      <c r="C314" s="35">
        <v>5738</v>
      </c>
      <c r="D314" s="35">
        <v>2562</v>
      </c>
      <c r="E314" s="36">
        <f t="shared" si="37"/>
        <v>2239.656518345043</v>
      </c>
      <c r="F314" s="37">
        <f t="shared" si="44"/>
        <v>0.69512478913738762</v>
      </c>
      <c r="G314" s="38">
        <f t="shared" si="38"/>
        <v>589.37540190814377</v>
      </c>
      <c r="H314" s="38">
        <f t="shared" si="39"/>
        <v>231.03410785969899</v>
      </c>
      <c r="I314" s="36">
        <f t="shared" si="40"/>
        <v>820.40950976784279</v>
      </c>
      <c r="J314" s="39">
        <f t="shared" si="45"/>
        <v>-28.093883690315693</v>
      </c>
      <c r="K314" s="36">
        <f t="shared" si="41"/>
        <v>792.3156260775271</v>
      </c>
      <c r="L314" s="36">
        <f t="shared" si="42"/>
        <v>2101889.1640252131</v>
      </c>
      <c r="M314" s="36">
        <f t="shared" si="43"/>
        <v>2029912.6340106244</v>
      </c>
      <c r="N314" s="62"/>
      <c r="O314" s="73"/>
      <c r="P314" s="68"/>
    </row>
    <row r="315" spans="1:16" s="34" customFormat="1" x14ac:dyDescent="0.3">
      <c r="A315" s="33">
        <v>1636</v>
      </c>
      <c r="B315" s="34" t="s">
        <v>367</v>
      </c>
      <c r="C315" s="35">
        <v>9198</v>
      </c>
      <c r="D315" s="35">
        <v>3954</v>
      </c>
      <c r="E315" s="36">
        <f t="shared" si="37"/>
        <v>2326.2518968133536</v>
      </c>
      <c r="F315" s="37">
        <f t="shared" si="44"/>
        <v>0.72200149710800832</v>
      </c>
      <c r="G315" s="38">
        <f t="shared" si="38"/>
        <v>537.41817482715737</v>
      </c>
      <c r="H315" s="38">
        <f t="shared" si="39"/>
        <v>200.72572539579028</v>
      </c>
      <c r="I315" s="36">
        <f t="shared" si="40"/>
        <v>738.14390022294765</v>
      </c>
      <c r="J315" s="39">
        <f t="shared" si="45"/>
        <v>-28.093883690315693</v>
      </c>
      <c r="K315" s="36">
        <f t="shared" si="41"/>
        <v>710.05001653263196</v>
      </c>
      <c r="L315" s="36">
        <f t="shared" si="42"/>
        <v>2918620.9814815349</v>
      </c>
      <c r="M315" s="36">
        <f t="shared" si="43"/>
        <v>2807537.7653700267</v>
      </c>
      <c r="N315" s="62"/>
      <c r="O315" s="73"/>
      <c r="P315" s="68"/>
    </row>
    <row r="316" spans="1:16" s="34" customFormat="1" x14ac:dyDescent="0.3">
      <c r="A316" s="33">
        <v>1638</v>
      </c>
      <c r="B316" s="34" t="s">
        <v>368</v>
      </c>
      <c r="C316" s="35">
        <v>32225</v>
      </c>
      <c r="D316" s="35">
        <v>11779</v>
      </c>
      <c r="E316" s="36">
        <f t="shared" si="37"/>
        <v>2735.8010017828337</v>
      </c>
      <c r="F316" s="37">
        <f t="shared" si="44"/>
        <v>0.84911372744397118</v>
      </c>
      <c r="G316" s="38">
        <f t="shared" si="38"/>
        <v>291.6887118454693</v>
      </c>
      <c r="H316" s="38">
        <f t="shared" si="39"/>
        <v>57.383538656472247</v>
      </c>
      <c r="I316" s="36">
        <f t="shared" si="40"/>
        <v>349.07225050194154</v>
      </c>
      <c r="J316" s="39">
        <f t="shared" si="45"/>
        <v>-28.093883690315693</v>
      </c>
      <c r="K316" s="36">
        <f t="shared" si="41"/>
        <v>320.97836681162585</v>
      </c>
      <c r="L316" s="36">
        <f t="shared" si="42"/>
        <v>4111722.0386623694</v>
      </c>
      <c r="M316" s="36">
        <f t="shared" si="43"/>
        <v>3780804.1826741407</v>
      </c>
      <c r="N316" s="62"/>
      <c r="O316" s="73"/>
      <c r="P316" s="68"/>
    </row>
    <row r="317" spans="1:16" s="34" customFormat="1" x14ac:dyDescent="0.3">
      <c r="A317" s="33">
        <v>1640</v>
      </c>
      <c r="B317" s="34" t="s">
        <v>369</v>
      </c>
      <c r="C317" s="35">
        <v>16160</v>
      </c>
      <c r="D317" s="35">
        <v>5635</v>
      </c>
      <c r="E317" s="36">
        <f t="shared" si="37"/>
        <v>2867.7905944986692</v>
      </c>
      <c r="F317" s="37">
        <f t="shared" si="44"/>
        <v>0.89007949029796507</v>
      </c>
      <c r="G317" s="38">
        <f t="shared" si="38"/>
        <v>212.49495621596807</v>
      </c>
      <c r="H317" s="38">
        <f t="shared" si="39"/>
        <v>11.187181205929846</v>
      </c>
      <c r="I317" s="36">
        <f t="shared" si="40"/>
        <v>223.68213742189792</v>
      </c>
      <c r="J317" s="39">
        <f t="shared" si="45"/>
        <v>-28.093883690315693</v>
      </c>
      <c r="K317" s="36">
        <f t="shared" si="41"/>
        <v>195.58825373158223</v>
      </c>
      <c r="L317" s="36">
        <f t="shared" si="42"/>
        <v>1260448.8443723947</v>
      </c>
      <c r="M317" s="36">
        <f t="shared" si="43"/>
        <v>1102139.8097774659</v>
      </c>
      <c r="N317" s="62"/>
      <c r="O317" s="73"/>
      <c r="P317" s="68"/>
    </row>
    <row r="318" spans="1:16" s="34" customFormat="1" x14ac:dyDescent="0.3">
      <c r="A318" s="33">
        <v>1644</v>
      </c>
      <c r="B318" s="34" t="s">
        <v>370</v>
      </c>
      <c r="C318" s="35">
        <v>5189</v>
      </c>
      <c r="D318" s="35">
        <v>2031</v>
      </c>
      <c r="E318" s="36">
        <f t="shared" si="37"/>
        <v>2554.8990645002464</v>
      </c>
      <c r="F318" s="37">
        <f t="shared" si="44"/>
        <v>0.79296698352226302</v>
      </c>
      <c r="G318" s="38">
        <f t="shared" si="38"/>
        <v>400.22987421502177</v>
      </c>
      <c r="H318" s="38">
        <f t="shared" si="39"/>
        <v>120.69921670537782</v>
      </c>
      <c r="I318" s="36">
        <f t="shared" si="40"/>
        <v>520.92909092039963</v>
      </c>
      <c r="J318" s="39">
        <f t="shared" si="45"/>
        <v>-28.093883690315693</v>
      </c>
      <c r="K318" s="36">
        <f t="shared" si="41"/>
        <v>492.83520723008394</v>
      </c>
      <c r="L318" s="36">
        <f t="shared" si="42"/>
        <v>1058006.9836593317</v>
      </c>
      <c r="M318" s="36">
        <f t="shared" si="43"/>
        <v>1000948.3058843005</v>
      </c>
      <c r="N318" s="62"/>
      <c r="O318" s="73"/>
      <c r="P318" s="68"/>
    </row>
    <row r="319" spans="1:16" s="34" customFormat="1" x14ac:dyDescent="0.3">
      <c r="A319" s="33">
        <v>1648</v>
      </c>
      <c r="B319" s="34" t="s">
        <v>371</v>
      </c>
      <c r="C319" s="35">
        <v>15916</v>
      </c>
      <c r="D319" s="35">
        <v>6298</v>
      </c>
      <c r="E319" s="36">
        <f t="shared" si="37"/>
        <v>2527.1514766592568</v>
      </c>
      <c r="F319" s="37">
        <f t="shared" si="44"/>
        <v>0.78435493252736688</v>
      </c>
      <c r="G319" s="38">
        <f t="shared" si="38"/>
        <v>416.87842691961549</v>
      </c>
      <c r="H319" s="38">
        <f t="shared" si="39"/>
        <v>130.41087244972417</v>
      </c>
      <c r="I319" s="36">
        <f t="shared" si="40"/>
        <v>547.28929936933969</v>
      </c>
      <c r="J319" s="39">
        <f t="shared" si="45"/>
        <v>-28.093883690315693</v>
      </c>
      <c r="K319" s="36">
        <f t="shared" si="41"/>
        <v>519.19541567902399</v>
      </c>
      <c r="L319" s="36">
        <f t="shared" si="42"/>
        <v>3446828.0074281013</v>
      </c>
      <c r="M319" s="36">
        <f t="shared" si="43"/>
        <v>3269892.7279464933</v>
      </c>
      <c r="N319" s="62"/>
      <c r="O319" s="73"/>
      <c r="P319" s="68"/>
    </row>
    <row r="320" spans="1:16" s="34" customFormat="1" x14ac:dyDescent="0.3">
      <c r="A320" s="33">
        <v>1653</v>
      </c>
      <c r="B320" s="34" t="s">
        <v>372</v>
      </c>
      <c r="C320" s="35">
        <v>45422</v>
      </c>
      <c r="D320" s="35">
        <v>16096</v>
      </c>
      <c r="E320" s="36">
        <f t="shared" si="37"/>
        <v>2821.9433399602385</v>
      </c>
      <c r="F320" s="37">
        <f t="shared" si="44"/>
        <v>0.87584982477447482</v>
      </c>
      <c r="G320" s="38">
        <f t="shared" si="38"/>
        <v>240.00330893902645</v>
      </c>
      <c r="H320" s="38">
        <f t="shared" si="39"/>
        <v>27.233720294380575</v>
      </c>
      <c r="I320" s="36">
        <f t="shared" si="40"/>
        <v>267.23702923340704</v>
      </c>
      <c r="J320" s="39">
        <f t="shared" si="45"/>
        <v>-28.093883690315693</v>
      </c>
      <c r="K320" s="36">
        <f t="shared" si="41"/>
        <v>239.14314554309135</v>
      </c>
      <c r="L320" s="36">
        <f t="shared" si="42"/>
        <v>4301447.2225409197</v>
      </c>
      <c r="M320" s="36">
        <f t="shared" si="43"/>
        <v>3849248.0706615984</v>
      </c>
      <c r="N320" s="62"/>
      <c r="O320" s="73"/>
      <c r="P320" s="68"/>
    </row>
    <row r="321" spans="1:16" s="34" customFormat="1" x14ac:dyDescent="0.3">
      <c r="A321" s="33">
        <v>1657</v>
      </c>
      <c r="B321" s="34" t="s">
        <v>373</v>
      </c>
      <c r="C321" s="35">
        <v>20630</v>
      </c>
      <c r="D321" s="35">
        <v>7755</v>
      </c>
      <c r="E321" s="36">
        <f t="shared" si="37"/>
        <v>2660.2192134107027</v>
      </c>
      <c r="F321" s="37">
        <f t="shared" si="44"/>
        <v>0.82565532019515475</v>
      </c>
      <c r="G321" s="38">
        <f t="shared" si="38"/>
        <v>337.03778486874796</v>
      </c>
      <c r="H321" s="38">
        <f t="shared" si="39"/>
        <v>83.837164586718131</v>
      </c>
      <c r="I321" s="36">
        <f t="shared" si="40"/>
        <v>420.87494945546609</v>
      </c>
      <c r="J321" s="39">
        <f t="shared" si="45"/>
        <v>-28.093883690315693</v>
      </c>
      <c r="K321" s="36">
        <f t="shared" si="41"/>
        <v>392.7810657651504</v>
      </c>
      <c r="L321" s="36">
        <f t="shared" si="42"/>
        <v>3263885.2330271397</v>
      </c>
      <c r="M321" s="36">
        <f t="shared" si="43"/>
        <v>3046017.1650087414</v>
      </c>
      <c r="N321" s="62"/>
      <c r="O321" s="73"/>
      <c r="P321" s="68"/>
    </row>
    <row r="322" spans="1:16" s="34" customFormat="1" x14ac:dyDescent="0.3">
      <c r="A322" s="33">
        <v>1662</v>
      </c>
      <c r="B322" s="34" t="s">
        <v>374</v>
      </c>
      <c r="C322" s="35">
        <v>17249</v>
      </c>
      <c r="D322" s="35">
        <v>6067</v>
      </c>
      <c r="E322" s="36">
        <f t="shared" si="37"/>
        <v>2843.0855447502886</v>
      </c>
      <c r="F322" s="37">
        <f t="shared" si="44"/>
        <v>0.88241175537687033</v>
      </c>
      <c r="G322" s="38">
        <f t="shared" si="38"/>
        <v>227.3179860649964</v>
      </c>
      <c r="H322" s="38">
        <f t="shared" si="39"/>
        <v>19.833948617863051</v>
      </c>
      <c r="I322" s="36">
        <f t="shared" si="40"/>
        <v>247.15193468285946</v>
      </c>
      <c r="J322" s="39">
        <f t="shared" si="45"/>
        <v>-28.093883690315693</v>
      </c>
      <c r="K322" s="36">
        <f t="shared" si="41"/>
        <v>219.05805099254377</v>
      </c>
      <c r="L322" s="36">
        <f t="shared" si="42"/>
        <v>1499470.7877209084</v>
      </c>
      <c r="M322" s="36">
        <f t="shared" si="43"/>
        <v>1329025.1953717631</v>
      </c>
      <c r="N322" s="62"/>
      <c r="O322" s="73"/>
      <c r="P322" s="68"/>
    </row>
    <row r="323" spans="1:16" s="34" customFormat="1" x14ac:dyDescent="0.3">
      <c r="A323" s="33">
        <v>1663</v>
      </c>
      <c r="B323" s="34" t="s">
        <v>375</v>
      </c>
      <c r="C323" s="35">
        <v>41882</v>
      </c>
      <c r="D323" s="35">
        <v>13738</v>
      </c>
      <c r="E323" s="36">
        <f t="shared" si="37"/>
        <v>3048.6242538943079</v>
      </c>
      <c r="F323" s="37">
        <f t="shared" si="44"/>
        <v>0.94620504273277373</v>
      </c>
      <c r="G323" s="38">
        <f t="shared" si="38"/>
        <v>103.99476057858483</v>
      </c>
      <c r="H323" s="38">
        <f t="shared" si="39"/>
        <v>0</v>
      </c>
      <c r="I323" s="36">
        <f t="shared" si="40"/>
        <v>103.99476057858483</v>
      </c>
      <c r="J323" s="39">
        <f t="shared" si="45"/>
        <v>-28.093883690315693</v>
      </c>
      <c r="K323" s="36">
        <f t="shared" si="41"/>
        <v>75.900876888269138</v>
      </c>
      <c r="L323" s="36">
        <f t="shared" si="42"/>
        <v>1428680.0208285984</v>
      </c>
      <c r="M323" s="36">
        <f t="shared" si="43"/>
        <v>1042726.2466910414</v>
      </c>
      <c r="N323" s="62"/>
      <c r="O323" s="73"/>
      <c r="P323" s="68"/>
    </row>
    <row r="324" spans="1:16" s="34" customFormat="1" x14ac:dyDescent="0.3">
      <c r="A324" s="33">
        <v>1664</v>
      </c>
      <c r="B324" s="34" t="s">
        <v>376</v>
      </c>
      <c r="C324" s="35">
        <v>10197</v>
      </c>
      <c r="D324" s="35">
        <v>4132</v>
      </c>
      <c r="E324" s="36">
        <f t="shared" si="37"/>
        <v>2467.8121974830592</v>
      </c>
      <c r="F324" s="37">
        <f t="shared" si="44"/>
        <v>0.76593773168114132</v>
      </c>
      <c r="G324" s="38">
        <f t="shared" si="38"/>
        <v>452.48199442533405</v>
      </c>
      <c r="H324" s="38">
        <f t="shared" si="39"/>
        <v>151.17962016139333</v>
      </c>
      <c r="I324" s="36">
        <f t="shared" si="40"/>
        <v>603.66161458672741</v>
      </c>
      <c r="J324" s="39">
        <f t="shared" si="45"/>
        <v>-28.093883690315693</v>
      </c>
      <c r="K324" s="36">
        <f t="shared" si="41"/>
        <v>575.56773089641172</v>
      </c>
      <c r="L324" s="36">
        <f t="shared" si="42"/>
        <v>2494329.7914723577</v>
      </c>
      <c r="M324" s="36">
        <f t="shared" si="43"/>
        <v>2378245.8640639731</v>
      </c>
      <c r="N324" s="62"/>
      <c r="O324" s="73"/>
      <c r="P324" s="68"/>
    </row>
    <row r="325" spans="1:16" s="34" customFormat="1" x14ac:dyDescent="0.3">
      <c r="A325" s="33">
        <v>1665</v>
      </c>
      <c r="B325" s="34" t="s">
        <v>377</v>
      </c>
      <c r="C325" s="35">
        <v>2372</v>
      </c>
      <c r="D325" s="35">
        <v>851</v>
      </c>
      <c r="E325" s="36">
        <f t="shared" si="37"/>
        <v>2787.3090481786135</v>
      </c>
      <c r="F325" s="37">
        <f t="shared" si="44"/>
        <v>0.86510033949652032</v>
      </c>
      <c r="G325" s="38">
        <f t="shared" si="38"/>
        <v>260.78388400800151</v>
      </c>
      <c r="H325" s="38">
        <f t="shared" si="39"/>
        <v>39.355722417949345</v>
      </c>
      <c r="I325" s="36">
        <f t="shared" si="40"/>
        <v>300.13960642595083</v>
      </c>
      <c r="J325" s="39">
        <f t="shared" si="45"/>
        <v>-28.093883690315693</v>
      </c>
      <c r="K325" s="36">
        <f t="shared" si="41"/>
        <v>272.04572273563514</v>
      </c>
      <c r="L325" s="36">
        <f t="shared" si="42"/>
        <v>255418.80506848416</v>
      </c>
      <c r="M325" s="36">
        <f t="shared" si="43"/>
        <v>231510.91004802551</v>
      </c>
      <c r="N325" s="62"/>
      <c r="O325" s="73"/>
      <c r="P325" s="68"/>
    </row>
    <row r="326" spans="1:16" s="34" customFormat="1" x14ac:dyDescent="0.3">
      <c r="A326" s="33">
        <v>1702</v>
      </c>
      <c r="B326" s="34" t="s">
        <v>378</v>
      </c>
      <c r="C326" s="35">
        <v>54165</v>
      </c>
      <c r="D326" s="35">
        <v>21781</v>
      </c>
      <c r="E326" s="36">
        <f t="shared" si="37"/>
        <v>2486.8004223864837</v>
      </c>
      <c r="F326" s="37">
        <f t="shared" si="44"/>
        <v>0.77183112904987694</v>
      </c>
      <c r="G326" s="38">
        <f t="shared" si="38"/>
        <v>441.08905948327936</v>
      </c>
      <c r="H326" s="38">
        <f t="shared" si="39"/>
        <v>144.53374144519478</v>
      </c>
      <c r="I326" s="36">
        <f t="shared" si="40"/>
        <v>585.62280092847413</v>
      </c>
      <c r="J326" s="39">
        <f t="shared" si="45"/>
        <v>-28.093883690315693</v>
      </c>
      <c r="K326" s="36">
        <f t="shared" si="41"/>
        <v>557.52891723815844</v>
      </c>
      <c r="L326" s="36">
        <f t="shared" si="42"/>
        <v>12755450.227023095</v>
      </c>
      <c r="M326" s="36">
        <f t="shared" si="43"/>
        <v>12143537.346364329</v>
      </c>
      <c r="N326" s="62"/>
      <c r="O326" s="73"/>
      <c r="P326" s="68"/>
    </row>
    <row r="327" spans="1:16" s="34" customFormat="1" x14ac:dyDescent="0.3">
      <c r="A327" s="33">
        <v>1703</v>
      </c>
      <c r="B327" s="34" t="s">
        <v>379</v>
      </c>
      <c r="C327" s="35">
        <v>36135</v>
      </c>
      <c r="D327" s="35">
        <v>13010</v>
      </c>
      <c r="E327" s="36">
        <f t="shared" si="37"/>
        <v>2777.4788624135281</v>
      </c>
      <c r="F327" s="37">
        <f t="shared" si="44"/>
        <v>0.86204933334840539</v>
      </c>
      <c r="G327" s="38">
        <f t="shared" si="38"/>
        <v>266.68199546705273</v>
      </c>
      <c r="H327" s="38">
        <f t="shared" si="39"/>
        <v>42.796287435729226</v>
      </c>
      <c r="I327" s="36">
        <f t="shared" si="40"/>
        <v>309.47828290278198</v>
      </c>
      <c r="J327" s="39">
        <f t="shared" si="45"/>
        <v>-28.093883690315693</v>
      </c>
      <c r="K327" s="36">
        <f t="shared" si="41"/>
        <v>281.38439921246629</v>
      </c>
      <c r="L327" s="36">
        <f t="shared" si="42"/>
        <v>4026312.4605651936</v>
      </c>
      <c r="M327" s="36">
        <f t="shared" si="43"/>
        <v>3660811.0337541862</v>
      </c>
      <c r="N327" s="62"/>
      <c r="O327" s="73"/>
      <c r="P327" s="68"/>
    </row>
    <row r="328" spans="1:16" s="34" customFormat="1" x14ac:dyDescent="0.3">
      <c r="A328" s="33">
        <v>1711</v>
      </c>
      <c r="B328" s="34" t="s">
        <v>380</v>
      </c>
      <c r="C328" s="35">
        <v>5913</v>
      </c>
      <c r="D328" s="35">
        <v>2523</v>
      </c>
      <c r="E328" s="36">
        <f t="shared" ref="E328:E391" si="46">(C328*1000)/D328</f>
        <v>2343.6385255648038</v>
      </c>
      <c r="F328" s="37">
        <f t="shared" si="44"/>
        <v>0.72739780522296538</v>
      </c>
      <c r="G328" s="38">
        <f t="shared" ref="G328:G391" si="47">(E$437-E328)*0.6</f>
        <v>526.98619757628728</v>
      </c>
      <c r="H328" s="38">
        <f t="shared" ref="H328:H391" si="48">IF(E328&gt;=E$437*0.9,0,IF(E328&lt;0.9*E$437,(E$437*0.9-E328)*0.35))</f>
        <v>194.64040533278273</v>
      </c>
      <c r="I328" s="36">
        <f t="shared" ref="I328:I390" si="49">G328+H328</f>
        <v>721.62660290907002</v>
      </c>
      <c r="J328" s="39">
        <f t="shared" si="45"/>
        <v>-28.093883690315693</v>
      </c>
      <c r="K328" s="36">
        <f t="shared" ref="K328:K390" si="50">I328+J328</f>
        <v>693.53271921875432</v>
      </c>
      <c r="L328" s="36">
        <f t="shared" ref="L328:L391" si="51">(I328*D328)</f>
        <v>1820663.9191395836</v>
      </c>
      <c r="M328" s="36">
        <f t="shared" ref="M328:M391" si="52">(K328*D328)</f>
        <v>1749783.0505889172</v>
      </c>
      <c r="N328" s="62"/>
      <c r="O328" s="73"/>
      <c r="P328" s="68"/>
    </row>
    <row r="329" spans="1:16" s="34" customFormat="1" x14ac:dyDescent="0.3">
      <c r="A329" s="33">
        <v>1714</v>
      </c>
      <c r="B329" s="34" t="s">
        <v>381</v>
      </c>
      <c r="C329" s="35">
        <v>63680</v>
      </c>
      <c r="D329" s="35">
        <v>23308</v>
      </c>
      <c r="E329" s="36">
        <f t="shared" si="46"/>
        <v>2732.1091470739661</v>
      </c>
      <c r="F329" s="37">
        <f t="shared" ref="F329:F392" si="53">IF(ISNUMBER(C329),E329/E$437,"")</f>
        <v>0.84796788221948838</v>
      </c>
      <c r="G329" s="38">
        <f t="shared" si="47"/>
        <v>293.9038246707899</v>
      </c>
      <c r="H329" s="38">
        <f t="shared" si="48"/>
        <v>58.675687804575908</v>
      </c>
      <c r="I329" s="36">
        <f t="shared" si="49"/>
        <v>352.57951247536579</v>
      </c>
      <c r="J329" s="39">
        <f t="shared" si="45"/>
        <v>-28.093883690315693</v>
      </c>
      <c r="K329" s="36">
        <f t="shared" si="50"/>
        <v>324.4856287850501</v>
      </c>
      <c r="L329" s="36">
        <f t="shared" si="51"/>
        <v>8217923.2767758258</v>
      </c>
      <c r="M329" s="36">
        <f t="shared" si="52"/>
        <v>7563111.0357219474</v>
      </c>
      <c r="N329" s="62"/>
      <c r="O329" s="73"/>
      <c r="P329" s="68"/>
    </row>
    <row r="330" spans="1:16" s="34" customFormat="1" x14ac:dyDescent="0.3">
      <c r="A330" s="33">
        <v>1717</v>
      </c>
      <c r="B330" s="34" t="s">
        <v>382</v>
      </c>
      <c r="C330" s="35">
        <v>6281</v>
      </c>
      <c r="D330" s="35">
        <v>2631</v>
      </c>
      <c r="E330" s="36">
        <f t="shared" si="46"/>
        <v>2387.3052071455722</v>
      </c>
      <c r="F330" s="37">
        <f t="shared" si="53"/>
        <v>0.74095068379051932</v>
      </c>
      <c r="G330" s="38">
        <f t="shared" si="47"/>
        <v>500.78618862782622</v>
      </c>
      <c r="H330" s="38">
        <f t="shared" si="48"/>
        <v>179.35706677951376</v>
      </c>
      <c r="I330" s="36">
        <f t="shared" si="49"/>
        <v>680.14325540734001</v>
      </c>
      <c r="J330" s="39">
        <f t="shared" ref="J330:J361" si="54">I$439</f>
        <v>-28.093883690315693</v>
      </c>
      <c r="K330" s="36">
        <f t="shared" si="50"/>
        <v>652.04937171702431</v>
      </c>
      <c r="L330" s="36">
        <f t="shared" si="51"/>
        <v>1789456.9049767116</v>
      </c>
      <c r="M330" s="36">
        <f t="shared" si="52"/>
        <v>1715541.8969874911</v>
      </c>
      <c r="N330" s="62"/>
      <c r="O330" s="73"/>
      <c r="P330" s="68"/>
    </row>
    <row r="331" spans="1:16" s="34" customFormat="1" x14ac:dyDescent="0.3">
      <c r="A331" s="33">
        <v>1718</v>
      </c>
      <c r="B331" s="34" t="s">
        <v>383</v>
      </c>
      <c r="C331" s="35">
        <v>8703</v>
      </c>
      <c r="D331" s="35">
        <v>3531</v>
      </c>
      <c r="E331" s="36">
        <f t="shared" si="46"/>
        <v>2464.7408666100255</v>
      </c>
      <c r="F331" s="37">
        <f t="shared" si="53"/>
        <v>0.76498447915871159</v>
      </c>
      <c r="G331" s="38">
        <f t="shared" si="47"/>
        <v>454.3247929491543</v>
      </c>
      <c r="H331" s="38">
        <f t="shared" si="48"/>
        <v>152.25458596695512</v>
      </c>
      <c r="I331" s="36">
        <f t="shared" si="49"/>
        <v>606.57937891610936</v>
      </c>
      <c r="J331" s="39">
        <f t="shared" si="54"/>
        <v>-28.093883690315693</v>
      </c>
      <c r="K331" s="36">
        <f t="shared" si="50"/>
        <v>578.48549522579367</v>
      </c>
      <c r="L331" s="36">
        <f t="shared" si="51"/>
        <v>2141831.786952782</v>
      </c>
      <c r="M331" s="36">
        <f t="shared" si="52"/>
        <v>2042632.2836422774</v>
      </c>
      <c r="N331" s="62"/>
      <c r="O331" s="73"/>
      <c r="P331" s="68"/>
    </row>
    <row r="332" spans="1:16" s="34" customFormat="1" x14ac:dyDescent="0.3">
      <c r="A332" s="33">
        <v>1719</v>
      </c>
      <c r="B332" s="34" t="s">
        <v>384</v>
      </c>
      <c r="C332" s="35">
        <v>50249</v>
      </c>
      <c r="D332" s="35">
        <v>19610</v>
      </c>
      <c r="E332" s="36">
        <f t="shared" si="46"/>
        <v>2562.4171341152473</v>
      </c>
      <c r="F332" s="37">
        <f t="shared" si="53"/>
        <v>0.79530037550136412</v>
      </c>
      <c r="G332" s="38">
        <f t="shared" si="47"/>
        <v>395.71903244602117</v>
      </c>
      <c r="H332" s="38">
        <f t="shared" si="48"/>
        <v>118.06789234012749</v>
      </c>
      <c r="I332" s="36">
        <f t="shared" si="49"/>
        <v>513.78692478614869</v>
      </c>
      <c r="J332" s="39">
        <f t="shared" si="54"/>
        <v>-28.093883690315693</v>
      </c>
      <c r="K332" s="36">
        <f t="shared" si="50"/>
        <v>485.693041095833</v>
      </c>
      <c r="L332" s="36">
        <f t="shared" si="51"/>
        <v>10075361.595056375</v>
      </c>
      <c r="M332" s="36">
        <f t="shared" si="52"/>
        <v>9524440.5358892847</v>
      </c>
      <c r="N332" s="62"/>
      <c r="O332" s="73"/>
      <c r="P332" s="68"/>
    </row>
    <row r="333" spans="1:16" s="34" customFormat="1" x14ac:dyDescent="0.3">
      <c r="A333" s="33">
        <v>1721</v>
      </c>
      <c r="B333" s="34" t="s">
        <v>385</v>
      </c>
      <c r="C333" s="35">
        <v>37050</v>
      </c>
      <c r="D333" s="35">
        <v>14885</v>
      </c>
      <c r="E333" s="36">
        <f t="shared" si="46"/>
        <v>2489.0829694323143</v>
      </c>
      <c r="F333" s="37">
        <f t="shared" si="53"/>
        <v>0.77253956582173589</v>
      </c>
      <c r="G333" s="38">
        <f t="shared" si="47"/>
        <v>439.71953125578102</v>
      </c>
      <c r="H333" s="38">
        <f t="shared" si="48"/>
        <v>143.73484997915406</v>
      </c>
      <c r="I333" s="36">
        <f t="shared" si="49"/>
        <v>583.45438123493511</v>
      </c>
      <c r="J333" s="39">
        <f t="shared" si="54"/>
        <v>-28.093883690315693</v>
      </c>
      <c r="K333" s="36">
        <f t="shared" si="50"/>
        <v>555.36049754461942</v>
      </c>
      <c r="L333" s="36">
        <f t="shared" si="51"/>
        <v>8684718.4646820091</v>
      </c>
      <c r="M333" s="36">
        <f t="shared" si="52"/>
        <v>8266541.0059516598</v>
      </c>
      <c r="N333" s="62"/>
      <c r="O333" s="73"/>
      <c r="P333" s="68"/>
    </row>
    <row r="334" spans="1:16" s="34" customFormat="1" x14ac:dyDescent="0.3">
      <c r="A334" s="33">
        <v>1724</v>
      </c>
      <c r="B334" s="34" t="s">
        <v>386</v>
      </c>
      <c r="C334" s="35">
        <v>5556</v>
      </c>
      <c r="D334" s="35">
        <v>2527</v>
      </c>
      <c r="E334" s="36">
        <f t="shared" si="46"/>
        <v>2198.6545310645033</v>
      </c>
      <c r="F334" s="37">
        <f t="shared" si="53"/>
        <v>0.68239895482791069</v>
      </c>
      <c r="G334" s="38">
        <f t="shared" si="47"/>
        <v>613.97659427646761</v>
      </c>
      <c r="H334" s="38">
        <f t="shared" si="48"/>
        <v>245.38480340788789</v>
      </c>
      <c r="I334" s="36">
        <f t="shared" si="49"/>
        <v>859.36139768435555</v>
      </c>
      <c r="J334" s="39">
        <f t="shared" si="54"/>
        <v>-28.093883690315693</v>
      </c>
      <c r="K334" s="36">
        <f t="shared" si="50"/>
        <v>831.26751399403986</v>
      </c>
      <c r="L334" s="36">
        <f t="shared" si="51"/>
        <v>2171606.2519483664</v>
      </c>
      <c r="M334" s="36">
        <f t="shared" si="52"/>
        <v>2100613.0078629386</v>
      </c>
      <c r="N334" s="62"/>
      <c r="O334" s="73"/>
      <c r="P334" s="68"/>
    </row>
    <row r="335" spans="1:16" s="34" customFormat="1" x14ac:dyDescent="0.3">
      <c r="A335" s="33">
        <v>1725</v>
      </c>
      <c r="B335" s="34" t="s">
        <v>387</v>
      </c>
      <c r="C335" s="35">
        <v>3383</v>
      </c>
      <c r="D335" s="35">
        <v>1622</v>
      </c>
      <c r="E335" s="36">
        <f t="shared" si="46"/>
        <v>2085.6966707768188</v>
      </c>
      <c r="F335" s="37">
        <f t="shared" si="53"/>
        <v>0.64734009282352256</v>
      </c>
      <c r="G335" s="38">
        <f t="shared" si="47"/>
        <v>681.75131044907823</v>
      </c>
      <c r="H335" s="38">
        <f t="shared" si="48"/>
        <v>284.92005450857744</v>
      </c>
      <c r="I335" s="36">
        <f t="shared" si="49"/>
        <v>966.67136495765567</v>
      </c>
      <c r="J335" s="39">
        <f t="shared" si="54"/>
        <v>-28.093883690315693</v>
      </c>
      <c r="K335" s="36">
        <f t="shared" si="50"/>
        <v>938.57748126733998</v>
      </c>
      <c r="L335" s="36">
        <f t="shared" si="51"/>
        <v>1567940.9539613174</v>
      </c>
      <c r="M335" s="36">
        <f t="shared" si="52"/>
        <v>1522372.6746156255</v>
      </c>
      <c r="N335" s="62"/>
      <c r="O335" s="73"/>
      <c r="P335" s="68"/>
    </row>
    <row r="336" spans="1:16" s="34" customFormat="1" x14ac:dyDescent="0.3">
      <c r="A336" s="33">
        <v>1736</v>
      </c>
      <c r="B336" s="34" t="s">
        <v>388</v>
      </c>
      <c r="C336" s="35">
        <v>4887</v>
      </c>
      <c r="D336" s="35">
        <v>2139</v>
      </c>
      <c r="E336" s="36">
        <f t="shared" si="46"/>
        <v>2284.7124824684433</v>
      </c>
      <c r="F336" s="37">
        <f t="shared" si="53"/>
        <v>0.70910886093773828</v>
      </c>
      <c r="G336" s="38">
        <f t="shared" si="47"/>
        <v>562.3418234341035</v>
      </c>
      <c r="H336" s="38">
        <f t="shared" si="48"/>
        <v>215.26452041650887</v>
      </c>
      <c r="I336" s="36">
        <f t="shared" si="49"/>
        <v>777.60634385061235</v>
      </c>
      <c r="J336" s="39">
        <f t="shared" si="54"/>
        <v>-28.093883690315693</v>
      </c>
      <c r="K336" s="36">
        <f t="shared" si="50"/>
        <v>749.51246016029665</v>
      </c>
      <c r="L336" s="36">
        <f t="shared" si="51"/>
        <v>1663299.9694964597</v>
      </c>
      <c r="M336" s="36">
        <f t="shared" si="52"/>
        <v>1603207.1522828746</v>
      </c>
      <c r="N336" s="62"/>
      <c r="O336" s="73"/>
      <c r="P336" s="68"/>
    </row>
    <row r="337" spans="1:16" s="34" customFormat="1" x14ac:dyDescent="0.3">
      <c r="A337" s="33">
        <v>1738</v>
      </c>
      <c r="B337" s="34" t="s">
        <v>389</v>
      </c>
      <c r="C337" s="35">
        <v>3651</v>
      </c>
      <c r="D337" s="35">
        <v>1375</v>
      </c>
      <c r="E337" s="36">
        <f t="shared" si="46"/>
        <v>2655.2727272727275</v>
      </c>
      <c r="F337" s="37">
        <f t="shared" si="53"/>
        <v>0.82412007356002703</v>
      </c>
      <c r="G337" s="38">
        <f t="shared" si="47"/>
        <v>340.0056765515331</v>
      </c>
      <c r="H337" s="38">
        <f t="shared" si="48"/>
        <v>85.568434735009433</v>
      </c>
      <c r="I337" s="36">
        <f t="shared" si="49"/>
        <v>425.57411128654252</v>
      </c>
      <c r="J337" s="39">
        <f t="shared" si="54"/>
        <v>-28.093883690315693</v>
      </c>
      <c r="K337" s="36">
        <f t="shared" si="50"/>
        <v>397.48022759622683</v>
      </c>
      <c r="L337" s="36">
        <f t="shared" si="51"/>
        <v>585164.403018996</v>
      </c>
      <c r="M337" s="36">
        <f t="shared" si="52"/>
        <v>546535.31294481189</v>
      </c>
      <c r="N337" s="62"/>
      <c r="O337" s="73"/>
      <c r="P337" s="68"/>
    </row>
    <row r="338" spans="1:16" s="34" customFormat="1" x14ac:dyDescent="0.3">
      <c r="A338" s="33">
        <v>1739</v>
      </c>
      <c r="B338" s="34" t="s">
        <v>390</v>
      </c>
      <c r="C338" s="35">
        <v>1311</v>
      </c>
      <c r="D338" s="35">
        <v>469</v>
      </c>
      <c r="E338" s="36">
        <f t="shared" si="46"/>
        <v>2795.3091684434967</v>
      </c>
      <c r="F338" s="37">
        <f t="shared" si="53"/>
        <v>0.86758334609447396</v>
      </c>
      <c r="G338" s="38">
        <f t="shared" si="47"/>
        <v>255.98381184907157</v>
      </c>
      <c r="H338" s="38">
        <f t="shared" si="48"/>
        <v>36.555680325240218</v>
      </c>
      <c r="I338" s="36">
        <f t="shared" si="49"/>
        <v>292.53949217431182</v>
      </c>
      <c r="J338" s="39">
        <f t="shared" si="54"/>
        <v>-28.093883690315693</v>
      </c>
      <c r="K338" s="36">
        <f t="shared" si="50"/>
        <v>264.44560848399612</v>
      </c>
      <c r="L338" s="36">
        <f t="shared" si="51"/>
        <v>137201.02182975225</v>
      </c>
      <c r="M338" s="36">
        <f t="shared" si="52"/>
        <v>124024.99037899419</v>
      </c>
      <c r="N338" s="62"/>
      <c r="O338" s="73"/>
      <c r="P338" s="68"/>
    </row>
    <row r="339" spans="1:16" s="34" customFormat="1" x14ac:dyDescent="0.3">
      <c r="A339" s="33">
        <v>1740</v>
      </c>
      <c r="B339" s="34" t="s">
        <v>391</v>
      </c>
      <c r="C339" s="35">
        <v>2521</v>
      </c>
      <c r="D339" s="35">
        <v>867</v>
      </c>
      <c r="E339" s="36">
        <f t="shared" si="46"/>
        <v>2907.7277970011532</v>
      </c>
      <c r="F339" s="37">
        <f t="shared" si="53"/>
        <v>0.90247484612189743</v>
      </c>
      <c r="G339" s="38">
        <f t="shared" si="47"/>
        <v>188.53263471447761</v>
      </c>
      <c r="H339" s="38">
        <f t="shared" si="48"/>
        <v>0</v>
      </c>
      <c r="I339" s="36">
        <f t="shared" si="49"/>
        <v>188.53263471447761</v>
      </c>
      <c r="J339" s="39">
        <f t="shared" si="54"/>
        <v>-28.093883690315693</v>
      </c>
      <c r="K339" s="36">
        <f t="shared" si="50"/>
        <v>160.43875102416192</v>
      </c>
      <c r="L339" s="36">
        <f t="shared" si="51"/>
        <v>163457.79429745208</v>
      </c>
      <c r="M339" s="36">
        <f t="shared" si="52"/>
        <v>139100.39713794837</v>
      </c>
      <c r="N339" s="62"/>
      <c r="O339" s="73"/>
      <c r="P339" s="68"/>
    </row>
    <row r="340" spans="1:16" s="34" customFormat="1" x14ac:dyDescent="0.3">
      <c r="A340" s="33">
        <v>1742</v>
      </c>
      <c r="B340" s="34" t="s">
        <v>392</v>
      </c>
      <c r="C340" s="35">
        <v>6353</v>
      </c>
      <c r="D340" s="35">
        <v>2466</v>
      </c>
      <c r="E340" s="36">
        <f t="shared" si="46"/>
        <v>2576.2368207623681</v>
      </c>
      <c r="F340" s="37">
        <f t="shared" si="53"/>
        <v>0.79958960766167009</v>
      </c>
      <c r="G340" s="38">
        <f t="shared" si="47"/>
        <v>387.42722045774872</v>
      </c>
      <c r="H340" s="38">
        <f t="shared" si="48"/>
        <v>113.23100201363522</v>
      </c>
      <c r="I340" s="36">
        <f t="shared" si="49"/>
        <v>500.65822247138397</v>
      </c>
      <c r="J340" s="39">
        <f t="shared" si="54"/>
        <v>-28.093883690315693</v>
      </c>
      <c r="K340" s="36">
        <f t="shared" si="50"/>
        <v>472.56433878106827</v>
      </c>
      <c r="L340" s="36">
        <f t="shared" si="51"/>
        <v>1234623.1766144328</v>
      </c>
      <c r="M340" s="36">
        <f t="shared" si="52"/>
        <v>1165343.6594341144</v>
      </c>
      <c r="N340" s="62"/>
      <c r="O340" s="73"/>
      <c r="P340" s="68"/>
    </row>
    <row r="341" spans="1:16" s="34" customFormat="1" x14ac:dyDescent="0.3">
      <c r="A341" s="33">
        <v>1743</v>
      </c>
      <c r="B341" s="34" t="s">
        <v>393</v>
      </c>
      <c r="C341" s="35">
        <v>2863</v>
      </c>
      <c r="D341" s="35">
        <v>1250</v>
      </c>
      <c r="E341" s="36">
        <f t="shared" si="46"/>
        <v>2290.4</v>
      </c>
      <c r="F341" s="37">
        <f t="shared" si="53"/>
        <v>0.71087410234527337</v>
      </c>
      <c r="G341" s="38">
        <f t="shared" si="47"/>
        <v>558.92931291516948</v>
      </c>
      <c r="H341" s="38">
        <f t="shared" si="48"/>
        <v>213.273889280464</v>
      </c>
      <c r="I341" s="36">
        <f t="shared" si="49"/>
        <v>772.20320219563348</v>
      </c>
      <c r="J341" s="39">
        <f t="shared" si="54"/>
        <v>-28.093883690315693</v>
      </c>
      <c r="K341" s="36">
        <f t="shared" si="50"/>
        <v>744.10931850531779</v>
      </c>
      <c r="L341" s="36">
        <f t="shared" si="51"/>
        <v>965254.00274454185</v>
      </c>
      <c r="M341" s="36">
        <f t="shared" si="52"/>
        <v>930136.64813164726</v>
      </c>
      <c r="N341" s="62"/>
      <c r="O341" s="73"/>
      <c r="P341" s="68"/>
    </row>
    <row r="342" spans="1:16" s="34" customFormat="1" x14ac:dyDescent="0.3">
      <c r="A342" s="33">
        <v>1744</v>
      </c>
      <c r="B342" s="34" t="s">
        <v>394</v>
      </c>
      <c r="C342" s="35">
        <v>9843</v>
      </c>
      <c r="D342" s="35">
        <v>3825</v>
      </c>
      <c r="E342" s="36">
        <f t="shared" si="46"/>
        <v>2573.3333333333335</v>
      </c>
      <c r="F342" s="37">
        <f t="shared" si="53"/>
        <v>0.79868844890346813</v>
      </c>
      <c r="G342" s="38">
        <f t="shared" si="47"/>
        <v>389.16931291516948</v>
      </c>
      <c r="H342" s="38">
        <f t="shared" si="48"/>
        <v>114.24722261379733</v>
      </c>
      <c r="I342" s="36">
        <f t="shared" si="49"/>
        <v>503.41653552896685</v>
      </c>
      <c r="J342" s="39">
        <f t="shared" si="54"/>
        <v>-28.093883690315693</v>
      </c>
      <c r="K342" s="36">
        <f t="shared" si="50"/>
        <v>475.32265183865115</v>
      </c>
      <c r="L342" s="36">
        <f t="shared" si="51"/>
        <v>1925568.2483982982</v>
      </c>
      <c r="M342" s="36">
        <f t="shared" si="52"/>
        <v>1818109.1432828407</v>
      </c>
      <c r="N342" s="62"/>
      <c r="O342" s="73"/>
      <c r="P342" s="68"/>
    </row>
    <row r="343" spans="1:16" s="34" customFormat="1" x14ac:dyDescent="0.3">
      <c r="A343" s="33">
        <v>1748</v>
      </c>
      <c r="B343" s="34" t="s">
        <v>395</v>
      </c>
      <c r="C343" s="35">
        <v>1256</v>
      </c>
      <c r="D343" s="35">
        <v>633</v>
      </c>
      <c r="E343" s="36">
        <f t="shared" si="46"/>
        <v>1984.2022116903634</v>
      </c>
      <c r="F343" s="37">
        <f t="shared" si="53"/>
        <v>0.61583913993489914</v>
      </c>
      <c r="G343" s="38">
        <f t="shared" si="47"/>
        <v>742.64798590095154</v>
      </c>
      <c r="H343" s="38">
        <f t="shared" si="48"/>
        <v>320.44311518883688</v>
      </c>
      <c r="I343" s="36">
        <f t="shared" si="49"/>
        <v>1063.0911010897885</v>
      </c>
      <c r="J343" s="39">
        <f t="shared" si="54"/>
        <v>-28.093883690315693</v>
      </c>
      <c r="K343" s="36">
        <f t="shared" si="50"/>
        <v>1034.9972173994729</v>
      </c>
      <c r="L343" s="36">
        <f t="shared" si="51"/>
        <v>672936.66698983614</v>
      </c>
      <c r="M343" s="36">
        <f t="shared" si="52"/>
        <v>655153.23861386639</v>
      </c>
      <c r="N343" s="62"/>
      <c r="O343" s="73"/>
      <c r="P343" s="68"/>
    </row>
    <row r="344" spans="1:16" s="34" customFormat="1" x14ac:dyDescent="0.3">
      <c r="A344" s="33">
        <v>1749</v>
      </c>
      <c r="B344" s="34" t="s">
        <v>396</v>
      </c>
      <c r="C344" s="35">
        <v>3085</v>
      </c>
      <c r="D344" s="35">
        <v>1103</v>
      </c>
      <c r="E344" s="36">
        <f t="shared" si="46"/>
        <v>2796.9174977334542</v>
      </c>
      <c r="F344" s="37">
        <f t="shared" si="53"/>
        <v>0.86808252512009143</v>
      </c>
      <c r="G344" s="38">
        <f t="shared" si="47"/>
        <v>255.01881427509704</v>
      </c>
      <c r="H344" s="38">
        <f t="shared" si="48"/>
        <v>35.992765073755095</v>
      </c>
      <c r="I344" s="36">
        <f t="shared" si="49"/>
        <v>291.01157934885214</v>
      </c>
      <c r="J344" s="39">
        <f t="shared" si="54"/>
        <v>-28.093883690315693</v>
      </c>
      <c r="K344" s="36">
        <f t="shared" si="50"/>
        <v>262.91769565853645</v>
      </c>
      <c r="L344" s="36">
        <f t="shared" si="51"/>
        <v>320985.77202178392</v>
      </c>
      <c r="M344" s="36">
        <f t="shared" si="52"/>
        <v>289998.21831136569</v>
      </c>
      <c r="N344" s="62"/>
      <c r="O344" s="73"/>
      <c r="P344" s="68"/>
    </row>
    <row r="345" spans="1:16" s="34" customFormat="1" x14ac:dyDescent="0.3">
      <c r="A345" s="33">
        <v>1750</v>
      </c>
      <c r="B345" s="34" t="s">
        <v>397</v>
      </c>
      <c r="C345" s="35">
        <v>13004</v>
      </c>
      <c r="D345" s="35">
        <v>4387</v>
      </c>
      <c r="E345" s="36">
        <f t="shared" si="46"/>
        <v>2964.2124458627763</v>
      </c>
      <c r="F345" s="37">
        <f t="shared" si="53"/>
        <v>0.92000605204915664</v>
      </c>
      <c r="G345" s="38">
        <f t="shared" si="47"/>
        <v>154.64184539750377</v>
      </c>
      <c r="H345" s="38">
        <f t="shared" si="48"/>
        <v>0</v>
      </c>
      <c r="I345" s="36">
        <f t="shared" si="49"/>
        <v>154.64184539750377</v>
      </c>
      <c r="J345" s="39">
        <f t="shared" si="54"/>
        <v>-28.093883690315693</v>
      </c>
      <c r="K345" s="36">
        <f t="shared" si="50"/>
        <v>126.54796170718808</v>
      </c>
      <c r="L345" s="36">
        <f t="shared" si="51"/>
        <v>678413.77575884899</v>
      </c>
      <c r="M345" s="36">
        <f t="shared" si="52"/>
        <v>555165.90800943412</v>
      </c>
      <c r="N345" s="62"/>
      <c r="O345" s="73"/>
      <c r="P345" s="68"/>
    </row>
    <row r="346" spans="1:16" s="34" customFormat="1" x14ac:dyDescent="0.3">
      <c r="A346" s="33">
        <v>1751</v>
      </c>
      <c r="B346" s="34" t="s">
        <v>398</v>
      </c>
      <c r="C346" s="35">
        <v>13554</v>
      </c>
      <c r="D346" s="35">
        <v>5126</v>
      </c>
      <c r="E346" s="36">
        <f t="shared" si="46"/>
        <v>2644.1669918064767</v>
      </c>
      <c r="F346" s="37">
        <f t="shared" si="53"/>
        <v>0.82067317357292646</v>
      </c>
      <c r="G346" s="38">
        <f t="shared" si="47"/>
        <v>346.66911783128353</v>
      </c>
      <c r="H346" s="38">
        <f t="shared" si="48"/>
        <v>89.455442148197193</v>
      </c>
      <c r="I346" s="36">
        <f t="shared" si="49"/>
        <v>436.12455997948075</v>
      </c>
      <c r="J346" s="39">
        <f t="shared" si="54"/>
        <v>-28.093883690315693</v>
      </c>
      <c r="K346" s="36">
        <f t="shared" si="50"/>
        <v>408.03067628916506</v>
      </c>
      <c r="L346" s="36">
        <f t="shared" si="51"/>
        <v>2235574.4944548183</v>
      </c>
      <c r="M346" s="36">
        <f t="shared" si="52"/>
        <v>2091565.24665826</v>
      </c>
      <c r="N346" s="62"/>
      <c r="O346" s="73"/>
      <c r="P346" s="68"/>
    </row>
    <row r="347" spans="1:16" s="34" customFormat="1" x14ac:dyDescent="0.3">
      <c r="A347" s="33">
        <v>1755</v>
      </c>
      <c r="B347" s="34" t="s">
        <v>399</v>
      </c>
      <c r="C347" s="35">
        <v>1285</v>
      </c>
      <c r="D347" s="35">
        <v>562</v>
      </c>
      <c r="E347" s="36">
        <f t="shared" si="46"/>
        <v>2286.4768683274019</v>
      </c>
      <c r="F347" s="37">
        <f t="shared" si="53"/>
        <v>0.70965647542153054</v>
      </c>
      <c r="G347" s="38">
        <f t="shared" si="47"/>
        <v>561.28319191872845</v>
      </c>
      <c r="H347" s="38">
        <f t="shared" si="48"/>
        <v>214.64698536587338</v>
      </c>
      <c r="I347" s="36">
        <f t="shared" si="49"/>
        <v>775.93017728460177</v>
      </c>
      <c r="J347" s="39">
        <f t="shared" si="54"/>
        <v>-28.093883690315693</v>
      </c>
      <c r="K347" s="36">
        <f t="shared" si="50"/>
        <v>747.83629359428608</v>
      </c>
      <c r="L347" s="36">
        <f t="shared" si="51"/>
        <v>436072.75963394617</v>
      </c>
      <c r="M347" s="36">
        <f t="shared" si="52"/>
        <v>420283.9969999888</v>
      </c>
      <c r="N347" s="62"/>
      <c r="O347" s="73"/>
      <c r="P347" s="68"/>
    </row>
    <row r="348" spans="1:16" s="34" customFormat="1" x14ac:dyDescent="0.3">
      <c r="A348" s="33">
        <v>1756</v>
      </c>
      <c r="B348" s="34" t="s">
        <v>400</v>
      </c>
      <c r="C348" s="35">
        <v>17276</v>
      </c>
      <c r="D348" s="35">
        <v>6769</v>
      </c>
      <c r="E348" s="36">
        <f t="shared" si="46"/>
        <v>2552.2233712512925</v>
      </c>
      <c r="F348" s="37">
        <f t="shared" si="53"/>
        <v>0.79213652550772351</v>
      </c>
      <c r="G348" s="38">
        <f t="shared" si="47"/>
        <v>401.83529016439405</v>
      </c>
      <c r="H348" s="38">
        <f t="shared" si="48"/>
        <v>121.63570934251167</v>
      </c>
      <c r="I348" s="36">
        <f t="shared" si="49"/>
        <v>523.47099950690574</v>
      </c>
      <c r="J348" s="39">
        <f t="shared" si="54"/>
        <v>-28.093883690315693</v>
      </c>
      <c r="K348" s="36">
        <f t="shared" si="50"/>
        <v>495.37711581659005</v>
      </c>
      <c r="L348" s="36">
        <f t="shared" si="51"/>
        <v>3543375.1956622452</v>
      </c>
      <c r="M348" s="36">
        <f t="shared" si="52"/>
        <v>3353207.6969624981</v>
      </c>
      <c r="N348" s="62"/>
      <c r="O348" s="73"/>
      <c r="P348" s="68"/>
    </row>
    <row r="349" spans="1:16" s="34" customFormat="1" x14ac:dyDescent="0.3">
      <c r="A349" s="33">
        <v>1804</v>
      </c>
      <c r="B349" s="34" t="s">
        <v>401</v>
      </c>
      <c r="C349" s="35">
        <v>167662</v>
      </c>
      <c r="D349" s="35">
        <v>50488</v>
      </c>
      <c r="E349" s="36">
        <f t="shared" si="46"/>
        <v>3320.8287117730947</v>
      </c>
      <c r="F349" s="37">
        <f t="shared" si="53"/>
        <v>1.0306894557824438</v>
      </c>
      <c r="G349" s="38">
        <f t="shared" si="47"/>
        <v>-59.327914148687249</v>
      </c>
      <c r="H349" s="38">
        <f t="shared" si="48"/>
        <v>0</v>
      </c>
      <c r="I349" s="36">
        <f t="shared" si="49"/>
        <v>-59.327914148687249</v>
      </c>
      <c r="J349" s="39">
        <f t="shared" si="54"/>
        <v>-28.093883690315693</v>
      </c>
      <c r="K349" s="36">
        <f t="shared" si="50"/>
        <v>-87.421797839002949</v>
      </c>
      <c r="L349" s="36">
        <f t="shared" si="51"/>
        <v>-2995347.7295389217</v>
      </c>
      <c r="M349" s="36">
        <f t="shared" si="52"/>
        <v>-4413751.7292955806</v>
      </c>
      <c r="N349" s="62"/>
      <c r="O349" s="73"/>
      <c r="P349" s="68"/>
    </row>
    <row r="350" spans="1:16" s="34" customFormat="1" x14ac:dyDescent="0.3">
      <c r="A350" s="33">
        <v>1805</v>
      </c>
      <c r="B350" s="34" t="s">
        <v>402</v>
      </c>
      <c r="C350" s="35">
        <v>55001</v>
      </c>
      <c r="D350" s="35">
        <v>18787</v>
      </c>
      <c r="E350" s="36">
        <f t="shared" si="46"/>
        <v>2927.6095172193536</v>
      </c>
      <c r="F350" s="37">
        <f t="shared" si="53"/>
        <v>0.90864555866695207</v>
      </c>
      <c r="G350" s="38">
        <f t="shared" si="47"/>
        <v>176.6036025835574</v>
      </c>
      <c r="H350" s="38">
        <f t="shared" si="48"/>
        <v>0</v>
      </c>
      <c r="I350" s="36">
        <f t="shared" si="49"/>
        <v>176.6036025835574</v>
      </c>
      <c r="J350" s="39">
        <f t="shared" si="54"/>
        <v>-28.093883690315693</v>
      </c>
      <c r="K350" s="36">
        <f t="shared" si="50"/>
        <v>148.50971889324171</v>
      </c>
      <c r="L350" s="36">
        <f t="shared" si="51"/>
        <v>3317851.8817372927</v>
      </c>
      <c r="M350" s="36">
        <f t="shared" si="52"/>
        <v>2790052.0888473322</v>
      </c>
      <c r="N350" s="62"/>
      <c r="O350" s="73"/>
      <c r="P350" s="68"/>
    </row>
    <row r="351" spans="1:16" s="34" customFormat="1" x14ac:dyDescent="0.3">
      <c r="A351" s="33">
        <v>1811</v>
      </c>
      <c r="B351" s="34" t="s">
        <v>403</v>
      </c>
      <c r="C351" s="35">
        <v>3525</v>
      </c>
      <c r="D351" s="35">
        <v>1465</v>
      </c>
      <c r="E351" s="36">
        <f t="shared" si="46"/>
        <v>2406.1433447098975</v>
      </c>
      <c r="F351" s="37">
        <f t="shared" si="53"/>
        <v>0.74679749837788245</v>
      </c>
      <c r="G351" s="38">
        <f t="shared" si="47"/>
        <v>489.48330608923106</v>
      </c>
      <c r="H351" s="38">
        <f t="shared" si="48"/>
        <v>172.76371863199992</v>
      </c>
      <c r="I351" s="36">
        <f t="shared" si="49"/>
        <v>662.24702472123101</v>
      </c>
      <c r="J351" s="39">
        <f t="shared" si="54"/>
        <v>-28.093883690315693</v>
      </c>
      <c r="K351" s="36">
        <f t="shared" si="50"/>
        <v>634.15314103091532</v>
      </c>
      <c r="L351" s="36">
        <f t="shared" si="51"/>
        <v>970191.89121660346</v>
      </c>
      <c r="M351" s="36">
        <f t="shared" si="52"/>
        <v>929034.35161029093</v>
      </c>
      <c r="N351" s="62"/>
      <c r="O351" s="73"/>
      <c r="P351" s="68"/>
    </row>
    <row r="352" spans="1:16" s="34" customFormat="1" x14ac:dyDescent="0.3">
      <c r="A352" s="33">
        <v>1812</v>
      </c>
      <c r="B352" s="34" t="s">
        <v>404</v>
      </c>
      <c r="C352" s="35">
        <v>4862</v>
      </c>
      <c r="D352" s="35">
        <v>2031</v>
      </c>
      <c r="E352" s="36">
        <f t="shared" si="46"/>
        <v>2393.8946331856228</v>
      </c>
      <c r="F352" s="37">
        <f t="shared" si="53"/>
        <v>0.74299585158705772</v>
      </c>
      <c r="G352" s="38">
        <f t="shared" si="47"/>
        <v>496.8325330037959</v>
      </c>
      <c r="H352" s="38">
        <f t="shared" si="48"/>
        <v>177.0507676654961</v>
      </c>
      <c r="I352" s="36">
        <f t="shared" si="49"/>
        <v>673.883300669292</v>
      </c>
      <c r="J352" s="39">
        <f t="shared" si="54"/>
        <v>-28.093883690315693</v>
      </c>
      <c r="K352" s="36">
        <f t="shared" si="50"/>
        <v>645.78941697897631</v>
      </c>
      <c r="L352" s="36">
        <f t="shared" si="51"/>
        <v>1368656.9836593322</v>
      </c>
      <c r="M352" s="36">
        <f t="shared" si="52"/>
        <v>1311598.305884301</v>
      </c>
      <c r="N352" s="62"/>
      <c r="O352" s="73"/>
      <c r="P352" s="68"/>
    </row>
    <row r="353" spans="1:16" s="34" customFormat="1" x14ac:dyDescent="0.3">
      <c r="A353" s="33">
        <v>1813</v>
      </c>
      <c r="B353" s="34" t="s">
        <v>405</v>
      </c>
      <c r="C353" s="35">
        <v>22383</v>
      </c>
      <c r="D353" s="35">
        <v>7962</v>
      </c>
      <c r="E353" s="36">
        <f t="shared" si="46"/>
        <v>2811.2283345892993</v>
      </c>
      <c r="F353" s="37">
        <f t="shared" si="53"/>
        <v>0.87252419613987331</v>
      </c>
      <c r="G353" s="38">
        <f t="shared" si="47"/>
        <v>246.43231216159</v>
      </c>
      <c r="H353" s="38">
        <f t="shared" si="48"/>
        <v>30.983972174209313</v>
      </c>
      <c r="I353" s="36">
        <f t="shared" si="49"/>
        <v>277.41628433579933</v>
      </c>
      <c r="J353" s="39">
        <f t="shared" si="54"/>
        <v>-28.093883690315693</v>
      </c>
      <c r="K353" s="36">
        <f t="shared" si="50"/>
        <v>249.32240064548364</v>
      </c>
      <c r="L353" s="36">
        <f t="shared" si="51"/>
        <v>2208788.4558816343</v>
      </c>
      <c r="M353" s="36">
        <f t="shared" si="52"/>
        <v>1985104.9539393408</v>
      </c>
      <c r="N353" s="62"/>
      <c r="O353" s="73"/>
      <c r="P353" s="68"/>
    </row>
    <row r="354" spans="1:16" s="34" customFormat="1" x14ac:dyDescent="0.3">
      <c r="A354" s="33">
        <v>1815</v>
      </c>
      <c r="B354" s="34" t="s">
        <v>406</v>
      </c>
      <c r="C354" s="35">
        <v>2639</v>
      </c>
      <c r="D354" s="35">
        <v>1244</v>
      </c>
      <c r="E354" s="36">
        <f t="shared" si="46"/>
        <v>2121.3826366559488</v>
      </c>
      <c r="F354" s="37">
        <f t="shared" si="53"/>
        <v>0.65841598740990515</v>
      </c>
      <c r="G354" s="38">
        <f t="shared" si="47"/>
        <v>660.33973092160034</v>
      </c>
      <c r="H354" s="38">
        <f t="shared" si="48"/>
        <v>272.42996645088198</v>
      </c>
      <c r="I354" s="36">
        <f t="shared" si="49"/>
        <v>932.76969737248237</v>
      </c>
      <c r="J354" s="39">
        <f t="shared" si="54"/>
        <v>-28.093883690315693</v>
      </c>
      <c r="K354" s="36">
        <f t="shared" si="50"/>
        <v>904.67581368216668</v>
      </c>
      <c r="L354" s="36">
        <f t="shared" si="51"/>
        <v>1160365.503531368</v>
      </c>
      <c r="M354" s="36">
        <f t="shared" si="52"/>
        <v>1125416.7122206152</v>
      </c>
      <c r="N354" s="62"/>
      <c r="O354" s="73"/>
      <c r="P354" s="68"/>
    </row>
    <row r="355" spans="1:16" s="34" customFormat="1" x14ac:dyDescent="0.3">
      <c r="A355" s="33">
        <v>1816</v>
      </c>
      <c r="B355" s="34" t="s">
        <v>407</v>
      </c>
      <c r="C355" s="35">
        <v>1175</v>
      </c>
      <c r="D355" s="35">
        <v>507</v>
      </c>
      <c r="E355" s="36">
        <f t="shared" si="46"/>
        <v>2317.5542406311638</v>
      </c>
      <c r="F355" s="37">
        <f t="shared" si="53"/>
        <v>0.71930199547902562</v>
      </c>
      <c r="G355" s="38">
        <f t="shared" si="47"/>
        <v>542.63676853647132</v>
      </c>
      <c r="H355" s="38">
        <f t="shared" si="48"/>
        <v>203.76990505955672</v>
      </c>
      <c r="I355" s="36">
        <f t="shared" si="49"/>
        <v>746.40667359602799</v>
      </c>
      <c r="J355" s="39">
        <f t="shared" si="54"/>
        <v>-28.093883690315693</v>
      </c>
      <c r="K355" s="36">
        <f t="shared" si="50"/>
        <v>718.31278990571229</v>
      </c>
      <c r="L355" s="36">
        <f t="shared" si="51"/>
        <v>378428.18351318617</v>
      </c>
      <c r="M355" s="36">
        <f t="shared" si="52"/>
        <v>364184.58448219614</v>
      </c>
      <c r="N355" s="62"/>
      <c r="O355" s="73"/>
      <c r="P355" s="68"/>
    </row>
    <row r="356" spans="1:16" s="34" customFormat="1" x14ac:dyDescent="0.3">
      <c r="A356" s="33">
        <v>1818</v>
      </c>
      <c r="B356" s="34" t="s">
        <v>322</v>
      </c>
      <c r="C356" s="35">
        <v>4894</v>
      </c>
      <c r="D356" s="35">
        <v>1743</v>
      </c>
      <c r="E356" s="36">
        <f t="shared" si="46"/>
        <v>2807.8026391279404</v>
      </c>
      <c r="F356" s="37">
        <f t="shared" si="53"/>
        <v>0.87146095906949184</v>
      </c>
      <c r="G356" s="38">
        <f t="shared" si="47"/>
        <v>248.4877294384053</v>
      </c>
      <c r="H356" s="38">
        <f t="shared" si="48"/>
        <v>32.182965585684904</v>
      </c>
      <c r="I356" s="36">
        <f t="shared" si="49"/>
        <v>280.67069502409021</v>
      </c>
      <c r="J356" s="39">
        <f t="shared" si="54"/>
        <v>-28.093883690315693</v>
      </c>
      <c r="K356" s="36">
        <f t="shared" si="50"/>
        <v>252.57681133377451</v>
      </c>
      <c r="L356" s="36">
        <f t="shared" si="51"/>
        <v>489209.02142698923</v>
      </c>
      <c r="M356" s="36">
        <f t="shared" si="52"/>
        <v>440241.38215476897</v>
      </c>
      <c r="N356" s="62"/>
      <c r="O356" s="73"/>
      <c r="P356" s="68"/>
    </row>
    <row r="357" spans="1:16" s="34" customFormat="1" x14ac:dyDescent="0.3">
      <c r="A357" s="33">
        <v>1820</v>
      </c>
      <c r="B357" s="34" t="s">
        <v>408</v>
      </c>
      <c r="C357" s="35">
        <v>21241</v>
      </c>
      <c r="D357" s="35">
        <v>7437</v>
      </c>
      <c r="E357" s="36">
        <f t="shared" si="46"/>
        <v>2856.124781497916</v>
      </c>
      <c r="F357" s="37">
        <f t="shared" si="53"/>
        <v>0.88645875839740707</v>
      </c>
      <c r="G357" s="38">
        <f t="shared" si="47"/>
        <v>219.49444401641995</v>
      </c>
      <c r="H357" s="38">
        <f t="shared" si="48"/>
        <v>15.270215756193442</v>
      </c>
      <c r="I357" s="36">
        <f t="shared" si="49"/>
        <v>234.76465977261338</v>
      </c>
      <c r="J357" s="39">
        <f t="shared" si="54"/>
        <v>-28.093883690315693</v>
      </c>
      <c r="K357" s="36">
        <f t="shared" si="50"/>
        <v>206.67077608229769</v>
      </c>
      <c r="L357" s="36">
        <f t="shared" si="51"/>
        <v>1745944.7747289257</v>
      </c>
      <c r="M357" s="36">
        <f t="shared" si="52"/>
        <v>1537010.5617240479</v>
      </c>
      <c r="N357" s="62"/>
      <c r="O357" s="73"/>
      <c r="P357" s="68"/>
    </row>
    <row r="358" spans="1:16" s="34" customFormat="1" x14ac:dyDescent="0.3">
      <c r="A358" s="33">
        <v>1822</v>
      </c>
      <c r="B358" s="34" t="s">
        <v>409</v>
      </c>
      <c r="C358" s="35">
        <v>4916</v>
      </c>
      <c r="D358" s="35">
        <v>2216</v>
      </c>
      <c r="E358" s="36">
        <f t="shared" si="46"/>
        <v>2218.4115523465703</v>
      </c>
      <c r="F358" s="37">
        <f t="shared" si="53"/>
        <v>0.6885309644196439</v>
      </c>
      <c r="G358" s="38">
        <f t="shared" si="47"/>
        <v>602.12238150722737</v>
      </c>
      <c r="H358" s="38">
        <f t="shared" si="48"/>
        <v>238.46984595916445</v>
      </c>
      <c r="I358" s="36">
        <f t="shared" si="49"/>
        <v>840.59222746639182</v>
      </c>
      <c r="J358" s="39">
        <f t="shared" si="54"/>
        <v>-28.093883690315693</v>
      </c>
      <c r="K358" s="36">
        <f t="shared" si="50"/>
        <v>812.49834377607613</v>
      </c>
      <c r="L358" s="36">
        <f t="shared" si="51"/>
        <v>1862752.3760655243</v>
      </c>
      <c r="M358" s="36">
        <f t="shared" si="52"/>
        <v>1800496.3298077846</v>
      </c>
      <c r="N358" s="62"/>
      <c r="O358" s="73"/>
      <c r="P358" s="68"/>
    </row>
    <row r="359" spans="1:16" s="34" customFormat="1" x14ac:dyDescent="0.3">
      <c r="A359" s="33">
        <v>1824</v>
      </c>
      <c r="B359" s="34" t="s">
        <v>410</v>
      </c>
      <c r="C359" s="35">
        <v>36604</v>
      </c>
      <c r="D359" s="35">
        <v>13427</v>
      </c>
      <c r="E359" s="36">
        <f t="shared" si="46"/>
        <v>2726.1488046473523</v>
      </c>
      <c r="F359" s="37">
        <f t="shared" si="53"/>
        <v>0.84611796383309745</v>
      </c>
      <c r="G359" s="38">
        <f t="shared" si="47"/>
        <v>297.48003012675815</v>
      </c>
      <c r="H359" s="38">
        <f t="shared" si="48"/>
        <v>60.761807653890735</v>
      </c>
      <c r="I359" s="36">
        <f t="shared" si="49"/>
        <v>358.24183778064889</v>
      </c>
      <c r="J359" s="39">
        <f t="shared" si="54"/>
        <v>-28.093883690315693</v>
      </c>
      <c r="K359" s="36">
        <f t="shared" si="50"/>
        <v>330.1479540903332</v>
      </c>
      <c r="L359" s="36">
        <f t="shared" si="51"/>
        <v>4810113.1558807725</v>
      </c>
      <c r="M359" s="36">
        <f t="shared" si="52"/>
        <v>4432896.5795709034</v>
      </c>
      <c r="N359" s="62"/>
      <c r="O359" s="73"/>
      <c r="P359" s="68"/>
    </row>
    <row r="360" spans="1:16" s="34" customFormat="1" x14ac:dyDescent="0.3">
      <c r="A360" s="33">
        <v>1825</v>
      </c>
      <c r="B360" s="34" t="s">
        <v>411</v>
      </c>
      <c r="C360" s="35">
        <v>3617</v>
      </c>
      <c r="D360" s="35">
        <v>1462</v>
      </c>
      <c r="E360" s="36">
        <f t="shared" si="46"/>
        <v>2474.0082079343365</v>
      </c>
      <c r="F360" s="37">
        <f t="shared" si="53"/>
        <v>0.76786079462546275</v>
      </c>
      <c r="G360" s="38">
        <f t="shared" si="47"/>
        <v>448.76438815456765</v>
      </c>
      <c r="H360" s="38">
        <f t="shared" si="48"/>
        <v>149.01101650344629</v>
      </c>
      <c r="I360" s="36">
        <f t="shared" si="49"/>
        <v>597.77540465801394</v>
      </c>
      <c r="J360" s="39">
        <f t="shared" si="54"/>
        <v>-28.093883690315693</v>
      </c>
      <c r="K360" s="36">
        <f t="shared" si="50"/>
        <v>569.68152096769825</v>
      </c>
      <c r="L360" s="36">
        <f t="shared" si="51"/>
        <v>873947.64161001635</v>
      </c>
      <c r="M360" s="36">
        <f t="shared" si="52"/>
        <v>832874.38365477487</v>
      </c>
      <c r="N360" s="62"/>
      <c r="O360" s="73"/>
      <c r="P360" s="68"/>
    </row>
    <row r="361" spans="1:16" s="34" customFormat="1" x14ac:dyDescent="0.3">
      <c r="A361" s="33">
        <v>1826</v>
      </c>
      <c r="B361" s="34" t="s">
        <v>412</v>
      </c>
      <c r="C361" s="35">
        <v>3250</v>
      </c>
      <c r="D361" s="35">
        <v>1465</v>
      </c>
      <c r="E361" s="36">
        <f t="shared" si="46"/>
        <v>2218.430034129693</v>
      </c>
      <c r="F361" s="37">
        <f t="shared" si="53"/>
        <v>0.68853670063209027</v>
      </c>
      <c r="G361" s="38">
        <f t="shared" si="47"/>
        <v>602.11129243735377</v>
      </c>
      <c r="H361" s="38">
        <f t="shared" si="48"/>
        <v>238.4633773350715</v>
      </c>
      <c r="I361" s="36">
        <f t="shared" si="49"/>
        <v>840.5746697724253</v>
      </c>
      <c r="J361" s="39">
        <f t="shared" si="54"/>
        <v>-28.093883690315693</v>
      </c>
      <c r="K361" s="36">
        <f t="shared" si="50"/>
        <v>812.4807860821096</v>
      </c>
      <c r="L361" s="36">
        <f t="shared" si="51"/>
        <v>1231441.8912166031</v>
      </c>
      <c r="M361" s="36">
        <f t="shared" si="52"/>
        <v>1190284.3516102906</v>
      </c>
      <c r="N361" s="62"/>
      <c r="O361" s="73"/>
      <c r="P361" s="68"/>
    </row>
    <row r="362" spans="1:16" s="34" customFormat="1" x14ac:dyDescent="0.3">
      <c r="A362" s="33">
        <v>1827</v>
      </c>
      <c r="B362" s="34" t="s">
        <v>413</v>
      </c>
      <c r="C362" s="35">
        <v>4664</v>
      </c>
      <c r="D362" s="35">
        <v>1402</v>
      </c>
      <c r="E362" s="36">
        <f t="shared" si="46"/>
        <v>3326.676176890157</v>
      </c>
      <c r="F362" s="37">
        <f t="shared" si="53"/>
        <v>1.0325043403074554</v>
      </c>
      <c r="G362" s="38">
        <f t="shared" si="47"/>
        <v>-62.836393218924599</v>
      </c>
      <c r="H362" s="38">
        <f t="shared" si="48"/>
        <v>0</v>
      </c>
      <c r="I362" s="36">
        <f t="shared" si="49"/>
        <v>-62.836393218924599</v>
      </c>
      <c r="J362" s="39">
        <f t="shared" ref="J362:J392" si="55">I$439</f>
        <v>-28.093883690315693</v>
      </c>
      <c r="K362" s="36">
        <f t="shared" si="50"/>
        <v>-90.930276909240291</v>
      </c>
      <c r="L362" s="36">
        <f t="shared" si="51"/>
        <v>-88096.623292932287</v>
      </c>
      <c r="M362" s="36">
        <f t="shared" si="52"/>
        <v>-127484.24822675489</v>
      </c>
      <c r="N362" s="62"/>
      <c r="O362" s="73"/>
      <c r="P362" s="68"/>
    </row>
    <row r="363" spans="1:16" s="34" customFormat="1" x14ac:dyDescent="0.3">
      <c r="A363" s="33">
        <v>1828</v>
      </c>
      <c r="B363" s="34" t="s">
        <v>414</v>
      </c>
      <c r="C363" s="35">
        <v>3944</v>
      </c>
      <c r="D363" s="35">
        <v>1838</v>
      </c>
      <c r="E363" s="36">
        <f t="shared" si="46"/>
        <v>2145.8106637649621</v>
      </c>
      <c r="F363" s="37">
        <f t="shared" si="53"/>
        <v>0.66599774249337784</v>
      </c>
      <c r="G363" s="38">
        <f t="shared" si="47"/>
        <v>645.68291465619234</v>
      </c>
      <c r="H363" s="38">
        <f t="shared" si="48"/>
        <v>263.88015696272731</v>
      </c>
      <c r="I363" s="36">
        <f t="shared" si="49"/>
        <v>909.56307161891959</v>
      </c>
      <c r="J363" s="39">
        <f t="shared" si="55"/>
        <v>-28.093883690315693</v>
      </c>
      <c r="K363" s="36">
        <f t="shared" si="50"/>
        <v>881.4691879286039</v>
      </c>
      <c r="L363" s="36">
        <f t="shared" si="51"/>
        <v>1671776.9256355742</v>
      </c>
      <c r="M363" s="36">
        <f t="shared" si="52"/>
        <v>1620140.3674127739</v>
      </c>
      <c r="N363" s="62"/>
      <c r="O363" s="73"/>
      <c r="P363" s="68"/>
    </row>
    <row r="364" spans="1:16" s="34" customFormat="1" x14ac:dyDescent="0.3">
      <c r="A364" s="33">
        <v>1832</v>
      </c>
      <c r="B364" s="34" t="s">
        <v>415</v>
      </c>
      <c r="C364" s="35">
        <v>11471</v>
      </c>
      <c r="D364" s="35">
        <v>4486</v>
      </c>
      <c r="E364" s="36">
        <f t="shared" si="46"/>
        <v>2557.0664288898797</v>
      </c>
      <c r="F364" s="37">
        <f t="shared" si="53"/>
        <v>0.79363967091963283</v>
      </c>
      <c r="G364" s="38">
        <f t="shared" si="47"/>
        <v>398.92945558124171</v>
      </c>
      <c r="H364" s="38">
        <f t="shared" si="48"/>
        <v>119.94063916900615</v>
      </c>
      <c r="I364" s="36">
        <f t="shared" si="49"/>
        <v>518.87009475024786</v>
      </c>
      <c r="J364" s="39">
        <f t="shared" si="55"/>
        <v>-28.093883690315693</v>
      </c>
      <c r="K364" s="36">
        <f t="shared" si="50"/>
        <v>490.77621105993217</v>
      </c>
      <c r="L364" s="36">
        <f t="shared" si="51"/>
        <v>2327651.2450496117</v>
      </c>
      <c r="M364" s="36">
        <f t="shared" si="52"/>
        <v>2201622.0828148555</v>
      </c>
      <c r="N364" s="62"/>
      <c r="O364" s="73"/>
      <c r="P364" s="68"/>
    </row>
    <row r="365" spans="1:16" s="34" customFormat="1" x14ac:dyDescent="0.3">
      <c r="A365" s="33">
        <v>1833</v>
      </c>
      <c r="B365" s="34" t="s">
        <v>416</v>
      </c>
      <c r="C365" s="35">
        <v>76047</v>
      </c>
      <c r="D365" s="35">
        <v>26039</v>
      </c>
      <c r="E365" s="36">
        <f t="shared" si="46"/>
        <v>2920.5038595952224</v>
      </c>
      <c r="F365" s="37">
        <f t="shared" si="53"/>
        <v>0.90644016747540168</v>
      </c>
      <c r="G365" s="38">
        <f t="shared" si="47"/>
        <v>180.86699715803616</v>
      </c>
      <c r="H365" s="38">
        <f t="shared" si="48"/>
        <v>0</v>
      </c>
      <c r="I365" s="36">
        <f t="shared" si="49"/>
        <v>180.86699715803616</v>
      </c>
      <c r="J365" s="39">
        <f t="shared" si="55"/>
        <v>-28.093883690315693</v>
      </c>
      <c r="K365" s="36">
        <f t="shared" si="50"/>
        <v>152.77311346772046</v>
      </c>
      <c r="L365" s="36">
        <f t="shared" si="51"/>
        <v>4709595.7389981039</v>
      </c>
      <c r="M365" s="36">
        <f t="shared" si="52"/>
        <v>3978059.1015859731</v>
      </c>
      <c r="N365" s="62"/>
      <c r="O365" s="73"/>
      <c r="P365" s="68"/>
    </row>
    <row r="366" spans="1:16" s="34" customFormat="1" x14ac:dyDescent="0.3">
      <c r="A366" s="33">
        <v>1834</v>
      </c>
      <c r="B366" s="34" t="s">
        <v>417</v>
      </c>
      <c r="C366" s="35">
        <v>5103</v>
      </c>
      <c r="D366" s="35">
        <v>1923</v>
      </c>
      <c r="E366" s="36">
        <f t="shared" si="46"/>
        <v>2653.6661466458659</v>
      </c>
      <c r="F366" s="37">
        <f t="shared" si="53"/>
        <v>0.82362143726900117</v>
      </c>
      <c r="G366" s="38">
        <f t="shared" si="47"/>
        <v>340.96962492765005</v>
      </c>
      <c r="H366" s="38">
        <f t="shared" si="48"/>
        <v>86.130737954411003</v>
      </c>
      <c r="I366" s="36">
        <f t="shared" si="49"/>
        <v>427.10036288206106</v>
      </c>
      <c r="J366" s="39">
        <f t="shared" si="55"/>
        <v>-28.093883690315693</v>
      </c>
      <c r="K366" s="36">
        <f t="shared" si="50"/>
        <v>399.00647919174537</v>
      </c>
      <c r="L366" s="36">
        <f t="shared" si="51"/>
        <v>821313.99782220344</v>
      </c>
      <c r="M366" s="36">
        <f t="shared" si="52"/>
        <v>767289.45948572631</v>
      </c>
      <c r="N366" s="62"/>
      <c r="O366" s="73"/>
      <c r="P366" s="68"/>
    </row>
    <row r="367" spans="1:16" s="34" customFormat="1" x14ac:dyDescent="0.3">
      <c r="A367" s="33">
        <v>1835</v>
      </c>
      <c r="B367" s="34" t="s">
        <v>418</v>
      </c>
      <c r="C367" s="35">
        <v>1278</v>
      </c>
      <c r="D367" s="35">
        <v>478</v>
      </c>
      <c r="E367" s="36">
        <f t="shared" si="46"/>
        <v>2673.6401673640166</v>
      </c>
      <c r="F367" s="37">
        <f t="shared" si="53"/>
        <v>0.82982079722719249</v>
      </c>
      <c r="G367" s="38">
        <f t="shared" si="47"/>
        <v>328.98521249675957</v>
      </c>
      <c r="H367" s="38">
        <f t="shared" si="48"/>
        <v>79.139830703058237</v>
      </c>
      <c r="I367" s="36">
        <f t="shared" si="49"/>
        <v>408.12504319981781</v>
      </c>
      <c r="J367" s="39">
        <f t="shared" si="55"/>
        <v>-28.093883690315693</v>
      </c>
      <c r="K367" s="36">
        <f t="shared" si="50"/>
        <v>380.03115950950212</v>
      </c>
      <c r="L367" s="36">
        <f t="shared" si="51"/>
        <v>195083.77064951291</v>
      </c>
      <c r="M367" s="36">
        <f t="shared" si="52"/>
        <v>181654.894245542</v>
      </c>
      <c r="N367" s="62"/>
      <c r="O367" s="73"/>
      <c r="P367" s="68"/>
    </row>
    <row r="368" spans="1:16" s="34" customFormat="1" x14ac:dyDescent="0.3">
      <c r="A368" s="33">
        <v>1836</v>
      </c>
      <c r="B368" s="34" t="s">
        <v>419</v>
      </c>
      <c r="C368" s="35">
        <v>3165</v>
      </c>
      <c r="D368" s="35">
        <v>1268</v>
      </c>
      <c r="E368" s="36">
        <f t="shared" si="46"/>
        <v>2496.0567823343849</v>
      </c>
      <c r="F368" s="37">
        <f t="shared" si="53"/>
        <v>0.77470403621410544</v>
      </c>
      <c r="G368" s="38">
        <f t="shared" si="47"/>
        <v>435.53524351453859</v>
      </c>
      <c r="H368" s="38">
        <f t="shared" si="48"/>
        <v>141.29401546342933</v>
      </c>
      <c r="I368" s="36">
        <f t="shared" si="49"/>
        <v>576.82925897796792</v>
      </c>
      <c r="J368" s="39">
        <f t="shared" si="55"/>
        <v>-28.093883690315693</v>
      </c>
      <c r="K368" s="36">
        <f t="shared" si="50"/>
        <v>548.73537528765223</v>
      </c>
      <c r="L368" s="36">
        <f t="shared" si="51"/>
        <v>731419.50038406334</v>
      </c>
      <c r="M368" s="36">
        <f t="shared" si="52"/>
        <v>695796.45586474298</v>
      </c>
      <c r="N368" s="62"/>
      <c r="O368" s="73"/>
      <c r="P368" s="68"/>
    </row>
    <row r="369" spans="1:16" s="34" customFormat="1" x14ac:dyDescent="0.3">
      <c r="A369" s="33">
        <v>1837</v>
      </c>
      <c r="B369" s="34" t="s">
        <v>420</v>
      </c>
      <c r="C369" s="35">
        <v>20383</v>
      </c>
      <c r="D369" s="35">
        <v>6471</v>
      </c>
      <c r="E369" s="36">
        <f t="shared" si="46"/>
        <v>3149.8995518467009</v>
      </c>
      <c r="F369" s="37">
        <f t="shared" si="53"/>
        <v>0.97763797432623223</v>
      </c>
      <c r="G369" s="38">
        <f t="shared" si="47"/>
        <v>43.229581807149039</v>
      </c>
      <c r="H369" s="38">
        <f t="shared" si="48"/>
        <v>0</v>
      </c>
      <c r="I369" s="36">
        <f t="shared" si="49"/>
        <v>43.229581807149039</v>
      </c>
      <c r="J369" s="39">
        <f t="shared" si="55"/>
        <v>-28.093883690315693</v>
      </c>
      <c r="K369" s="36">
        <f t="shared" si="50"/>
        <v>15.135698116833346</v>
      </c>
      <c r="L369" s="36">
        <f t="shared" si="51"/>
        <v>279738.62387406145</v>
      </c>
      <c r="M369" s="36">
        <f t="shared" si="52"/>
        <v>97943.102514028578</v>
      </c>
      <c r="N369" s="62"/>
      <c r="O369" s="73"/>
      <c r="P369" s="68"/>
    </row>
    <row r="370" spans="1:16" s="34" customFormat="1" x14ac:dyDescent="0.3">
      <c r="A370" s="33">
        <v>1838</v>
      </c>
      <c r="B370" s="34" t="s">
        <v>421</v>
      </c>
      <c r="C370" s="35">
        <v>5795</v>
      </c>
      <c r="D370" s="35">
        <v>2043</v>
      </c>
      <c r="E370" s="36">
        <f t="shared" si="46"/>
        <v>2836.5149290259424</v>
      </c>
      <c r="F370" s="37">
        <f t="shared" si="53"/>
        <v>0.88037242575981645</v>
      </c>
      <c r="G370" s="38">
        <f t="shared" si="47"/>
        <v>231.26035549960415</v>
      </c>
      <c r="H370" s="38">
        <f t="shared" si="48"/>
        <v>22.133664121384228</v>
      </c>
      <c r="I370" s="36">
        <f t="shared" si="49"/>
        <v>253.39401962098839</v>
      </c>
      <c r="J370" s="39">
        <f t="shared" si="55"/>
        <v>-28.093883690315693</v>
      </c>
      <c r="K370" s="36">
        <f t="shared" si="50"/>
        <v>225.3001359306727</v>
      </c>
      <c r="L370" s="36">
        <f t="shared" si="51"/>
        <v>517683.98208567925</v>
      </c>
      <c r="M370" s="36">
        <f t="shared" si="52"/>
        <v>460288.17770636431</v>
      </c>
      <c r="N370" s="62"/>
      <c r="O370" s="73"/>
      <c r="P370" s="68"/>
    </row>
    <row r="371" spans="1:16" s="34" customFormat="1" x14ac:dyDescent="0.3">
      <c r="A371" s="33">
        <v>1839</v>
      </c>
      <c r="B371" s="34" t="s">
        <v>422</v>
      </c>
      <c r="C371" s="35">
        <v>2472</v>
      </c>
      <c r="D371" s="35">
        <v>1034</v>
      </c>
      <c r="E371" s="36">
        <f t="shared" si="46"/>
        <v>2390.7156673114118</v>
      </c>
      <c r="F371" s="37">
        <f t="shared" si="53"/>
        <v>0.74200919226457429</v>
      </c>
      <c r="G371" s="38">
        <f t="shared" si="47"/>
        <v>498.73991252832246</v>
      </c>
      <c r="H371" s="38">
        <f t="shared" si="48"/>
        <v>178.1634057214699</v>
      </c>
      <c r="I371" s="36">
        <f t="shared" si="49"/>
        <v>676.90331824979239</v>
      </c>
      <c r="J371" s="39">
        <f t="shared" si="55"/>
        <v>-28.093883690315693</v>
      </c>
      <c r="K371" s="36">
        <f t="shared" si="50"/>
        <v>648.8094345594767</v>
      </c>
      <c r="L371" s="36">
        <f t="shared" si="51"/>
        <v>699918.03107028536</v>
      </c>
      <c r="M371" s="36">
        <f t="shared" si="52"/>
        <v>670868.9553344989</v>
      </c>
      <c r="N371" s="62"/>
      <c r="O371" s="73"/>
      <c r="P371" s="68"/>
    </row>
    <row r="372" spans="1:16" s="34" customFormat="1" x14ac:dyDescent="0.3">
      <c r="A372" s="33">
        <v>1840</v>
      </c>
      <c r="B372" s="34" t="s">
        <v>423</v>
      </c>
      <c r="C372" s="35">
        <v>12680</v>
      </c>
      <c r="D372" s="35">
        <v>4700</v>
      </c>
      <c r="E372" s="36">
        <f t="shared" si="46"/>
        <v>2697.872340425532</v>
      </c>
      <c r="F372" s="37">
        <f t="shared" si="53"/>
        <v>0.83734176486296796</v>
      </c>
      <c r="G372" s="38">
        <f t="shared" si="47"/>
        <v>314.44590865985037</v>
      </c>
      <c r="H372" s="38">
        <f t="shared" si="48"/>
        <v>70.658570131527853</v>
      </c>
      <c r="I372" s="36">
        <f t="shared" si="49"/>
        <v>385.10447879137826</v>
      </c>
      <c r="J372" s="39">
        <f t="shared" si="55"/>
        <v>-28.093883690315693</v>
      </c>
      <c r="K372" s="36">
        <f t="shared" si="50"/>
        <v>357.01059510106256</v>
      </c>
      <c r="L372" s="36">
        <f t="shared" si="51"/>
        <v>1809991.0503194779</v>
      </c>
      <c r="M372" s="36">
        <f t="shared" si="52"/>
        <v>1677949.796974994</v>
      </c>
      <c r="N372" s="62"/>
      <c r="O372" s="73"/>
      <c r="P372" s="68"/>
    </row>
    <row r="373" spans="1:16" s="34" customFormat="1" x14ac:dyDescent="0.3">
      <c r="A373" s="33">
        <v>1841</v>
      </c>
      <c r="B373" s="34" t="s">
        <v>424</v>
      </c>
      <c r="C373" s="35">
        <v>28600</v>
      </c>
      <c r="D373" s="35">
        <v>9604</v>
      </c>
      <c r="E373" s="36">
        <f t="shared" si="46"/>
        <v>2977.9258642232403</v>
      </c>
      <c r="F373" s="37">
        <f t="shared" si="53"/>
        <v>0.92426230159817857</v>
      </c>
      <c r="G373" s="38">
        <f t="shared" si="47"/>
        <v>146.41379438122539</v>
      </c>
      <c r="H373" s="38">
        <f t="shared" si="48"/>
        <v>0</v>
      </c>
      <c r="I373" s="36">
        <f t="shared" si="49"/>
        <v>146.41379438122539</v>
      </c>
      <c r="J373" s="39">
        <f t="shared" si="55"/>
        <v>-28.093883690315693</v>
      </c>
      <c r="K373" s="36">
        <f t="shared" si="50"/>
        <v>118.31991069090969</v>
      </c>
      <c r="L373" s="36">
        <f t="shared" si="51"/>
        <v>1406158.0812372887</v>
      </c>
      <c r="M373" s="36">
        <f t="shared" si="52"/>
        <v>1136344.4222754966</v>
      </c>
      <c r="N373" s="62"/>
      <c r="O373" s="73"/>
      <c r="P373" s="68"/>
    </row>
    <row r="374" spans="1:16" s="34" customFormat="1" x14ac:dyDescent="0.3">
      <c r="A374" s="33">
        <v>1845</v>
      </c>
      <c r="B374" s="34" t="s">
        <v>425</v>
      </c>
      <c r="C374" s="35">
        <v>5426</v>
      </c>
      <c r="D374" s="35">
        <v>1963</v>
      </c>
      <c r="E374" s="36">
        <f t="shared" si="46"/>
        <v>2764.1365257259299</v>
      </c>
      <c r="F374" s="37">
        <f t="shared" si="53"/>
        <v>0.85790825684823746</v>
      </c>
      <c r="G374" s="38">
        <f t="shared" si="47"/>
        <v>274.6873974796116</v>
      </c>
      <c r="H374" s="38">
        <f t="shared" si="48"/>
        <v>47.466105276388589</v>
      </c>
      <c r="I374" s="36">
        <f t="shared" si="49"/>
        <v>322.15350275600019</v>
      </c>
      <c r="J374" s="39">
        <f t="shared" si="55"/>
        <v>-28.093883690315693</v>
      </c>
      <c r="K374" s="36">
        <f t="shared" si="50"/>
        <v>294.0596190656845</v>
      </c>
      <c r="L374" s="36">
        <f t="shared" si="51"/>
        <v>632387.32591002842</v>
      </c>
      <c r="M374" s="36">
        <f t="shared" si="52"/>
        <v>577239.03222593863</v>
      </c>
      <c r="N374" s="62"/>
      <c r="O374" s="73"/>
      <c r="P374" s="68"/>
    </row>
    <row r="375" spans="1:16" s="34" customFormat="1" x14ac:dyDescent="0.3">
      <c r="A375" s="33">
        <v>1848</v>
      </c>
      <c r="B375" s="34" t="s">
        <v>426</v>
      </c>
      <c r="C375" s="35">
        <v>6297</v>
      </c>
      <c r="D375" s="35">
        <v>2543</v>
      </c>
      <c r="E375" s="36">
        <f t="shared" si="46"/>
        <v>2476.2092017302398</v>
      </c>
      <c r="F375" s="37">
        <f t="shared" si="53"/>
        <v>0.76854391962062962</v>
      </c>
      <c r="G375" s="38">
        <f t="shared" si="47"/>
        <v>447.44379187702572</v>
      </c>
      <c r="H375" s="38">
        <f t="shared" si="48"/>
        <v>148.24066867488011</v>
      </c>
      <c r="I375" s="36">
        <f t="shared" si="49"/>
        <v>595.68446055190589</v>
      </c>
      <c r="J375" s="39">
        <f t="shared" si="55"/>
        <v>-28.093883690315693</v>
      </c>
      <c r="K375" s="36">
        <f t="shared" si="50"/>
        <v>567.59057686159019</v>
      </c>
      <c r="L375" s="36">
        <f t="shared" si="51"/>
        <v>1514825.5831834967</v>
      </c>
      <c r="M375" s="36">
        <f t="shared" si="52"/>
        <v>1443382.836959024</v>
      </c>
      <c r="N375" s="62"/>
      <c r="O375" s="73"/>
      <c r="P375" s="68"/>
    </row>
    <row r="376" spans="1:16" s="34" customFormat="1" x14ac:dyDescent="0.3">
      <c r="A376" s="33">
        <v>1849</v>
      </c>
      <c r="B376" s="34" t="s">
        <v>427</v>
      </c>
      <c r="C376" s="35">
        <v>4871</v>
      </c>
      <c r="D376" s="35">
        <v>1824</v>
      </c>
      <c r="E376" s="36">
        <f t="shared" si="46"/>
        <v>2670.5043859649122</v>
      </c>
      <c r="F376" s="37">
        <f t="shared" si="53"/>
        <v>0.82884754112029446</v>
      </c>
      <c r="G376" s="38">
        <f t="shared" si="47"/>
        <v>330.86668133622226</v>
      </c>
      <c r="H376" s="38">
        <f t="shared" si="48"/>
        <v>80.237354192744775</v>
      </c>
      <c r="I376" s="36">
        <f t="shared" si="49"/>
        <v>411.10403552896702</v>
      </c>
      <c r="J376" s="39">
        <f t="shared" si="55"/>
        <v>-28.093883690315693</v>
      </c>
      <c r="K376" s="36">
        <f t="shared" si="50"/>
        <v>383.01015183865132</v>
      </c>
      <c r="L376" s="36">
        <f t="shared" si="51"/>
        <v>749853.76080483582</v>
      </c>
      <c r="M376" s="36">
        <f t="shared" si="52"/>
        <v>698610.51695369999</v>
      </c>
      <c r="N376" s="62"/>
      <c r="O376" s="73"/>
      <c r="P376" s="68"/>
    </row>
    <row r="377" spans="1:16" s="34" customFormat="1" x14ac:dyDescent="0.3">
      <c r="A377" s="33">
        <v>1850</v>
      </c>
      <c r="B377" s="34" t="s">
        <v>428</v>
      </c>
      <c r="C377" s="35">
        <v>5485</v>
      </c>
      <c r="D377" s="35">
        <v>1974</v>
      </c>
      <c r="E377" s="36">
        <f t="shared" si="46"/>
        <v>2778.6220871327255</v>
      </c>
      <c r="F377" s="37">
        <f t="shared" si="53"/>
        <v>0.86240415732938613</v>
      </c>
      <c r="G377" s="38">
        <f t="shared" si="47"/>
        <v>265.99606063553426</v>
      </c>
      <c r="H377" s="38">
        <f t="shared" si="48"/>
        <v>42.39615878401014</v>
      </c>
      <c r="I377" s="36">
        <f t="shared" si="49"/>
        <v>308.3922194195444</v>
      </c>
      <c r="J377" s="39">
        <f t="shared" si="55"/>
        <v>-28.093883690315693</v>
      </c>
      <c r="K377" s="36">
        <f t="shared" si="50"/>
        <v>280.29833572922871</v>
      </c>
      <c r="L377" s="36">
        <f t="shared" si="51"/>
        <v>608766.24113418069</v>
      </c>
      <c r="M377" s="36">
        <f t="shared" si="52"/>
        <v>553308.91472949751</v>
      </c>
      <c r="N377" s="62"/>
      <c r="O377" s="73"/>
      <c r="P377" s="68"/>
    </row>
    <row r="378" spans="1:16" s="34" customFormat="1" x14ac:dyDescent="0.3">
      <c r="A378" s="33">
        <v>1851</v>
      </c>
      <c r="B378" s="34" t="s">
        <v>429</v>
      </c>
      <c r="C378" s="35">
        <v>6131</v>
      </c>
      <c r="D378" s="35">
        <v>2144</v>
      </c>
      <c r="E378" s="36">
        <f t="shared" si="46"/>
        <v>2859.6082089552237</v>
      </c>
      <c r="F378" s="37">
        <f t="shared" si="53"/>
        <v>0.88753991381427677</v>
      </c>
      <c r="G378" s="38">
        <f t="shared" si="47"/>
        <v>217.40438754203532</v>
      </c>
      <c r="H378" s="38">
        <f t="shared" si="48"/>
        <v>14.051016146135748</v>
      </c>
      <c r="I378" s="36">
        <f t="shared" si="49"/>
        <v>231.45540368817106</v>
      </c>
      <c r="J378" s="39">
        <f t="shared" si="55"/>
        <v>-28.093883690315693</v>
      </c>
      <c r="K378" s="36">
        <f t="shared" si="50"/>
        <v>203.36151999785537</v>
      </c>
      <c r="L378" s="36">
        <f t="shared" si="51"/>
        <v>496240.38550743874</v>
      </c>
      <c r="M378" s="36">
        <f t="shared" si="52"/>
        <v>436007.09887540189</v>
      </c>
      <c r="N378" s="62"/>
      <c r="O378" s="73"/>
      <c r="P378" s="68"/>
    </row>
    <row r="379" spans="1:16" s="34" customFormat="1" x14ac:dyDescent="0.3">
      <c r="A379" s="33">
        <v>1852</v>
      </c>
      <c r="B379" s="34" t="s">
        <v>430</v>
      </c>
      <c r="C379" s="35">
        <v>3195</v>
      </c>
      <c r="D379" s="35">
        <v>1283</v>
      </c>
      <c r="E379" s="36">
        <f t="shared" si="46"/>
        <v>2490.2572096648482</v>
      </c>
      <c r="F379" s="37">
        <f t="shared" si="53"/>
        <v>0.77290401612353477</v>
      </c>
      <c r="G379" s="38">
        <f t="shared" si="47"/>
        <v>439.01498711626061</v>
      </c>
      <c r="H379" s="38">
        <f t="shared" si="48"/>
        <v>143.32386589776718</v>
      </c>
      <c r="I379" s="36">
        <f t="shared" si="49"/>
        <v>582.33885301402779</v>
      </c>
      <c r="J379" s="39">
        <f t="shared" si="55"/>
        <v>-28.093883690315693</v>
      </c>
      <c r="K379" s="36">
        <f t="shared" si="50"/>
        <v>554.2449693237121</v>
      </c>
      <c r="L379" s="36">
        <f t="shared" si="51"/>
        <v>747140.74841699761</v>
      </c>
      <c r="M379" s="36">
        <f t="shared" si="52"/>
        <v>711096.29564232263</v>
      </c>
      <c r="N379" s="62"/>
      <c r="O379" s="73"/>
      <c r="P379" s="68"/>
    </row>
    <row r="380" spans="1:16" s="34" customFormat="1" x14ac:dyDescent="0.3">
      <c r="A380" s="33">
        <v>1853</v>
      </c>
      <c r="B380" s="34" t="s">
        <v>431</v>
      </c>
      <c r="C380" s="35">
        <v>3377</v>
      </c>
      <c r="D380" s="35">
        <v>1400</v>
      </c>
      <c r="E380" s="36">
        <f t="shared" si="46"/>
        <v>2412.1428571428573</v>
      </c>
      <c r="F380" s="37">
        <f t="shared" si="53"/>
        <v>0.74865957400453698</v>
      </c>
      <c r="G380" s="38">
        <f t="shared" si="47"/>
        <v>485.88359862945515</v>
      </c>
      <c r="H380" s="38">
        <f t="shared" si="48"/>
        <v>170.66388928046399</v>
      </c>
      <c r="I380" s="36">
        <f t="shared" si="49"/>
        <v>656.54748790991914</v>
      </c>
      <c r="J380" s="39">
        <f t="shared" si="55"/>
        <v>-28.093883690315693</v>
      </c>
      <c r="K380" s="36">
        <f t="shared" si="50"/>
        <v>628.45360421960345</v>
      </c>
      <c r="L380" s="36">
        <f t="shared" si="51"/>
        <v>919166.48307388683</v>
      </c>
      <c r="M380" s="36">
        <f t="shared" si="52"/>
        <v>879835.04590744479</v>
      </c>
      <c r="N380" s="62"/>
      <c r="O380" s="73"/>
      <c r="P380" s="68"/>
    </row>
    <row r="381" spans="1:16" s="34" customFormat="1" x14ac:dyDescent="0.3">
      <c r="A381" s="33">
        <v>1854</v>
      </c>
      <c r="B381" s="34" t="s">
        <v>432</v>
      </c>
      <c r="C381" s="35">
        <v>5937</v>
      </c>
      <c r="D381" s="35">
        <v>2556</v>
      </c>
      <c r="E381" s="36">
        <f t="shared" si="46"/>
        <v>2322.7699530516434</v>
      </c>
      <c r="F381" s="37">
        <f t="shared" si="53"/>
        <v>0.72092080218746057</v>
      </c>
      <c r="G381" s="38">
        <f t="shared" si="47"/>
        <v>539.50734108418351</v>
      </c>
      <c r="H381" s="38">
        <f t="shared" si="48"/>
        <v>201.94440571238886</v>
      </c>
      <c r="I381" s="36">
        <f t="shared" si="49"/>
        <v>741.45174679657237</v>
      </c>
      <c r="J381" s="39">
        <f t="shared" si="55"/>
        <v>-28.093883690315693</v>
      </c>
      <c r="K381" s="36">
        <f t="shared" si="50"/>
        <v>713.35786310625667</v>
      </c>
      <c r="L381" s="36">
        <f t="shared" si="51"/>
        <v>1895150.6648120389</v>
      </c>
      <c r="M381" s="36">
        <f t="shared" si="52"/>
        <v>1823342.698099592</v>
      </c>
      <c r="N381" s="62"/>
      <c r="O381" s="73"/>
      <c r="P381" s="68"/>
    </row>
    <row r="382" spans="1:16" s="34" customFormat="1" x14ac:dyDescent="0.3">
      <c r="A382" s="33">
        <v>1856</v>
      </c>
      <c r="B382" s="34" t="s">
        <v>433</v>
      </c>
      <c r="C382" s="35">
        <v>1394</v>
      </c>
      <c r="D382" s="35">
        <v>551</v>
      </c>
      <c r="E382" s="36">
        <f t="shared" si="46"/>
        <v>2529.9455535390198</v>
      </c>
      <c r="F382" s="37">
        <f t="shared" si="53"/>
        <v>0.78522213340659552</v>
      </c>
      <c r="G382" s="38">
        <f t="shared" si="47"/>
        <v>415.20198079175771</v>
      </c>
      <c r="H382" s="38">
        <f t="shared" si="48"/>
        <v>129.43294554180713</v>
      </c>
      <c r="I382" s="36">
        <f t="shared" si="49"/>
        <v>544.63492633356486</v>
      </c>
      <c r="J382" s="39">
        <f t="shared" si="55"/>
        <v>-28.093883690315693</v>
      </c>
      <c r="K382" s="36">
        <f t="shared" si="50"/>
        <v>516.54104264324917</v>
      </c>
      <c r="L382" s="36">
        <f t="shared" si="51"/>
        <v>300093.84440979426</v>
      </c>
      <c r="M382" s="36">
        <f t="shared" si="52"/>
        <v>284614.11449643027</v>
      </c>
      <c r="N382" s="62"/>
      <c r="O382" s="73"/>
      <c r="P382" s="68"/>
    </row>
    <row r="383" spans="1:16" s="34" customFormat="1" x14ac:dyDescent="0.3">
      <c r="A383" s="33">
        <v>1857</v>
      </c>
      <c r="B383" s="34" t="s">
        <v>434</v>
      </c>
      <c r="C383" s="35">
        <v>2546</v>
      </c>
      <c r="D383" s="35">
        <v>765</v>
      </c>
      <c r="E383" s="36">
        <f t="shared" si="46"/>
        <v>3328.1045751633987</v>
      </c>
      <c r="F383" s="37">
        <f t="shared" si="53"/>
        <v>1.0329476739348928</v>
      </c>
      <c r="G383" s="38">
        <f t="shared" si="47"/>
        <v>-63.693432182869671</v>
      </c>
      <c r="H383" s="38">
        <f t="shared" si="48"/>
        <v>0</v>
      </c>
      <c r="I383" s="36">
        <f t="shared" si="49"/>
        <v>-63.693432182869671</v>
      </c>
      <c r="J383" s="39">
        <f t="shared" si="55"/>
        <v>-28.093883690315693</v>
      </c>
      <c r="K383" s="36">
        <f t="shared" si="50"/>
        <v>-91.787315873185364</v>
      </c>
      <c r="L383" s="36">
        <f t="shared" si="51"/>
        <v>-48725.475619895296</v>
      </c>
      <c r="M383" s="36">
        <f t="shared" si="52"/>
        <v>-70217.29664298681</v>
      </c>
      <c r="N383" s="62"/>
      <c r="O383" s="73"/>
      <c r="P383" s="68"/>
    </row>
    <row r="384" spans="1:16" s="34" customFormat="1" x14ac:dyDescent="0.3">
      <c r="A384" s="33">
        <v>1859</v>
      </c>
      <c r="B384" s="34" t="s">
        <v>435</v>
      </c>
      <c r="C384" s="35">
        <v>3546</v>
      </c>
      <c r="D384" s="35">
        <v>1336</v>
      </c>
      <c r="E384" s="36">
        <f t="shared" si="46"/>
        <v>2654.1916167664672</v>
      </c>
      <c r="F384" s="37">
        <f t="shared" si="53"/>
        <v>0.82378452803929969</v>
      </c>
      <c r="G384" s="38">
        <f t="shared" si="47"/>
        <v>340.65434285528926</v>
      </c>
      <c r="H384" s="38">
        <f t="shared" si="48"/>
        <v>85.946823412200544</v>
      </c>
      <c r="I384" s="36">
        <f t="shared" si="49"/>
        <v>426.60116626748982</v>
      </c>
      <c r="J384" s="39">
        <f t="shared" si="55"/>
        <v>-28.093883690315693</v>
      </c>
      <c r="K384" s="36">
        <f t="shared" si="50"/>
        <v>398.50728257717412</v>
      </c>
      <c r="L384" s="36">
        <f t="shared" si="51"/>
        <v>569939.15813336638</v>
      </c>
      <c r="M384" s="36">
        <f t="shared" si="52"/>
        <v>532405.72952310462</v>
      </c>
      <c r="N384" s="62"/>
      <c r="O384" s="73"/>
      <c r="P384" s="68"/>
    </row>
    <row r="385" spans="1:16" s="34" customFormat="1" x14ac:dyDescent="0.3">
      <c r="A385" s="33">
        <v>1860</v>
      </c>
      <c r="B385" s="34" t="s">
        <v>436</v>
      </c>
      <c r="C385" s="35">
        <v>29433</v>
      </c>
      <c r="D385" s="35">
        <v>11198</v>
      </c>
      <c r="E385" s="36">
        <f t="shared" si="46"/>
        <v>2628.4157885336667</v>
      </c>
      <c r="F385" s="37">
        <f t="shared" si="53"/>
        <v>0.8157844543590701</v>
      </c>
      <c r="G385" s="38">
        <f t="shared" si="47"/>
        <v>356.11983979496955</v>
      </c>
      <c r="H385" s="38">
        <f t="shared" si="48"/>
        <v>94.968363293680696</v>
      </c>
      <c r="I385" s="36">
        <f t="shared" si="49"/>
        <v>451.08820308865023</v>
      </c>
      <c r="J385" s="39">
        <f t="shared" si="55"/>
        <v>-28.093883690315693</v>
      </c>
      <c r="K385" s="36">
        <f t="shared" si="50"/>
        <v>422.99431939833454</v>
      </c>
      <c r="L385" s="36">
        <f t="shared" si="51"/>
        <v>5051285.6981867049</v>
      </c>
      <c r="M385" s="36">
        <f t="shared" si="52"/>
        <v>4736690.3886225503</v>
      </c>
      <c r="N385" s="62"/>
      <c r="O385" s="73"/>
      <c r="P385" s="68"/>
    </row>
    <row r="386" spans="1:16" s="34" customFormat="1" x14ac:dyDescent="0.3">
      <c r="A386" s="33">
        <v>1865</v>
      </c>
      <c r="B386" s="34" t="s">
        <v>437</v>
      </c>
      <c r="C386" s="35">
        <v>25173</v>
      </c>
      <c r="D386" s="35">
        <v>9350</v>
      </c>
      <c r="E386" s="36">
        <f t="shared" si="46"/>
        <v>2692.2994652406419</v>
      </c>
      <c r="F386" s="37">
        <f t="shared" si="53"/>
        <v>0.83561210513342676</v>
      </c>
      <c r="G386" s="38">
        <f t="shared" si="47"/>
        <v>317.78963377078441</v>
      </c>
      <c r="H386" s="38">
        <f t="shared" si="48"/>
        <v>72.609076446239385</v>
      </c>
      <c r="I386" s="36">
        <f t="shared" si="49"/>
        <v>390.39871021702379</v>
      </c>
      <c r="J386" s="39">
        <f t="shared" si="55"/>
        <v>-28.093883690315693</v>
      </c>
      <c r="K386" s="36">
        <f t="shared" si="50"/>
        <v>362.3048265267081</v>
      </c>
      <c r="L386" s="36">
        <f t="shared" si="51"/>
        <v>3650227.9405291723</v>
      </c>
      <c r="M386" s="36">
        <f t="shared" si="52"/>
        <v>3387550.1280247206</v>
      </c>
      <c r="N386" s="62"/>
      <c r="O386" s="73"/>
      <c r="P386" s="68"/>
    </row>
    <row r="387" spans="1:16" s="34" customFormat="1" x14ac:dyDescent="0.3">
      <c r="A387" s="33">
        <v>1866</v>
      </c>
      <c r="B387" s="34" t="s">
        <v>438</v>
      </c>
      <c r="C387" s="35">
        <v>22523</v>
      </c>
      <c r="D387" s="35">
        <v>8082</v>
      </c>
      <c r="E387" s="36">
        <f t="shared" si="46"/>
        <v>2786.8101954961644</v>
      </c>
      <c r="F387" s="37">
        <f t="shared" si="53"/>
        <v>0.86494551001134801</v>
      </c>
      <c r="G387" s="38">
        <f t="shared" si="47"/>
        <v>261.08319561747095</v>
      </c>
      <c r="H387" s="38">
        <f t="shared" si="48"/>
        <v>39.530320856806519</v>
      </c>
      <c r="I387" s="36">
        <f t="shared" si="49"/>
        <v>300.61351647427745</v>
      </c>
      <c r="J387" s="39">
        <f t="shared" si="55"/>
        <v>-28.093883690315693</v>
      </c>
      <c r="K387" s="36">
        <f t="shared" si="50"/>
        <v>272.51963278396175</v>
      </c>
      <c r="L387" s="36">
        <f t="shared" si="51"/>
        <v>2429558.4401451102</v>
      </c>
      <c r="M387" s="36">
        <f t="shared" si="52"/>
        <v>2202503.6721599791</v>
      </c>
      <c r="N387" s="62"/>
      <c r="O387" s="73"/>
      <c r="P387" s="68"/>
    </row>
    <row r="388" spans="1:16" s="34" customFormat="1" x14ac:dyDescent="0.3">
      <c r="A388" s="33">
        <v>1867</v>
      </c>
      <c r="B388" s="34" t="s">
        <v>194</v>
      </c>
      <c r="C388" s="35">
        <v>6796</v>
      </c>
      <c r="D388" s="35">
        <v>2632</v>
      </c>
      <c r="E388" s="36">
        <f t="shared" si="46"/>
        <v>2582.066869300912</v>
      </c>
      <c r="F388" s="37">
        <f t="shared" si="53"/>
        <v>0.80139908658302306</v>
      </c>
      <c r="G388" s="38">
        <f t="shared" si="47"/>
        <v>383.92919133462237</v>
      </c>
      <c r="H388" s="38">
        <f t="shared" si="48"/>
        <v>111.19048502514485</v>
      </c>
      <c r="I388" s="36">
        <f t="shared" si="49"/>
        <v>495.11967635976725</v>
      </c>
      <c r="J388" s="39">
        <f t="shared" si="55"/>
        <v>-28.093883690315693</v>
      </c>
      <c r="K388" s="36">
        <f t="shared" si="50"/>
        <v>467.02579266945156</v>
      </c>
      <c r="L388" s="36">
        <f t="shared" si="51"/>
        <v>1303154.9881789074</v>
      </c>
      <c r="M388" s="36">
        <f t="shared" si="52"/>
        <v>1229211.8863059964</v>
      </c>
      <c r="N388" s="62"/>
      <c r="O388" s="73"/>
      <c r="P388" s="68"/>
    </row>
    <row r="389" spans="1:16" s="34" customFormat="1" x14ac:dyDescent="0.3">
      <c r="A389" s="33">
        <v>1868</v>
      </c>
      <c r="B389" s="34" t="s">
        <v>439</v>
      </c>
      <c r="C389" s="35">
        <v>13604</v>
      </c>
      <c r="D389" s="35">
        <v>4529</v>
      </c>
      <c r="E389" s="36">
        <f t="shared" si="46"/>
        <v>3003.7535879885186</v>
      </c>
      <c r="F389" s="37">
        <f t="shared" si="53"/>
        <v>0.93227848215496512</v>
      </c>
      <c r="G389" s="38">
        <f t="shared" si="47"/>
        <v>130.91716012205842</v>
      </c>
      <c r="H389" s="38">
        <f t="shared" si="48"/>
        <v>0</v>
      </c>
      <c r="I389" s="36">
        <f t="shared" si="49"/>
        <v>130.91716012205842</v>
      </c>
      <c r="J389" s="39">
        <f t="shared" si="55"/>
        <v>-28.093883690315693</v>
      </c>
      <c r="K389" s="36">
        <f t="shared" si="50"/>
        <v>102.82327643174273</v>
      </c>
      <c r="L389" s="36">
        <f t="shared" si="51"/>
        <v>592923.8181928026</v>
      </c>
      <c r="M389" s="36">
        <f t="shared" si="52"/>
        <v>465686.61895936279</v>
      </c>
      <c r="N389" s="62"/>
      <c r="O389" s="73"/>
      <c r="P389" s="68"/>
    </row>
    <row r="390" spans="1:16" s="34" customFormat="1" x14ac:dyDescent="0.3">
      <c r="A390" s="33">
        <v>1870</v>
      </c>
      <c r="B390" s="34" t="s">
        <v>440</v>
      </c>
      <c r="C390" s="35">
        <v>30253</v>
      </c>
      <c r="D390" s="35">
        <v>10214</v>
      </c>
      <c r="E390" s="36">
        <f t="shared" si="46"/>
        <v>2961.9150186019187</v>
      </c>
      <c r="F390" s="37">
        <f t="shared" si="53"/>
        <v>0.91929299688771504</v>
      </c>
      <c r="G390" s="38">
        <f t="shared" si="47"/>
        <v>156.02030175401833</v>
      </c>
      <c r="H390" s="38">
        <f t="shared" si="48"/>
        <v>0</v>
      </c>
      <c r="I390" s="36">
        <f t="shared" si="49"/>
        <v>156.02030175401833</v>
      </c>
      <c r="J390" s="39">
        <f t="shared" si="55"/>
        <v>-28.093883690315693</v>
      </c>
      <c r="K390" s="36">
        <f t="shared" si="50"/>
        <v>127.92641806370264</v>
      </c>
      <c r="L390" s="36">
        <f t="shared" si="51"/>
        <v>1593591.3621155433</v>
      </c>
      <c r="M390" s="36">
        <f t="shared" si="52"/>
        <v>1306640.4341026589</v>
      </c>
      <c r="N390" s="62"/>
      <c r="O390" s="73"/>
      <c r="P390" s="68"/>
    </row>
    <row r="391" spans="1:16" s="34" customFormat="1" x14ac:dyDescent="0.3">
      <c r="A391" s="33">
        <v>1871</v>
      </c>
      <c r="B391" s="34" t="s">
        <v>441</v>
      </c>
      <c r="C391" s="35">
        <v>13206</v>
      </c>
      <c r="D391" s="35">
        <v>4980</v>
      </c>
      <c r="E391" s="36">
        <f t="shared" si="46"/>
        <v>2651.8072289156626</v>
      </c>
      <c r="F391" s="37">
        <f t="shared" si="53"/>
        <v>0.82304448281877773</v>
      </c>
      <c r="G391" s="38">
        <f t="shared" si="47"/>
        <v>342.08497556577203</v>
      </c>
      <c r="H391" s="38">
        <f t="shared" si="48"/>
        <v>86.781359159982159</v>
      </c>
      <c r="I391" s="36">
        <f t="shared" ref="I391:I435" si="56">G391+H391</f>
        <v>428.8663347257542</v>
      </c>
      <c r="J391" s="39">
        <f t="shared" si="55"/>
        <v>-28.093883690315693</v>
      </c>
      <c r="K391" s="36">
        <f t="shared" ref="K391:K435" si="57">I391+J391</f>
        <v>400.77245103543851</v>
      </c>
      <c r="L391" s="36">
        <f t="shared" si="51"/>
        <v>2135754.3469342561</v>
      </c>
      <c r="M391" s="36">
        <f t="shared" si="52"/>
        <v>1995846.8061564837</v>
      </c>
      <c r="N391" s="62"/>
      <c r="O391" s="73"/>
      <c r="P391" s="68"/>
    </row>
    <row r="392" spans="1:16" s="34" customFormat="1" x14ac:dyDescent="0.3">
      <c r="A392" s="33">
        <v>1874</v>
      </c>
      <c r="B392" s="34" t="s">
        <v>442</v>
      </c>
      <c r="C392" s="35">
        <v>3447</v>
      </c>
      <c r="D392" s="35">
        <v>1062</v>
      </c>
      <c r="E392" s="36">
        <f t="shared" ref="E392:E435" si="58">(C392*1000)/D392</f>
        <v>3245.7627118644068</v>
      </c>
      <c r="F392" s="37">
        <f t="shared" si="53"/>
        <v>1.0073911343967736</v>
      </c>
      <c r="G392" s="38">
        <f t="shared" ref="G392:G435" si="59">(E$437-E392)*0.6</f>
        <v>-14.28831420347451</v>
      </c>
      <c r="H392" s="38">
        <f t="shared" ref="H392:H435" si="60">IF(E392&gt;=E$437*0.9,0,IF(E392&lt;0.9*E$437,(E$437*0.9-E392)*0.35))</f>
        <v>0</v>
      </c>
      <c r="I392" s="36">
        <f t="shared" si="56"/>
        <v>-14.28831420347451</v>
      </c>
      <c r="J392" s="39">
        <f t="shared" si="55"/>
        <v>-28.093883690315693</v>
      </c>
      <c r="K392" s="36">
        <f t="shared" si="57"/>
        <v>-42.382197893790206</v>
      </c>
      <c r="L392" s="36">
        <f t="shared" ref="L392:L435" si="61">(I392*D392)</f>
        <v>-15174.18968408993</v>
      </c>
      <c r="M392" s="36">
        <f t="shared" ref="M392:M435" si="62">(K392*D392)</f>
        <v>-45009.894163205201</v>
      </c>
      <c r="N392" s="62"/>
      <c r="O392" s="73"/>
      <c r="P392" s="68"/>
    </row>
    <row r="393" spans="1:16" s="34" customFormat="1" x14ac:dyDescent="0.3">
      <c r="A393" s="33">
        <v>1902</v>
      </c>
      <c r="B393" s="34" t="s">
        <v>443</v>
      </c>
      <c r="C393" s="35">
        <v>249266</v>
      </c>
      <c r="D393" s="35">
        <v>73480</v>
      </c>
      <c r="E393" s="36">
        <f t="shared" si="58"/>
        <v>3392.2972237343497</v>
      </c>
      <c r="F393" s="37">
        <f t="shared" ref="F393:F435" si="63">IF(ISNUMBER(C393),E393/E$437,"")</f>
        <v>1.0528712206647393</v>
      </c>
      <c r="G393" s="38">
        <f t="shared" si="59"/>
        <v>-102.20902132544025</v>
      </c>
      <c r="H393" s="38">
        <f t="shared" si="60"/>
        <v>0</v>
      </c>
      <c r="I393" s="36">
        <f t="shared" si="56"/>
        <v>-102.20902132544025</v>
      </c>
      <c r="J393" s="39">
        <f t="shared" ref="J393:J435" si="64">I$439</f>
        <v>-28.093883690315693</v>
      </c>
      <c r="K393" s="36">
        <f t="shared" si="57"/>
        <v>-130.30290501575593</v>
      </c>
      <c r="L393" s="36">
        <f t="shared" si="61"/>
        <v>-7510318.8869933495</v>
      </c>
      <c r="M393" s="36">
        <f t="shared" si="62"/>
        <v>-9574657.4605577458</v>
      </c>
      <c r="N393" s="62"/>
      <c r="O393" s="73"/>
      <c r="P393" s="68"/>
    </row>
    <row r="394" spans="1:16" s="34" customFormat="1" x14ac:dyDescent="0.3">
      <c r="A394" s="33">
        <v>1903</v>
      </c>
      <c r="B394" s="34" t="s">
        <v>444</v>
      </c>
      <c r="C394" s="35">
        <v>73761</v>
      </c>
      <c r="D394" s="35">
        <v>24695</v>
      </c>
      <c r="E394" s="36">
        <f t="shared" si="58"/>
        <v>2986.8799352095566</v>
      </c>
      <c r="F394" s="37">
        <f t="shared" si="63"/>
        <v>0.92704138698707728</v>
      </c>
      <c r="G394" s="38">
        <f t="shared" si="59"/>
        <v>141.04135178943559</v>
      </c>
      <c r="H394" s="38">
        <f t="shared" si="60"/>
        <v>0</v>
      </c>
      <c r="I394" s="36">
        <f t="shared" si="56"/>
        <v>141.04135178943559</v>
      </c>
      <c r="J394" s="39">
        <f t="shared" si="64"/>
        <v>-28.093883690315693</v>
      </c>
      <c r="K394" s="36">
        <f t="shared" si="57"/>
        <v>112.9474680991199</v>
      </c>
      <c r="L394" s="36">
        <f t="shared" si="61"/>
        <v>3483016.1824401119</v>
      </c>
      <c r="M394" s="36">
        <f t="shared" si="62"/>
        <v>2789237.724707766</v>
      </c>
      <c r="N394" s="62"/>
      <c r="O394" s="73"/>
      <c r="P394" s="68"/>
    </row>
    <row r="395" spans="1:16" s="34" customFormat="1" x14ac:dyDescent="0.3">
      <c r="A395" s="33">
        <v>1911</v>
      </c>
      <c r="B395" s="34" t="s">
        <v>445</v>
      </c>
      <c r="C395" s="35">
        <v>7790</v>
      </c>
      <c r="D395" s="35">
        <v>3029</v>
      </c>
      <c r="E395" s="36">
        <f t="shared" si="58"/>
        <v>2571.8058765269066</v>
      </c>
      <c r="F395" s="37">
        <f t="shared" si="63"/>
        <v>0.79821437036428733</v>
      </c>
      <c r="G395" s="38">
        <f t="shared" si="59"/>
        <v>390.08578699902563</v>
      </c>
      <c r="H395" s="38">
        <f t="shared" si="60"/>
        <v>114.78183249604676</v>
      </c>
      <c r="I395" s="36">
        <f t="shared" si="56"/>
        <v>504.8676194950724</v>
      </c>
      <c r="J395" s="39">
        <f t="shared" si="64"/>
        <v>-28.093883690315693</v>
      </c>
      <c r="K395" s="36">
        <f t="shared" si="57"/>
        <v>476.77373580475671</v>
      </c>
      <c r="L395" s="36">
        <f t="shared" si="61"/>
        <v>1529244.0194505744</v>
      </c>
      <c r="M395" s="36">
        <f t="shared" si="62"/>
        <v>1444147.6457526081</v>
      </c>
      <c r="N395" s="62"/>
      <c r="O395" s="73"/>
      <c r="P395" s="68"/>
    </row>
    <row r="396" spans="1:16" s="34" customFormat="1" x14ac:dyDescent="0.3">
      <c r="A396" s="33">
        <v>1913</v>
      </c>
      <c r="B396" s="34" t="s">
        <v>446</v>
      </c>
      <c r="C396" s="35">
        <v>8058</v>
      </c>
      <c r="D396" s="35">
        <v>3041</v>
      </c>
      <c r="E396" s="36">
        <f t="shared" si="58"/>
        <v>2649.7862545215389</v>
      </c>
      <c r="F396" s="37">
        <f t="shared" si="63"/>
        <v>0.82241723065396566</v>
      </c>
      <c r="G396" s="38">
        <f t="shared" si="59"/>
        <v>343.29756020224619</v>
      </c>
      <c r="H396" s="38">
        <f t="shared" si="60"/>
        <v>87.488700197925425</v>
      </c>
      <c r="I396" s="36">
        <f t="shared" si="56"/>
        <v>430.78626040017161</v>
      </c>
      <c r="J396" s="39">
        <f t="shared" si="64"/>
        <v>-28.093883690315693</v>
      </c>
      <c r="K396" s="36">
        <f t="shared" si="57"/>
        <v>402.69237670985592</v>
      </c>
      <c r="L396" s="36">
        <f t="shared" si="61"/>
        <v>1310021.0178769219</v>
      </c>
      <c r="M396" s="36">
        <f t="shared" si="62"/>
        <v>1224587.5175746719</v>
      </c>
      <c r="N396" s="62"/>
      <c r="O396" s="73"/>
      <c r="P396" s="68"/>
    </row>
    <row r="397" spans="1:16" s="34" customFormat="1" x14ac:dyDescent="0.3">
      <c r="A397" s="33">
        <v>1917</v>
      </c>
      <c r="B397" s="34" t="s">
        <v>447</v>
      </c>
      <c r="C397" s="35">
        <v>4080</v>
      </c>
      <c r="D397" s="35">
        <v>1403</v>
      </c>
      <c r="E397" s="36">
        <f t="shared" si="58"/>
        <v>2908.054169636493</v>
      </c>
      <c r="F397" s="37">
        <f t="shared" si="63"/>
        <v>0.90257614277496123</v>
      </c>
      <c r="G397" s="38">
        <f t="shared" si="59"/>
        <v>188.33681113327376</v>
      </c>
      <c r="H397" s="38">
        <f t="shared" si="60"/>
        <v>0</v>
      </c>
      <c r="I397" s="36">
        <f t="shared" si="56"/>
        <v>188.33681113327376</v>
      </c>
      <c r="J397" s="39">
        <f t="shared" si="64"/>
        <v>-28.093883690315693</v>
      </c>
      <c r="K397" s="36">
        <f t="shared" si="57"/>
        <v>160.24292744295806</v>
      </c>
      <c r="L397" s="36">
        <f t="shared" si="61"/>
        <v>264236.54601998307</v>
      </c>
      <c r="M397" s="36">
        <f t="shared" si="62"/>
        <v>224820.82720247016</v>
      </c>
      <c r="N397" s="62"/>
      <c r="O397" s="73"/>
      <c r="P397" s="68"/>
    </row>
    <row r="398" spans="1:16" s="34" customFormat="1" x14ac:dyDescent="0.3">
      <c r="A398" s="33">
        <v>1919</v>
      </c>
      <c r="B398" s="34" t="s">
        <v>448</v>
      </c>
      <c r="C398" s="35">
        <v>2951</v>
      </c>
      <c r="D398" s="35">
        <v>1137</v>
      </c>
      <c r="E398" s="36">
        <f t="shared" si="58"/>
        <v>2595.4265611257697</v>
      </c>
      <c r="F398" s="37">
        <f t="shared" si="63"/>
        <v>0.80554554961725522</v>
      </c>
      <c r="G398" s="38">
        <f t="shared" si="59"/>
        <v>375.91337623970776</v>
      </c>
      <c r="H398" s="38">
        <f t="shared" si="60"/>
        <v>106.51459288644466</v>
      </c>
      <c r="I398" s="36">
        <f t="shared" si="56"/>
        <v>482.42796912615245</v>
      </c>
      <c r="J398" s="39">
        <f t="shared" si="64"/>
        <v>-28.093883690315693</v>
      </c>
      <c r="K398" s="36">
        <f t="shared" si="57"/>
        <v>454.33408543583676</v>
      </c>
      <c r="L398" s="36">
        <f t="shared" si="61"/>
        <v>548520.60089643532</v>
      </c>
      <c r="M398" s="36">
        <f t="shared" si="62"/>
        <v>516577.85514054639</v>
      </c>
      <c r="N398" s="62"/>
      <c r="O398" s="73"/>
      <c r="P398" s="68"/>
    </row>
    <row r="399" spans="1:16" s="34" customFormat="1" x14ac:dyDescent="0.3">
      <c r="A399" s="33">
        <v>1920</v>
      </c>
      <c r="B399" s="34" t="s">
        <v>449</v>
      </c>
      <c r="C399" s="35">
        <v>2186</v>
      </c>
      <c r="D399" s="35">
        <v>1051</v>
      </c>
      <c r="E399" s="36">
        <f t="shared" si="58"/>
        <v>2079.9238820171267</v>
      </c>
      <c r="F399" s="37">
        <f t="shared" si="63"/>
        <v>0.6455483856860903</v>
      </c>
      <c r="G399" s="38">
        <f t="shared" si="59"/>
        <v>685.21498370489348</v>
      </c>
      <c r="H399" s="38">
        <f t="shared" si="60"/>
        <v>286.94053057446968</v>
      </c>
      <c r="I399" s="36">
        <f t="shared" si="56"/>
        <v>972.15551427936316</v>
      </c>
      <c r="J399" s="39">
        <f t="shared" si="64"/>
        <v>-28.093883690315693</v>
      </c>
      <c r="K399" s="36">
        <f t="shared" si="57"/>
        <v>944.06163058904747</v>
      </c>
      <c r="L399" s="36">
        <f t="shared" si="61"/>
        <v>1021735.4455076107</v>
      </c>
      <c r="M399" s="36">
        <f t="shared" si="62"/>
        <v>992208.77374908887</v>
      </c>
      <c r="N399" s="62"/>
      <c r="O399" s="73"/>
      <c r="P399" s="68"/>
    </row>
    <row r="400" spans="1:16" s="34" customFormat="1" x14ac:dyDescent="0.3">
      <c r="A400" s="33">
        <v>1922</v>
      </c>
      <c r="B400" s="34" t="s">
        <v>450</v>
      </c>
      <c r="C400" s="35">
        <v>13127</v>
      </c>
      <c r="D400" s="35">
        <v>4019</v>
      </c>
      <c r="E400" s="36">
        <f t="shared" si="58"/>
        <v>3266.235381935805</v>
      </c>
      <c r="F400" s="37">
        <f t="shared" si="63"/>
        <v>1.0137452607326172</v>
      </c>
      <c r="G400" s="38">
        <f t="shared" si="59"/>
        <v>-26.57191624631341</v>
      </c>
      <c r="H400" s="38">
        <f t="shared" si="60"/>
        <v>0</v>
      </c>
      <c r="I400" s="36">
        <f t="shared" si="56"/>
        <v>-26.57191624631341</v>
      </c>
      <c r="J400" s="39">
        <f t="shared" si="64"/>
        <v>-28.093883690315693</v>
      </c>
      <c r="K400" s="36">
        <f t="shared" si="57"/>
        <v>-54.665799936629099</v>
      </c>
      <c r="L400" s="36">
        <f t="shared" si="61"/>
        <v>-106792.53139393359</v>
      </c>
      <c r="M400" s="36">
        <f t="shared" si="62"/>
        <v>-219701.84994531234</v>
      </c>
      <c r="N400" s="62"/>
      <c r="O400" s="73"/>
      <c r="P400" s="68"/>
    </row>
    <row r="401" spans="1:16" s="34" customFormat="1" x14ac:dyDescent="0.3">
      <c r="A401" s="33">
        <v>1923</v>
      </c>
      <c r="B401" s="34" t="s">
        <v>451</v>
      </c>
      <c r="C401" s="35">
        <v>5487</v>
      </c>
      <c r="D401" s="35">
        <v>2230</v>
      </c>
      <c r="E401" s="36">
        <f t="shared" si="58"/>
        <v>2460.5381165919284</v>
      </c>
      <c r="F401" s="37">
        <f t="shared" si="63"/>
        <v>0.76368006676502642</v>
      </c>
      <c r="G401" s="38">
        <f t="shared" si="59"/>
        <v>456.8464429600125</v>
      </c>
      <c r="H401" s="38">
        <f t="shared" si="60"/>
        <v>153.72554847328911</v>
      </c>
      <c r="I401" s="36">
        <f t="shared" si="56"/>
        <v>610.5719914333016</v>
      </c>
      <c r="J401" s="39">
        <f t="shared" si="64"/>
        <v>-28.093883690315693</v>
      </c>
      <c r="K401" s="36">
        <f t="shared" si="57"/>
        <v>582.47810774298591</v>
      </c>
      <c r="L401" s="36">
        <f t="shared" si="61"/>
        <v>1361575.5408962625</v>
      </c>
      <c r="M401" s="36">
        <f t="shared" si="62"/>
        <v>1298926.1802668585</v>
      </c>
      <c r="N401" s="62"/>
      <c r="O401" s="73"/>
      <c r="P401" s="68"/>
    </row>
    <row r="402" spans="1:16" s="34" customFormat="1" x14ac:dyDescent="0.3">
      <c r="A402" s="33">
        <v>1924</v>
      </c>
      <c r="B402" s="34" t="s">
        <v>452</v>
      </c>
      <c r="C402" s="35">
        <v>21236</v>
      </c>
      <c r="D402" s="35">
        <v>6741</v>
      </c>
      <c r="E402" s="36">
        <f t="shared" si="58"/>
        <v>3150.2744399940661</v>
      </c>
      <c r="F402" s="37">
        <f t="shared" si="63"/>
        <v>0.97775432879498791</v>
      </c>
      <c r="G402" s="38">
        <f t="shared" si="59"/>
        <v>43.004648918729892</v>
      </c>
      <c r="H402" s="38">
        <f t="shared" si="60"/>
        <v>0</v>
      </c>
      <c r="I402" s="36">
        <f t="shared" si="56"/>
        <v>43.004648918729892</v>
      </c>
      <c r="J402" s="39">
        <f t="shared" si="64"/>
        <v>-28.093883690315693</v>
      </c>
      <c r="K402" s="36">
        <f t="shared" si="57"/>
        <v>14.910765228414199</v>
      </c>
      <c r="L402" s="36">
        <f t="shared" si="61"/>
        <v>289894.33836115821</v>
      </c>
      <c r="M402" s="36">
        <f t="shared" si="62"/>
        <v>100513.46840474011</v>
      </c>
      <c r="N402" s="62"/>
      <c r="O402" s="73"/>
      <c r="P402" s="68"/>
    </row>
    <row r="403" spans="1:16" s="34" customFormat="1" x14ac:dyDescent="0.3">
      <c r="A403" s="33">
        <v>1925</v>
      </c>
      <c r="B403" s="34" t="s">
        <v>453</v>
      </c>
      <c r="C403" s="35">
        <v>10007</v>
      </c>
      <c r="D403" s="35">
        <v>3452</v>
      </c>
      <c r="E403" s="36">
        <f t="shared" si="58"/>
        <v>2898.8991888760138</v>
      </c>
      <c r="F403" s="37">
        <f t="shared" si="63"/>
        <v>0.89973470078662121</v>
      </c>
      <c r="G403" s="38">
        <f t="shared" si="59"/>
        <v>193.8297995895613</v>
      </c>
      <c r="H403" s="38">
        <f t="shared" si="60"/>
        <v>0.2991731738592307</v>
      </c>
      <c r="I403" s="36">
        <f t="shared" si="56"/>
        <v>194.12897276342053</v>
      </c>
      <c r="J403" s="39">
        <f t="shared" si="64"/>
        <v>-28.093883690315693</v>
      </c>
      <c r="K403" s="36">
        <f t="shared" si="57"/>
        <v>166.03508907310484</v>
      </c>
      <c r="L403" s="36">
        <f t="shared" si="61"/>
        <v>670133.2139793277</v>
      </c>
      <c r="M403" s="36">
        <f t="shared" si="62"/>
        <v>573153.12748035789</v>
      </c>
      <c r="N403" s="62"/>
      <c r="O403" s="73"/>
      <c r="P403" s="68"/>
    </row>
    <row r="404" spans="1:16" s="34" customFormat="1" x14ac:dyDescent="0.3">
      <c r="A404" s="33">
        <v>1926</v>
      </c>
      <c r="B404" s="34" t="s">
        <v>454</v>
      </c>
      <c r="C404" s="35">
        <v>2792</v>
      </c>
      <c r="D404" s="35">
        <v>1158</v>
      </c>
      <c r="E404" s="36">
        <f t="shared" si="58"/>
        <v>2411.0535405872192</v>
      </c>
      <c r="F404" s="37">
        <f t="shared" si="63"/>
        <v>0.74832148156275435</v>
      </c>
      <c r="G404" s="38">
        <f t="shared" si="59"/>
        <v>486.53718856283803</v>
      </c>
      <c r="H404" s="38">
        <f t="shared" si="60"/>
        <v>171.04515007493731</v>
      </c>
      <c r="I404" s="36">
        <f t="shared" si="56"/>
        <v>657.58233863777536</v>
      </c>
      <c r="J404" s="39">
        <f t="shared" si="64"/>
        <v>-28.093883690315693</v>
      </c>
      <c r="K404" s="36">
        <f t="shared" si="57"/>
        <v>629.48845494745967</v>
      </c>
      <c r="L404" s="36">
        <f t="shared" si="61"/>
        <v>761480.34814254392</v>
      </c>
      <c r="M404" s="36">
        <f t="shared" si="62"/>
        <v>728947.63082915836</v>
      </c>
      <c r="N404" s="62"/>
      <c r="O404" s="73"/>
      <c r="P404" s="68"/>
    </row>
    <row r="405" spans="1:16" s="34" customFormat="1" x14ac:dyDescent="0.3">
      <c r="A405" s="33">
        <v>1927</v>
      </c>
      <c r="B405" s="34" t="s">
        <v>455</v>
      </c>
      <c r="C405" s="35">
        <v>4027</v>
      </c>
      <c r="D405" s="35">
        <v>1543</v>
      </c>
      <c r="E405" s="36">
        <f t="shared" si="58"/>
        <v>2609.8509397278031</v>
      </c>
      <c r="F405" s="37">
        <f t="shared" si="63"/>
        <v>0.81002246072038508</v>
      </c>
      <c r="G405" s="38">
        <f t="shared" si="59"/>
        <v>367.25874907848771</v>
      </c>
      <c r="H405" s="38">
        <f t="shared" si="60"/>
        <v>101.46606037573298</v>
      </c>
      <c r="I405" s="36">
        <f t="shared" si="56"/>
        <v>468.72480945422069</v>
      </c>
      <c r="J405" s="39">
        <f t="shared" si="64"/>
        <v>-28.093883690315693</v>
      </c>
      <c r="K405" s="36">
        <f t="shared" si="57"/>
        <v>440.630925763905</v>
      </c>
      <c r="L405" s="36">
        <f t="shared" si="61"/>
        <v>723242.38098786247</v>
      </c>
      <c r="M405" s="36">
        <f t="shared" si="62"/>
        <v>679893.51845370536</v>
      </c>
      <c r="N405" s="62"/>
      <c r="O405" s="73"/>
      <c r="P405" s="68"/>
    </row>
    <row r="406" spans="1:16" s="34" customFormat="1" x14ac:dyDescent="0.3">
      <c r="A406" s="33">
        <v>1928</v>
      </c>
      <c r="B406" s="34" t="s">
        <v>456</v>
      </c>
      <c r="C406" s="35">
        <v>2452</v>
      </c>
      <c r="D406" s="35">
        <v>913</v>
      </c>
      <c r="E406" s="36">
        <f t="shared" si="58"/>
        <v>2685.6516976998905</v>
      </c>
      <c r="F406" s="37">
        <f t="shared" si="63"/>
        <v>0.83354882981770395</v>
      </c>
      <c r="G406" s="38">
        <f t="shared" si="59"/>
        <v>321.77829429523524</v>
      </c>
      <c r="H406" s="38">
        <f t="shared" si="60"/>
        <v>74.935795085502377</v>
      </c>
      <c r="I406" s="36">
        <f t="shared" si="56"/>
        <v>396.71408938073762</v>
      </c>
      <c r="J406" s="39">
        <f t="shared" si="64"/>
        <v>-28.093883690315693</v>
      </c>
      <c r="K406" s="36">
        <f t="shared" si="57"/>
        <v>368.62020569042193</v>
      </c>
      <c r="L406" s="36">
        <f t="shared" si="61"/>
        <v>362199.96360461344</v>
      </c>
      <c r="M406" s="36">
        <f t="shared" si="62"/>
        <v>336550.24779535522</v>
      </c>
      <c r="N406" s="62"/>
      <c r="O406" s="73"/>
      <c r="P406" s="68"/>
    </row>
    <row r="407" spans="1:16" s="34" customFormat="1" x14ac:dyDescent="0.3">
      <c r="A407" s="33">
        <v>1929</v>
      </c>
      <c r="B407" s="34" t="s">
        <v>457</v>
      </c>
      <c r="C407" s="35">
        <v>2873</v>
      </c>
      <c r="D407" s="35">
        <v>915</v>
      </c>
      <c r="E407" s="36">
        <f t="shared" si="58"/>
        <v>3139.8907103825136</v>
      </c>
      <c r="F407" s="37">
        <f t="shared" si="63"/>
        <v>0.97453151860174292</v>
      </c>
      <c r="G407" s="38">
        <f t="shared" si="59"/>
        <v>49.234886685661422</v>
      </c>
      <c r="H407" s="38">
        <f t="shared" si="60"/>
        <v>0</v>
      </c>
      <c r="I407" s="36">
        <f t="shared" si="56"/>
        <v>49.234886685661422</v>
      </c>
      <c r="J407" s="39">
        <f t="shared" si="64"/>
        <v>-28.093883690315693</v>
      </c>
      <c r="K407" s="36">
        <f t="shared" si="57"/>
        <v>21.14100299534573</v>
      </c>
      <c r="L407" s="36">
        <f t="shared" si="61"/>
        <v>45049.921317380198</v>
      </c>
      <c r="M407" s="36">
        <f t="shared" si="62"/>
        <v>19344.017740741343</v>
      </c>
      <c r="N407" s="62"/>
      <c r="O407" s="73"/>
      <c r="P407" s="68"/>
    </row>
    <row r="408" spans="1:16" s="34" customFormat="1" x14ac:dyDescent="0.3">
      <c r="A408" s="33">
        <v>1931</v>
      </c>
      <c r="B408" s="34" t="s">
        <v>458</v>
      </c>
      <c r="C408" s="35">
        <v>34107</v>
      </c>
      <c r="D408" s="35">
        <v>11618</v>
      </c>
      <c r="E408" s="36">
        <f t="shared" si="58"/>
        <v>2935.7032191427097</v>
      </c>
      <c r="F408" s="37">
        <f t="shared" si="63"/>
        <v>0.91115761031269782</v>
      </c>
      <c r="G408" s="38">
        <f t="shared" si="59"/>
        <v>171.74738142954374</v>
      </c>
      <c r="H408" s="38">
        <f t="shared" si="60"/>
        <v>0</v>
      </c>
      <c r="I408" s="36">
        <f t="shared" si="56"/>
        <v>171.74738142954374</v>
      </c>
      <c r="J408" s="39">
        <f t="shared" si="64"/>
        <v>-28.093883690315693</v>
      </c>
      <c r="K408" s="36">
        <f t="shared" si="57"/>
        <v>143.65349773922804</v>
      </c>
      <c r="L408" s="36">
        <f t="shared" si="61"/>
        <v>1995361.0774484391</v>
      </c>
      <c r="M408" s="36">
        <f t="shared" si="62"/>
        <v>1668966.3367343515</v>
      </c>
      <c r="N408" s="62"/>
      <c r="O408" s="73"/>
      <c r="P408" s="68"/>
    </row>
    <row r="409" spans="1:16" s="34" customFormat="1" x14ac:dyDescent="0.3">
      <c r="A409" s="33">
        <v>1933</v>
      </c>
      <c r="B409" s="34" t="s">
        <v>459</v>
      </c>
      <c r="C409" s="35">
        <v>13809</v>
      </c>
      <c r="D409" s="35">
        <v>5701</v>
      </c>
      <c r="E409" s="36">
        <f t="shared" si="58"/>
        <v>2422.2066304157165</v>
      </c>
      <c r="F409" s="37">
        <f t="shared" si="63"/>
        <v>0.75178307897814434</v>
      </c>
      <c r="G409" s="38">
        <f t="shared" si="59"/>
        <v>479.84533466573964</v>
      </c>
      <c r="H409" s="38">
        <f t="shared" si="60"/>
        <v>167.14156863496328</v>
      </c>
      <c r="I409" s="36">
        <f t="shared" si="56"/>
        <v>646.98690330070292</v>
      </c>
      <c r="J409" s="39">
        <f t="shared" si="64"/>
        <v>-28.093883690315693</v>
      </c>
      <c r="K409" s="36">
        <f t="shared" si="57"/>
        <v>618.89301961038723</v>
      </c>
      <c r="L409" s="36">
        <f t="shared" si="61"/>
        <v>3688472.3357173074</v>
      </c>
      <c r="M409" s="36">
        <f t="shared" si="62"/>
        <v>3528309.1047988175</v>
      </c>
      <c r="N409" s="62"/>
      <c r="O409" s="73"/>
      <c r="P409" s="68"/>
    </row>
    <row r="410" spans="1:16" s="34" customFormat="1" x14ac:dyDescent="0.3">
      <c r="A410" s="33">
        <v>1936</v>
      </c>
      <c r="B410" s="34" t="s">
        <v>460</v>
      </c>
      <c r="C410" s="35">
        <v>5920</v>
      </c>
      <c r="D410" s="35">
        <v>2282</v>
      </c>
      <c r="E410" s="36">
        <f t="shared" si="58"/>
        <v>2594.2156003505697</v>
      </c>
      <c r="F410" s="37">
        <f t="shared" si="63"/>
        <v>0.8051697023180735</v>
      </c>
      <c r="G410" s="38">
        <f t="shared" si="59"/>
        <v>376.63995270482775</v>
      </c>
      <c r="H410" s="38">
        <f t="shared" si="60"/>
        <v>106.93842915776465</v>
      </c>
      <c r="I410" s="36">
        <f t="shared" si="56"/>
        <v>483.57838186259238</v>
      </c>
      <c r="J410" s="39">
        <f t="shared" si="64"/>
        <v>-28.093883690315693</v>
      </c>
      <c r="K410" s="36">
        <f t="shared" si="57"/>
        <v>455.48449817227669</v>
      </c>
      <c r="L410" s="36">
        <f t="shared" si="61"/>
        <v>1103525.8674104358</v>
      </c>
      <c r="M410" s="36">
        <f t="shared" si="62"/>
        <v>1039415.6248291354</v>
      </c>
      <c r="N410" s="62"/>
      <c r="O410" s="73"/>
      <c r="P410" s="68"/>
    </row>
    <row r="411" spans="1:16" s="34" customFormat="1" x14ac:dyDescent="0.3">
      <c r="A411" s="33">
        <v>1938</v>
      </c>
      <c r="B411" s="34" t="s">
        <v>461</v>
      </c>
      <c r="C411" s="35">
        <v>7397</v>
      </c>
      <c r="D411" s="35">
        <v>2861</v>
      </c>
      <c r="E411" s="36">
        <f t="shared" si="58"/>
        <v>2585.4596295001747</v>
      </c>
      <c r="F411" s="37">
        <f t="shared" si="63"/>
        <v>0.80245210149793911</v>
      </c>
      <c r="G411" s="38">
        <f t="shared" si="59"/>
        <v>381.89353521506473</v>
      </c>
      <c r="H411" s="38">
        <f t="shared" si="60"/>
        <v>110.00301895540289</v>
      </c>
      <c r="I411" s="36">
        <f t="shared" si="56"/>
        <v>491.89655417046765</v>
      </c>
      <c r="J411" s="39">
        <f t="shared" si="64"/>
        <v>-28.093883690315693</v>
      </c>
      <c r="K411" s="36">
        <f t="shared" si="57"/>
        <v>463.80267048015196</v>
      </c>
      <c r="L411" s="36">
        <f t="shared" si="61"/>
        <v>1407316.0414817079</v>
      </c>
      <c r="M411" s="36">
        <f t="shared" si="62"/>
        <v>1326939.4402437147</v>
      </c>
      <c r="N411" s="62"/>
      <c r="O411" s="73"/>
      <c r="P411" s="68"/>
    </row>
    <row r="412" spans="1:16" s="34" customFormat="1" x14ac:dyDescent="0.3">
      <c r="A412" s="33">
        <v>1939</v>
      </c>
      <c r="B412" s="34" t="s">
        <v>462</v>
      </c>
      <c r="C412" s="35">
        <v>4999</v>
      </c>
      <c r="D412" s="35">
        <v>1865</v>
      </c>
      <c r="E412" s="36">
        <f t="shared" si="58"/>
        <v>2680.4289544235926</v>
      </c>
      <c r="F412" s="37">
        <f t="shared" si="63"/>
        <v>0.83192784093440053</v>
      </c>
      <c r="G412" s="38">
        <f t="shared" si="59"/>
        <v>324.91194026101402</v>
      </c>
      <c r="H412" s="38">
        <f t="shared" si="60"/>
        <v>76.763755232206648</v>
      </c>
      <c r="I412" s="36">
        <f t="shared" si="56"/>
        <v>401.6756954932207</v>
      </c>
      <c r="J412" s="39">
        <f t="shared" si="64"/>
        <v>-28.093883690315693</v>
      </c>
      <c r="K412" s="36">
        <f t="shared" si="57"/>
        <v>373.58181180290501</v>
      </c>
      <c r="L412" s="36">
        <f t="shared" si="61"/>
        <v>749125.17209485662</v>
      </c>
      <c r="M412" s="36">
        <f t="shared" si="62"/>
        <v>696730.07901241782</v>
      </c>
      <c r="N412" s="62"/>
      <c r="O412" s="73"/>
      <c r="P412" s="68"/>
    </row>
    <row r="413" spans="1:16" s="34" customFormat="1" x14ac:dyDescent="0.3">
      <c r="A413" s="33">
        <v>1940</v>
      </c>
      <c r="B413" s="34" t="s">
        <v>463</v>
      </c>
      <c r="C413" s="35">
        <v>5389</v>
      </c>
      <c r="D413" s="35">
        <v>2150</v>
      </c>
      <c r="E413" s="36">
        <f t="shared" si="58"/>
        <v>2506.5116279069766</v>
      </c>
      <c r="F413" s="37">
        <f t="shared" si="63"/>
        <v>0.77794891875059458</v>
      </c>
      <c r="G413" s="38">
        <f t="shared" si="59"/>
        <v>429.26233617098359</v>
      </c>
      <c r="H413" s="38">
        <f t="shared" si="60"/>
        <v>137.63481951302222</v>
      </c>
      <c r="I413" s="36">
        <f t="shared" si="56"/>
        <v>566.89715568400584</v>
      </c>
      <c r="J413" s="39">
        <f t="shared" si="64"/>
        <v>-28.093883690315693</v>
      </c>
      <c r="K413" s="36">
        <f t="shared" si="57"/>
        <v>538.80327199369015</v>
      </c>
      <c r="L413" s="36">
        <f t="shared" si="61"/>
        <v>1218828.8847206126</v>
      </c>
      <c r="M413" s="36">
        <f t="shared" si="62"/>
        <v>1158427.0347864339</v>
      </c>
      <c r="N413" s="62"/>
      <c r="O413" s="73"/>
      <c r="P413" s="68"/>
    </row>
    <row r="414" spans="1:16" s="34" customFormat="1" x14ac:dyDescent="0.3">
      <c r="A414" s="33">
        <v>1941</v>
      </c>
      <c r="B414" s="34" t="s">
        <v>464</v>
      </c>
      <c r="C414" s="35">
        <v>7879</v>
      </c>
      <c r="D414" s="35">
        <v>2920</v>
      </c>
      <c r="E414" s="36">
        <f t="shared" si="58"/>
        <v>2698.2876712328766</v>
      </c>
      <c r="F414" s="37">
        <f t="shared" si="63"/>
        <v>0.83747067156697053</v>
      </c>
      <c r="G414" s="38">
        <f t="shared" si="59"/>
        <v>314.19671017544357</v>
      </c>
      <c r="H414" s="38">
        <f t="shared" si="60"/>
        <v>70.513204348957231</v>
      </c>
      <c r="I414" s="36">
        <f t="shared" si="56"/>
        <v>384.7099145244008</v>
      </c>
      <c r="J414" s="39">
        <f t="shared" si="64"/>
        <v>-28.093883690315693</v>
      </c>
      <c r="K414" s="36">
        <f t="shared" si="57"/>
        <v>356.61603083408511</v>
      </c>
      <c r="L414" s="36">
        <f t="shared" si="61"/>
        <v>1123352.9504112503</v>
      </c>
      <c r="M414" s="36">
        <f t="shared" si="62"/>
        <v>1041318.8100355285</v>
      </c>
      <c r="N414" s="62"/>
      <c r="O414" s="73"/>
      <c r="P414" s="68"/>
    </row>
    <row r="415" spans="1:16" s="34" customFormat="1" x14ac:dyDescent="0.3">
      <c r="A415" s="33">
        <v>1942</v>
      </c>
      <c r="B415" s="34" t="s">
        <v>465</v>
      </c>
      <c r="C415" s="35">
        <v>12760</v>
      </c>
      <c r="D415" s="35">
        <v>4895</v>
      </c>
      <c r="E415" s="36">
        <f t="shared" si="58"/>
        <v>2606.7415730337079</v>
      </c>
      <c r="F415" s="37">
        <f t="shared" si="63"/>
        <v>0.80905740297609274</v>
      </c>
      <c r="G415" s="38">
        <f t="shared" si="59"/>
        <v>369.12436909494483</v>
      </c>
      <c r="H415" s="38">
        <f t="shared" si="60"/>
        <v>102.55433871866627</v>
      </c>
      <c r="I415" s="36">
        <f t="shared" si="56"/>
        <v>471.67870781361108</v>
      </c>
      <c r="J415" s="39">
        <f t="shared" si="64"/>
        <v>-28.093883690315693</v>
      </c>
      <c r="K415" s="36">
        <f t="shared" si="57"/>
        <v>443.58482412329539</v>
      </c>
      <c r="L415" s="36">
        <f t="shared" si="61"/>
        <v>2308867.2747476264</v>
      </c>
      <c r="M415" s="36">
        <f t="shared" si="62"/>
        <v>2171347.7140835309</v>
      </c>
      <c r="N415" s="62"/>
      <c r="O415" s="73"/>
      <c r="P415" s="68"/>
    </row>
    <row r="416" spans="1:16" s="34" customFormat="1" x14ac:dyDescent="0.3">
      <c r="A416" s="33">
        <v>1943</v>
      </c>
      <c r="B416" s="34" t="s">
        <v>466</v>
      </c>
      <c r="C416" s="35">
        <v>2926</v>
      </c>
      <c r="D416" s="35">
        <v>1231</v>
      </c>
      <c r="E416" s="36">
        <f t="shared" si="58"/>
        <v>2376.9293257514214</v>
      </c>
      <c r="F416" s="37">
        <f t="shared" si="63"/>
        <v>0.73773030945760454</v>
      </c>
      <c r="G416" s="38">
        <f t="shared" si="59"/>
        <v>507.01171746431669</v>
      </c>
      <c r="H416" s="38">
        <f t="shared" si="60"/>
        <v>182.98862526746655</v>
      </c>
      <c r="I416" s="36">
        <f t="shared" si="56"/>
        <v>690.00034273178323</v>
      </c>
      <c r="J416" s="39">
        <f t="shared" si="64"/>
        <v>-28.093883690315693</v>
      </c>
      <c r="K416" s="36">
        <f t="shared" si="57"/>
        <v>661.90645904146754</v>
      </c>
      <c r="L416" s="36">
        <f t="shared" si="61"/>
        <v>849390.42190282512</v>
      </c>
      <c r="M416" s="36">
        <f t="shared" si="62"/>
        <v>814806.8510800465</v>
      </c>
      <c r="N416" s="62"/>
      <c r="O416" s="73"/>
      <c r="P416" s="68"/>
    </row>
    <row r="417" spans="1:16" s="34" customFormat="1" x14ac:dyDescent="0.3">
      <c r="A417" s="33">
        <v>2002</v>
      </c>
      <c r="B417" s="34" t="s">
        <v>467</v>
      </c>
      <c r="C417" s="35">
        <v>5869</v>
      </c>
      <c r="D417" s="35">
        <v>2137</v>
      </c>
      <c r="E417" s="36">
        <f t="shared" si="58"/>
        <v>2746.3734206832009</v>
      </c>
      <c r="F417" s="37">
        <f t="shared" si="63"/>
        <v>0.85239510135045771</v>
      </c>
      <c r="G417" s="38">
        <f t="shared" si="59"/>
        <v>285.34526050524897</v>
      </c>
      <c r="H417" s="38">
        <f t="shared" si="60"/>
        <v>53.683192041343723</v>
      </c>
      <c r="I417" s="36">
        <f t="shared" si="56"/>
        <v>339.02845254659269</v>
      </c>
      <c r="J417" s="39">
        <f t="shared" si="64"/>
        <v>-28.093883690315693</v>
      </c>
      <c r="K417" s="36">
        <f t="shared" si="57"/>
        <v>310.934568856277</v>
      </c>
      <c r="L417" s="36">
        <f t="shared" si="61"/>
        <v>724503.80309206853</v>
      </c>
      <c r="M417" s="36">
        <f t="shared" si="62"/>
        <v>664467.17364586389</v>
      </c>
      <c r="N417" s="62"/>
      <c r="O417" s="73"/>
      <c r="P417" s="68"/>
    </row>
    <row r="418" spans="1:16" s="34" customFormat="1" x14ac:dyDescent="0.3">
      <c r="A418" s="33">
        <v>2003</v>
      </c>
      <c r="B418" s="34" t="s">
        <v>468</v>
      </c>
      <c r="C418" s="35">
        <v>19085</v>
      </c>
      <c r="D418" s="35">
        <v>6160</v>
      </c>
      <c r="E418" s="36">
        <f t="shared" si="58"/>
        <v>3098.2142857142858</v>
      </c>
      <c r="F418" s="37">
        <f t="shared" si="63"/>
        <v>0.96159635837864355</v>
      </c>
      <c r="G418" s="38">
        <f t="shared" si="59"/>
        <v>74.240741486598111</v>
      </c>
      <c r="H418" s="38">
        <f t="shared" si="60"/>
        <v>0</v>
      </c>
      <c r="I418" s="36">
        <f t="shared" si="56"/>
        <v>74.240741486598111</v>
      </c>
      <c r="J418" s="39">
        <f t="shared" si="64"/>
        <v>-28.093883690315693</v>
      </c>
      <c r="K418" s="36">
        <f t="shared" si="57"/>
        <v>46.146857796282418</v>
      </c>
      <c r="L418" s="36">
        <f t="shared" si="61"/>
        <v>457322.96755744435</v>
      </c>
      <c r="M418" s="36">
        <f t="shared" si="62"/>
        <v>284264.6440250997</v>
      </c>
      <c r="N418" s="62"/>
      <c r="O418" s="73"/>
      <c r="P418" s="68"/>
    </row>
    <row r="419" spans="1:16" s="34" customFormat="1" x14ac:dyDescent="0.3">
      <c r="A419" s="33">
        <v>2004</v>
      </c>
      <c r="B419" s="34" t="s">
        <v>469</v>
      </c>
      <c r="C419" s="35">
        <v>39587</v>
      </c>
      <c r="D419" s="35">
        <v>10455</v>
      </c>
      <c r="E419" s="36">
        <f t="shared" si="58"/>
        <v>3786.4179818268772</v>
      </c>
      <c r="F419" s="37">
        <f t="shared" si="63"/>
        <v>1.1751949371005863</v>
      </c>
      <c r="G419" s="38">
        <f t="shared" si="59"/>
        <v>-338.68147618095674</v>
      </c>
      <c r="H419" s="38">
        <f t="shared" si="60"/>
        <v>0</v>
      </c>
      <c r="I419" s="36">
        <f t="shared" si="56"/>
        <v>-338.68147618095674</v>
      </c>
      <c r="J419" s="39">
        <f t="shared" si="64"/>
        <v>-28.093883690315693</v>
      </c>
      <c r="K419" s="36">
        <f t="shared" si="57"/>
        <v>-366.77535987127243</v>
      </c>
      <c r="L419" s="36">
        <f t="shared" si="61"/>
        <v>-3540914.8334719026</v>
      </c>
      <c r="M419" s="36">
        <f t="shared" si="62"/>
        <v>-3834636.387454153</v>
      </c>
      <c r="N419" s="62"/>
      <c r="O419" s="73"/>
      <c r="P419" s="68"/>
    </row>
    <row r="420" spans="1:16" s="34" customFormat="1" x14ac:dyDescent="0.3">
      <c r="A420" s="33">
        <v>2011</v>
      </c>
      <c r="B420" s="34" t="s">
        <v>470</v>
      </c>
      <c r="C420" s="35">
        <v>6605</v>
      </c>
      <c r="D420" s="35">
        <v>2956</v>
      </c>
      <c r="E420" s="36">
        <f t="shared" si="58"/>
        <v>2234.4384303112315</v>
      </c>
      <c r="F420" s="37">
        <f t="shared" si="63"/>
        <v>0.69350524510708977</v>
      </c>
      <c r="G420" s="38">
        <f t="shared" si="59"/>
        <v>592.50625472843069</v>
      </c>
      <c r="H420" s="38">
        <f t="shared" si="60"/>
        <v>232.86043867153302</v>
      </c>
      <c r="I420" s="36">
        <f t="shared" si="56"/>
        <v>825.36669339996365</v>
      </c>
      <c r="J420" s="39">
        <f t="shared" si="64"/>
        <v>-28.093883690315693</v>
      </c>
      <c r="K420" s="36">
        <f t="shared" si="57"/>
        <v>797.27280970964796</v>
      </c>
      <c r="L420" s="36">
        <f t="shared" si="61"/>
        <v>2439783.9456902924</v>
      </c>
      <c r="M420" s="36">
        <f t="shared" si="62"/>
        <v>2356738.4255017196</v>
      </c>
      <c r="N420" s="62"/>
      <c r="O420" s="73"/>
      <c r="P420" s="68"/>
    </row>
    <row r="421" spans="1:16" s="34" customFormat="1" x14ac:dyDescent="0.3">
      <c r="A421" s="33">
        <v>2012</v>
      </c>
      <c r="B421" s="34" t="s">
        <v>471</v>
      </c>
      <c r="C421" s="35">
        <v>59059</v>
      </c>
      <c r="D421" s="35">
        <v>20097</v>
      </c>
      <c r="E421" s="36">
        <f t="shared" si="58"/>
        <v>2938.6973180076629</v>
      </c>
      <c r="F421" s="37">
        <f t="shared" si="63"/>
        <v>0.91208689224727546</v>
      </c>
      <c r="G421" s="38">
        <f t="shared" si="59"/>
        <v>169.95092211057181</v>
      </c>
      <c r="H421" s="38">
        <f t="shared" si="60"/>
        <v>0</v>
      </c>
      <c r="I421" s="36">
        <f t="shared" si="56"/>
        <v>169.95092211057181</v>
      </c>
      <c r="J421" s="39">
        <f t="shared" si="64"/>
        <v>-28.093883690315693</v>
      </c>
      <c r="K421" s="36">
        <f t="shared" si="57"/>
        <v>141.85703842025612</v>
      </c>
      <c r="L421" s="36">
        <f t="shared" si="61"/>
        <v>3415503.6816561618</v>
      </c>
      <c r="M421" s="36">
        <f t="shared" si="62"/>
        <v>2850900.901131887</v>
      </c>
      <c r="N421" s="62"/>
      <c r="O421" s="73"/>
      <c r="P421" s="68"/>
    </row>
    <row r="422" spans="1:16" s="34" customFormat="1" x14ac:dyDescent="0.3">
      <c r="A422" s="33">
        <v>2014</v>
      </c>
      <c r="B422" s="34" t="s">
        <v>472</v>
      </c>
      <c r="C422" s="35">
        <v>2595</v>
      </c>
      <c r="D422" s="35">
        <v>951</v>
      </c>
      <c r="E422" s="36">
        <f t="shared" si="58"/>
        <v>2728.7066246056784</v>
      </c>
      <c r="F422" s="37">
        <f t="shared" si="63"/>
        <v>0.8469118373778215</v>
      </c>
      <c r="G422" s="38">
        <f t="shared" si="59"/>
        <v>295.94533815176254</v>
      </c>
      <c r="H422" s="38">
        <f t="shared" si="60"/>
        <v>59.866570668476626</v>
      </c>
      <c r="I422" s="36">
        <f t="shared" si="56"/>
        <v>355.81190882023918</v>
      </c>
      <c r="J422" s="39">
        <f t="shared" si="64"/>
        <v>-28.093883690315693</v>
      </c>
      <c r="K422" s="36">
        <f t="shared" si="57"/>
        <v>327.71802512992349</v>
      </c>
      <c r="L422" s="36">
        <f t="shared" si="61"/>
        <v>338377.12528804748</v>
      </c>
      <c r="M422" s="36">
        <f t="shared" si="62"/>
        <v>311659.84189855726</v>
      </c>
      <c r="N422" s="62"/>
      <c r="O422" s="73"/>
      <c r="P422" s="68"/>
    </row>
    <row r="423" spans="1:16" s="34" customFormat="1" x14ac:dyDescent="0.3">
      <c r="A423" s="33">
        <v>2015</v>
      </c>
      <c r="B423" s="34" t="s">
        <v>473</v>
      </c>
      <c r="C423" s="35">
        <v>2839</v>
      </c>
      <c r="D423" s="35">
        <v>1054</v>
      </c>
      <c r="E423" s="36">
        <f t="shared" si="58"/>
        <v>2693.5483870967741</v>
      </c>
      <c r="F423" s="37">
        <f t="shared" si="63"/>
        <v>0.83599973445729048</v>
      </c>
      <c r="G423" s="38">
        <f t="shared" si="59"/>
        <v>317.04028065710509</v>
      </c>
      <c r="H423" s="38">
        <f t="shared" si="60"/>
        <v>72.171953796593101</v>
      </c>
      <c r="I423" s="36">
        <f t="shared" si="56"/>
        <v>389.21223445369822</v>
      </c>
      <c r="J423" s="39">
        <f t="shared" si="64"/>
        <v>-28.093883690315693</v>
      </c>
      <c r="K423" s="36">
        <f t="shared" si="57"/>
        <v>361.11835076338252</v>
      </c>
      <c r="L423" s="36">
        <f t="shared" si="61"/>
        <v>410229.69511419791</v>
      </c>
      <c r="M423" s="36">
        <f t="shared" si="62"/>
        <v>380618.74170460517</v>
      </c>
      <c r="N423" s="62"/>
      <c r="O423" s="73"/>
      <c r="P423" s="68"/>
    </row>
    <row r="424" spans="1:16" s="34" customFormat="1" x14ac:dyDescent="0.3">
      <c r="A424" s="33">
        <v>2017</v>
      </c>
      <c r="B424" s="34" t="s">
        <v>474</v>
      </c>
      <c r="C424" s="35">
        <v>2904</v>
      </c>
      <c r="D424" s="35">
        <v>1035</v>
      </c>
      <c r="E424" s="36">
        <f t="shared" si="58"/>
        <v>2805.7971014492755</v>
      </c>
      <c r="F424" s="37">
        <f t="shared" si="63"/>
        <v>0.87083849801594637</v>
      </c>
      <c r="G424" s="38">
        <f t="shared" si="59"/>
        <v>249.69105204560427</v>
      </c>
      <c r="H424" s="38">
        <f t="shared" si="60"/>
        <v>32.884903773217637</v>
      </c>
      <c r="I424" s="36">
        <f t="shared" si="56"/>
        <v>282.57595581882191</v>
      </c>
      <c r="J424" s="39">
        <f t="shared" si="64"/>
        <v>-28.093883690315693</v>
      </c>
      <c r="K424" s="36">
        <f t="shared" si="57"/>
        <v>254.48207212850622</v>
      </c>
      <c r="L424" s="36">
        <f t="shared" si="61"/>
        <v>292466.11427248066</v>
      </c>
      <c r="M424" s="36">
        <f t="shared" si="62"/>
        <v>263388.94465300394</v>
      </c>
      <c r="N424" s="62"/>
      <c r="O424" s="73"/>
      <c r="P424" s="68"/>
    </row>
    <row r="425" spans="1:16" s="34" customFormat="1" x14ac:dyDescent="0.3">
      <c r="A425" s="33">
        <v>2018</v>
      </c>
      <c r="B425" s="34" t="s">
        <v>475</v>
      </c>
      <c r="C425" s="35">
        <v>4075</v>
      </c>
      <c r="D425" s="35">
        <v>1215</v>
      </c>
      <c r="E425" s="36">
        <f t="shared" si="58"/>
        <v>3353.9094650205761</v>
      </c>
      <c r="F425" s="37">
        <f t="shared" si="63"/>
        <v>1.0409567675051599</v>
      </c>
      <c r="G425" s="38">
        <f t="shared" si="59"/>
        <v>-79.1763660971761</v>
      </c>
      <c r="H425" s="38">
        <f t="shared" si="60"/>
        <v>0</v>
      </c>
      <c r="I425" s="36">
        <f t="shared" si="56"/>
        <v>-79.1763660971761</v>
      </c>
      <c r="J425" s="39">
        <f t="shared" si="64"/>
        <v>-28.093883690315693</v>
      </c>
      <c r="K425" s="36">
        <f t="shared" si="57"/>
        <v>-107.27024978749179</v>
      </c>
      <c r="L425" s="36">
        <f t="shared" si="61"/>
        <v>-96199.284808068958</v>
      </c>
      <c r="M425" s="36">
        <f t="shared" si="62"/>
        <v>-130333.35349180253</v>
      </c>
      <c r="N425" s="62"/>
      <c r="O425" s="73"/>
      <c r="P425" s="68"/>
    </row>
    <row r="426" spans="1:16" s="34" customFormat="1" x14ac:dyDescent="0.3">
      <c r="A426" s="33">
        <v>2019</v>
      </c>
      <c r="B426" s="34" t="s">
        <v>476</v>
      </c>
      <c r="C426" s="35">
        <v>9641</v>
      </c>
      <c r="D426" s="35">
        <v>3276</v>
      </c>
      <c r="E426" s="36">
        <f t="shared" si="58"/>
        <v>2942.9181929181927</v>
      </c>
      <c r="F426" s="37">
        <f t="shared" si="63"/>
        <v>0.91339693008482981</v>
      </c>
      <c r="G426" s="38">
        <f t="shared" si="59"/>
        <v>167.41839716425392</v>
      </c>
      <c r="H426" s="38">
        <f t="shared" si="60"/>
        <v>0</v>
      </c>
      <c r="I426" s="36">
        <f t="shared" si="56"/>
        <v>167.41839716425392</v>
      </c>
      <c r="J426" s="39">
        <f t="shared" si="64"/>
        <v>-28.093883690315693</v>
      </c>
      <c r="K426" s="36">
        <f t="shared" si="57"/>
        <v>139.32451347393823</v>
      </c>
      <c r="L426" s="36">
        <f t="shared" si="61"/>
        <v>548462.66911009583</v>
      </c>
      <c r="M426" s="36">
        <f t="shared" si="62"/>
        <v>456427.10614062165</v>
      </c>
      <c r="N426" s="62"/>
      <c r="O426" s="73"/>
      <c r="P426" s="68"/>
    </row>
    <row r="427" spans="1:16" s="34" customFormat="1" x14ac:dyDescent="0.3">
      <c r="A427" s="33">
        <v>2020</v>
      </c>
      <c r="B427" s="34" t="s">
        <v>477</v>
      </c>
      <c r="C427" s="35">
        <v>11111</v>
      </c>
      <c r="D427" s="35">
        <v>3978</v>
      </c>
      <c r="E427" s="36">
        <f t="shared" si="58"/>
        <v>2793.1121166415282</v>
      </c>
      <c r="F427" s="37">
        <f t="shared" si="63"/>
        <v>0.86690144458053298</v>
      </c>
      <c r="G427" s="38">
        <f t="shared" si="59"/>
        <v>257.30204293025264</v>
      </c>
      <c r="H427" s="38">
        <f t="shared" si="60"/>
        <v>37.324648455929172</v>
      </c>
      <c r="I427" s="36">
        <f t="shared" si="56"/>
        <v>294.62669138618179</v>
      </c>
      <c r="J427" s="39">
        <f t="shared" si="64"/>
        <v>-28.093883690315693</v>
      </c>
      <c r="K427" s="36">
        <f t="shared" si="57"/>
        <v>266.5328076958661</v>
      </c>
      <c r="L427" s="36">
        <f t="shared" si="61"/>
        <v>1172024.9783342311</v>
      </c>
      <c r="M427" s="36">
        <f t="shared" si="62"/>
        <v>1060267.5090141553</v>
      </c>
      <c r="N427" s="62"/>
      <c r="O427" s="73"/>
      <c r="P427" s="68"/>
    </row>
    <row r="428" spans="1:16" s="34" customFormat="1" x14ac:dyDescent="0.3">
      <c r="A428" s="33">
        <v>2021</v>
      </c>
      <c r="B428" s="34" t="s">
        <v>478</v>
      </c>
      <c r="C428" s="35">
        <v>6476</v>
      </c>
      <c r="D428" s="35">
        <v>2668</v>
      </c>
      <c r="E428" s="36">
        <f t="shared" si="58"/>
        <v>2427.2863568215894</v>
      </c>
      <c r="F428" s="37">
        <f t="shared" si="63"/>
        <v>0.75335967954963157</v>
      </c>
      <c r="G428" s="38">
        <f t="shared" si="59"/>
        <v>476.79749882221591</v>
      </c>
      <c r="H428" s="38">
        <f t="shared" si="60"/>
        <v>165.36366439290776</v>
      </c>
      <c r="I428" s="36">
        <f t="shared" si="56"/>
        <v>642.16116321512368</v>
      </c>
      <c r="J428" s="39">
        <f t="shared" si="64"/>
        <v>-28.093883690315693</v>
      </c>
      <c r="K428" s="36">
        <f t="shared" si="57"/>
        <v>614.06727952480799</v>
      </c>
      <c r="L428" s="36">
        <f t="shared" si="61"/>
        <v>1713285.9834579499</v>
      </c>
      <c r="M428" s="36">
        <f t="shared" si="62"/>
        <v>1638331.5017721877</v>
      </c>
      <c r="N428" s="62"/>
      <c r="O428" s="73"/>
      <c r="P428" s="68"/>
    </row>
    <row r="429" spans="1:16" s="34" customFormat="1" x14ac:dyDescent="0.3">
      <c r="A429" s="33">
        <v>2022</v>
      </c>
      <c r="B429" s="34" t="s">
        <v>479</v>
      </c>
      <c r="C429" s="35">
        <v>3912</v>
      </c>
      <c r="D429" s="35">
        <v>1318</v>
      </c>
      <c r="E429" s="36">
        <f t="shared" si="58"/>
        <v>2968.1335356600912</v>
      </c>
      <c r="F429" s="37">
        <f t="shared" si="63"/>
        <v>0.92122304523370135</v>
      </c>
      <c r="G429" s="38">
        <f t="shared" si="59"/>
        <v>152.28919151911487</v>
      </c>
      <c r="H429" s="38">
        <f t="shared" si="60"/>
        <v>0</v>
      </c>
      <c r="I429" s="36">
        <f t="shared" si="56"/>
        <v>152.28919151911487</v>
      </c>
      <c r="J429" s="39">
        <f t="shared" si="64"/>
        <v>-28.093883690315693</v>
      </c>
      <c r="K429" s="36">
        <f t="shared" si="57"/>
        <v>124.19530782879917</v>
      </c>
      <c r="L429" s="36">
        <f t="shared" si="61"/>
        <v>200717.15442219339</v>
      </c>
      <c r="M429" s="36">
        <f t="shared" si="62"/>
        <v>163689.41571835731</v>
      </c>
      <c r="N429" s="62"/>
      <c r="O429" s="73"/>
      <c r="P429" s="68"/>
    </row>
    <row r="430" spans="1:16" s="34" customFormat="1" x14ac:dyDescent="0.3">
      <c r="A430" s="33">
        <v>2023</v>
      </c>
      <c r="B430" s="34" t="s">
        <v>480</v>
      </c>
      <c r="C430" s="35">
        <v>2828</v>
      </c>
      <c r="D430" s="35">
        <v>1139</v>
      </c>
      <c r="E430" s="36">
        <f t="shared" si="58"/>
        <v>2482.8797190517998</v>
      </c>
      <c r="F430" s="37">
        <f t="shared" si="63"/>
        <v>0.77061425581218679</v>
      </c>
      <c r="G430" s="38">
        <f t="shared" si="59"/>
        <v>443.44148148408965</v>
      </c>
      <c r="H430" s="38">
        <f t="shared" si="60"/>
        <v>145.90598761233412</v>
      </c>
      <c r="I430" s="36">
        <f t="shared" si="56"/>
        <v>589.34746909642377</v>
      </c>
      <c r="J430" s="39">
        <f t="shared" si="64"/>
        <v>-28.093883690315693</v>
      </c>
      <c r="K430" s="36">
        <f t="shared" si="57"/>
        <v>561.25358540610807</v>
      </c>
      <c r="L430" s="36">
        <f t="shared" si="61"/>
        <v>671266.76730082661</v>
      </c>
      <c r="M430" s="36">
        <f t="shared" si="62"/>
        <v>639267.83377755713</v>
      </c>
      <c r="N430" s="62"/>
      <c r="O430" s="73"/>
      <c r="P430" s="68"/>
    </row>
    <row r="431" spans="1:16" s="34" customFormat="1" x14ac:dyDescent="0.3">
      <c r="A431" s="33">
        <v>2024</v>
      </c>
      <c r="B431" s="34" t="s">
        <v>481</v>
      </c>
      <c r="C431" s="35">
        <v>3049</v>
      </c>
      <c r="D431" s="35">
        <v>1000</v>
      </c>
      <c r="E431" s="36">
        <f t="shared" si="58"/>
        <v>3049</v>
      </c>
      <c r="F431" s="37">
        <f t="shared" si="63"/>
        <v>0.9463216634870496</v>
      </c>
      <c r="G431" s="38">
        <f t="shared" si="59"/>
        <v>103.76931291516958</v>
      </c>
      <c r="H431" s="38">
        <f t="shared" si="60"/>
        <v>0</v>
      </c>
      <c r="I431" s="36">
        <f t="shared" si="56"/>
        <v>103.76931291516958</v>
      </c>
      <c r="J431" s="39">
        <f t="shared" si="64"/>
        <v>-28.093883690315693</v>
      </c>
      <c r="K431" s="36">
        <f t="shared" si="57"/>
        <v>75.675429224853886</v>
      </c>
      <c r="L431" s="36">
        <f t="shared" si="61"/>
        <v>103769.31291516958</v>
      </c>
      <c r="M431" s="36">
        <f t="shared" si="62"/>
        <v>75675.429224853884</v>
      </c>
      <c r="N431" s="62"/>
      <c r="O431" s="73"/>
      <c r="P431" s="68"/>
    </row>
    <row r="432" spans="1:16" s="34" customFormat="1" x14ac:dyDescent="0.3">
      <c r="A432" s="33">
        <v>2025</v>
      </c>
      <c r="B432" s="34" t="s">
        <v>482</v>
      </c>
      <c r="C432" s="35">
        <v>7800</v>
      </c>
      <c r="D432" s="35">
        <v>2922</v>
      </c>
      <c r="E432" s="36">
        <f t="shared" si="58"/>
        <v>2669.4045174537987</v>
      </c>
      <c r="F432" s="37">
        <f t="shared" si="63"/>
        <v>0.82850617365586221</v>
      </c>
      <c r="G432" s="38">
        <f t="shared" si="59"/>
        <v>331.52660244289035</v>
      </c>
      <c r="H432" s="38">
        <f t="shared" si="60"/>
        <v>80.622308171634515</v>
      </c>
      <c r="I432" s="36">
        <f t="shared" si="56"/>
        <v>412.14891061452488</v>
      </c>
      <c r="J432" s="39">
        <f t="shared" si="64"/>
        <v>-28.093883690315693</v>
      </c>
      <c r="K432" s="36">
        <f t="shared" si="57"/>
        <v>384.05502692420919</v>
      </c>
      <c r="L432" s="36">
        <f t="shared" si="61"/>
        <v>1204299.1168156418</v>
      </c>
      <c r="M432" s="36">
        <f t="shared" si="62"/>
        <v>1122208.7886725392</v>
      </c>
      <c r="N432" s="62"/>
      <c r="O432" s="73"/>
      <c r="P432" s="68"/>
    </row>
    <row r="433" spans="1:16" s="34" customFormat="1" x14ac:dyDescent="0.3">
      <c r="A433" s="33">
        <v>2027</v>
      </c>
      <c r="B433" s="34" t="s">
        <v>483</v>
      </c>
      <c r="C433" s="35">
        <v>2001</v>
      </c>
      <c r="D433" s="35">
        <v>959</v>
      </c>
      <c r="E433" s="36">
        <f t="shared" si="58"/>
        <v>2086.5484880083422</v>
      </c>
      <c r="F433" s="37">
        <f t="shared" si="63"/>
        <v>0.64760447232484175</v>
      </c>
      <c r="G433" s="38">
        <f t="shared" si="59"/>
        <v>681.24022011016416</v>
      </c>
      <c r="H433" s="38">
        <f t="shared" si="60"/>
        <v>284.62191847754423</v>
      </c>
      <c r="I433" s="36">
        <f t="shared" si="56"/>
        <v>965.86213858770839</v>
      </c>
      <c r="J433" s="39">
        <f t="shared" si="64"/>
        <v>-28.093883690315693</v>
      </c>
      <c r="K433" s="36">
        <f t="shared" si="57"/>
        <v>937.76825489739269</v>
      </c>
      <c r="L433" s="36">
        <f t="shared" si="61"/>
        <v>926261.79090561229</v>
      </c>
      <c r="M433" s="36">
        <f t="shared" si="62"/>
        <v>899319.75644659961</v>
      </c>
      <c r="N433" s="62"/>
      <c r="O433" s="73"/>
      <c r="P433" s="68"/>
    </row>
    <row r="434" spans="1:16" s="34" customFormat="1" x14ac:dyDescent="0.3">
      <c r="A434" s="33">
        <v>2028</v>
      </c>
      <c r="B434" s="34" t="s">
        <v>484</v>
      </c>
      <c r="C434" s="35">
        <v>8377</v>
      </c>
      <c r="D434" s="35">
        <v>2211</v>
      </c>
      <c r="E434" s="36">
        <f t="shared" si="58"/>
        <v>3788.7833559475353</v>
      </c>
      <c r="F434" s="37">
        <f t="shared" si="63"/>
        <v>1.1759290810076477</v>
      </c>
      <c r="G434" s="38">
        <f t="shared" si="59"/>
        <v>-340.10070065335157</v>
      </c>
      <c r="H434" s="38">
        <f t="shared" si="60"/>
        <v>0</v>
      </c>
      <c r="I434" s="36">
        <f t="shared" si="56"/>
        <v>-340.10070065335157</v>
      </c>
      <c r="J434" s="39">
        <f t="shared" si="64"/>
        <v>-28.093883690315693</v>
      </c>
      <c r="K434" s="36">
        <f t="shared" si="57"/>
        <v>-368.19458434366726</v>
      </c>
      <c r="L434" s="36">
        <f t="shared" si="61"/>
        <v>-751962.64914456033</v>
      </c>
      <c r="M434" s="36">
        <f t="shared" si="62"/>
        <v>-814078.22598384833</v>
      </c>
      <c r="N434" s="62"/>
      <c r="O434" s="73"/>
      <c r="P434" s="68"/>
    </row>
    <row r="435" spans="1:16" s="34" customFormat="1" x14ac:dyDescent="0.3">
      <c r="A435" s="33">
        <v>2030</v>
      </c>
      <c r="B435" s="34" t="s">
        <v>485</v>
      </c>
      <c r="C435" s="35">
        <v>32113</v>
      </c>
      <c r="D435" s="35">
        <v>10227</v>
      </c>
      <c r="E435" s="36">
        <f t="shared" si="58"/>
        <v>3140.0215116847562</v>
      </c>
      <c r="F435" s="37">
        <f t="shared" si="63"/>
        <v>0.97457211555350565</v>
      </c>
      <c r="G435" s="38">
        <f t="shared" si="59"/>
        <v>49.156405904315854</v>
      </c>
      <c r="H435" s="38">
        <f t="shared" si="60"/>
        <v>0</v>
      </c>
      <c r="I435" s="36">
        <f t="shared" si="56"/>
        <v>49.156405904315854</v>
      </c>
      <c r="J435" s="39">
        <f t="shared" si="64"/>
        <v>-28.093883690315693</v>
      </c>
      <c r="K435" s="36">
        <f t="shared" si="57"/>
        <v>21.062522214000161</v>
      </c>
      <c r="L435" s="36">
        <f t="shared" si="61"/>
        <v>502722.56318343821</v>
      </c>
      <c r="M435" s="36">
        <f t="shared" si="62"/>
        <v>215406.41468257963</v>
      </c>
      <c r="N435" s="62"/>
      <c r="O435" s="73"/>
      <c r="P435" s="68"/>
    </row>
    <row r="436" spans="1:16" s="34" customFormat="1" x14ac:dyDescent="0.3">
      <c r="A436" s="33"/>
      <c r="C436" s="35"/>
      <c r="D436" s="35"/>
      <c r="E436" s="36"/>
      <c r="F436" s="37"/>
      <c r="G436" s="38"/>
      <c r="H436" s="38"/>
      <c r="I436" s="36"/>
      <c r="J436" s="39"/>
      <c r="K436" s="36"/>
      <c r="L436" s="36"/>
      <c r="M436" s="36"/>
      <c r="N436" s="62"/>
      <c r="O436" s="73"/>
      <c r="P436" s="68"/>
    </row>
    <row r="437" spans="1:16" s="59" customFormat="1" ht="14.4" thickBot="1" x14ac:dyDescent="0.35">
      <c r="A437" s="43"/>
      <c r="B437" s="43" t="s">
        <v>33</v>
      </c>
      <c r="C437" s="44">
        <f>SUM(C8:C435)</f>
        <v>16799193</v>
      </c>
      <c r="D437" s="45">
        <f>SUM(D8:D435)</f>
        <v>5213985</v>
      </c>
      <c r="E437" s="45">
        <f>(C437*1000)/D437</f>
        <v>3221.948854858616</v>
      </c>
      <c r="F437" s="46">
        <f>IF(C437&gt;0,E437/E$437,"")</f>
        <v>1</v>
      </c>
      <c r="G437" s="47"/>
      <c r="H437" s="47"/>
      <c r="I437" s="45"/>
      <c r="J437" s="48"/>
      <c r="K437" s="45"/>
      <c r="L437" s="45">
        <f>SUM(L8:L435)</f>
        <v>146481088.15305066</v>
      </c>
      <c r="M437" s="45">
        <f>SUM(M8:M435)</f>
        <v>1.1344673112034798E-7</v>
      </c>
    </row>
    <row r="438" spans="1:16" s="34" customFormat="1" ht="14.4" thickTop="1" x14ac:dyDescent="0.3">
      <c r="A438" s="49"/>
      <c r="B438" s="49"/>
      <c r="C438" s="49"/>
      <c r="D438" s="2"/>
      <c r="E438" s="36"/>
      <c r="F438" s="37"/>
      <c r="G438" s="38"/>
      <c r="H438" s="38"/>
      <c r="I438" s="36"/>
      <c r="J438" s="39"/>
      <c r="K438" s="36"/>
      <c r="L438" s="36"/>
      <c r="M438" s="36"/>
    </row>
    <row r="439" spans="1:16" s="34" customFormat="1" x14ac:dyDescent="0.3">
      <c r="A439" s="51" t="s">
        <v>34</v>
      </c>
      <c r="B439" s="51"/>
      <c r="C439" s="51"/>
      <c r="D439" s="52">
        <f>L437</f>
        <v>146481088.15305066</v>
      </c>
      <c r="E439" s="53" t="s">
        <v>35</v>
      </c>
      <c r="F439" s="54">
        <f>D437</f>
        <v>5213985</v>
      </c>
      <c r="G439" s="53" t="s">
        <v>36</v>
      </c>
      <c r="H439" s="53"/>
      <c r="I439" s="55">
        <f>-L437/D437</f>
        <v>-28.093883690315693</v>
      </c>
      <c r="J439" s="56" t="s">
        <v>37</v>
      </c>
      <c r="M439" s="57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fitToHeight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9"/>
  <sheetViews>
    <sheetView workbookViewId="0">
      <pane xSplit="2" ySplit="7" topLeftCell="C30" activePane="bottomRight" state="frozen"/>
      <selection pane="topRight" activeCell="C1" sqref="C1"/>
      <selection pane="bottomLeft" activeCell="A8" sqref="A8"/>
      <selection pane="bottomRight" activeCell="C33" sqref="C33"/>
    </sheetView>
  </sheetViews>
  <sheetFormatPr baseColWidth="10" defaultColWidth="8.6640625" defaultRowHeight="13.8" x14ac:dyDescent="0.3"/>
  <cols>
    <col min="1" max="1" width="6.44140625" style="2" customWidth="1"/>
    <col min="2" max="2" width="14" style="2" bestFit="1" customWidth="1"/>
    <col min="3" max="3" width="11.44140625" style="2" customWidth="1"/>
    <col min="4" max="4" width="12.33203125" style="2" bestFit="1" customWidth="1"/>
    <col min="5" max="6" width="11.44140625" style="2" customWidth="1"/>
    <col min="7" max="8" width="11.44140625" style="60" customWidth="1"/>
    <col min="9" max="9" width="11.44140625" style="2" customWidth="1"/>
    <col min="10" max="10" width="11.44140625" style="61" customWidth="1"/>
    <col min="11" max="11" width="11.44140625" style="2" customWidth="1"/>
    <col min="12" max="13" width="13" style="2" bestFit="1" customWidth="1"/>
    <col min="14" max="14" width="13.44140625" style="2" customWidth="1"/>
    <col min="15" max="235" width="11.44140625" style="2" customWidth="1"/>
    <col min="236" max="16384" width="8.6640625" style="2"/>
  </cols>
  <sheetData>
    <row r="1" spans="1:15" ht="22.5" customHeight="1" x14ac:dyDescent="0.3">
      <c r="A1" s="76" t="s">
        <v>489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3"/>
      <c r="O1" s="3"/>
    </row>
    <row r="2" spans="1:15" x14ac:dyDescent="0.3">
      <c r="A2" s="78" t="s">
        <v>0</v>
      </c>
      <c r="B2" s="78" t="s">
        <v>1</v>
      </c>
      <c r="C2" s="5" t="s">
        <v>2</v>
      </c>
      <c r="D2" s="6" t="s">
        <v>3</v>
      </c>
      <c r="E2" s="81" t="s">
        <v>490</v>
      </c>
      <c r="F2" s="82"/>
      <c r="G2" s="81" t="s">
        <v>4</v>
      </c>
      <c r="H2" s="83"/>
      <c r="I2" s="83"/>
      <c r="J2" s="83"/>
      <c r="K2" s="82"/>
      <c r="L2" s="81" t="s">
        <v>5</v>
      </c>
      <c r="M2" s="82"/>
      <c r="N2" s="7" t="s">
        <v>6</v>
      </c>
      <c r="O2" s="7" t="s">
        <v>7</v>
      </c>
    </row>
    <row r="3" spans="1:15" x14ac:dyDescent="0.3">
      <c r="A3" s="79"/>
      <c r="B3" s="79"/>
      <c r="C3" s="8" t="s">
        <v>57</v>
      </c>
      <c r="D3" s="9" t="s">
        <v>486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3">
      <c r="A4" s="79"/>
      <c r="B4" s="79"/>
      <c r="C4" s="9" t="s">
        <v>18</v>
      </c>
      <c r="D4" s="9"/>
      <c r="E4" s="18"/>
      <c r="F4" s="16" t="s">
        <v>19</v>
      </c>
      <c r="G4" s="19" t="s">
        <v>20</v>
      </c>
      <c r="H4" s="71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54</v>
      </c>
      <c r="O4" s="17" t="s">
        <v>59</v>
      </c>
    </row>
    <row r="5" spans="1:15" s="34" customFormat="1" x14ac:dyDescent="0.3">
      <c r="A5" s="80"/>
      <c r="B5" s="80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58</v>
      </c>
      <c r="N5" s="27"/>
      <c r="O5" s="27"/>
    </row>
    <row r="6" spans="1:15" s="58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</row>
    <row r="7" spans="1:15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s="34" customFormat="1" x14ac:dyDescent="0.3">
      <c r="A8" s="33">
        <v>101</v>
      </c>
      <c r="B8" s="34" t="s">
        <v>64</v>
      </c>
      <c r="C8" s="35">
        <v>691330</v>
      </c>
      <c r="D8" s="35">
        <v>30544</v>
      </c>
      <c r="E8" s="36">
        <f t="shared" ref="E8:E71" si="1">(C8*1000)/D8</f>
        <v>22633.905185961237</v>
      </c>
      <c r="F8" s="37">
        <f>IF(ISNUMBER(C8),E8/E$437,"")</f>
        <v>0.79362525547429263</v>
      </c>
      <c r="G8" s="38">
        <f t="shared" ref="G8:G71" si="2">(E$437-E8)*0.6</f>
        <v>3531.4398337136649</v>
      </c>
      <c r="H8" s="38">
        <f t="shared" ref="H8:H71" si="3">IF(E8&gt;=E$437*0.9,0,IF(E8&lt;0.9*E$437,(E$437*0.9-E8)*0.35))</f>
        <v>1061.8192311910304</v>
      </c>
      <c r="I8" s="36">
        <f>G8+H8</f>
        <v>4593.2590649046952</v>
      </c>
      <c r="J8" s="39">
        <f>I$439</f>
        <v>-359.34686933369665</v>
      </c>
      <c r="K8" s="36">
        <f>I8+J8</f>
        <v>4233.9121955709988</v>
      </c>
      <c r="L8" s="36">
        <f>(I8*D8)</f>
        <v>140296504.87844902</v>
      </c>
      <c r="M8" s="36">
        <f>(K8*D8)</f>
        <v>129320614.10152058</v>
      </c>
      <c r="N8" s="40">
        <f>'jan-sep'!M8</f>
        <v>111324466.64915243</v>
      </c>
      <c r="O8" s="40">
        <f>M8-N8</f>
        <v>17996147.452368155</v>
      </c>
    </row>
    <row r="9" spans="1:15" s="34" customFormat="1" x14ac:dyDescent="0.3">
      <c r="A9" s="33">
        <v>104</v>
      </c>
      <c r="B9" s="34" t="s">
        <v>65</v>
      </c>
      <c r="C9" s="35">
        <v>776987</v>
      </c>
      <c r="D9" s="35">
        <v>32182</v>
      </c>
      <c r="E9" s="36">
        <f t="shared" si="1"/>
        <v>24143.527437698092</v>
      </c>
      <c r="F9" s="37">
        <f t="shared" ref="F9:F72" si="4">IF(ISNUMBER(C9),E9/E$437,"")</f>
        <v>0.84655798340440025</v>
      </c>
      <c r="G9" s="38">
        <f t="shared" si="2"/>
        <v>2625.6664826715519</v>
      </c>
      <c r="H9" s="38">
        <f t="shared" si="3"/>
        <v>533.45144308313115</v>
      </c>
      <c r="I9" s="36">
        <f t="shared" ref="I9:I71" si="5">G9+H9</f>
        <v>3159.1179257546828</v>
      </c>
      <c r="J9" s="39">
        <f>I$439</f>
        <v>-359.34686933369665</v>
      </c>
      <c r="K9" s="36">
        <f t="shared" ref="K9:K71" si="6">I9+J9</f>
        <v>2799.771056420986</v>
      </c>
      <c r="L9" s="36">
        <f t="shared" ref="L9:L71" si="7">(I9*D9)</f>
        <v>101666733.0866372</v>
      </c>
      <c r="M9" s="36">
        <f t="shared" ref="M9:M71" si="8">(K9*D9)</f>
        <v>90102232.13774018</v>
      </c>
      <c r="N9" s="40">
        <f>'jan-sep'!M9</f>
        <v>75206883.476395428</v>
      </c>
      <c r="O9" s="40">
        <f t="shared" ref="O9:O72" si="9">M9-N9</f>
        <v>14895348.661344752</v>
      </c>
    </row>
    <row r="10" spans="1:15" s="34" customFormat="1" x14ac:dyDescent="0.3">
      <c r="A10" s="33">
        <v>105</v>
      </c>
      <c r="B10" s="34" t="s">
        <v>66</v>
      </c>
      <c r="C10" s="35">
        <v>1247491</v>
      </c>
      <c r="D10" s="35">
        <v>54678</v>
      </c>
      <c r="E10" s="36">
        <f t="shared" si="1"/>
        <v>22815.227330919199</v>
      </c>
      <c r="F10" s="37">
        <f t="shared" si="4"/>
        <v>0.79998305508656031</v>
      </c>
      <c r="G10" s="38">
        <f t="shared" si="2"/>
        <v>3422.646546738888</v>
      </c>
      <c r="H10" s="38">
        <f t="shared" si="3"/>
        <v>998.35648045574396</v>
      </c>
      <c r="I10" s="36">
        <f t="shared" si="5"/>
        <v>4421.0030271946316</v>
      </c>
      <c r="J10" s="39">
        <f t="shared" ref="J10:J73" si="10">I$439</f>
        <v>-359.34686933369665</v>
      </c>
      <c r="K10" s="36">
        <f t="shared" si="6"/>
        <v>4061.6561578609349</v>
      </c>
      <c r="L10" s="36">
        <f t="shared" si="7"/>
        <v>241731603.52094808</v>
      </c>
      <c r="M10" s="36">
        <f t="shared" si="8"/>
        <v>222083235.39952019</v>
      </c>
      <c r="N10" s="40">
        <f>'jan-sep'!M10</f>
        <v>174263180.757018</v>
      </c>
      <c r="O10" s="40">
        <f t="shared" si="9"/>
        <v>47820054.642502189</v>
      </c>
    </row>
    <row r="11" spans="1:15" s="34" customFormat="1" x14ac:dyDescent="0.3">
      <c r="A11" s="33">
        <v>106</v>
      </c>
      <c r="B11" s="34" t="s">
        <v>67</v>
      </c>
      <c r="C11" s="35">
        <v>1881454</v>
      </c>
      <c r="D11" s="35">
        <v>78967</v>
      </c>
      <c r="E11" s="36">
        <f t="shared" si="1"/>
        <v>23825.825977940152</v>
      </c>
      <c r="F11" s="37">
        <f t="shared" si="4"/>
        <v>0.83541823972811502</v>
      </c>
      <c r="G11" s="38">
        <f t="shared" si="2"/>
        <v>2816.2873585263155</v>
      </c>
      <c r="H11" s="38">
        <f t="shared" si="3"/>
        <v>644.64695399841014</v>
      </c>
      <c r="I11" s="36">
        <f t="shared" si="5"/>
        <v>3460.9343125247256</v>
      </c>
      <c r="J11" s="39">
        <f t="shared" si="10"/>
        <v>-359.34686933369665</v>
      </c>
      <c r="K11" s="36">
        <f t="shared" si="6"/>
        <v>3101.5874431910288</v>
      </c>
      <c r="L11" s="36">
        <f t="shared" si="7"/>
        <v>273299599.85714</v>
      </c>
      <c r="M11" s="36">
        <f t="shared" si="8"/>
        <v>244923055.62646598</v>
      </c>
      <c r="N11" s="40">
        <f>'jan-sep'!M11</f>
        <v>182586201.82961047</v>
      </c>
      <c r="O11" s="40">
        <f t="shared" si="9"/>
        <v>62336853.796855509</v>
      </c>
    </row>
    <row r="12" spans="1:15" s="34" customFormat="1" x14ac:dyDescent="0.3">
      <c r="A12" s="33">
        <v>111</v>
      </c>
      <c r="B12" s="34" t="s">
        <v>68</v>
      </c>
      <c r="C12" s="35">
        <v>126488</v>
      </c>
      <c r="D12" s="35">
        <v>4511</v>
      </c>
      <c r="E12" s="36">
        <f t="shared" si="1"/>
        <v>28039.902460651741</v>
      </c>
      <c r="F12" s="37">
        <f t="shared" si="4"/>
        <v>0.98317875642651353</v>
      </c>
      <c r="G12" s="38">
        <f t="shared" si="2"/>
        <v>287.84146889936238</v>
      </c>
      <c r="H12" s="38">
        <f t="shared" si="3"/>
        <v>0</v>
      </c>
      <c r="I12" s="36">
        <f t="shared" si="5"/>
        <v>287.84146889936238</v>
      </c>
      <c r="J12" s="39">
        <f t="shared" si="10"/>
        <v>-359.34686933369665</v>
      </c>
      <c r="K12" s="36">
        <f t="shared" si="6"/>
        <v>-71.505400434334263</v>
      </c>
      <c r="L12" s="36">
        <f t="shared" si="7"/>
        <v>1298452.8662050236</v>
      </c>
      <c r="M12" s="36">
        <f t="shared" si="8"/>
        <v>-322560.86135928187</v>
      </c>
      <c r="N12" s="40">
        <f>'jan-sep'!M12</f>
        <v>-1502140.0789038921</v>
      </c>
      <c r="O12" s="40">
        <f t="shared" si="9"/>
        <v>1179579.2175446101</v>
      </c>
    </row>
    <row r="13" spans="1:15" s="34" customFormat="1" x14ac:dyDescent="0.3">
      <c r="A13" s="33">
        <v>118</v>
      </c>
      <c r="B13" s="34" t="s">
        <v>69</v>
      </c>
      <c r="C13" s="35">
        <v>32494</v>
      </c>
      <c r="D13" s="35">
        <v>1404</v>
      </c>
      <c r="E13" s="36">
        <f t="shared" si="1"/>
        <v>23143.874643874642</v>
      </c>
      <c r="F13" s="37">
        <f t="shared" si="4"/>
        <v>0.81150659932527081</v>
      </c>
      <c r="G13" s="38">
        <f t="shared" si="2"/>
        <v>3225.4581589656218</v>
      </c>
      <c r="H13" s="38">
        <f t="shared" si="3"/>
        <v>883.32992092133873</v>
      </c>
      <c r="I13" s="36">
        <f t="shared" si="5"/>
        <v>4108.788079886961</v>
      </c>
      <c r="J13" s="39">
        <f t="shared" si="10"/>
        <v>-359.34686933369665</v>
      </c>
      <c r="K13" s="36">
        <f t="shared" si="6"/>
        <v>3749.4412105532642</v>
      </c>
      <c r="L13" s="36">
        <f t="shared" si="7"/>
        <v>5768738.4641612936</v>
      </c>
      <c r="M13" s="36">
        <f t="shared" si="8"/>
        <v>5264215.4596167831</v>
      </c>
      <c r="N13" s="40">
        <f>'jan-sep'!M13</f>
        <v>4139007.2804940413</v>
      </c>
      <c r="O13" s="40">
        <f t="shared" si="9"/>
        <v>1125208.1791227418</v>
      </c>
    </row>
    <row r="14" spans="1:15" s="34" customFormat="1" x14ac:dyDescent="0.3">
      <c r="A14" s="33">
        <v>119</v>
      </c>
      <c r="B14" s="34" t="s">
        <v>70</v>
      </c>
      <c r="C14" s="35">
        <v>85580</v>
      </c>
      <c r="D14" s="35">
        <v>3610</v>
      </c>
      <c r="E14" s="36">
        <f t="shared" si="1"/>
        <v>23706.371191135735</v>
      </c>
      <c r="F14" s="37">
        <f t="shared" si="4"/>
        <v>0.83122972983923893</v>
      </c>
      <c r="G14" s="38">
        <f t="shared" si="2"/>
        <v>2887.960230608966</v>
      </c>
      <c r="H14" s="38">
        <f t="shared" si="3"/>
        <v>686.45612937995622</v>
      </c>
      <c r="I14" s="36">
        <f t="shared" si="5"/>
        <v>3574.4163599889221</v>
      </c>
      <c r="J14" s="39">
        <f t="shared" si="10"/>
        <v>-359.34686933369665</v>
      </c>
      <c r="K14" s="36">
        <f t="shared" si="6"/>
        <v>3215.0694906552253</v>
      </c>
      <c r="L14" s="36">
        <f t="shared" si="7"/>
        <v>12903643.059560008</v>
      </c>
      <c r="M14" s="36">
        <f t="shared" si="8"/>
        <v>11606400.861265363</v>
      </c>
      <c r="N14" s="40">
        <f>'jan-sep'!M14</f>
        <v>10142883.178478271</v>
      </c>
      <c r="O14" s="40">
        <f t="shared" si="9"/>
        <v>1463517.6827870924</v>
      </c>
    </row>
    <row r="15" spans="1:15" s="34" customFormat="1" x14ac:dyDescent="0.3">
      <c r="A15" s="33">
        <v>121</v>
      </c>
      <c r="B15" s="34" t="s">
        <v>71</v>
      </c>
      <c r="C15" s="35">
        <v>19972</v>
      </c>
      <c r="D15" s="35">
        <v>672</v>
      </c>
      <c r="E15" s="36">
        <f t="shared" si="1"/>
        <v>29720.238095238095</v>
      </c>
      <c r="F15" s="37">
        <f t="shared" si="4"/>
        <v>1.0420973030195377</v>
      </c>
      <c r="G15" s="38">
        <f t="shared" si="2"/>
        <v>-720.35991185244995</v>
      </c>
      <c r="H15" s="38">
        <f t="shared" si="3"/>
        <v>0</v>
      </c>
      <c r="I15" s="36">
        <f t="shared" si="5"/>
        <v>-720.35991185244995</v>
      </c>
      <c r="J15" s="39">
        <f t="shared" si="10"/>
        <v>-359.34686933369665</v>
      </c>
      <c r="K15" s="36">
        <f t="shared" si="6"/>
        <v>-1079.7067811861466</v>
      </c>
      <c r="L15" s="36">
        <f t="shared" si="7"/>
        <v>-484081.86076484638</v>
      </c>
      <c r="M15" s="36">
        <f t="shared" si="8"/>
        <v>-725562.95695709053</v>
      </c>
      <c r="N15" s="40">
        <f>'jan-sep'!M15</f>
        <v>-108891.80514817443</v>
      </c>
      <c r="O15" s="40">
        <f t="shared" si="9"/>
        <v>-616671.15180891613</v>
      </c>
    </row>
    <row r="16" spans="1:15" s="34" customFormat="1" x14ac:dyDescent="0.3">
      <c r="A16" s="33">
        <v>122</v>
      </c>
      <c r="B16" s="34" t="s">
        <v>72</v>
      </c>
      <c r="C16" s="35">
        <v>124999</v>
      </c>
      <c r="D16" s="35">
        <v>5343</v>
      </c>
      <c r="E16" s="36">
        <f t="shared" si="1"/>
        <v>23394.909227026015</v>
      </c>
      <c r="F16" s="37">
        <f t="shared" si="4"/>
        <v>0.82030876508277173</v>
      </c>
      <c r="G16" s="38">
        <f t="shared" si="2"/>
        <v>3074.837409074798</v>
      </c>
      <c r="H16" s="38">
        <f t="shared" si="3"/>
        <v>795.46781681835819</v>
      </c>
      <c r="I16" s="36">
        <f t="shared" si="5"/>
        <v>3870.3052258931561</v>
      </c>
      <c r="J16" s="39">
        <f t="shared" si="10"/>
        <v>-359.34686933369665</v>
      </c>
      <c r="K16" s="36">
        <f t="shared" si="6"/>
        <v>3510.9583565594594</v>
      </c>
      <c r="L16" s="36">
        <f t="shared" si="7"/>
        <v>20679040.821947135</v>
      </c>
      <c r="M16" s="36">
        <f t="shared" si="8"/>
        <v>18759050.499097191</v>
      </c>
      <c r="N16" s="40">
        <f>'jan-sep'!M16</f>
        <v>14439192.984102318</v>
      </c>
      <c r="O16" s="40">
        <f t="shared" si="9"/>
        <v>4319857.5149948727</v>
      </c>
    </row>
    <row r="17" spans="1:15" s="34" customFormat="1" x14ac:dyDescent="0.3">
      <c r="A17" s="33">
        <v>123</v>
      </c>
      <c r="B17" s="34" t="s">
        <v>73</v>
      </c>
      <c r="C17" s="35">
        <v>147816</v>
      </c>
      <c r="D17" s="35">
        <v>5736</v>
      </c>
      <c r="E17" s="36">
        <f t="shared" si="1"/>
        <v>25769.874476987447</v>
      </c>
      <c r="F17" s="37">
        <f t="shared" si="4"/>
        <v>0.9035834977352829</v>
      </c>
      <c r="G17" s="38">
        <f t="shared" si="2"/>
        <v>1649.8582590979393</v>
      </c>
      <c r="H17" s="38">
        <f t="shared" si="3"/>
        <v>0</v>
      </c>
      <c r="I17" s="36">
        <f t="shared" si="5"/>
        <v>1649.8582590979393</v>
      </c>
      <c r="J17" s="39">
        <f t="shared" si="10"/>
        <v>-359.34686933369665</v>
      </c>
      <c r="K17" s="36">
        <f t="shared" si="6"/>
        <v>1290.5113897642427</v>
      </c>
      <c r="L17" s="36">
        <f t="shared" si="7"/>
        <v>9463586.9741857797</v>
      </c>
      <c r="M17" s="36">
        <f t="shared" si="8"/>
        <v>7402373.3316876963</v>
      </c>
      <c r="N17" s="40">
        <f>'jan-sep'!M17</f>
        <v>7997207.0946679553</v>
      </c>
      <c r="O17" s="40">
        <f t="shared" si="9"/>
        <v>-594833.76298025902</v>
      </c>
    </row>
    <row r="18" spans="1:15" s="34" customFormat="1" x14ac:dyDescent="0.3">
      <c r="A18" s="33">
        <v>124</v>
      </c>
      <c r="B18" s="34" t="s">
        <v>74</v>
      </c>
      <c r="C18" s="35">
        <v>379524</v>
      </c>
      <c r="D18" s="35">
        <v>15615</v>
      </c>
      <c r="E18" s="36">
        <f t="shared" si="1"/>
        <v>24305.09125840538</v>
      </c>
      <c r="F18" s="37">
        <f t="shared" si="4"/>
        <v>0.85222298586114609</v>
      </c>
      <c r="G18" s="38">
        <f t="shared" si="2"/>
        <v>2528.7281902471791</v>
      </c>
      <c r="H18" s="38">
        <f t="shared" si="3"/>
        <v>476.90410583558037</v>
      </c>
      <c r="I18" s="36">
        <f t="shared" si="5"/>
        <v>3005.6322960827592</v>
      </c>
      <c r="J18" s="39">
        <f t="shared" si="10"/>
        <v>-359.34686933369665</v>
      </c>
      <c r="K18" s="36">
        <f t="shared" si="6"/>
        <v>2646.2854267490625</v>
      </c>
      <c r="L18" s="36">
        <f t="shared" si="7"/>
        <v>46932948.303332284</v>
      </c>
      <c r="M18" s="36">
        <f t="shared" si="8"/>
        <v>41321746.938686609</v>
      </c>
      <c r="N18" s="40">
        <f>'jan-sep'!M18</f>
        <v>30371727.446520284</v>
      </c>
      <c r="O18" s="40">
        <f t="shared" si="9"/>
        <v>10950019.492166325</v>
      </c>
    </row>
    <row r="19" spans="1:15" s="34" customFormat="1" x14ac:dyDescent="0.3">
      <c r="A19" s="33">
        <v>125</v>
      </c>
      <c r="B19" s="34" t="s">
        <v>75</v>
      </c>
      <c r="C19" s="35">
        <v>261899</v>
      </c>
      <c r="D19" s="35">
        <v>11396</v>
      </c>
      <c r="E19" s="36">
        <f t="shared" si="1"/>
        <v>22981.660231660233</v>
      </c>
      <c r="F19" s="37">
        <f t="shared" si="4"/>
        <v>0.80581878481524438</v>
      </c>
      <c r="G19" s="38">
        <f t="shared" si="2"/>
        <v>3322.7868062942675</v>
      </c>
      <c r="H19" s="38">
        <f t="shared" si="3"/>
        <v>940.10496519638195</v>
      </c>
      <c r="I19" s="36">
        <f t="shared" si="5"/>
        <v>4262.8917714906493</v>
      </c>
      <c r="J19" s="39">
        <f t="shared" si="10"/>
        <v>-359.34686933369665</v>
      </c>
      <c r="K19" s="36">
        <f t="shared" si="6"/>
        <v>3903.5449021569525</v>
      </c>
      <c r="L19" s="36">
        <f t="shared" si="7"/>
        <v>48579914.62790744</v>
      </c>
      <c r="M19" s="36">
        <f t="shared" si="8"/>
        <v>44484797.704980634</v>
      </c>
      <c r="N19" s="40">
        <f>'jan-sep'!M19</f>
        <v>36760509.806631126</v>
      </c>
      <c r="O19" s="40">
        <f t="shared" si="9"/>
        <v>7724287.8983495086</v>
      </c>
    </row>
    <row r="20" spans="1:15" s="34" customFormat="1" x14ac:dyDescent="0.3">
      <c r="A20" s="33">
        <v>127</v>
      </c>
      <c r="B20" s="34" t="s">
        <v>76</v>
      </c>
      <c r="C20" s="35">
        <v>87732</v>
      </c>
      <c r="D20" s="35">
        <v>3742</v>
      </c>
      <c r="E20" s="36">
        <f t="shared" si="1"/>
        <v>23445.216461785141</v>
      </c>
      <c r="F20" s="37">
        <f t="shared" si="4"/>
        <v>0.82207271574483787</v>
      </c>
      <c r="G20" s="38">
        <f t="shared" si="2"/>
        <v>3044.6530682193224</v>
      </c>
      <c r="H20" s="38">
        <f t="shared" si="3"/>
        <v>777.86028465266406</v>
      </c>
      <c r="I20" s="36">
        <f t="shared" si="5"/>
        <v>3822.5133528719866</v>
      </c>
      <c r="J20" s="39">
        <f t="shared" si="10"/>
        <v>-359.34686933369665</v>
      </c>
      <c r="K20" s="36">
        <f t="shared" si="6"/>
        <v>3463.1664835382899</v>
      </c>
      <c r="L20" s="36">
        <f t="shared" si="7"/>
        <v>14303844.966446973</v>
      </c>
      <c r="M20" s="36">
        <f t="shared" si="8"/>
        <v>12959168.981400281</v>
      </c>
      <c r="N20" s="40">
        <f>'jan-sep'!M20</f>
        <v>10652353.948439244</v>
      </c>
      <c r="O20" s="40">
        <f t="shared" si="9"/>
        <v>2306815.032961037</v>
      </c>
    </row>
    <row r="21" spans="1:15" s="34" customFormat="1" x14ac:dyDescent="0.3">
      <c r="A21" s="33">
        <v>128</v>
      </c>
      <c r="B21" s="34" t="s">
        <v>77</v>
      </c>
      <c r="C21" s="35">
        <v>191807</v>
      </c>
      <c r="D21" s="35">
        <v>8084</v>
      </c>
      <c r="E21" s="36">
        <f t="shared" si="1"/>
        <v>23726.744186046511</v>
      </c>
      <c r="F21" s="37">
        <f t="shared" si="4"/>
        <v>0.83194407953532534</v>
      </c>
      <c r="G21" s="38">
        <f t="shared" si="2"/>
        <v>2875.7364336625001</v>
      </c>
      <c r="H21" s="38">
        <f t="shared" si="3"/>
        <v>679.32558116118446</v>
      </c>
      <c r="I21" s="36">
        <f t="shared" si="5"/>
        <v>3555.0620148236844</v>
      </c>
      <c r="J21" s="39">
        <f t="shared" si="10"/>
        <v>-359.34686933369665</v>
      </c>
      <c r="K21" s="36">
        <f t="shared" si="6"/>
        <v>3195.7151454899877</v>
      </c>
      <c r="L21" s="36">
        <f t="shared" si="7"/>
        <v>28739121.327834666</v>
      </c>
      <c r="M21" s="36">
        <f t="shared" si="8"/>
        <v>25834161.23614106</v>
      </c>
      <c r="N21" s="40">
        <f>'jan-sep'!M21</f>
        <v>19278897.760337494</v>
      </c>
      <c r="O21" s="40">
        <f t="shared" si="9"/>
        <v>6555263.4758035652</v>
      </c>
    </row>
    <row r="22" spans="1:15" s="34" customFormat="1" x14ac:dyDescent="0.3">
      <c r="A22" s="33">
        <v>135</v>
      </c>
      <c r="B22" s="34" t="s">
        <v>78</v>
      </c>
      <c r="C22" s="35">
        <v>187146</v>
      </c>
      <c r="D22" s="35">
        <v>7357</v>
      </c>
      <c r="E22" s="36">
        <f t="shared" si="1"/>
        <v>25437.814326491778</v>
      </c>
      <c r="F22" s="37">
        <f t="shared" si="4"/>
        <v>0.89194028726829677</v>
      </c>
      <c r="G22" s="38">
        <f t="shared" si="2"/>
        <v>1849.0943493953403</v>
      </c>
      <c r="H22" s="38">
        <f t="shared" si="3"/>
        <v>80.451032005341219</v>
      </c>
      <c r="I22" s="36">
        <f t="shared" si="5"/>
        <v>1929.5453814006814</v>
      </c>
      <c r="J22" s="39">
        <f t="shared" si="10"/>
        <v>-359.34686933369665</v>
      </c>
      <c r="K22" s="36">
        <f t="shared" si="6"/>
        <v>1570.1985120669847</v>
      </c>
      <c r="L22" s="36">
        <f t="shared" si="7"/>
        <v>14195665.370964814</v>
      </c>
      <c r="M22" s="36">
        <f t="shared" si="8"/>
        <v>11551950.453276806</v>
      </c>
      <c r="N22" s="40">
        <f>'jan-sep'!M22</f>
        <v>10831784.12577966</v>
      </c>
      <c r="O22" s="40">
        <f t="shared" si="9"/>
        <v>720166.32749714516</v>
      </c>
    </row>
    <row r="23" spans="1:15" s="34" customFormat="1" x14ac:dyDescent="0.3">
      <c r="A23" s="33">
        <v>136</v>
      </c>
      <c r="B23" s="34" t="s">
        <v>79</v>
      </c>
      <c r="C23" s="35">
        <v>404544</v>
      </c>
      <c r="D23" s="35">
        <v>15458</v>
      </c>
      <c r="E23" s="36">
        <f t="shared" si="1"/>
        <v>26170.526588174409</v>
      </c>
      <c r="F23" s="37">
        <f t="shared" si="4"/>
        <v>0.91763178641921228</v>
      </c>
      <c r="G23" s="38">
        <f t="shared" si="2"/>
        <v>1409.4669923857618</v>
      </c>
      <c r="H23" s="38">
        <f t="shared" si="3"/>
        <v>0</v>
      </c>
      <c r="I23" s="36">
        <f t="shared" si="5"/>
        <v>1409.4669923857618</v>
      </c>
      <c r="J23" s="39">
        <f t="shared" si="10"/>
        <v>-359.34686933369665</v>
      </c>
      <c r="K23" s="36">
        <f t="shared" si="6"/>
        <v>1050.1201230520651</v>
      </c>
      <c r="L23" s="36">
        <f t="shared" si="7"/>
        <v>21787540.768299107</v>
      </c>
      <c r="M23" s="36">
        <f t="shared" si="8"/>
        <v>16232756.862138823</v>
      </c>
      <c r="N23" s="40">
        <f>'jan-sep'!M23</f>
        <v>17290171.682248503</v>
      </c>
      <c r="O23" s="40">
        <f t="shared" si="9"/>
        <v>-1057414.8201096803</v>
      </c>
    </row>
    <row r="24" spans="1:15" s="34" customFormat="1" x14ac:dyDescent="0.3">
      <c r="A24" s="33">
        <v>137</v>
      </c>
      <c r="B24" s="34" t="s">
        <v>80</v>
      </c>
      <c r="C24" s="35">
        <v>125719</v>
      </c>
      <c r="D24" s="35">
        <v>5186</v>
      </c>
      <c r="E24" s="36">
        <f t="shared" si="1"/>
        <v>24241.997686077902</v>
      </c>
      <c r="F24" s="37">
        <f t="shared" si="4"/>
        <v>0.850010700705501</v>
      </c>
      <c r="G24" s="38">
        <f t="shared" si="2"/>
        <v>2566.5843336436656</v>
      </c>
      <c r="H24" s="38">
        <f t="shared" si="3"/>
        <v>498.98685615019764</v>
      </c>
      <c r="I24" s="36">
        <f t="shared" si="5"/>
        <v>3065.5711897938631</v>
      </c>
      <c r="J24" s="39">
        <f t="shared" si="10"/>
        <v>-359.34686933369665</v>
      </c>
      <c r="K24" s="36">
        <f t="shared" si="6"/>
        <v>2706.2243204601664</v>
      </c>
      <c r="L24" s="36">
        <f t="shared" si="7"/>
        <v>15898052.190270973</v>
      </c>
      <c r="M24" s="36">
        <f t="shared" si="8"/>
        <v>14034479.325906422</v>
      </c>
      <c r="N24" s="40">
        <f>'jan-sep'!M24</f>
        <v>10948837.219830552</v>
      </c>
      <c r="O24" s="40">
        <f t="shared" si="9"/>
        <v>3085642.1060758699</v>
      </c>
    </row>
    <row r="25" spans="1:15" s="34" customFormat="1" x14ac:dyDescent="0.3">
      <c r="A25" s="33">
        <v>138</v>
      </c>
      <c r="B25" s="34" t="s">
        <v>81</v>
      </c>
      <c r="C25" s="35">
        <v>131702</v>
      </c>
      <c r="D25" s="35">
        <v>5382</v>
      </c>
      <c r="E25" s="36">
        <f t="shared" si="1"/>
        <v>24470.828688219994</v>
      </c>
      <c r="F25" s="37">
        <f t="shared" si="4"/>
        <v>0.85803432990441175</v>
      </c>
      <c r="G25" s="38">
        <f t="shared" si="2"/>
        <v>2429.2857323584108</v>
      </c>
      <c r="H25" s="38">
        <f t="shared" si="3"/>
        <v>418.89600540046575</v>
      </c>
      <c r="I25" s="36">
        <f t="shared" si="5"/>
        <v>2848.1817377588764</v>
      </c>
      <c r="J25" s="39">
        <f t="shared" si="10"/>
        <v>-359.34686933369665</v>
      </c>
      <c r="K25" s="36">
        <f t="shared" si="6"/>
        <v>2488.8348684251796</v>
      </c>
      <c r="L25" s="36">
        <f t="shared" si="7"/>
        <v>15328914.112618273</v>
      </c>
      <c r="M25" s="36">
        <f t="shared" si="8"/>
        <v>13394909.261864316</v>
      </c>
      <c r="N25" s="40">
        <f>'jan-sep'!M25</f>
        <v>12605319.575227158</v>
      </c>
      <c r="O25" s="40">
        <f t="shared" si="9"/>
        <v>789589.68663715757</v>
      </c>
    </row>
    <row r="26" spans="1:15" s="34" customFormat="1" x14ac:dyDescent="0.3">
      <c r="A26" s="33">
        <v>211</v>
      </c>
      <c r="B26" s="34" t="s">
        <v>82</v>
      </c>
      <c r="C26" s="35">
        <v>475530</v>
      </c>
      <c r="D26" s="35">
        <v>16732</v>
      </c>
      <c r="E26" s="36">
        <f t="shared" si="1"/>
        <v>28420.392063112598</v>
      </c>
      <c r="F26" s="37">
        <f t="shared" si="4"/>
        <v>0.99652007580897717</v>
      </c>
      <c r="G26" s="38">
        <f t="shared" si="2"/>
        <v>59.547707422848177</v>
      </c>
      <c r="H26" s="38">
        <f t="shared" si="3"/>
        <v>0</v>
      </c>
      <c r="I26" s="36">
        <f>G26+H26</f>
        <v>59.547707422848177</v>
      </c>
      <c r="J26" s="39">
        <f>I$439</f>
        <v>-359.34686933369665</v>
      </c>
      <c r="K26" s="36">
        <f t="shared" si="6"/>
        <v>-299.79916191084845</v>
      </c>
      <c r="L26" s="36">
        <f t="shared" si="7"/>
        <v>996352.2405990957</v>
      </c>
      <c r="M26" s="36">
        <f t="shared" si="8"/>
        <v>-5016239.577092316</v>
      </c>
      <c r="N26" s="40">
        <f>'jan-sep'!M26</f>
        <v>-2666190.6008024425</v>
      </c>
      <c r="O26" s="40">
        <f t="shared" si="9"/>
        <v>-2350048.9762898735</v>
      </c>
    </row>
    <row r="27" spans="1:15" s="34" customFormat="1" x14ac:dyDescent="0.3">
      <c r="A27" s="33">
        <v>213</v>
      </c>
      <c r="B27" s="34" t="s">
        <v>83</v>
      </c>
      <c r="C27" s="35">
        <v>893438</v>
      </c>
      <c r="D27" s="35">
        <v>30261</v>
      </c>
      <c r="E27" s="36">
        <f t="shared" si="1"/>
        <v>29524.404348831831</v>
      </c>
      <c r="F27" s="37">
        <f t="shared" si="4"/>
        <v>1.0352306750229445</v>
      </c>
      <c r="G27" s="38">
        <f t="shared" si="2"/>
        <v>-602.85966400869142</v>
      </c>
      <c r="H27" s="38">
        <f t="shared" si="3"/>
        <v>0</v>
      </c>
      <c r="I27" s="36">
        <f t="shared" si="5"/>
        <v>-602.85966400869142</v>
      </c>
      <c r="J27" s="39">
        <f>I$439</f>
        <v>-359.34686933369665</v>
      </c>
      <c r="K27" s="36">
        <f>I27+J27</f>
        <v>-962.20653334238807</v>
      </c>
      <c r="L27" s="36">
        <f t="shared" si="7"/>
        <v>-18243136.292567011</v>
      </c>
      <c r="M27" s="36">
        <f t="shared" si="8"/>
        <v>-29117331.905474007</v>
      </c>
      <c r="N27" s="40">
        <f>'jan-sep'!M27</f>
        <v>-18969334.100578714</v>
      </c>
      <c r="O27" s="40">
        <f t="shared" si="9"/>
        <v>-10147997.804895293</v>
      </c>
    </row>
    <row r="28" spans="1:15" s="34" customFormat="1" x14ac:dyDescent="0.3">
      <c r="A28" s="33">
        <v>214</v>
      </c>
      <c r="B28" s="34" t="s">
        <v>84</v>
      </c>
      <c r="C28" s="35">
        <v>501494</v>
      </c>
      <c r="D28" s="35">
        <v>18992</v>
      </c>
      <c r="E28" s="36">
        <f t="shared" si="1"/>
        <v>26405.539174389218</v>
      </c>
      <c r="F28" s="37">
        <f t="shared" si="4"/>
        <v>0.92587216395203353</v>
      </c>
      <c r="G28" s="38">
        <f t="shared" si="2"/>
        <v>1268.4594406568765</v>
      </c>
      <c r="H28" s="38">
        <f t="shared" si="3"/>
        <v>0</v>
      </c>
      <c r="I28" s="36">
        <f t="shared" si="5"/>
        <v>1268.4594406568765</v>
      </c>
      <c r="J28" s="39">
        <f t="shared" si="10"/>
        <v>-359.34686933369665</v>
      </c>
      <c r="K28" s="36">
        <f t="shared" si="6"/>
        <v>909.11257132317985</v>
      </c>
      <c r="L28" s="36">
        <f t="shared" si="7"/>
        <v>24090581.696955398</v>
      </c>
      <c r="M28" s="36">
        <f t="shared" si="8"/>
        <v>17265865.954569831</v>
      </c>
      <c r="N28" s="40">
        <f>'jan-sep'!M28</f>
        <v>11448253.030693285</v>
      </c>
      <c r="O28" s="40">
        <f t="shared" si="9"/>
        <v>5817612.9238765463</v>
      </c>
    </row>
    <row r="29" spans="1:15" s="34" customFormat="1" x14ac:dyDescent="0.3">
      <c r="A29" s="33">
        <v>215</v>
      </c>
      <c r="B29" s="34" t="s">
        <v>85</v>
      </c>
      <c r="C29" s="35">
        <v>548742</v>
      </c>
      <c r="D29" s="35">
        <v>15695</v>
      </c>
      <c r="E29" s="36">
        <f t="shared" si="1"/>
        <v>34962.854412233195</v>
      </c>
      <c r="F29" s="37">
        <f t="shared" si="4"/>
        <v>1.2259220862261762</v>
      </c>
      <c r="G29" s="38">
        <f t="shared" si="2"/>
        <v>-3865.9297020495096</v>
      </c>
      <c r="H29" s="38">
        <f t="shared" si="3"/>
        <v>0</v>
      </c>
      <c r="I29" s="36">
        <f t="shared" si="5"/>
        <v>-3865.9297020495096</v>
      </c>
      <c r="J29" s="39">
        <f t="shared" si="10"/>
        <v>-359.34686933369665</v>
      </c>
      <c r="K29" s="36">
        <f t="shared" si="6"/>
        <v>-4225.2765713832059</v>
      </c>
      <c r="L29" s="36">
        <f t="shared" si="7"/>
        <v>-60675766.673667051</v>
      </c>
      <c r="M29" s="36">
        <f t="shared" si="8"/>
        <v>-66315715.787859417</v>
      </c>
      <c r="N29" s="40">
        <f>'jan-sep'!M29</f>
        <v>-48481296.55029849</v>
      </c>
      <c r="O29" s="40">
        <f t="shared" si="9"/>
        <v>-17834419.237560928</v>
      </c>
    </row>
    <row r="30" spans="1:15" s="34" customFormat="1" x14ac:dyDescent="0.3">
      <c r="A30" s="33">
        <v>216</v>
      </c>
      <c r="B30" s="34" t="s">
        <v>86</v>
      </c>
      <c r="C30" s="35">
        <v>550489</v>
      </c>
      <c r="D30" s="35">
        <v>18623</v>
      </c>
      <c r="E30" s="36">
        <f t="shared" si="1"/>
        <v>29559.630564355903</v>
      </c>
      <c r="F30" s="37">
        <f t="shared" si="4"/>
        <v>1.0364658314868862</v>
      </c>
      <c r="G30" s="38">
        <f t="shared" si="2"/>
        <v>-623.99539332313429</v>
      </c>
      <c r="H30" s="38">
        <f t="shared" si="3"/>
        <v>0</v>
      </c>
      <c r="I30" s="36">
        <f t="shared" si="5"/>
        <v>-623.99539332313429</v>
      </c>
      <c r="J30" s="39">
        <f t="shared" si="10"/>
        <v>-359.34686933369665</v>
      </c>
      <c r="K30" s="36">
        <f t="shared" si="6"/>
        <v>-983.34226265683094</v>
      </c>
      <c r="L30" s="36">
        <f t="shared" si="7"/>
        <v>-11620666.20985673</v>
      </c>
      <c r="M30" s="36">
        <f t="shared" si="8"/>
        <v>-18312782.957458161</v>
      </c>
      <c r="N30" s="40">
        <f>'jan-sep'!M30</f>
        <v>-13466867.987015551</v>
      </c>
      <c r="O30" s="40">
        <f t="shared" si="9"/>
        <v>-4845914.9704426099</v>
      </c>
    </row>
    <row r="31" spans="1:15" s="34" customFormat="1" x14ac:dyDescent="0.3">
      <c r="A31" s="33">
        <v>217</v>
      </c>
      <c r="B31" s="34" t="s">
        <v>87</v>
      </c>
      <c r="C31" s="35">
        <v>945547</v>
      </c>
      <c r="D31" s="35">
        <v>26792</v>
      </c>
      <c r="E31" s="36">
        <f t="shared" si="1"/>
        <v>35292.13944461033</v>
      </c>
      <c r="F31" s="37">
        <f t="shared" si="4"/>
        <v>1.2374679911770485</v>
      </c>
      <c r="G31" s="38">
        <f t="shared" si="2"/>
        <v>-4063.5007214757902</v>
      </c>
      <c r="H31" s="38">
        <f t="shared" si="3"/>
        <v>0</v>
      </c>
      <c r="I31" s="36">
        <f t="shared" si="5"/>
        <v>-4063.5007214757902</v>
      </c>
      <c r="J31" s="39">
        <f t="shared" si="10"/>
        <v>-359.34686933369665</v>
      </c>
      <c r="K31" s="36">
        <f t="shared" si="6"/>
        <v>-4422.847590809487</v>
      </c>
      <c r="L31" s="36">
        <f t="shared" si="7"/>
        <v>-108869311.32977937</v>
      </c>
      <c r="M31" s="36">
        <f t="shared" si="8"/>
        <v>-118496932.65296778</v>
      </c>
      <c r="N31" s="40">
        <f>'jan-sep'!M31</f>
        <v>-90490183.993348002</v>
      </c>
      <c r="O31" s="40">
        <f t="shared" si="9"/>
        <v>-28006748.659619778</v>
      </c>
    </row>
    <row r="32" spans="1:15" s="34" customFormat="1" x14ac:dyDescent="0.3">
      <c r="A32" s="33">
        <v>219</v>
      </c>
      <c r="B32" s="34" t="s">
        <v>88</v>
      </c>
      <c r="C32" s="35">
        <v>5750337</v>
      </c>
      <c r="D32" s="35">
        <v>122348</v>
      </c>
      <c r="E32" s="36">
        <f t="shared" si="1"/>
        <v>46999.844705266943</v>
      </c>
      <c r="F32" s="37">
        <f t="shared" si="4"/>
        <v>1.6479817978828144</v>
      </c>
      <c r="G32" s="38">
        <f t="shared" si="2"/>
        <v>-11088.123877869759</v>
      </c>
      <c r="H32" s="38">
        <f t="shared" si="3"/>
        <v>0</v>
      </c>
      <c r="I32" s="36">
        <f t="shared" si="5"/>
        <v>-11088.123877869759</v>
      </c>
      <c r="J32" s="39">
        <f t="shared" si="10"/>
        <v>-359.34686933369665</v>
      </c>
      <c r="K32" s="36">
        <f t="shared" si="6"/>
        <v>-11447.470747203455</v>
      </c>
      <c r="L32" s="36">
        <f t="shared" si="7"/>
        <v>-1356609780.2096093</v>
      </c>
      <c r="M32" s="36">
        <f t="shared" si="8"/>
        <v>-1400575150.9788482</v>
      </c>
      <c r="N32" s="40">
        <f>'jan-sep'!M32</f>
        <v>-1018353752.6432569</v>
      </c>
      <c r="O32" s="40">
        <f t="shared" si="9"/>
        <v>-382221398.33559132</v>
      </c>
    </row>
    <row r="33" spans="1:15" s="34" customFormat="1" x14ac:dyDescent="0.3">
      <c r="A33" s="33">
        <v>220</v>
      </c>
      <c r="B33" s="34" t="s">
        <v>89</v>
      </c>
      <c r="C33" s="35">
        <v>2674502</v>
      </c>
      <c r="D33" s="35">
        <v>60106</v>
      </c>
      <c r="E33" s="36">
        <f t="shared" si="1"/>
        <v>44496.422986057965</v>
      </c>
      <c r="F33" s="37">
        <f t="shared" si="4"/>
        <v>1.5602029243237157</v>
      </c>
      <c r="G33" s="38">
        <f t="shared" si="2"/>
        <v>-9586.0708463443716</v>
      </c>
      <c r="H33" s="38">
        <f t="shared" si="3"/>
        <v>0</v>
      </c>
      <c r="I33" s="36">
        <f t="shared" si="5"/>
        <v>-9586.0708463443716</v>
      </c>
      <c r="J33" s="39">
        <f t="shared" si="10"/>
        <v>-359.34686933369665</v>
      </c>
      <c r="K33" s="36">
        <f t="shared" si="6"/>
        <v>-9945.4177156780679</v>
      </c>
      <c r="L33" s="36">
        <f t="shared" si="7"/>
        <v>-576180374.29037476</v>
      </c>
      <c r="M33" s="36">
        <f t="shared" si="8"/>
        <v>-597779277.21854591</v>
      </c>
      <c r="N33" s="40">
        <f>'jan-sep'!M33</f>
        <v>-449972087.55987531</v>
      </c>
      <c r="O33" s="40">
        <f t="shared" si="9"/>
        <v>-147807189.6586706</v>
      </c>
    </row>
    <row r="34" spans="1:15" s="34" customFormat="1" x14ac:dyDescent="0.3">
      <c r="A34" s="33">
        <v>221</v>
      </c>
      <c r="B34" s="34" t="s">
        <v>90</v>
      </c>
      <c r="C34" s="35">
        <v>349016</v>
      </c>
      <c r="D34" s="35">
        <v>15914</v>
      </c>
      <c r="E34" s="36">
        <f t="shared" si="1"/>
        <v>21931.381173809226</v>
      </c>
      <c r="F34" s="37">
        <f t="shared" si="4"/>
        <v>0.76899226377267582</v>
      </c>
      <c r="G34" s="38">
        <f t="shared" si="2"/>
        <v>3952.9542410048712</v>
      </c>
      <c r="H34" s="38">
        <f t="shared" si="3"/>
        <v>1307.7026354442341</v>
      </c>
      <c r="I34" s="36">
        <f t="shared" si="5"/>
        <v>5260.6568764491058</v>
      </c>
      <c r="J34" s="39">
        <f t="shared" si="10"/>
        <v>-359.34686933369665</v>
      </c>
      <c r="K34" s="36">
        <f t="shared" si="6"/>
        <v>4901.3100071154095</v>
      </c>
      <c r="L34" s="36">
        <f t="shared" si="7"/>
        <v>83718093.531811073</v>
      </c>
      <c r="M34" s="36">
        <f t="shared" si="8"/>
        <v>77999447.453234628</v>
      </c>
      <c r="N34" s="40">
        <f>'jan-sep'!M34</f>
        <v>60632697.978477299</v>
      </c>
      <c r="O34" s="40">
        <f t="shared" si="9"/>
        <v>17366749.474757329</v>
      </c>
    </row>
    <row r="35" spans="1:15" s="34" customFormat="1" x14ac:dyDescent="0.3">
      <c r="A35" s="33">
        <v>226</v>
      </c>
      <c r="B35" s="34" t="s">
        <v>91</v>
      </c>
      <c r="C35" s="35">
        <v>484463</v>
      </c>
      <c r="D35" s="35">
        <v>17443</v>
      </c>
      <c r="E35" s="36">
        <f t="shared" si="1"/>
        <v>27774.064094479159</v>
      </c>
      <c r="F35" s="37">
        <f t="shared" si="4"/>
        <v>0.97385751735905279</v>
      </c>
      <c r="G35" s="38">
        <f t="shared" si="2"/>
        <v>447.34448860291155</v>
      </c>
      <c r="H35" s="38">
        <f t="shared" si="3"/>
        <v>0</v>
      </c>
      <c r="I35" s="36">
        <f t="shared" si="5"/>
        <v>447.34448860291155</v>
      </c>
      <c r="J35" s="39">
        <f t="shared" si="10"/>
        <v>-359.34686933369665</v>
      </c>
      <c r="K35" s="36">
        <f t="shared" si="6"/>
        <v>87.997619269214908</v>
      </c>
      <c r="L35" s="36">
        <f t="shared" si="7"/>
        <v>7803029.9147005863</v>
      </c>
      <c r="M35" s="36">
        <f t="shared" si="8"/>
        <v>1534942.4729129157</v>
      </c>
      <c r="N35" s="40">
        <f>'jan-sep'!M35</f>
        <v>2134569.4089291827</v>
      </c>
      <c r="O35" s="40">
        <f t="shared" si="9"/>
        <v>-599626.93601626693</v>
      </c>
    </row>
    <row r="36" spans="1:15" s="34" customFormat="1" x14ac:dyDescent="0.3">
      <c r="A36" s="33">
        <v>227</v>
      </c>
      <c r="B36" s="34" t="s">
        <v>92</v>
      </c>
      <c r="C36" s="35">
        <v>323396</v>
      </c>
      <c r="D36" s="35">
        <v>11374</v>
      </c>
      <c r="E36" s="36">
        <f t="shared" si="1"/>
        <v>28432.917179532265</v>
      </c>
      <c r="F36" s="37">
        <f t="shared" si="4"/>
        <v>0.99695925095956361</v>
      </c>
      <c r="G36" s="38">
        <f t="shared" si="2"/>
        <v>52.032637571047964</v>
      </c>
      <c r="H36" s="38">
        <f t="shared" si="3"/>
        <v>0</v>
      </c>
      <c r="I36" s="36">
        <f t="shared" si="5"/>
        <v>52.032637571047964</v>
      </c>
      <c r="J36" s="39">
        <f t="shared" si="10"/>
        <v>-359.34686933369665</v>
      </c>
      <c r="K36" s="36">
        <f t="shared" si="6"/>
        <v>-307.31423176264866</v>
      </c>
      <c r="L36" s="36">
        <f t="shared" si="7"/>
        <v>591819.21973309957</v>
      </c>
      <c r="M36" s="36">
        <f t="shared" si="8"/>
        <v>-3495392.0720683658</v>
      </c>
      <c r="N36" s="40">
        <f>'jan-sep'!M36</f>
        <v>-2550801.4758263957</v>
      </c>
      <c r="O36" s="40">
        <f t="shared" si="9"/>
        <v>-944590.59624197008</v>
      </c>
    </row>
    <row r="37" spans="1:15" s="34" customFormat="1" x14ac:dyDescent="0.3">
      <c r="A37" s="33">
        <v>228</v>
      </c>
      <c r="B37" s="34" t="s">
        <v>93</v>
      </c>
      <c r="C37" s="35">
        <v>486658</v>
      </c>
      <c r="D37" s="35">
        <v>17426</v>
      </c>
      <c r="E37" s="36">
        <f t="shared" si="1"/>
        <v>27927.120394812351</v>
      </c>
      <c r="F37" s="37">
        <f t="shared" si="4"/>
        <v>0.97922421587863573</v>
      </c>
      <c r="G37" s="38">
        <f t="shared" si="2"/>
        <v>355.5107084029965</v>
      </c>
      <c r="H37" s="38">
        <f t="shared" si="3"/>
        <v>0</v>
      </c>
      <c r="I37" s="36">
        <f t="shared" si="5"/>
        <v>355.5107084029965</v>
      </c>
      <c r="J37" s="39">
        <f t="shared" si="10"/>
        <v>-359.34686933369665</v>
      </c>
      <c r="K37" s="36">
        <f t="shared" si="6"/>
        <v>-3.8361609307001459</v>
      </c>
      <c r="L37" s="36">
        <f t="shared" si="7"/>
        <v>6195129.6046306174</v>
      </c>
      <c r="M37" s="36">
        <f t="shared" si="8"/>
        <v>-66848.940378380736</v>
      </c>
      <c r="N37" s="40">
        <f>'jan-sep'!M37</f>
        <v>1467895.5409046407</v>
      </c>
      <c r="O37" s="40">
        <f t="shared" si="9"/>
        <v>-1534744.4812830214</v>
      </c>
    </row>
    <row r="38" spans="1:15" s="34" customFormat="1" x14ac:dyDescent="0.3">
      <c r="A38" s="33">
        <v>229</v>
      </c>
      <c r="B38" s="34" t="s">
        <v>94</v>
      </c>
      <c r="C38" s="35">
        <v>276646</v>
      </c>
      <c r="D38" s="35">
        <v>10870</v>
      </c>
      <c r="E38" s="36">
        <f t="shared" si="1"/>
        <v>25450.413983440663</v>
      </c>
      <c r="F38" s="37">
        <f t="shared" si="4"/>
        <v>0.8923820760750798</v>
      </c>
      <c r="G38" s="38">
        <f t="shared" si="2"/>
        <v>1841.5345552260092</v>
      </c>
      <c r="H38" s="38">
        <f t="shared" si="3"/>
        <v>76.041152073231387</v>
      </c>
      <c r="I38" s="36">
        <f t="shared" si="5"/>
        <v>1917.5757072992405</v>
      </c>
      <c r="J38" s="39">
        <f t="shared" si="10"/>
        <v>-359.34686933369665</v>
      </c>
      <c r="K38" s="36">
        <f t="shared" si="6"/>
        <v>1558.2288379655438</v>
      </c>
      <c r="L38" s="36">
        <f t="shared" si="7"/>
        <v>20844047.938342746</v>
      </c>
      <c r="M38" s="36">
        <f t="shared" si="8"/>
        <v>16937947.468685459</v>
      </c>
      <c r="N38" s="40">
        <f>'jan-sep'!M38</f>
        <v>12080575.526332058</v>
      </c>
      <c r="O38" s="40">
        <f t="shared" si="9"/>
        <v>4857371.9423534013</v>
      </c>
    </row>
    <row r="39" spans="1:15" s="34" customFormat="1" x14ac:dyDescent="0.3">
      <c r="A39" s="33">
        <v>230</v>
      </c>
      <c r="B39" s="34" t="s">
        <v>95</v>
      </c>
      <c r="C39" s="35">
        <v>1100743</v>
      </c>
      <c r="D39" s="35">
        <v>36368</v>
      </c>
      <c r="E39" s="36">
        <f t="shared" si="1"/>
        <v>30266.800483941926</v>
      </c>
      <c r="F39" s="37">
        <f t="shared" si="4"/>
        <v>1.0612617252349654</v>
      </c>
      <c r="G39" s="38">
        <f t="shared" si="2"/>
        <v>-1048.2973450747486</v>
      </c>
      <c r="H39" s="38">
        <f t="shared" si="3"/>
        <v>0</v>
      </c>
      <c r="I39" s="36">
        <f t="shared" si="5"/>
        <v>-1048.2973450747486</v>
      </c>
      <c r="J39" s="39">
        <f t="shared" si="10"/>
        <v>-359.34686933369665</v>
      </c>
      <c r="K39" s="36">
        <f t="shared" si="6"/>
        <v>-1407.6442144084454</v>
      </c>
      <c r="L39" s="36">
        <f t="shared" si="7"/>
        <v>-38124477.845678456</v>
      </c>
      <c r="M39" s="36">
        <f t="shared" si="8"/>
        <v>-51193204.78960634</v>
      </c>
      <c r="N39" s="40">
        <f>'jan-sep'!M39</f>
        <v>-36466892.216709532</v>
      </c>
      <c r="O39" s="40">
        <f t="shared" si="9"/>
        <v>-14726312.572896808</v>
      </c>
    </row>
    <row r="40" spans="1:15" s="34" customFormat="1" x14ac:dyDescent="0.3">
      <c r="A40" s="33">
        <v>231</v>
      </c>
      <c r="B40" s="34" t="s">
        <v>96</v>
      </c>
      <c r="C40" s="35">
        <v>1526238</v>
      </c>
      <c r="D40" s="35">
        <v>52522</v>
      </c>
      <c r="E40" s="36">
        <f t="shared" si="1"/>
        <v>29059.022885647919</v>
      </c>
      <c r="F40" s="37">
        <f t="shared" si="4"/>
        <v>1.0189127449274604</v>
      </c>
      <c r="G40" s="38">
        <f t="shared" si="2"/>
        <v>-323.63078609834412</v>
      </c>
      <c r="H40" s="38">
        <f t="shared" si="3"/>
        <v>0</v>
      </c>
      <c r="I40" s="36">
        <f t="shared" si="5"/>
        <v>-323.63078609834412</v>
      </c>
      <c r="J40" s="39">
        <f t="shared" si="10"/>
        <v>-359.34686933369665</v>
      </c>
      <c r="K40" s="36">
        <f t="shared" si="6"/>
        <v>-682.97765543204082</v>
      </c>
      <c r="L40" s="36">
        <f t="shared" si="7"/>
        <v>-16997736.147457231</v>
      </c>
      <c r="M40" s="36">
        <f t="shared" si="8"/>
        <v>-35871352.418601647</v>
      </c>
      <c r="N40" s="40">
        <f>'jan-sep'!M40</f>
        <v>-30734394.330345817</v>
      </c>
      <c r="O40" s="40">
        <f t="shared" si="9"/>
        <v>-5136958.0882558301</v>
      </c>
    </row>
    <row r="41" spans="1:15" s="34" customFormat="1" x14ac:dyDescent="0.3">
      <c r="A41" s="33">
        <v>233</v>
      </c>
      <c r="B41" s="34" t="s">
        <v>97</v>
      </c>
      <c r="C41" s="35">
        <v>698670</v>
      </c>
      <c r="D41" s="35">
        <v>22857</v>
      </c>
      <c r="E41" s="36">
        <f t="shared" si="1"/>
        <v>30567.003543772149</v>
      </c>
      <c r="F41" s="37">
        <f t="shared" si="4"/>
        <v>1.0717879127441232</v>
      </c>
      <c r="G41" s="38">
        <f t="shared" si="2"/>
        <v>-1228.419180972882</v>
      </c>
      <c r="H41" s="38">
        <f t="shared" si="3"/>
        <v>0</v>
      </c>
      <c r="I41" s="36">
        <f t="shared" si="5"/>
        <v>-1228.419180972882</v>
      </c>
      <c r="J41" s="39">
        <f t="shared" si="10"/>
        <v>-359.34686933369665</v>
      </c>
      <c r="K41" s="36">
        <f t="shared" si="6"/>
        <v>-1587.7660503065786</v>
      </c>
      <c r="L41" s="36">
        <f t="shared" si="7"/>
        <v>-28077977.219497163</v>
      </c>
      <c r="M41" s="36">
        <f t="shared" si="8"/>
        <v>-36291568.611857466</v>
      </c>
      <c r="N41" s="40">
        <f>'jan-sep'!M41</f>
        <v>-28543094.033142585</v>
      </c>
      <c r="O41" s="40">
        <f t="shared" si="9"/>
        <v>-7748474.5787148811</v>
      </c>
    </row>
    <row r="42" spans="1:15" s="34" customFormat="1" x14ac:dyDescent="0.3">
      <c r="A42" s="33">
        <v>234</v>
      </c>
      <c r="B42" s="34" t="s">
        <v>98</v>
      </c>
      <c r="C42" s="35">
        <v>202471</v>
      </c>
      <c r="D42" s="35">
        <v>6323</v>
      </c>
      <c r="E42" s="36">
        <f t="shared" si="1"/>
        <v>32021.350624703464</v>
      </c>
      <c r="F42" s="37">
        <f t="shared" si="4"/>
        <v>1.1227824964966568</v>
      </c>
      <c r="G42" s="38">
        <f t="shared" si="2"/>
        <v>-2101.0274295316708</v>
      </c>
      <c r="H42" s="38">
        <f t="shared" si="3"/>
        <v>0</v>
      </c>
      <c r="I42" s="36">
        <f t="shared" si="5"/>
        <v>-2101.0274295316708</v>
      </c>
      <c r="J42" s="39">
        <f t="shared" si="10"/>
        <v>-359.34686933369665</v>
      </c>
      <c r="K42" s="36">
        <f t="shared" si="6"/>
        <v>-2460.3742988653676</v>
      </c>
      <c r="L42" s="36">
        <f t="shared" si="7"/>
        <v>-13284796.436928755</v>
      </c>
      <c r="M42" s="36">
        <f t="shared" si="8"/>
        <v>-15556946.69172572</v>
      </c>
      <c r="N42" s="40">
        <f>'jan-sep'!M42</f>
        <v>-12490501.910642715</v>
      </c>
      <c r="O42" s="40">
        <f t="shared" si="9"/>
        <v>-3066444.7810830045</v>
      </c>
    </row>
    <row r="43" spans="1:15" s="34" customFormat="1" x14ac:dyDescent="0.3">
      <c r="A43" s="33">
        <v>235</v>
      </c>
      <c r="B43" s="34" t="s">
        <v>99</v>
      </c>
      <c r="C43" s="35">
        <v>913148</v>
      </c>
      <c r="D43" s="35">
        <v>34189</v>
      </c>
      <c r="E43" s="36">
        <f t="shared" si="1"/>
        <v>26708.824475708559</v>
      </c>
      <c r="F43" s="37">
        <f t="shared" si="4"/>
        <v>0.93650642581553434</v>
      </c>
      <c r="G43" s="38">
        <f t="shared" si="2"/>
        <v>1086.4882598652714</v>
      </c>
      <c r="H43" s="38">
        <f t="shared" si="3"/>
        <v>0</v>
      </c>
      <c r="I43" s="36">
        <f t="shared" si="5"/>
        <v>1086.4882598652714</v>
      </c>
      <c r="J43" s="39">
        <f t="shared" si="10"/>
        <v>-359.34686933369665</v>
      </c>
      <c r="K43" s="36">
        <f t="shared" si="6"/>
        <v>727.14139053157476</v>
      </c>
      <c r="L43" s="36">
        <f t="shared" si="7"/>
        <v>37145947.116533764</v>
      </c>
      <c r="M43" s="36">
        <f t="shared" si="8"/>
        <v>24860237.000884008</v>
      </c>
      <c r="N43" s="40">
        <f>'jan-sep'!M43</f>
        <v>18835910.228852797</v>
      </c>
      <c r="O43" s="40">
        <f t="shared" si="9"/>
        <v>6024326.7720312104</v>
      </c>
    </row>
    <row r="44" spans="1:15" s="34" customFormat="1" x14ac:dyDescent="0.3">
      <c r="A44" s="33">
        <v>236</v>
      </c>
      <c r="B44" s="34" t="s">
        <v>100</v>
      </c>
      <c r="C44" s="35">
        <v>495470</v>
      </c>
      <c r="D44" s="35">
        <v>20783</v>
      </c>
      <c r="E44" s="36">
        <f t="shared" si="1"/>
        <v>23840.157821296252</v>
      </c>
      <c r="F44" s="37">
        <f t="shared" si="4"/>
        <v>0.83592076515408331</v>
      </c>
      <c r="G44" s="38">
        <f t="shared" si="2"/>
        <v>2807.6882525126557</v>
      </c>
      <c r="H44" s="38">
        <f t="shared" si="3"/>
        <v>639.63080882377517</v>
      </c>
      <c r="I44" s="36">
        <f t="shared" si="5"/>
        <v>3447.3190613364309</v>
      </c>
      <c r="J44" s="39">
        <f t="shared" si="10"/>
        <v>-359.34686933369665</v>
      </c>
      <c r="K44" s="36">
        <f t="shared" si="6"/>
        <v>3087.9721920027341</v>
      </c>
      <c r="L44" s="36">
        <f t="shared" si="7"/>
        <v>71645632.051755041</v>
      </c>
      <c r="M44" s="36">
        <f t="shared" si="8"/>
        <v>64177326.066392824</v>
      </c>
      <c r="N44" s="40">
        <f>'jan-sep'!M44</f>
        <v>53753825.470447041</v>
      </c>
      <c r="O44" s="40">
        <f t="shared" si="9"/>
        <v>10423500.595945783</v>
      </c>
    </row>
    <row r="45" spans="1:15" s="34" customFormat="1" x14ac:dyDescent="0.3">
      <c r="A45" s="33">
        <v>237</v>
      </c>
      <c r="B45" s="34" t="s">
        <v>101</v>
      </c>
      <c r="C45" s="35">
        <v>542759</v>
      </c>
      <c r="D45" s="35">
        <v>23811</v>
      </c>
      <c r="E45" s="36">
        <f t="shared" si="1"/>
        <v>22794.464743185923</v>
      </c>
      <c r="F45" s="37">
        <f t="shared" si="4"/>
        <v>0.79925504487980426</v>
      </c>
      <c r="G45" s="38">
        <f t="shared" si="2"/>
        <v>3435.1040993788533</v>
      </c>
      <c r="H45" s="38">
        <f t="shared" si="3"/>
        <v>1005.6233861623904</v>
      </c>
      <c r="I45" s="36">
        <f t="shared" si="5"/>
        <v>4440.7274855412434</v>
      </c>
      <c r="J45" s="39">
        <f t="shared" si="10"/>
        <v>-359.34686933369665</v>
      </c>
      <c r="K45" s="36">
        <f t="shared" si="6"/>
        <v>4081.3806162075466</v>
      </c>
      <c r="L45" s="36">
        <f t="shared" si="7"/>
        <v>105738162.15822254</v>
      </c>
      <c r="M45" s="36">
        <f t="shared" si="8"/>
        <v>97181753.852517888</v>
      </c>
      <c r="N45" s="40">
        <f>'jan-sep'!M45</f>
        <v>69417907.981370091</v>
      </c>
      <c r="O45" s="40">
        <f t="shared" si="9"/>
        <v>27763845.871147797</v>
      </c>
    </row>
    <row r="46" spans="1:15" s="34" customFormat="1" x14ac:dyDescent="0.3">
      <c r="A46" s="33">
        <v>238</v>
      </c>
      <c r="B46" s="34" t="s">
        <v>102</v>
      </c>
      <c r="C46" s="35">
        <v>304182</v>
      </c>
      <c r="D46" s="35">
        <v>12267</v>
      </c>
      <c r="E46" s="36">
        <f t="shared" si="1"/>
        <v>24796.771826852531</v>
      </c>
      <c r="F46" s="37">
        <f t="shared" si="4"/>
        <v>0.86946305616892694</v>
      </c>
      <c r="G46" s="38">
        <f t="shared" si="2"/>
        <v>2233.7198491788881</v>
      </c>
      <c r="H46" s="38">
        <f t="shared" si="3"/>
        <v>304.81590687907754</v>
      </c>
      <c r="I46" s="36">
        <f t="shared" si="5"/>
        <v>2538.5357560579655</v>
      </c>
      <c r="J46" s="39">
        <f t="shared" si="10"/>
        <v>-359.34686933369665</v>
      </c>
      <c r="K46" s="36">
        <f t="shared" si="6"/>
        <v>2179.1888867242687</v>
      </c>
      <c r="L46" s="36">
        <f t="shared" si="7"/>
        <v>31140218.119563062</v>
      </c>
      <c r="M46" s="36">
        <f t="shared" si="8"/>
        <v>26732110.073446605</v>
      </c>
      <c r="N46" s="40">
        <f>'jan-sep'!M46</f>
        <v>23492387.008419089</v>
      </c>
      <c r="O46" s="40">
        <f t="shared" si="9"/>
        <v>3239723.0650275163</v>
      </c>
    </row>
    <row r="47" spans="1:15" s="34" customFormat="1" x14ac:dyDescent="0.3">
      <c r="A47" s="33">
        <v>239</v>
      </c>
      <c r="B47" s="34" t="s">
        <v>103</v>
      </c>
      <c r="C47" s="35">
        <v>59585</v>
      </c>
      <c r="D47" s="35">
        <v>2837</v>
      </c>
      <c r="E47" s="36">
        <f t="shared" si="1"/>
        <v>21002.819880155093</v>
      </c>
      <c r="F47" s="37">
        <f t="shared" si="4"/>
        <v>0.73643360065885821</v>
      </c>
      <c r="G47" s="38">
        <f t="shared" si="2"/>
        <v>4510.091017197351</v>
      </c>
      <c r="H47" s="38">
        <f t="shared" si="3"/>
        <v>1632.6990882231808</v>
      </c>
      <c r="I47" s="36">
        <f t="shared" si="5"/>
        <v>6142.7901054205322</v>
      </c>
      <c r="J47" s="39">
        <f t="shared" si="10"/>
        <v>-359.34686933369665</v>
      </c>
      <c r="K47" s="36">
        <f t="shared" si="6"/>
        <v>5783.4432360868359</v>
      </c>
      <c r="L47" s="36">
        <f t="shared" si="7"/>
        <v>17427095.529078051</v>
      </c>
      <c r="M47" s="36">
        <f t="shared" si="8"/>
        <v>16407628.460778354</v>
      </c>
      <c r="N47" s="40">
        <f>'jan-sep'!M47</f>
        <v>12726197.154388595</v>
      </c>
      <c r="O47" s="40">
        <f t="shared" si="9"/>
        <v>3681431.3063897584</v>
      </c>
    </row>
    <row r="48" spans="1:15" s="34" customFormat="1" x14ac:dyDescent="0.3">
      <c r="A48" s="33">
        <v>301</v>
      </c>
      <c r="B48" s="34" t="s">
        <v>104</v>
      </c>
      <c r="C48" s="35">
        <v>25244388</v>
      </c>
      <c r="D48" s="35">
        <v>658390</v>
      </c>
      <c r="E48" s="36">
        <f t="shared" si="1"/>
        <v>38342.605446619782</v>
      </c>
      <c r="F48" s="37">
        <f t="shared" si="4"/>
        <v>1.3444281838733572</v>
      </c>
      <c r="G48" s="38">
        <f t="shared" si="2"/>
        <v>-5893.7803226814622</v>
      </c>
      <c r="H48" s="38">
        <f t="shared" si="3"/>
        <v>0</v>
      </c>
      <c r="I48" s="36">
        <f t="shared" si="5"/>
        <v>-5893.7803226814622</v>
      </c>
      <c r="J48" s="39">
        <f t="shared" si="10"/>
        <v>-359.34686933369665</v>
      </c>
      <c r="K48" s="36">
        <f t="shared" si="6"/>
        <v>-6253.1271920151585</v>
      </c>
      <c r="L48" s="36">
        <f t="shared" si="7"/>
        <v>-3880406026.6502481</v>
      </c>
      <c r="M48" s="36">
        <f t="shared" si="8"/>
        <v>-4116996411.95086</v>
      </c>
      <c r="N48" s="40">
        <f>'jan-sep'!M48</f>
        <v>-3167873307.7254562</v>
      </c>
      <c r="O48" s="40">
        <f t="shared" si="9"/>
        <v>-949123104.22540379</v>
      </c>
    </row>
    <row r="49" spans="1:15" s="34" customFormat="1" x14ac:dyDescent="0.3">
      <c r="A49" s="33">
        <v>402</v>
      </c>
      <c r="B49" s="34" t="s">
        <v>105</v>
      </c>
      <c r="C49" s="35">
        <v>416391</v>
      </c>
      <c r="D49" s="35">
        <v>17835</v>
      </c>
      <c r="E49" s="36">
        <f t="shared" si="1"/>
        <v>23346.846089150546</v>
      </c>
      <c r="F49" s="37">
        <f t="shared" si="4"/>
        <v>0.81862350044275844</v>
      </c>
      <c r="G49" s="38">
        <f t="shared" si="2"/>
        <v>3103.6752918000798</v>
      </c>
      <c r="H49" s="38">
        <f t="shared" si="3"/>
        <v>812.28991507477258</v>
      </c>
      <c r="I49" s="36">
        <f t="shared" si="5"/>
        <v>3915.9652068748524</v>
      </c>
      <c r="J49" s="39">
        <f t="shared" si="10"/>
        <v>-359.34686933369665</v>
      </c>
      <c r="K49" s="36">
        <f t="shared" si="6"/>
        <v>3556.6183375411556</v>
      </c>
      <c r="L49" s="36">
        <f t="shared" si="7"/>
        <v>69841239.464612991</v>
      </c>
      <c r="M49" s="36">
        <f t="shared" si="8"/>
        <v>63432288.050046511</v>
      </c>
      <c r="N49" s="40">
        <f>'jan-sep'!M49</f>
        <v>51105194.941318549</v>
      </c>
      <c r="O49" s="40">
        <f t="shared" si="9"/>
        <v>12327093.108727962</v>
      </c>
    </row>
    <row r="50" spans="1:15" s="34" customFormat="1" x14ac:dyDescent="0.3">
      <c r="A50" s="33">
        <v>403</v>
      </c>
      <c r="B50" s="34" t="s">
        <v>106</v>
      </c>
      <c r="C50" s="35">
        <v>791982</v>
      </c>
      <c r="D50" s="35">
        <v>30120</v>
      </c>
      <c r="E50" s="36">
        <f t="shared" si="1"/>
        <v>26294.22310756972</v>
      </c>
      <c r="F50" s="37">
        <f t="shared" si="4"/>
        <v>0.92196902654635005</v>
      </c>
      <c r="G50" s="38">
        <f t="shared" si="2"/>
        <v>1335.2490807485751</v>
      </c>
      <c r="H50" s="38">
        <f t="shared" si="3"/>
        <v>0</v>
      </c>
      <c r="I50" s="36">
        <f t="shared" si="5"/>
        <v>1335.2490807485751</v>
      </c>
      <c r="J50" s="39">
        <f t="shared" si="10"/>
        <v>-359.34686933369665</v>
      </c>
      <c r="K50" s="36">
        <f t="shared" si="6"/>
        <v>975.90221141487848</v>
      </c>
      <c r="L50" s="36">
        <f t="shared" si="7"/>
        <v>40217702.312147081</v>
      </c>
      <c r="M50" s="36">
        <f t="shared" si="8"/>
        <v>29394174.607816141</v>
      </c>
      <c r="N50" s="40">
        <f>'jan-sep'!M50</f>
        <v>23769570.87639435</v>
      </c>
      <c r="O50" s="40">
        <f t="shared" si="9"/>
        <v>5624603.731421791</v>
      </c>
    </row>
    <row r="51" spans="1:15" s="34" customFormat="1" x14ac:dyDescent="0.3">
      <c r="A51" s="33">
        <v>412</v>
      </c>
      <c r="B51" s="34" t="s">
        <v>107</v>
      </c>
      <c r="C51" s="35">
        <v>749008</v>
      </c>
      <c r="D51" s="35">
        <v>33597</v>
      </c>
      <c r="E51" s="36">
        <f t="shared" si="1"/>
        <v>22293.895288269785</v>
      </c>
      <c r="F51" s="37">
        <f t="shared" si="4"/>
        <v>0.78170329858253462</v>
      </c>
      <c r="G51" s="38">
        <f t="shared" si="2"/>
        <v>3735.4457723285359</v>
      </c>
      <c r="H51" s="38">
        <f t="shared" si="3"/>
        <v>1180.8226953830388</v>
      </c>
      <c r="I51" s="36">
        <f t="shared" si="5"/>
        <v>4916.2684677115749</v>
      </c>
      <c r="J51" s="39">
        <f t="shared" si="10"/>
        <v>-359.34686933369665</v>
      </c>
      <c r="K51" s="36">
        <f t="shared" si="6"/>
        <v>4556.9215983778786</v>
      </c>
      <c r="L51" s="36">
        <f t="shared" si="7"/>
        <v>165171871.70970577</v>
      </c>
      <c r="M51" s="36">
        <f t="shared" si="8"/>
        <v>153098894.94070157</v>
      </c>
      <c r="N51" s="40">
        <f>'jan-sep'!M51</f>
        <v>127068134.15438624</v>
      </c>
      <c r="O51" s="40">
        <f t="shared" si="9"/>
        <v>26030760.786315337</v>
      </c>
    </row>
    <row r="52" spans="1:15" s="34" customFormat="1" x14ac:dyDescent="0.3">
      <c r="A52" s="33">
        <v>415</v>
      </c>
      <c r="B52" s="34" t="s">
        <v>108</v>
      </c>
      <c r="C52" s="35">
        <v>154179</v>
      </c>
      <c r="D52" s="35">
        <v>7588</v>
      </c>
      <c r="E52" s="36">
        <f t="shared" si="1"/>
        <v>20318.792830785449</v>
      </c>
      <c r="F52" s="37">
        <f t="shared" si="4"/>
        <v>0.71244917829130217</v>
      </c>
      <c r="G52" s="38">
        <f t="shared" si="2"/>
        <v>4920.5072468191374</v>
      </c>
      <c r="H52" s="38">
        <f t="shared" si="3"/>
        <v>1872.1085555025563</v>
      </c>
      <c r="I52" s="36">
        <f t="shared" si="5"/>
        <v>6792.615802321694</v>
      </c>
      <c r="J52" s="39">
        <f t="shared" si="10"/>
        <v>-359.34686933369665</v>
      </c>
      <c r="K52" s="36">
        <f t="shared" si="6"/>
        <v>6433.2689329879977</v>
      </c>
      <c r="L52" s="36">
        <f t="shared" si="7"/>
        <v>51542368.708017014</v>
      </c>
      <c r="M52" s="36">
        <f t="shared" si="8"/>
        <v>48815644.663512923</v>
      </c>
      <c r="N52" s="40">
        <f>'jan-sep'!M52</f>
        <v>38181095.473211385</v>
      </c>
      <c r="O52" s="40">
        <f t="shared" si="9"/>
        <v>10634549.190301538</v>
      </c>
    </row>
    <row r="53" spans="1:15" s="34" customFormat="1" x14ac:dyDescent="0.3">
      <c r="A53" s="33">
        <v>417</v>
      </c>
      <c r="B53" s="34" t="s">
        <v>109</v>
      </c>
      <c r="C53" s="35">
        <v>448571</v>
      </c>
      <c r="D53" s="35">
        <v>20119</v>
      </c>
      <c r="E53" s="36">
        <f t="shared" si="1"/>
        <v>22295.889457726527</v>
      </c>
      <c r="F53" s="37">
        <f t="shared" si="4"/>
        <v>0.78177322125966719</v>
      </c>
      <c r="G53" s="38">
        <f t="shared" si="2"/>
        <v>3734.2492706544908</v>
      </c>
      <c r="H53" s="38">
        <f t="shared" si="3"/>
        <v>1180.1247360731788</v>
      </c>
      <c r="I53" s="36">
        <f t="shared" si="5"/>
        <v>4914.3740067276694</v>
      </c>
      <c r="J53" s="39">
        <f t="shared" si="10"/>
        <v>-359.34686933369665</v>
      </c>
      <c r="K53" s="36">
        <f t="shared" si="6"/>
        <v>4555.0271373939731</v>
      </c>
      <c r="L53" s="36">
        <f t="shared" si="7"/>
        <v>98872290.64135398</v>
      </c>
      <c r="M53" s="36">
        <f t="shared" si="8"/>
        <v>91642590.977229342</v>
      </c>
      <c r="N53" s="40">
        <f>'jan-sep'!M53</f>
        <v>69558074.021552458</v>
      </c>
      <c r="O53" s="40">
        <f t="shared" si="9"/>
        <v>22084516.955676883</v>
      </c>
    </row>
    <row r="54" spans="1:15" s="34" customFormat="1" x14ac:dyDescent="0.3">
      <c r="A54" s="33">
        <v>418</v>
      </c>
      <c r="B54" s="34" t="s">
        <v>110</v>
      </c>
      <c r="C54" s="35">
        <v>99316</v>
      </c>
      <c r="D54" s="35">
        <v>5131</v>
      </c>
      <c r="E54" s="36">
        <f t="shared" si="1"/>
        <v>19356.07094133697</v>
      </c>
      <c r="F54" s="37">
        <f t="shared" si="4"/>
        <v>0.67869272313312901</v>
      </c>
      <c r="G54" s="38">
        <f t="shared" si="2"/>
        <v>5498.1403804882257</v>
      </c>
      <c r="H54" s="38">
        <f t="shared" si="3"/>
        <v>2209.061216809524</v>
      </c>
      <c r="I54" s="36">
        <f t="shared" si="5"/>
        <v>7707.2015972977497</v>
      </c>
      <c r="J54" s="39">
        <f t="shared" si="10"/>
        <v>-359.34686933369665</v>
      </c>
      <c r="K54" s="36">
        <f t="shared" si="6"/>
        <v>7347.8547279640534</v>
      </c>
      <c r="L54" s="36">
        <f t="shared" si="7"/>
        <v>39545651.395734757</v>
      </c>
      <c r="M54" s="36">
        <f t="shared" si="8"/>
        <v>37701842.609183557</v>
      </c>
      <c r="N54" s="40">
        <f>'jan-sep'!M54</f>
        <v>28888920.232346807</v>
      </c>
      <c r="O54" s="40">
        <f t="shared" si="9"/>
        <v>8812922.3768367507</v>
      </c>
    </row>
    <row r="55" spans="1:15" s="34" customFormat="1" x14ac:dyDescent="0.3">
      <c r="A55" s="33">
        <v>419</v>
      </c>
      <c r="B55" s="34" t="s">
        <v>111</v>
      </c>
      <c r="C55" s="35">
        <v>180375</v>
      </c>
      <c r="D55" s="35">
        <v>7901</v>
      </c>
      <c r="E55" s="36">
        <f t="shared" si="1"/>
        <v>22829.388684976584</v>
      </c>
      <c r="F55" s="37">
        <f t="shared" si="4"/>
        <v>0.80047960255105288</v>
      </c>
      <c r="G55" s="38">
        <f t="shared" si="2"/>
        <v>3414.1497343044566</v>
      </c>
      <c r="H55" s="38">
        <f t="shared" si="3"/>
        <v>993.40000653565903</v>
      </c>
      <c r="I55" s="36">
        <f t="shared" si="5"/>
        <v>4407.5497408401152</v>
      </c>
      <c r="J55" s="39">
        <f t="shared" si="10"/>
        <v>-359.34686933369665</v>
      </c>
      <c r="K55" s="36">
        <f t="shared" si="6"/>
        <v>4048.2028715064184</v>
      </c>
      <c r="L55" s="36">
        <f t="shared" si="7"/>
        <v>34824050.502377748</v>
      </c>
      <c r="M55" s="36">
        <f t="shared" si="8"/>
        <v>31984850.887772214</v>
      </c>
      <c r="N55" s="40">
        <f>'jan-sep'!M55</f>
        <v>25177007.601982489</v>
      </c>
      <c r="O55" s="40">
        <f t="shared" si="9"/>
        <v>6807843.2857897244</v>
      </c>
    </row>
    <row r="56" spans="1:15" s="34" customFormat="1" x14ac:dyDescent="0.3">
      <c r="A56" s="33">
        <v>420</v>
      </c>
      <c r="B56" s="34" t="s">
        <v>112</v>
      </c>
      <c r="C56" s="35">
        <v>121105</v>
      </c>
      <c r="D56" s="35">
        <v>6142</v>
      </c>
      <c r="E56" s="36">
        <f t="shared" si="1"/>
        <v>19717.51872354282</v>
      </c>
      <c r="F56" s="37">
        <f t="shared" si="4"/>
        <v>0.69136636853974043</v>
      </c>
      <c r="G56" s="38">
        <f t="shared" si="2"/>
        <v>5281.2717111647153</v>
      </c>
      <c r="H56" s="38">
        <f t="shared" si="3"/>
        <v>2082.5544930374763</v>
      </c>
      <c r="I56" s="36">
        <f t="shared" si="5"/>
        <v>7363.8262042021915</v>
      </c>
      <c r="J56" s="39">
        <f t="shared" si="10"/>
        <v>-359.34686933369665</v>
      </c>
      <c r="K56" s="36">
        <f t="shared" si="6"/>
        <v>7004.4793348684952</v>
      </c>
      <c r="L56" s="36">
        <f t="shared" si="7"/>
        <v>45228620.546209857</v>
      </c>
      <c r="M56" s="36">
        <f t="shared" si="8"/>
        <v>43021512.0747623</v>
      </c>
      <c r="N56" s="40">
        <f>'jan-sep'!M56</f>
        <v>34761713.402275212</v>
      </c>
      <c r="O56" s="40">
        <f t="shared" si="9"/>
        <v>8259798.6724870875</v>
      </c>
    </row>
    <row r="57" spans="1:15" s="34" customFormat="1" x14ac:dyDescent="0.3">
      <c r="A57" s="33">
        <v>423</v>
      </c>
      <c r="B57" s="34" t="s">
        <v>113</v>
      </c>
      <c r="C57" s="35">
        <v>100212</v>
      </c>
      <c r="D57" s="35">
        <v>4763</v>
      </c>
      <c r="E57" s="36">
        <f t="shared" si="1"/>
        <v>21039.680873399117</v>
      </c>
      <c r="F57" s="37">
        <f t="shared" si="4"/>
        <v>0.73772607824679426</v>
      </c>
      <c r="G57" s="38">
        <f t="shared" si="2"/>
        <v>4487.9744212509368</v>
      </c>
      <c r="H57" s="38">
        <f t="shared" si="3"/>
        <v>1619.7977405877728</v>
      </c>
      <c r="I57" s="36">
        <f t="shared" si="5"/>
        <v>6107.7721618387095</v>
      </c>
      <c r="J57" s="39">
        <f t="shared" si="10"/>
        <v>-359.34686933369665</v>
      </c>
      <c r="K57" s="36">
        <f t="shared" si="6"/>
        <v>5748.4252925050132</v>
      </c>
      <c r="L57" s="36">
        <f t="shared" si="7"/>
        <v>29091318.806837775</v>
      </c>
      <c r="M57" s="36">
        <f t="shared" si="8"/>
        <v>27379749.668201379</v>
      </c>
      <c r="N57" s="40">
        <f>'jan-sep'!M57</f>
        <v>20660791.116091959</v>
      </c>
      <c r="O57" s="40">
        <f t="shared" si="9"/>
        <v>6718958.5521094203</v>
      </c>
    </row>
    <row r="58" spans="1:15" s="34" customFormat="1" x14ac:dyDescent="0.3">
      <c r="A58" s="33">
        <v>425</v>
      </c>
      <c r="B58" s="34" t="s">
        <v>114</v>
      </c>
      <c r="C58" s="35">
        <v>149453</v>
      </c>
      <c r="D58" s="35">
        <v>7456</v>
      </c>
      <c r="E58" s="36">
        <f t="shared" si="1"/>
        <v>20044.662017167382</v>
      </c>
      <c r="F58" s="37">
        <f t="shared" si="4"/>
        <v>0.70283717650886324</v>
      </c>
      <c r="G58" s="38">
        <f t="shared" si="2"/>
        <v>5084.9857349899776</v>
      </c>
      <c r="H58" s="38">
        <f t="shared" si="3"/>
        <v>1968.0543402688797</v>
      </c>
      <c r="I58" s="36">
        <f t="shared" si="5"/>
        <v>7053.0400752588575</v>
      </c>
      <c r="J58" s="39">
        <f t="shared" si="10"/>
        <v>-359.34686933369665</v>
      </c>
      <c r="K58" s="36">
        <f t="shared" si="6"/>
        <v>6693.6932059251612</v>
      </c>
      <c r="L58" s="36">
        <f t="shared" si="7"/>
        <v>52587466.801130041</v>
      </c>
      <c r="M58" s="36">
        <f t="shared" si="8"/>
        <v>49908176.543378003</v>
      </c>
      <c r="N58" s="40">
        <f>'jan-sep'!M58</f>
        <v>39680874.703250401</v>
      </c>
      <c r="O58" s="40">
        <f t="shared" si="9"/>
        <v>10227301.840127602</v>
      </c>
    </row>
    <row r="59" spans="1:15" s="34" customFormat="1" x14ac:dyDescent="0.3">
      <c r="A59" s="33">
        <v>426</v>
      </c>
      <c r="B59" s="34" t="s">
        <v>80</v>
      </c>
      <c r="C59" s="35">
        <v>79308</v>
      </c>
      <c r="D59" s="35">
        <v>3760</v>
      </c>
      <c r="E59" s="36">
        <f t="shared" si="1"/>
        <v>21092.553191489362</v>
      </c>
      <c r="F59" s="37">
        <f t="shared" si="4"/>
        <v>0.73957996985794738</v>
      </c>
      <c r="G59" s="38">
        <f t="shared" si="2"/>
        <v>4456.2510303967902</v>
      </c>
      <c r="H59" s="38">
        <f t="shared" si="3"/>
        <v>1601.2924292561868</v>
      </c>
      <c r="I59" s="36">
        <f t="shared" si="5"/>
        <v>6057.5434596529767</v>
      </c>
      <c r="J59" s="39">
        <f t="shared" si="10"/>
        <v>-359.34686933369665</v>
      </c>
      <c r="K59" s="36">
        <f t="shared" si="6"/>
        <v>5698.1965903192804</v>
      </c>
      <c r="L59" s="36">
        <f t="shared" si="7"/>
        <v>22776363.408295192</v>
      </c>
      <c r="M59" s="36">
        <f t="shared" si="8"/>
        <v>21425219.179600496</v>
      </c>
      <c r="N59" s="40">
        <f>'jan-sep'!M59</f>
        <v>17675093.144343015</v>
      </c>
      <c r="O59" s="40">
        <f t="shared" si="9"/>
        <v>3750126.035257481</v>
      </c>
    </row>
    <row r="60" spans="1:15" s="34" customFormat="1" x14ac:dyDescent="0.3">
      <c r="A60" s="33">
        <v>427</v>
      </c>
      <c r="B60" s="34" t="s">
        <v>115</v>
      </c>
      <c r="C60" s="35">
        <v>467735</v>
      </c>
      <c r="D60" s="35">
        <v>21030</v>
      </c>
      <c r="E60" s="36">
        <f t="shared" si="1"/>
        <v>22241.321921065144</v>
      </c>
      <c r="F60" s="37">
        <f t="shared" si="4"/>
        <v>0.7798598892532066</v>
      </c>
      <c r="G60" s="38">
        <f t="shared" si="2"/>
        <v>3766.9897926513204</v>
      </c>
      <c r="H60" s="38">
        <f t="shared" si="3"/>
        <v>1199.223373904663</v>
      </c>
      <c r="I60" s="36">
        <f t="shared" si="5"/>
        <v>4966.2131665559837</v>
      </c>
      <c r="J60" s="39">
        <f t="shared" si="10"/>
        <v>-359.34686933369665</v>
      </c>
      <c r="K60" s="36">
        <f t="shared" si="6"/>
        <v>4606.8662972222874</v>
      </c>
      <c r="L60" s="36">
        <f t="shared" si="7"/>
        <v>104439462.89267233</v>
      </c>
      <c r="M60" s="36">
        <f t="shared" si="8"/>
        <v>96882398.230584696</v>
      </c>
      <c r="N60" s="40">
        <f>'jan-sep'!M60</f>
        <v>73334127.214237645</v>
      </c>
      <c r="O60" s="40">
        <f t="shared" si="9"/>
        <v>23548271.016347051</v>
      </c>
    </row>
    <row r="61" spans="1:15" s="34" customFormat="1" x14ac:dyDescent="0.3">
      <c r="A61" s="33">
        <v>428</v>
      </c>
      <c r="B61" s="34" t="s">
        <v>116</v>
      </c>
      <c r="C61" s="35">
        <v>142566</v>
      </c>
      <c r="D61" s="35">
        <v>6525</v>
      </c>
      <c r="E61" s="36">
        <f t="shared" si="1"/>
        <v>21849.19540229885</v>
      </c>
      <c r="F61" s="37">
        <f t="shared" si="4"/>
        <v>0.76611053817669994</v>
      </c>
      <c r="G61" s="38">
        <f t="shared" si="2"/>
        <v>4002.2657039110968</v>
      </c>
      <c r="H61" s="38">
        <f t="shared" si="3"/>
        <v>1336.4676554728658</v>
      </c>
      <c r="I61" s="36">
        <f t="shared" si="5"/>
        <v>5338.733359383963</v>
      </c>
      <c r="J61" s="39">
        <f t="shared" si="10"/>
        <v>-359.34686933369665</v>
      </c>
      <c r="K61" s="36">
        <f t="shared" si="6"/>
        <v>4979.3864900502667</v>
      </c>
      <c r="L61" s="36">
        <f t="shared" si="7"/>
        <v>34835235.169980362</v>
      </c>
      <c r="M61" s="36">
        <f t="shared" si="8"/>
        <v>32490496.847577989</v>
      </c>
      <c r="N61" s="40">
        <f>'jan-sep'!M61</f>
        <v>23737583.515116528</v>
      </c>
      <c r="O61" s="40">
        <f t="shared" si="9"/>
        <v>8752913.3324614614</v>
      </c>
    </row>
    <row r="62" spans="1:15" s="34" customFormat="1" x14ac:dyDescent="0.3">
      <c r="A62" s="33">
        <v>429</v>
      </c>
      <c r="B62" s="34" t="s">
        <v>117</v>
      </c>
      <c r="C62" s="35">
        <v>97184</v>
      </c>
      <c r="D62" s="35">
        <v>4429</v>
      </c>
      <c r="E62" s="36">
        <f t="shared" si="1"/>
        <v>21942.650711221493</v>
      </c>
      <c r="F62" s="37">
        <f t="shared" si="4"/>
        <v>0.76938741385545673</v>
      </c>
      <c r="G62" s="38">
        <f t="shared" si="2"/>
        <v>3946.192518557511</v>
      </c>
      <c r="H62" s="38">
        <f t="shared" si="3"/>
        <v>1303.7582973499409</v>
      </c>
      <c r="I62" s="36">
        <f t="shared" si="5"/>
        <v>5249.9508159074521</v>
      </c>
      <c r="J62" s="39">
        <f t="shared" si="10"/>
        <v>-359.34686933369665</v>
      </c>
      <c r="K62" s="36">
        <f t="shared" si="6"/>
        <v>4890.6039465737558</v>
      </c>
      <c r="L62" s="36">
        <f t="shared" si="7"/>
        <v>23252032.163654104</v>
      </c>
      <c r="M62" s="36">
        <f t="shared" si="8"/>
        <v>21660484.879375163</v>
      </c>
      <c r="N62" s="40">
        <f>'jan-sep'!M62</f>
        <v>17037741.592099786</v>
      </c>
      <c r="O62" s="40">
        <f t="shared" si="9"/>
        <v>4622743.2872753777</v>
      </c>
    </row>
    <row r="63" spans="1:15" s="34" customFormat="1" x14ac:dyDescent="0.3">
      <c r="A63" s="33">
        <v>430</v>
      </c>
      <c r="B63" s="34" t="s">
        <v>118</v>
      </c>
      <c r="C63" s="35">
        <v>51031</v>
      </c>
      <c r="D63" s="35">
        <v>2600</v>
      </c>
      <c r="E63" s="36">
        <f t="shared" si="1"/>
        <v>19627.307692307691</v>
      </c>
      <c r="F63" s="37">
        <f t="shared" si="4"/>
        <v>0.68820324878102612</v>
      </c>
      <c r="G63" s="38">
        <f t="shared" si="2"/>
        <v>5335.3983299057918</v>
      </c>
      <c r="H63" s="38">
        <f t="shared" si="3"/>
        <v>2114.1283539697715</v>
      </c>
      <c r="I63" s="36">
        <f t="shared" si="5"/>
        <v>7449.5266838755633</v>
      </c>
      <c r="J63" s="39">
        <f t="shared" si="10"/>
        <v>-359.34686933369665</v>
      </c>
      <c r="K63" s="36">
        <f t="shared" si="6"/>
        <v>7090.179814541867</v>
      </c>
      <c r="L63" s="36">
        <f t="shared" si="7"/>
        <v>19368769.378076464</v>
      </c>
      <c r="M63" s="36">
        <f t="shared" si="8"/>
        <v>18434467.517808855</v>
      </c>
      <c r="N63" s="40">
        <f>'jan-sep'!M63</f>
        <v>14948689.408322297</v>
      </c>
      <c r="O63" s="40">
        <f t="shared" si="9"/>
        <v>3485778.1094865575</v>
      </c>
    </row>
    <row r="64" spans="1:15" s="34" customFormat="1" x14ac:dyDescent="0.3">
      <c r="A64" s="33">
        <v>432</v>
      </c>
      <c r="B64" s="34" t="s">
        <v>119</v>
      </c>
      <c r="C64" s="35">
        <v>40988</v>
      </c>
      <c r="D64" s="35">
        <v>1881</v>
      </c>
      <c r="E64" s="36">
        <f t="shared" si="1"/>
        <v>21790.536948431687</v>
      </c>
      <c r="F64" s="37">
        <f t="shared" si="4"/>
        <v>0.76405376405603564</v>
      </c>
      <c r="G64" s="38">
        <f t="shared" si="2"/>
        <v>4037.4607762313949</v>
      </c>
      <c r="H64" s="38">
        <f t="shared" si="3"/>
        <v>1356.9981143263731</v>
      </c>
      <c r="I64" s="36">
        <f t="shared" si="5"/>
        <v>5394.4588905577675</v>
      </c>
      <c r="J64" s="39">
        <f t="shared" si="10"/>
        <v>-359.34686933369665</v>
      </c>
      <c r="K64" s="36">
        <f t="shared" si="6"/>
        <v>5035.1120212240712</v>
      </c>
      <c r="L64" s="36">
        <f t="shared" si="7"/>
        <v>10146977.17313916</v>
      </c>
      <c r="M64" s="36">
        <f t="shared" si="8"/>
        <v>9471045.7119224779</v>
      </c>
      <c r="N64" s="40">
        <f>'jan-sep'!M64</f>
        <v>6002870.9719439363</v>
      </c>
      <c r="O64" s="40">
        <f t="shared" si="9"/>
        <v>3468174.7399785416</v>
      </c>
    </row>
    <row r="65" spans="1:15" s="34" customFormat="1" x14ac:dyDescent="0.3">
      <c r="A65" s="33">
        <v>434</v>
      </c>
      <c r="B65" s="34" t="s">
        <v>120</v>
      </c>
      <c r="C65" s="35">
        <v>24535</v>
      </c>
      <c r="D65" s="35">
        <v>1305</v>
      </c>
      <c r="E65" s="36">
        <f t="shared" si="1"/>
        <v>18800.766283524903</v>
      </c>
      <c r="F65" s="37">
        <f t="shared" si="4"/>
        <v>0.65922176585459835</v>
      </c>
      <c r="G65" s="38">
        <f t="shared" si="2"/>
        <v>5831.3231751754656</v>
      </c>
      <c r="H65" s="38">
        <f t="shared" si="3"/>
        <v>2403.4178470437473</v>
      </c>
      <c r="I65" s="36">
        <f t="shared" si="5"/>
        <v>8234.741022219212</v>
      </c>
      <c r="J65" s="39">
        <f t="shared" si="10"/>
        <v>-359.34686933369665</v>
      </c>
      <c r="K65" s="36">
        <f t="shared" si="6"/>
        <v>7875.3941528855157</v>
      </c>
      <c r="L65" s="36">
        <f t="shared" si="7"/>
        <v>10746337.033996072</v>
      </c>
      <c r="M65" s="36">
        <f t="shared" si="8"/>
        <v>10277389.369515598</v>
      </c>
      <c r="N65" s="40">
        <f>'jan-sep'!M65</f>
        <v>8103866.7030233061</v>
      </c>
      <c r="O65" s="40">
        <f t="shared" si="9"/>
        <v>2173522.6664922917</v>
      </c>
    </row>
    <row r="66" spans="1:15" s="34" customFormat="1" x14ac:dyDescent="0.3">
      <c r="A66" s="33">
        <v>436</v>
      </c>
      <c r="B66" s="34" t="s">
        <v>121</v>
      </c>
      <c r="C66" s="35">
        <v>30340</v>
      </c>
      <c r="D66" s="35">
        <v>1620</v>
      </c>
      <c r="E66" s="36">
        <f t="shared" si="1"/>
        <v>18728.395061728395</v>
      </c>
      <c r="F66" s="37">
        <f t="shared" si="4"/>
        <v>0.65668417329532291</v>
      </c>
      <c r="G66" s="38">
        <f t="shared" si="2"/>
        <v>5874.7459082533696</v>
      </c>
      <c r="H66" s="38">
        <f t="shared" si="3"/>
        <v>2428.7477746725249</v>
      </c>
      <c r="I66" s="36">
        <f t="shared" si="5"/>
        <v>8303.493682925895</v>
      </c>
      <c r="J66" s="39">
        <f t="shared" si="10"/>
        <v>-359.34686933369665</v>
      </c>
      <c r="K66" s="36">
        <f t="shared" si="6"/>
        <v>7944.1468135921987</v>
      </c>
      <c r="L66" s="36">
        <f t="shared" si="7"/>
        <v>13451659.76633995</v>
      </c>
      <c r="M66" s="36">
        <f t="shared" si="8"/>
        <v>12869517.838019362</v>
      </c>
      <c r="N66" s="40">
        <f>'jan-sep'!M66</f>
        <v>10410227.631339278</v>
      </c>
      <c r="O66" s="40">
        <f t="shared" si="9"/>
        <v>2459290.2066800836</v>
      </c>
    </row>
    <row r="67" spans="1:15" s="34" customFormat="1" x14ac:dyDescent="0.3">
      <c r="A67" s="33">
        <v>437</v>
      </c>
      <c r="B67" s="34" t="s">
        <v>122</v>
      </c>
      <c r="C67" s="35">
        <v>121427</v>
      </c>
      <c r="D67" s="35">
        <v>5580</v>
      </c>
      <c r="E67" s="36">
        <f t="shared" si="1"/>
        <v>21761.111111111109</v>
      </c>
      <c r="F67" s="37">
        <f t="shared" si="4"/>
        <v>0.76302198949176059</v>
      </c>
      <c r="G67" s="38">
        <f t="shared" si="2"/>
        <v>4055.1162786237414</v>
      </c>
      <c r="H67" s="38">
        <f t="shared" si="3"/>
        <v>1367.2971573885752</v>
      </c>
      <c r="I67" s="36">
        <f t="shared" si="5"/>
        <v>5422.4134360123171</v>
      </c>
      <c r="J67" s="39">
        <f t="shared" si="10"/>
        <v>-359.34686933369665</v>
      </c>
      <c r="K67" s="36">
        <f t="shared" si="6"/>
        <v>5063.0665666786208</v>
      </c>
      <c r="L67" s="36">
        <f t="shared" si="7"/>
        <v>30257066.97294873</v>
      </c>
      <c r="M67" s="36">
        <f t="shared" si="8"/>
        <v>28251911.442066703</v>
      </c>
      <c r="N67" s="40">
        <f>'jan-sep'!M67</f>
        <v>20717300.730168615</v>
      </c>
      <c r="O67" s="40">
        <f t="shared" si="9"/>
        <v>7534610.7118980885</v>
      </c>
    </row>
    <row r="68" spans="1:15" s="34" customFormat="1" x14ac:dyDescent="0.3">
      <c r="A68" s="33">
        <v>438</v>
      </c>
      <c r="B68" s="34" t="s">
        <v>123</v>
      </c>
      <c r="C68" s="35">
        <v>52567</v>
      </c>
      <c r="D68" s="35">
        <v>2426</v>
      </c>
      <c r="E68" s="36">
        <f t="shared" si="1"/>
        <v>21668.178070898597</v>
      </c>
      <c r="F68" s="37">
        <f t="shared" si="4"/>
        <v>0.7597634264124028</v>
      </c>
      <c r="G68" s="38">
        <f t="shared" si="2"/>
        <v>4110.8761027512492</v>
      </c>
      <c r="H68" s="38">
        <f t="shared" si="3"/>
        <v>1399.8237214629544</v>
      </c>
      <c r="I68" s="36">
        <f t="shared" si="5"/>
        <v>5510.6998242142035</v>
      </c>
      <c r="J68" s="39">
        <f t="shared" si="10"/>
        <v>-359.34686933369665</v>
      </c>
      <c r="K68" s="36">
        <f t="shared" si="6"/>
        <v>5151.3529548805072</v>
      </c>
      <c r="L68" s="36">
        <f t="shared" si="7"/>
        <v>13368957.773543658</v>
      </c>
      <c r="M68" s="36">
        <f t="shared" si="8"/>
        <v>12497182.26854011</v>
      </c>
      <c r="N68" s="40">
        <f>'jan-sep'!M68</f>
        <v>10813543.847919192</v>
      </c>
      <c r="O68" s="40">
        <f t="shared" si="9"/>
        <v>1683638.4206209183</v>
      </c>
    </row>
    <row r="69" spans="1:15" s="34" customFormat="1" x14ac:dyDescent="0.3">
      <c r="A69" s="33">
        <v>439</v>
      </c>
      <c r="B69" s="34" t="s">
        <v>124</v>
      </c>
      <c r="C69" s="35">
        <v>31503</v>
      </c>
      <c r="D69" s="35">
        <v>1592</v>
      </c>
      <c r="E69" s="36">
        <f t="shared" si="1"/>
        <v>19788.316582914573</v>
      </c>
      <c r="F69" s="37">
        <f t="shared" si="4"/>
        <v>0.69384879341380901</v>
      </c>
      <c r="G69" s="38">
        <f t="shared" si="2"/>
        <v>5238.792995541663</v>
      </c>
      <c r="H69" s="38">
        <f t="shared" si="3"/>
        <v>2057.7752422573631</v>
      </c>
      <c r="I69" s="36">
        <f t="shared" si="5"/>
        <v>7296.5682377990261</v>
      </c>
      <c r="J69" s="39">
        <f t="shared" si="10"/>
        <v>-359.34686933369665</v>
      </c>
      <c r="K69" s="36">
        <f t="shared" si="6"/>
        <v>6937.2213684653298</v>
      </c>
      <c r="L69" s="36">
        <f t="shared" si="7"/>
        <v>11616136.634576049</v>
      </c>
      <c r="M69" s="36">
        <f t="shared" si="8"/>
        <v>11044056.418596804</v>
      </c>
      <c r="N69" s="40">
        <f>'jan-sep'!M69</f>
        <v>8431694.4377111904</v>
      </c>
      <c r="O69" s="40">
        <f t="shared" si="9"/>
        <v>2612361.9808856137</v>
      </c>
    </row>
    <row r="70" spans="1:15" s="34" customFormat="1" x14ac:dyDescent="0.3">
      <c r="A70" s="33">
        <v>441</v>
      </c>
      <c r="B70" s="34" t="s">
        <v>125</v>
      </c>
      <c r="C70" s="35">
        <v>40142</v>
      </c>
      <c r="D70" s="35">
        <v>1956</v>
      </c>
      <c r="E70" s="36">
        <f t="shared" si="1"/>
        <v>20522.494887525561</v>
      </c>
      <c r="F70" s="37">
        <f t="shared" si="4"/>
        <v>0.71959169724650585</v>
      </c>
      <c r="G70" s="38">
        <f t="shared" si="2"/>
        <v>4798.28601277507</v>
      </c>
      <c r="H70" s="38">
        <f t="shared" si="3"/>
        <v>1800.812835643517</v>
      </c>
      <c r="I70" s="36">
        <f t="shared" si="5"/>
        <v>6599.0988484185873</v>
      </c>
      <c r="J70" s="39">
        <f t="shared" si="10"/>
        <v>-359.34686933369665</v>
      </c>
      <c r="K70" s="36">
        <f t="shared" si="6"/>
        <v>6239.751979084891</v>
      </c>
      <c r="L70" s="36">
        <f t="shared" si="7"/>
        <v>12907837.347506756</v>
      </c>
      <c r="M70" s="36">
        <f t="shared" si="8"/>
        <v>12204954.871090047</v>
      </c>
      <c r="N70" s="40">
        <f>'jan-sep'!M70</f>
        <v>9089725.9548763148</v>
      </c>
      <c r="O70" s="40">
        <f t="shared" si="9"/>
        <v>3115228.9162137322</v>
      </c>
    </row>
    <row r="71" spans="1:15" s="34" customFormat="1" x14ac:dyDescent="0.3">
      <c r="A71" s="33">
        <v>501</v>
      </c>
      <c r="B71" s="34" t="s">
        <v>126</v>
      </c>
      <c r="C71" s="35">
        <v>726652</v>
      </c>
      <c r="D71" s="35">
        <v>27476</v>
      </c>
      <c r="E71" s="36">
        <f t="shared" si="1"/>
        <v>26446.789925753386</v>
      </c>
      <c r="F71" s="37">
        <f t="shared" si="4"/>
        <v>0.9273185620800154</v>
      </c>
      <c r="G71" s="38">
        <f t="shared" si="2"/>
        <v>1243.7089898383754</v>
      </c>
      <c r="H71" s="38">
        <f t="shared" si="3"/>
        <v>0</v>
      </c>
      <c r="I71" s="36">
        <f t="shared" si="5"/>
        <v>1243.7089898383754</v>
      </c>
      <c r="J71" s="39">
        <f t="shared" si="10"/>
        <v>-359.34686933369665</v>
      </c>
      <c r="K71" s="36">
        <f t="shared" si="6"/>
        <v>884.36212050467873</v>
      </c>
      <c r="L71" s="36">
        <f t="shared" si="7"/>
        <v>34172148.204799205</v>
      </c>
      <c r="M71" s="36">
        <f t="shared" si="8"/>
        <v>24298733.622986551</v>
      </c>
      <c r="N71" s="40">
        <f>'jan-sep'!M71</f>
        <v>19414893.990697596</v>
      </c>
      <c r="O71" s="40">
        <f t="shared" si="9"/>
        <v>4883839.6322889552</v>
      </c>
    </row>
    <row r="72" spans="1:15" s="34" customFormat="1" x14ac:dyDescent="0.3">
      <c r="A72" s="33">
        <v>502</v>
      </c>
      <c r="B72" s="34" t="s">
        <v>127</v>
      </c>
      <c r="C72" s="35">
        <v>708583</v>
      </c>
      <c r="D72" s="35">
        <v>30137</v>
      </c>
      <c r="E72" s="36">
        <f t="shared" ref="E72:E135" si="11">(C72*1000)/D72</f>
        <v>23512.061585426552</v>
      </c>
      <c r="F72" s="37">
        <f t="shared" si="4"/>
        <v>0.82441654363893146</v>
      </c>
      <c r="G72" s="38">
        <f t="shared" ref="G72:G135" si="12">(E$437-E72)*0.6</f>
        <v>3004.5459940344758</v>
      </c>
      <c r="H72" s="38">
        <f t="shared" ref="H72:H135" si="13">IF(E72&gt;=E$437*0.9,0,IF(E72&lt;0.9*E$437,(E$437*0.9-E72)*0.35))</f>
        <v>754.46449137817012</v>
      </c>
      <c r="I72" s="36">
        <f t="shared" ref="I72:I135" si="14">G72+H72</f>
        <v>3759.0104854126457</v>
      </c>
      <c r="J72" s="39">
        <f t="shared" si="10"/>
        <v>-359.34686933369665</v>
      </c>
      <c r="K72" s="36">
        <f t="shared" ref="K72:K135" si="15">I72+J72</f>
        <v>3399.663616078949</v>
      </c>
      <c r="L72" s="36">
        <f t="shared" ref="L72:L135" si="16">(I72*D72)</f>
        <v>113285298.99888091</v>
      </c>
      <c r="M72" s="36">
        <f t="shared" ref="M72:M135" si="17">(K72*D72)</f>
        <v>102455662.39777128</v>
      </c>
      <c r="N72" s="40">
        <f>'jan-sep'!M72</f>
        <v>84282910.941772729</v>
      </c>
      <c r="O72" s="40">
        <f t="shared" si="9"/>
        <v>18172751.455998555</v>
      </c>
    </row>
    <row r="73" spans="1:15" s="34" customFormat="1" x14ac:dyDescent="0.3">
      <c r="A73" s="33">
        <v>511</v>
      </c>
      <c r="B73" s="34" t="s">
        <v>128</v>
      </c>
      <c r="C73" s="35">
        <v>59112</v>
      </c>
      <c r="D73" s="35">
        <v>2701</v>
      </c>
      <c r="E73" s="36">
        <f t="shared" si="11"/>
        <v>21885.227693446872</v>
      </c>
      <c r="F73" s="37">
        <f t="shared" ref="F73:F136" si="18">IF(ISNUMBER(C73),E73/E$437,"")</f>
        <v>0.76737395852032719</v>
      </c>
      <c r="G73" s="38">
        <f t="shared" si="12"/>
        <v>3980.6463292222838</v>
      </c>
      <c r="H73" s="38">
        <f t="shared" si="13"/>
        <v>1323.8563535710582</v>
      </c>
      <c r="I73" s="36">
        <f t="shared" si="14"/>
        <v>5304.5026827933416</v>
      </c>
      <c r="J73" s="39">
        <f t="shared" si="10"/>
        <v>-359.34686933369665</v>
      </c>
      <c r="K73" s="36">
        <f t="shared" si="15"/>
        <v>4945.1558134596453</v>
      </c>
      <c r="L73" s="36">
        <f t="shared" si="16"/>
        <v>14327461.746224815</v>
      </c>
      <c r="M73" s="36">
        <f t="shared" si="17"/>
        <v>13356865.852154503</v>
      </c>
      <c r="N73" s="40">
        <f>'jan-sep'!M73</f>
        <v>10076828.785337897</v>
      </c>
      <c r="O73" s="40">
        <f t="shared" ref="O73:O136" si="19">M73-N73</f>
        <v>3280037.0668166056</v>
      </c>
    </row>
    <row r="74" spans="1:15" s="34" customFormat="1" x14ac:dyDescent="0.3">
      <c r="A74" s="33">
        <v>512</v>
      </c>
      <c r="B74" s="34" t="s">
        <v>129</v>
      </c>
      <c r="C74" s="35">
        <v>46747</v>
      </c>
      <c r="D74" s="35">
        <v>2055</v>
      </c>
      <c r="E74" s="36">
        <f t="shared" si="11"/>
        <v>22747.93187347932</v>
      </c>
      <c r="F74" s="37">
        <f t="shared" si="18"/>
        <v>0.79762343688704129</v>
      </c>
      <c r="G74" s="38">
        <f t="shared" si="12"/>
        <v>3463.0238212028153</v>
      </c>
      <c r="H74" s="38">
        <f t="shared" si="13"/>
        <v>1021.9098905597016</v>
      </c>
      <c r="I74" s="36">
        <f t="shared" si="14"/>
        <v>4484.9337117625164</v>
      </c>
      <c r="J74" s="39">
        <f t="shared" ref="J74:J137" si="20">I$439</f>
        <v>-359.34686933369665</v>
      </c>
      <c r="K74" s="36">
        <f t="shared" si="15"/>
        <v>4125.5868424288201</v>
      </c>
      <c r="L74" s="36">
        <f t="shared" si="16"/>
        <v>9216538.7776719704</v>
      </c>
      <c r="M74" s="36">
        <f t="shared" si="17"/>
        <v>8478080.9611912258</v>
      </c>
      <c r="N74" s="40">
        <f>'jan-sep'!M74</f>
        <v>6620166.5323470486</v>
      </c>
      <c r="O74" s="40">
        <f t="shared" si="19"/>
        <v>1857914.4288441772</v>
      </c>
    </row>
    <row r="75" spans="1:15" s="34" customFormat="1" x14ac:dyDescent="0.3">
      <c r="A75" s="33">
        <v>513</v>
      </c>
      <c r="B75" s="34" t="s">
        <v>130</v>
      </c>
      <c r="C75" s="35">
        <v>56398</v>
      </c>
      <c r="D75" s="35">
        <v>2204</v>
      </c>
      <c r="E75" s="36">
        <f t="shared" si="11"/>
        <v>25588.929219600726</v>
      </c>
      <c r="F75" s="37">
        <f t="shared" si="18"/>
        <v>0.89723891314236581</v>
      </c>
      <c r="G75" s="38">
        <f t="shared" si="12"/>
        <v>1758.4254135299714</v>
      </c>
      <c r="H75" s="38">
        <f t="shared" si="13"/>
        <v>27.560819417209313</v>
      </c>
      <c r="I75" s="36">
        <f t="shared" si="14"/>
        <v>1785.9862329471807</v>
      </c>
      <c r="J75" s="39">
        <f t="shared" si="20"/>
        <v>-359.34686933369665</v>
      </c>
      <c r="K75" s="36">
        <f t="shared" si="15"/>
        <v>1426.639363613484</v>
      </c>
      <c r="L75" s="36">
        <f t="shared" si="16"/>
        <v>3936313.6574155865</v>
      </c>
      <c r="M75" s="36">
        <f t="shared" si="17"/>
        <v>3144313.1574041187</v>
      </c>
      <c r="N75" s="40">
        <f>'jan-sep'!M75</f>
        <v>883917.94859140459</v>
      </c>
      <c r="O75" s="40">
        <f t="shared" si="19"/>
        <v>2260395.2088127141</v>
      </c>
    </row>
    <row r="76" spans="1:15" s="34" customFormat="1" x14ac:dyDescent="0.3">
      <c r="A76" s="33">
        <v>514</v>
      </c>
      <c r="B76" s="34" t="s">
        <v>131</v>
      </c>
      <c r="C76" s="35">
        <v>50530</v>
      </c>
      <c r="D76" s="35">
        <v>2347</v>
      </c>
      <c r="E76" s="36">
        <f t="shared" si="11"/>
        <v>21529.612270984235</v>
      </c>
      <c r="F76" s="37">
        <f t="shared" si="18"/>
        <v>0.75490481639996698</v>
      </c>
      <c r="G76" s="38">
        <f t="shared" si="12"/>
        <v>4194.0155826998662</v>
      </c>
      <c r="H76" s="38">
        <f t="shared" si="13"/>
        <v>1448.3217514329813</v>
      </c>
      <c r="I76" s="36">
        <f t="shared" si="14"/>
        <v>5642.3373341328479</v>
      </c>
      <c r="J76" s="39">
        <f t="shared" si="20"/>
        <v>-359.34686933369665</v>
      </c>
      <c r="K76" s="36">
        <f t="shared" si="15"/>
        <v>5282.9904647991516</v>
      </c>
      <c r="L76" s="36">
        <f t="shared" si="16"/>
        <v>13242565.723209795</v>
      </c>
      <c r="M76" s="36">
        <f t="shared" si="17"/>
        <v>12399178.620883608</v>
      </c>
      <c r="N76" s="40">
        <f>'jan-sep'!M76</f>
        <v>8879491.2658970933</v>
      </c>
      <c r="O76" s="40">
        <f t="shared" si="19"/>
        <v>3519687.3549865149</v>
      </c>
    </row>
    <row r="77" spans="1:15" s="34" customFormat="1" x14ac:dyDescent="0.3">
      <c r="A77" s="33">
        <v>515</v>
      </c>
      <c r="B77" s="34" t="s">
        <v>132</v>
      </c>
      <c r="C77" s="35">
        <v>74690</v>
      </c>
      <c r="D77" s="35">
        <v>3664</v>
      </c>
      <c r="E77" s="36">
        <f t="shared" si="11"/>
        <v>20384.825327510916</v>
      </c>
      <c r="F77" s="37">
        <f t="shared" si="18"/>
        <v>0.71476451259410112</v>
      </c>
      <c r="G77" s="38">
        <f t="shared" si="12"/>
        <v>4880.8877487838572</v>
      </c>
      <c r="H77" s="38">
        <f t="shared" si="13"/>
        <v>1848.9971816486427</v>
      </c>
      <c r="I77" s="36">
        <f t="shared" si="14"/>
        <v>6729.8849304324995</v>
      </c>
      <c r="J77" s="39">
        <f t="shared" si="20"/>
        <v>-359.34686933369665</v>
      </c>
      <c r="K77" s="36">
        <f t="shared" si="15"/>
        <v>6370.5380610988032</v>
      </c>
      <c r="L77" s="36">
        <f t="shared" si="16"/>
        <v>24658298.385104679</v>
      </c>
      <c r="M77" s="36">
        <f t="shared" si="17"/>
        <v>23341651.455866016</v>
      </c>
      <c r="N77" s="40">
        <f>'jan-sep'!M77</f>
        <v>14890100.766189573</v>
      </c>
      <c r="O77" s="40">
        <f t="shared" si="19"/>
        <v>8451550.6896764431</v>
      </c>
    </row>
    <row r="78" spans="1:15" s="34" customFormat="1" x14ac:dyDescent="0.3">
      <c r="A78" s="33">
        <v>516</v>
      </c>
      <c r="B78" s="34" t="s">
        <v>133</v>
      </c>
      <c r="C78" s="35">
        <v>156029</v>
      </c>
      <c r="D78" s="35">
        <v>5741</v>
      </c>
      <c r="E78" s="36">
        <f t="shared" si="11"/>
        <v>27178.017766939556</v>
      </c>
      <c r="F78" s="37">
        <f t="shared" si="18"/>
        <v>0.95295801216621778</v>
      </c>
      <c r="G78" s="38">
        <f t="shared" si="12"/>
        <v>804.97228512667346</v>
      </c>
      <c r="H78" s="38">
        <f t="shared" si="13"/>
        <v>0</v>
      </c>
      <c r="I78" s="36">
        <f t="shared" si="14"/>
        <v>804.97228512667346</v>
      </c>
      <c r="J78" s="39">
        <f t="shared" si="20"/>
        <v>-359.34686933369665</v>
      </c>
      <c r="K78" s="36">
        <f t="shared" si="15"/>
        <v>445.62541579297681</v>
      </c>
      <c r="L78" s="36">
        <f t="shared" si="16"/>
        <v>4621345.8889122326</v>
      </c>
      <c r="M78" s="36">
        <f t="shared" si="17"/>
        <v>2558335.51206748</v>
      </c>
      <c r="N78" s="40">
        <f>'jan-sep'!M78</f>
        <v>6078063.313458832</v>
      </c>
      <c r="O78" s="40">
        <f t="shared" si="19"/>
        <v>-3519727.801391352</v>
      </c>
    </row>
    <row r="79" spans="1:15" s="34" customFormat="1" x14ac:dyDescent="0.3">
      <c r="A79" s="33">
        <v>517</v>
      </c>
      <c r="B79" s="34" t="s">
        <v>134</v>
      </c>
      <c r="C79" s="35">
        <v>112450</v>
      </c>
      <c r="D79" s="35">
        <v>5935</v>
      </c>
      <c r="E79" s="36">
        <f t="shared" si="11"/>
        <v>18946.925021061499</v>
      </c>
      <c r="F79" s="37">
        <f t="shared" si="18"/>
        <v>0.66434661127849925</v>
      </c>
      <c r="G79" s="38">
        <f t="shared" si="12"/>
        <v>5743.6279326535077</v>
      </c>
      <c r="H79" s="38">
        <f t="shared" si="13"/>
        <v>2352.2622889059385</v>
      </c>
      <c r="I79" s="36">
        <f t="shared" si="14"/>
        <v>8095.8902215594462</v>
      </c>
      <c r="J79" s="39">
        <f t="shared" si="20"/>
        <v>-359.34686933369665</v>
      </c>
      <c r="K79" s="36">
        <f t="shared" si="15"/>
        <v>7736.5433522257499</v>
      </c>
      <c r="L79" s="36">
        <f t="shared" si="16"/>
        <v>48049108.464955315</v>
      </c>
      <c r="M79" s="36">
        <f t="shared" si="17"/>
        <v>45916384.795459829</v>
      </c>
      <c r="N79" s="40">
        <f>'jan-sep'!M79</f>
        <v>35581937.649381861</v>
      </c>
      <c r="O79" s="40">
        <f t="shared" si="19"/>
        <v>10334447.146077968</v>
      </c>
    </row>
    <row r="80" spans="1:15" s="34" customFormat="1" x14ac:dyDescent="0.3">
      <c r="A80" s="33">
        <v>519</v>
      </c>
      <c r="B80" s="34" t="s">
        <v>135</v>
      </c>
      <c r="C80" s="35">
        <v>79622</v>
      </c>
      <c r="D80" s="35">
        <v>3154</v>
      </c>
      <c r="E80" s="36">
        <f t="shared" si="11"/>
        <v>25244.768547875712</v>
      </c>
      <c r="F80" s="37">
        <f t="shared" si="18"/>
        <v>0.88517141534302968</v>
      </c>
      <c r="G80" s="38">
        <f t="shared" si="12"/>
        <v>1964.92181656498</v>
      </c>
      <c r="H80" s="38">
        <f t="shared" si="13"/>
        <v>148.01705452096428</v>
      </c>
      <c r="I80" s="36">
        <f t="shared" si="14"/>
        <v>2112.9388710859444</v>
      </c>
      <c r="J80" s="39">
        <f t="shared" si="20"/>
        <v>-359.34686933369665</v>
      </c>
      <c r="K80" s="36">
        <f t="shared" si="15"/>
        <v>1753.5920017522476</v>
      </c>
      <c r="L80" s="36">
        <f t="shared" si="16"/>
        <v>6664209.1994050685</v>
      </c>
      <c r="M80" s="36">
        <f t="shared" si="17"/>
        <v>5530829.1735265888</v>
      </c>
      <c r="N80" s="40">
        <f>'jan-sep'!M80</f>
        <v>4561906.8822494391</v>
      </c>
      <c r="O80" s="40">
        <f t="shared" si="19"/>
        <v>968922.29127714969</v>
      </c>
    </row>
    <row r="81" spans="1:15" s="34" customFormat="1" x14ac:dyDescent="0.3">
      <c r="A81" s="33">
        <v>520</v>
      </c>
      <c r="B81" s="34" t="s">
        <v>136</v>
      </c>
      <c r="C81" s="35">
        <v>102647</v>
      </c>
      <c r="D81" s="35">
        <v>4462</v>
      </c>
      <c r="E81" s="36">
        <f t="shared" si="11"/>
        <v>23004.706409681756</v>
      </c>
      <c r="F81" s="37">
        <f t="shared" si="18"/>
        <v>0.80662686582334997</v>
      </c>
      <c r="G81" s="38">
        <f t="shared" si="12"/>
        <v>3308.9590994813539</v>
      </c>
      <c r="H81" s="38">
        <f t="shared" si="13"/>
        <v>932.03880288884898</v>
      </c>
      <c r="I81" s="36">
        <f t="shared" si="14"/>
        <v>4240.9979023702026</v>
      </c>
      <c r="J81" s="39">
        <f t="shared" si="20"/>
        <v>-359.34686933369665</v>
      </c>
      <c r="K81" s="36">
        <f t="shared" si="15"/>
        <v>3881.6510330365059</v>
      </c>
      <c r="L81" s="36">
        <f t="shared" si="16"/>
        <v>18923332.640375845</v>
      </c>
      <c r="M81" s="36">
        <f t="shared" si="17"/>
        <v>17319926.90940889</v>
      </c>
      <c r="N81" s="40">
        <f>'jan-sep'!M81</f>
        <v>15208821.784590039</v>
      </c>
      <c r="O81" s="40">
        <f t="shared" si="19"/>
        <v>2111105.1248188503</v>
      </c>
    </row>
    <row r="82" spans="1:15" s="34" customFormat="1" x14ac:dyDescent="0.3">
      <c r="A82" s="33">
        <v>521</v>
      </c>
      <c r="B82" s="34" t="s">
        <v>137</v>
      </c>
      <c r="C82" s="35">
        <v>130381</v>
      </c>
      <c r="D82" s="35">
        <v>5072</v>
      </c>
      <c r="E82" s="36">
        <f t="shared" si="11"/>
        <v>25706.033123028392</v>
      </c>
      <c r="F82" s="37">
        <f t="shared" si="18"/>
        <v>0.90134499269475621</v>
      </c>
      <c r="G82" s="38">
        <f t="shared" si="12"/>
        <v>1688.1630714733722</v>
      </c>
      <c r="H82" s="38">
        <f t="shared" si="13"/>
        <v>0</v>
      </c>
      <c r="I82" s="36">
        <f t="shared" si="14"/>
        <v>1688.1630714733722</v>
      </c>
      <c r="J82" s="39">
        <f t="shared" si="20"/>
        <v>-359.34686933369665</v>
      </c>
      <c r="K82" s="36">
        <f t="shared" si="15"/>
        <v>1328.8162021396756</v>
      </c>
      <c r="L82" s="36">
        <f t="shared" si="16"/>
        <v>8562363.0985129438</v>
      </c>
      <c r="M82" s="36">
        <f t="shared" si="17"/>
        <v>6739755.7772524348</v>
      </c>
      <c r="N82" s="40">
        <f>'jan-sep'!M82</f>
        <v>7605855.6457733493</v>
      </c>
      <c r="O82" s="40">
        <f t="shared" si="19"/>
        <v>-866099.86852091458</v>
      </c>
    </row>
    <row r="83" spans="1:15" s="34" customFormat="1" x14ac:dyDescent="0.3">
      <c r="A83" s="33">
        <v>522</v>
      </c>
      <c r="B83" s="34" t="s">
        <v>138</v>
      </c>
      <c r="C83" s="35">
        <v>140537</v>
      </c>
      <c r="D83" s="35">
        <v>6227</v>
      </c>
      <c r="E83" s="36">
        <f t="shared" si="11"/>
        <v>22568.973823671109</v>
      </c>
      <c r="F83" s="37">
        <f t="shared" si="18"/>
        <v>0.79134853086303292</v>
      </c>
      <c r="G83" s="38">
        <f t="shared" si="12"/>
        <v>3570.3986510877417</v>
      </c>
      <c r="H83" s="38">
        <f t="shared" si="13"/>
        <v>1084.5452079925753</v>
      </c>
      <c r="I83" s="36">
        <f t="shared" si="14"/>
        <v>4654.9438590803165</v>
      </c>
      <c r="J83" s="39">
        <f t="shared" si="20"/>
        <v>-359.34686933369665</v>
      </c>
      <c r="K83" s="36">
        <f t="shared" si="15"/>
        <v>4295.5969897466202</v>
      </c>
      <c r="L83" s="36">
        <f t="shared" si="16"/>
        <v>28986335.410493132</v>
      </c>
      <c r="M83" s="36">
        <f t="shared" si="17"/>
        <v>26748682.455152202</v>
      </c>
      <c r="N83" s="40">
        <f>'jan-sep'!M83</f>
        <v>21319812.382931903</v>
      </c>
      <c r="O83" s="40">
        <f t="shared" si="19"/>
        <v>5428870.0722202994</v>
      </c>
    </row>
    <row r="84" spans="1:15" s="34" customFormat="1" x14ac:dyDescent="0.3">
      <c r="A84" s="33">
        <v>528</v>
      </c>
      <c r="B84" s="34" t="s">
        <v>139</v>
      </c>
      <c r="C84" s="35">
        <v>329625</v>
      </c>
      <c r="D84" s="35">
        <v>14906</v>
      </c>
      <c r="E84" s="36">
        <f t="shared" si="11"/>
        <v>22113.578424795385</v>
      </c>
      <c r="F84" s="37">
        <f t="shared" si="18"/>
        <v>0.77538074771623722</v>
      </c>
      <c r="G84" s="38">
        <f t="shared" si="12"/>
        <v>3843.6358904131757</v>
      </c>
      <c r="H84" s="38">
        <f t="shared" si="13"/>
        <v>1243.9335975990787</v>
      </c>
      <c r="I84" s="36">
        <f t="shared" si="14"/>
        <v>5087.5694880122546</v>
      </c>
      <c r="J84" s="39">
        <f t="shared" si="20"/>
        <v>-359.34686933369665</v>
      </c>
      <c r="K84" s="36">
        <f t="shared" si="15"/>
        <v>4728.2226186785583</v>
      </c>
      <c r="L84" s="36">
        <f t="shared" si="16"/>
        <v>75835310.788310662</v>
      </c>
      <c r="M84" s="36">
        <f t="shared" si="17"/>
        <v>70478886.354022592</v>
      </c>
      <c r="N84" s="40">
        <f>'jan-sep'!M84</f>
        <v>54113803.007866204</v>
      </c>
      <c r="O84" s="40">
        <f t="shared" si="19"/>
        <v>16365083.346156389</v>
      </c>
    </row>
    <row r="85" spans="1:15" s="34" customFormat="1" x14ac:dyDescent="0.3">
      <c r="A85" s="33">
        <v>529</v>
      </c>
      <c r="B85" s="34" t="s">
        <v>140</v>
      </c>
      <c r="C85" s="35">
        <v>287490</v>
      </c>
      <c r="D85" s="35">
        <v>13180</v>
      </c>
      <c r="E85" s="36">
        <f t="shared" si="11"/>
        <v>21812.59484066768</v>
      </c>
      <c r="F85" s="37">
        <f t="shared" si="18"/>
        <v>0.76482719224782081</v>
      </c>
      <c r="G85" s="38">
        <f t="shared" si="12"/>
        <v>4024.2260408897992</v>
      </c>
      <c r="H85" s="38">
        <f t="shared" si="13"/>
        <v>1349.2778520437755</v>
      </c>
      <c r="I85" s="36">
        <f t="shared" si="14"/>
        <v>5373.5038929335751</v>
      </c>
      <c r="J85" s="39">
        <f t="shared" si="20"/>
        <v>-359.34686933369665</v>
      </c>
      <c r="K85" s="36">
        <f t="shared" si="15"/>
        <v>5014.1570235998788</v>
      </c>
      <c r="L85" s="36">
        <f t="shared" si="16"/>
        <v>70822781.308864519</v>
      </c>
      <c r="M85" s="36">
        <f t="shared" si="17"/>
        <v>66086589.571046405</v>
      </c>
      <c r="N85" s="40">
        <f>'jan-sep'!M85</f>
        <v>51175439.000649199</v>
      </c>
      <c r="O85" s="40">
        <f t="shared" si="19"/>
        <v>14911150.570397206</v>
      </c>
    </row>
    <row r="86" spans="1:15" s="34" customFormat="1" x14ac:dyDescent="0.3">
      <c r="A86" s="33">
        <v>532</v>
      </c>
      <c r="B86" s="34" t="s">
        <v>141</v>
      </c>
      <c r="C86" s="35">
        <v>147103</v>
      </c>
      <c r="D86" s="35">
        <v>6629</v>
      </c>
      <c r="E86" s="36">
        <f t="shared" si="11"/>
        <v>22190.828179212553</v>
      </c>
      <c r="F86" s="37">
        <f t="shared" si="18"/>
        <v>0.77808939898878371</v>
      </c>
      <c r="G86" s="38">
        <f t="shared" si="12"/>
        <v>3797.2860377628754</v>
      </c>
      <c r="H86" s="38">
        <f t="shared" si="13"/>
        <v>1216.8961835530699</v>
      </c>
      <c r="I86" s="36">
        <f t="shared" si="14"/>
        <v>5014.1822213159448</v>
      </c>
      <c r="J86" s="39">
        <f t="shared" si="20"/>
        <v>-359.34686933369665</v>
      </c>
      <c r="K86" s="36">
        <f t="shared" si="15"/>
        <v>4654.8353519822485</v>
      </c>
      <c r="L86" s="36">
        <f t="shared" si="16"/>
        <v>33239013.945103399</v>
      </c>
      <c r="M86" s="36">
        <f t="shared" si="17"/>
        <v>30856903.548290327</v>
      </c>
      <c r="N86" s="40">
        <f>'jan-sep'!M86</f>
        <v>23496871.091449436</v>
      </c>
      <c r="O86" s="40">
        <f t="shared" si="19"/>
        <v>7360032.4568408914</v>
      </c>
    </row>
    <row r="87" spans="1:15" s="34" customFormat="1" x14ac:dyDescent="0.3">
      <c r="A87" s="33">
        <v>533</v>
      </c>
      <c r="B87" s="34" t="s">
        <v>142</v>
      </c>
      <c r="C87" s="35">
        <v>227957</v>
      </c>
      <c r="D87" s="35">
        <v>9044</v>
      </c>
      <c r="E87" s="36">
        <f t="shared" si="11"/>
        <v>25205.329500221142</v>
      </c>
      <c r="F87" s="37">
        <f t="shared" si="18"/>
        <v>0.88378854199380608</v>
      </c>
      <c r="G87" s="38">
        <f t="shared" si="12"/>
        <v>1988.5852451577221</v>
      </c>
      <c r="H87" s="38">
        <f t="shared" si="13"/>
        <v>161.82072120006396</v>
      </c>
      <c r="I87" s="36">
        <f t="shared" si="14"/>
        <v>2150.4059663577859</v>
      </c>
      <c r="J87" s="39">
        <f t="shared" si="20"/>
        <v>-359.34686933369665</v>
      </c>
      <c r="K87" s="36">
        <f t="shared" si="15"/>
        <v>1791.0590970240892</v>
      </c>
      <c r="L87" s="36">
        <f t="shared" si="16"/>
        <v>19448271.559739817</v>
      </c>
      <c r="M87" s="36">
        <f t="shared" si="17"/>
        <v>16198338.473485863</v>
      </c>
      <c r="N87" s="40">
        <f>'jan-sep'!M87</f>
        <v>10482571.541871881</v>
      </c>
      <c r="O87" s="40">
        <f t="shared" si="19"/>
        <v>5715766.9316139817</v>
      </c>
    </row>
    <row r="88" spans="1:15" s="34" customFormat="1" x14ac:dyDescent="0.3">
      <c r="A88" s="33">
        <v>534</v>
      </c>
      <c r="B88" s="34" t="s">
        <v>143</v>
      </c>
      <c r="C88" s="35">
        <v>328453</v>
      </c>
      <c r="D88" s="35">
        <v>13695</v>
      </c>
      <c r="E88" s="36">
        <f t="shared" si="11"/>
        <v>23983.424607520992</v>
      </c>
      <c r="F88" s="37">
        <f t="shared" si="18"/>
        <v>0.84094420847437756</v>
      </c>
      <c r="G88" s="38">
        <f t="shared" si="12"/>
        <v>2721.7281807778118</v>
      </c>
      <c r="H88" s="38">
        <f t="shared" si="13"/>
        <v>589.4874336451162</v>
      </c>
      <c r="I88" s="36">
        <f t="shared" si="14"/>
        <v>3311.215614422928</v>
      </c>
      <c r="J88" s="39">
        <f t="shared" si="20"/>
        <v>-359.34686933369665</v>
      </c>
      <c r="K88" s="36">
        <f t="shared" si="15"/>
        <v>2951.8687450892312</v>
      </c>
      <c r="L88" s="36">
        <f t="shared" si="16"/>
        <v>45347097.839521997</v>
      </c>
      <c r="M88" s="36">
        <f t="shared" si="17"/>
        <v>40425842.463997021</v>
      </c>
      <c r="N88" s="40">
        <f>'jan-sep'!M88</f>
        <v>30341879.883451473</v>
      </c>
      <c r="O88" s="40">
        <f t="shared" si="19"/>
        <v>10083962.580545548</v>
      </c>
    </row>
    <row r="89" spans="1:15" s="34" customFormat="1" x14ac:dyDescent="0.3">
      <c r="A89" s="33">
        <v>536</v>
      </c>
      <c r="B89" s="34" t="s">
        <v>144</v>
      </c>
      <c r="C89" s="35">
        <v>110856</v>
      </c>
      <c r="D89" s="35">
        <v>5758</v>
      </c>
      <c r="E89" s="36">
        <f t="shared" si="11"/>
        <v>19252.518235498435</v>
      </c>
      <c r="F89" s="37">
        <f t="shared" si="18"/>
        <v>0.67506179678829592</v>
      </c>
      <c r="G89" s="38">
        <f t="shared" si="12"/>
        <v>5560.2720039913456</v>
      </c>
      <c r="H89" s="38">
        <f t="shared" si="13"/>
        <v>2245.3046638530109</v>
      </c>
      <c r="I89" s="36">
        <f t="shared" si="14"/>
        <v>7805.5766678443561</v>
      </c>
      <c r="J89" s="39">
        <f t="shared" si="20"/>
        <v>-359.34686933369665</v>
      </c>
      <c r="K89" s="36">
        <f t="shared" si="15"/>
        <v>7446.2297985106597</v>
      </c>
      <c r="L89" s="36">
        <f t="shared" si="16"/>
        <v>44944510.453447804</v>
      </c>
      <c r="M89" s="36">
        <f t="shared" si="17"/>
        <v>42875391.179824382</v>
      </c>
      <c r="N89" s="40">
        <f>'jan-sep'!M89</f>
        <v>34141093.889661461</v>
      </c>
      <c r="O89" s="40">
        <f t="shared" si="19"/>
        <v>8734297.290162921</v>
      </c>
    </row>
    <row r="90" spans="1:15" s="34" customFormat="1" x14ac:dyDescent="0.3">
      <c r="A90" s="33">
        <v>538</v>
      </c>
      <c r="B90" s="34" t="s">
        <v>145</v>
      </c>
      <c r="C90" s="35">
        <v>138546</v>
      </c>
      <c r="D90" s="35">
        <v>6751</v>
      </c>
      <c r="E90" s="36">
        <f t="shared" si="11"/>
        <v>20522.292993630574</v>
      </c>
      <c r="F90" s="37">
        <f t="shared" si="18"/>
        <v>0.71958461812813579</v>
      </c>
      <c r="G90" s="38">
        <f t="shared" si="12"/>
        <v>4798.4071491120631</v>
      </c>
      <c r="H90" s="38">
        <f t="shared" si="13"/>
        <v>1800.8834985067626</v>
      </c>
      <c r="I90" s="36">
        <f t="shared" si="14"/>
        <v>6599.2906476188255</v>
      </c>
      <c r="J90" s="39">
        <f t="shared" si="20"/>
        <v>-359.34686933369665</v>
      </c>
      <c r="K90" s="36">
        <f t="shared" si="15"/>
        <v>6239.9437782851292</v>
      </c>
      <c r="L90" s="36">
        <f t="shared" si="16"/>
        <v>44551811.162074693</v>
      </c>
      <c r="M90" s="36">
        <f t="shared" si="17"/>
        <v>42125860.447202906</v>
      </c>
      <c r="N90" s="40">
        <f>'jan-sep'!M90</f>
        <v>31953747.863686088</v>
      </c>
      <c r="O90" s="40">
        <f t="shared" si="19"/>
        <v>10172112.583516818</v>
      </c>
    </row>
    <row r="91" spans="1:15" s="34" customFormat="1" x14ac:dyDescent="0.3">
      <c r="A91" s="33">
        <v>540</v>
      </c>
      <c r="B91" s="34" t="s">
        <v>146</v>
      </c>
      <c r="C91" s="35">
        <v>66056</v>
      </c>
      <c r="D91" s="35">
        <v>3058</v>
      </c>
      <c r="E91" s="36">
        <f t="shared" si="11"/>
        <v>21601.04643557881</v>
      </c>
      <c r="F91" s="37">
        <f t="shared" si="18"/>
        <v>0.75740955239935281</v>
      </c>
      <c r="G91" s="38">
        <f t="shared" si="12"/>
        <v>4151.1550839431211</v>
      </c>
      <c r="H91" s="38">
        <f t="shared" si="13"/>
        <v>1423.31979382488</v>
      </c>
      <c r="I91" s="36">
        <f t="shared" si="14"/>
        <v>5574.4748777680015</v>
      </c>
      <c r="J91" s="39">
        <f t="shared" si="20"/>
        <v>-359.34686933369665</v>
      </c>
      <c r="K91" s="36">
        <f t="shared" si="15"/>
        <v>5215.1280084343052</v>
      </c>
      <c r="L91" s="36">
        <f t="shared" si="16"/>
        <v>17046744.17621455</v>
      </c>
      <c r="M91" s="36">
        <f t="shared" si="17"/>
        <v>15947861.449792106</v>
      </c>
      <c r="N91" s="40">
        <f>'jan-sep'!M91</f>
        <v>11243664.504095996</v>
      </c>
      <c r="O91" s="40">
        <f t="shared" si="19"/>
        <v>4704196.9456961099</v>
      </c>
    </row>
    <row r="92" spans="1:15" s="34" customFormat="1" x14ac:dyDescent="0.3">
      <c r="A92" s="33">
        <v>541</v>
      </c>
      <c r="B92" s="34" t="s">
        <v>147</v>
      </c>
      <c r="C92" s="35">
        <v>28044</v>
      </c>
      <c r="D92" s="35">
        <v>1321</v>
      </c>
      <c r="E92" s="36">
        <f t="shared" si="11"/>
        <v>21229.371688115065</v>
      </c>
      <c r="F92" s="37">
        <f t="shared" si="18"/>
        <v>0.74437731319954314</v>
      </c>
      <c r="G92" s="38">
        <f t="shared" si="12"/>
        <v>4374.1599324213685</v>
      </c>
      <c r="H92" s="38">
        <f t="shared" si="13"/>
        <v>1553.4059554371906</v>
      </c>
      <c r="I92" s="36">
        <f t="shared" si="14"/>
        <v>5927.5658878585591</v>
      </c>
      <c r="J92" s="39">
        <f t="shared" si="20"/>
        <v>-359.34686933369665</v>
      </c>
      <c r="K92" s="36">
        <f t="shared" si="15"/>
        <v>5568.2190185248628</v>
      </c>
      <c r="L92" s="36">
        <f t="shared" si="16"/>
        <v>7830314.5378611563</v>
      </c>
      <c r="M92" s="36">
        <f t="shared" si="17"/>
        <v>7355617.3234713441</v>
      </c>
      <c r="N92" s="40">
        <f>'jan-sep'!M92</f>
        <v>6148857.0993822152</v>
      </c>
      <c r="O92" s="40">
        <f t="shared" si="19"/>
        <v>1206760.2240891289</v>
      </c>
    </row>
    <row r="93" spans="1:15" s="34" customFormat="1" x14ac:dyDescent="0.3">
      <c r="A93" s="33">
        <v>542</v>
      </c>
      <c r="B93" s="34" t="s">
        <v>148</v>
      </c>
      <c r="C93" s="35">
        <v>159548</v>
      </c>
      <c r="D93" s="35">
        <v>6458</v>
      </c>
      <c r="E93" s="36">
        <f t="shared" si="11"/>
        <v>24705.48157324249</v>
      </c>
      <c r="F93" s="37">
        <f t="shared" si="18"/>
        <v>0.86626209503348306</v>
      </c>
      <c r="G93" s="38">
        <f t="shared" si="12"/>
        <v>2288.4940013449127</v>
      </c>
      <c r="H93" s="38">
        <f t="shared" si="13"/>
        <v>336.76749564259188</v>
      </c>
      <c r="I93" s="36">
        <f t="shared" si="14"/>
        <v>2625.2614969875044</v>
      </c>
      <c r="J93" s="39">
        <f t="shared" si="20"/>
        <v>-359.34686933369665</v>
      </c>
      <c r="K93" s="36">
        <f t="shared" si="15"/>
        <v>2265.9146276538077</v>
      </c>
      <c r="L93" s="36">
        <f t="shared" si="16"/>
        <v>16953938.747545302</v>
      </c>
      <c r="M93" s="36">
        <f t="shared" si="17"/>
        <v>14633276.66538829</v>
      </c>
      <c r="N93" s="40">
        <f>'jan-sep'!M93</f>
        <v>10174173.730363609</v>
      </c>
      <c r="O93" s="40">
        <f t="shared" si="19"/>
        <v>4459102.9350246806</v>
      </c>
    </row>
    <row r="94" spans="1:15" s="34" customFormat="1" x14ac:dyDescent="0.3">
      <c r="A94" s="33">
        <v>543</v>
      </c>
      <c r="B94" s="34" t="s">
        <v>149</v>
      </c>
      <c r="C94" s="35">
        <v>54063</v>
      </c>
      <c r="D94" s="35">
        <v>2168</v>
      </c>
      <c r="E94" s="36">
        <f t="shared" si="11"/>
        <v>24936.808118081182</v>
      </c>
      <c r="F94" s="37">
        <f t="shared" si="18"/>
        <v>0.8743732268393839</v>
      </c>
      <c r="G94" s="38">
        <f t="shared" si="12"/>
        <v>2149.6980744416978</v>
      </c>
      <c r="H94" s="38">
        <f t="shared" si="13"/>
        <v>255.8032049490497</v>
      </c>
      <c r="I94" s="36">
        <f t="shared" si="14"/>
        <v>2405.5012793907476</v>
      </c>
      <c r="J94" s="39">
        <f t="shared" si="20"/>
        <v>-359.34686933369665</v>
      </c>
      <c r="K94" s="36">
        <f t="shared" si="15"/>
        <v>2046.1544100570509</v>
      </c>
      <c r="L94" s="36">
        <f t="shared" si="16"/>
        <v>5215126.7737191413</v>
      </c>
      <c r="M94" s="36">
        <f t="shared" si="17"/>
        <v>4436062.7610036861</v>
      </c>
      <c r="N94" s="40">
        <f>'jan-sep'!M94</f>
        <v>3246048.7066318272</v>
      </c>
      <c r="O94" s="40">
        <f t="shared" si="19"/>
        <v>1190014.0543718589</v>
      </c>
    </row>
    <row r="95" spans="1:15" s="34" customFormat="1" x14ac:dyDescent="0.3">
      <c r="A95" s="33">
        <v>544</v>
      </c>
      <c r="B95" s="34" t="s">
        <v>150</v>
      </c>
      <c r="C95" s="35">
        <v>81679</v>
      </c>
      <c r="D95" s="35">
        <v>3220</v>
      </c>
      <c r="E95" s="36">
        <f t="shared" si="11"/>
        <v>25366.149068322982</v>
      </c>
      <c r="F95" s="37">
        <f t="shared" si="18"/>
        <v>0.88942744830588394</v>
      </c>
      <c r="G95" s="38">
        <f t="shared" si="12"/>
        <v>1892.0935042966178</v>
      </c>
      <c r="H95" s="38">
        <f t="shared" si="13"/>
        <v>105.53387236441976</v>
      </c>
      <c r="I95" s="36">
        <f t="shared" si="14"/>
        <v>1997.6273766610375</v>
      </c>
      <c r="J95" s="39">
        <f t="shared" si="20"/>
        <v>-359.34686933369665</v>
      </c>
      <c r="K95" s="36">
        <f t="shared" si="15"/>
        <v>1638.2805073273407</v>
      </c>
      <c r="L95" s="36">
        <f t="shared" si="16"/>
        <v>6432360.1528485408</v>
      </c>
      <c r="M95" s="36">
        <f t="shared" si="17"/>
        <v>5275263.2335940376</v>
      </c>
      <c r="N95" s="40">
        <f>'jan-sep'!M95</f>
        <v>3123226.7669983334</v>
      </c>
      <c r="O95" s="40">
        <f t="shared" si="19"/>
        <v>2152036.4665957042</v>
      </c>
    </row>
    <row r="96" spans="1:15" s="34" customFormat="1" x14ac:dyDescent="0.3">
      <c r="A96" s="33">
        <v>545</v>
      </c>
      <c r="B96" s="34" t="s">
        <v>151</v>
      </c>
      <c r="C96" s="35">
        <v>44366</v>
      </c>
      <c r="D96" s="35">
        <v>1590</v>
      </c>
      <c r="E96" s="36">
        <f t="shared" si="11"/>
        <v>27903.14465408805</v>
      </c>
      <c r="F96" s="37">
        <f t="shared" si="18"/>
        <v>0.97838354109444903</v>
      </c>
      <c r="G96" s="38">
        <f t="shared" si="12"/>
        <v>369.8961528375774</v>
      </c>
      <c r="H96" s="38">
        <f t="shared" si="13"/>
        <v>0</v>
      </c>
      <c r="I96" s="36">
        <f t="shared" si="14"/>
        <v>369.8961528375774</v>
      </c>
      <c r="J96" s="39">
        <f t="shared" si="20"/>
        <v>-359.34686933369665</v>
      </c>
      <c r="K96" s="36">
        <f t="shared" si="15"/>
        <v>10.549283503880758</v>
      </c>
      <c r="L96" s="36">
        <f t="shared" si="16"/>
        <v>588134.88301174808</v>
      </c>
      <c r="M96" s="36">
        <f t="shared" si="17"/>
        <v>16773.360771170406</v>
      </c>
      <c r="N96" s="40">
        <f>'jan-sep'!M96</f>
        <v>117697.06817619485</v>
      </c>
      <c r="O96" s="40">
        <f t="shared" si="19"/>
        <v>-100923.70740502444</v>
      </c>
    </row>
    <row r="97" spans="1:15" s="34" customFormat="1" x14ac:dyDescent="0.3">
      <c r="A97" s="33">
        <v>602</v>
      </c>
      <c r="B97" s="34" t="s">
        <v>152</v>
      </c>
      <c r="C97" s="35">
        <v>1870067</v>
      </c>
      <c r="D97" s="35">
        <v>67895</v>
      </c>
      <c r="E97" s="36">
        <f t="shared" si="11"/>
        <v>27543.515722807275</v>
      </c>
      <c r="F97" s="37">
        <f t="shared" si="18"/>
        <v>0.96577367107340295</v>
      </c>
      <c r="G97" s="38">
        <f t="shared" si="12"/>
        <v>585.67351160604233</v>
      </c>
      <c r="H97" s="38">
        <f t="shared" si="13"/>
        <v>0</v>
      </c>
      <c r="I97" s="36">
        <f t="shared" si="14"/>
        <v>585.67351160604233</v>
      </c>
      <c r="J97" s="39">
        <f t="shared" si="20"/>
        <v>-359.34686933369665</v>
      </c>
      <c r="K97" s="36">
        <f t="shared" si="15"/>
        <v>226.32664227234568</v>
      </c>
      <c r="L97" s="36">
        <f t="shared" si="16"/>
        <v>39764303.070492245</v>
      </c>
      <c r="M97" s="36">
        <f t="shared" si="17"/>
        <v>15366447.37708091</v>
      </c>
      <c r="N97" s="40">
        <f>'jan-sep'!M97</f>
        <v>15710286.442655776</v>
      </c>
      <c r="O97" s="40">
        <f t="shared" si="19"/>
        <v>-343839.06557486579</v>
      </c>
    </row>
    <row r="98" spans="1:15" s="34" customFormat="1" x14ac:dyDescent="0.3">
      <c r="A98" s="33">
        <v>604</v>
      </c>
      <c r="B98" s="34" t="s">
        <v>153</v>
      </c>
      <c r="C98" s="35">
        <v>816857</v>
      </c>
      <c r="D98" s="35">
        <v>27013</v>
      </c>
      <c r="E98" s="36">
        <f t="shared" si="11"/>
        <v>30239.403250286898</v>
      </c>
      <c r="F98" s="37">
        <f t="shared" si="18"/>
        <v>1.060301080733713</v>
      </c>
      <c r="G98" s="38">
        <f t="shared" si="12"/>
        <v>-1031.8590048817314</v>
      </c>
      <c r="H98" s="38">
        <f t="shared" si="13"/>
        <v>0</v>
      </c>
      <c r="I98" s="36">
        <f t="shared" si="14"/>
        <v>-1031.8590048817314</v>
      </c>
      <c r="J98" s="39">
        <f t="shared" si="20"/>
        <v>-359.34686933369665</v>
      </c>
      <c r="K98" s="36">
        <f t="shared" si="15"/>
        <v>-1391.2058742154281</v>
      </c>
      <c r="L98" s="36">
        <f t="shared" si="16"/>
        <v>-27873607.29887021</v>
      </c>
      <c r="M98" s="36">
        <f t="shared" si="17"/>
        <v>-37580644.280181363</v>
      </c>
      <c r="N98" s="40">
        <f>'jan-sep'!M98</f>
        <v>-31171423.70902922</v>
      </c>
      <c r="O98" s="40">
        <f t="shared" si="19"/>
        <v>-6409220.5711521432</v>
      </c>
    </row>
    <row r="99" spans="1:15" s="34" customFormat="1" x14ac:dyDescent="0.3">
      <c r="A99" s="33">
        <v>605</v>
      </c>
      <c r="B99" s="34" t="s">
        <v>154</v>
      </c>
      <c r="C99" s="35">
        <v>736918</v>
      </c>
      <c r="D99" s="35">
        <v>29801</v>
      </c>
      <c r="E99" s="36">
        <f t="shared" si="11"/>
        <v>24727.962148921179</v>
      </c>
      <c r="F99" s="37">
        <f t="shared" si="18"/>
        <v>0.86705034401083036</v>
      </c>
      <c r="G99" s="38">
        <f t="shared" si="12"/>
        <v>2275.0056559376999</v>
      </c>
      <c r="H99" s="38">
        <f t="shared" si="13"/>
        <v>328.899294155051</v>
      </c>
      <c r="I99" s="36">
        <f t="shared" si="14"/>
        <v>2603.9049500927508</v>
      </c>
      <c r="J99" s="39">
        <f t="shared" si="20"/>
        <v>-359.34686933369665</v>
      </c>
      <c r="K99" s="36">
        <f t="shared" si="15"/>
        <v>2244.5580807590541</v>
      </c>
      <c r="L99" s="36">
        <f t="shared" si="16"/>
        <v>77598971.417714074</v>
      </c>
      <c r="M99" s="36">
        <f t="shared" si="17"/>
        <v>66890075.364700571</v>
      </c>
      <c r="N99" s="40">
        <f>'jan-sep'!M99</f>
        <v>57378912.61823567</v>
      </c>
      <c r="O99" s="40">
        <f t="shared" si="19"/>
        <v>9511162.7464649007</v>
      </c>
    </row>
    <row r="100" spans="1:15" s="34" customFormat="1" x14ac:dyDescent="0.3">
      <c r="A100" s="33">
        <v>612</v>
      </c>
      <c r="B100" s="34" t="s">
        <v>155</v>
      </c>
      <c r="C100" s="35">
        <v>214040</v>
      </c>
      <c r="D100" s="35">
        <v>6767</v>
      </c>
      <c r="E100" s="36">
        <f t="shared" si="11"/>
        <v>31629.968967045959</v>
      </c>
      <c r="F100" s="37">
        <f t="shared" si="18"/>
        <v>1.1090592629011107</v>
      </c>
      <c r="G100" s="38">
        <f t="shared" si="12"/>
        <v>-1866.1984349371683</v>
      </c>
      <c r="H100" s="38">
        <f t="shared" si="13"/>
        <v>0</v>
      </c>
      <c r="I100" s="36">
        <f t="shared" si="14"/>
        <v>-1866.1984349371683</v>
      </c>
      <c r="J100" s="39">
        <f t="shared" si="20"/>
        <v>-359.34686933369665</v>
      </c>
      <c r="K100" s="36">
        <f t="shared" si="15"/>
        <v>-2225.545304270865</v>
      </c>
      <c r="L100" s="36">
        <f t="shared" si="16"/>
        <v>-12628564.809219817</v>
      </c>
      <c r="M100" s="36">
        <f t="shared" si="17"/>
        <v>-15060265.074000943</v>
      </c>
      <c r="N100" s="40">
        <f>'jan-sep'!M100</f>
        <v>-13427219.710472757</v>
      </c>
      <c r="O100" s="40">
        <f t="shared" si="19"/>
        <v>-1633045.3635281865</v>
      </c>
    </row>
    <row r="101" spans="1:15" s="34" customFormat="1" x14ac:dyDescent="0.3">
      <c r="A101" s="33">
        <v>615</v>
      </c>
      <c r="B101" s="34" t="s">
        <v>156</v>
      </c>
      <c r="C101" s="35">
        <v>26838</v>
      </c>
      <c r="D101" s="35">
        <v>1074</v>
      </c>
      <c r="E101" s="36">
        <f t="shared" si="11"/>
        <v>24988.826815642456</v>
      </c>
      <c r="F101" s="37">
        <f t="shared" si="18"/>
        <v>0.87619718747729947</v>
      </c>
      <c r="G101" s="38">
        <f t="shared" si="12"/>
        <v>2118.4868559049332</v>
      </c>
      <c r="H101" s="38">
        <f t="shared" si="13"/>
        <v>237.59666080260374</v>
      </c>
      <c r="I101" s="36">
        <f t="shared" si="14"/>
        <v>2356.083516707537</v>
      </c>
      <c r="J101" s="39">
        <f t="shared" si="20"/>
        <v>-359.34686933369665</v>
      </c>
      <c r="K101" s="36">
        <f t="shared" si="15"/>
        <v>1996.7366473738402</v>
      </c>
      <c r="L101" s="36">
        <f t="shared" si="16"/>
        <v>2530433.696943895</v>
      </c>
      <c r="M101" s="36">
        <f t="shared" si="17"/>
        <v>2144495.1592795043</v>
      </c>
      <c r="N101" s="40">
        <f>'jan-sep'!M101</f>
        <v>1800855.3555915966</v>
      </c>
      <c r="O101" s="40">
        <f t="shared" si="19"/>
        <v>343639.80368790776</v>
      </c>
    </row>
    <row r="102" spans="1:15" s="34" customFormat="1" x14ac:dyDescent="0.3">
      <c r="A102" s="33">
        <v>616</v>
      </c>
      <c r="B102" s="34" t="s">
        <v>100</v>
      </c>
      <c r="C102" s="35">
        <v>89376</v>
      </c>
      <c r="D102" s="35">
        <v>3422</v>
      </c>
      <c r="E102" s="36">
        <f t="shared" si="11"/>
        <v>26118.059614260666</v>
      </c>
      <c r="F102" s="37">
        <f t="shared" si="18"/>
        <v>0.91579210761724905</v>
      </c>
      <c r="G102" s="38">
        <f t="shared" si="12"/>
        <v>1440.9471767340074</v>
      </c>
      <c r="H102" s="38">
        <f t="shared" si="13"/>
        <v>0</v>
      </c>
      <c r="I102" s="36">
        <f t="shared" si="14"/>
        <v>1440.9471767340074</v>
      </c>
      <c r="J102" s="39">
        <f t="shared" si="20"/>
        <v>-359.34686933369665</v>
      </c>
      <c r="K102" s="36">
        <f t="shared" si="15"/>
        <v>1081.6003074003106</v>
      </c>
      <c r="L102" s="36">
        <f t="shared" si="16"/>
        <v>4930921.238783773</v>
      </c>
      <c r="M102" s="36">
        <f t="shared" si="17"/>
        <v>3701236.2519238628</v>
      </c>
      <c r="N102" s="40">
        <f>'jan-sep'!M102</f>
        <v>2276551.551760342</v>
      </c>
      <c r="O102" s="40">
        <f t="shared" si="19"/>
        <v>1424684.7001635209</v>
      </c>
    </row>
    <row r="103" spans="1:15" s="34" customFormat="1" x14ac:dyDescent="0.3">
      <c r="A103" s="33">
        <v>617</v>
      </c>
      <c r="B103" s="34" t="s">
        <v>157</v>
      </c>
      <c r="C103" s="35">
        <v>122679</v>
      </c>
      <c r="D103" s="35">
        <v>4578</v>
      </c>
      <c r="E103" s="36">
        <f t="shared" si="11"/>
        <v>26797.509829619921</v>
      </c>
      <c r="F103" s="37">
        <f t="shared" si="18"/>
        <v>0.93961604989836323</v>
      </c>
      <c r="G103" s="38">
        <f t="shared" si="12"/>
        <v>1033.2770475184545</v>
      </c>
      <c r="H103" s="38">
        <f t="shared" si="13"/>
        <v>0</v>
      </c>
      <c r="I103" s="36">
        <f t="shared" si="14"/>
        <v>1033.2770475184545</v>
      </c>
      <c r="J103" s="39">
        <f t="shared" si="20"/>
        <v>-359.34686933369665</v>
      </c>
      <c r="K103" s="36">
        <f t="shared" si="15"/>
        <v>673.93017818475789</v>
      </c>
      <c r="L103" s="36">
        <f t="shared" si="16"/>
        <v>4730342.3235394852</v>
      </c>
      <c r="M103" s="36">
        <f t="shared" si="17"/>
        <v>3085252.3557298216</v>
      </c>
      <c r="N103" s="40">
        <f>'jan-sep'!M103</f>
        <v>470774.5774280632</v>
      </c>
      <c r="O103" s="40">
        <f t="shared" si="19"/>
        <v>2614477.7783017582</v>
      </c>
    </row>
    <row r="104" spans="1:15" s="34" customFormat="1" x14ac:dyDescent="0.3">
      <c r="A104" s="33">
        <v>618</v>
      </c>
      <c r="B104" s="34" t="s">
        <v>158</v>
      </c>
      <c r="C104" s="35">
        <v>68936</v>
      </c>
      <c r="D104" s="35">
        <v>2422</v>
      </c>
      <c r="E104" s="36">
        <f t="shared" si="11"/>
        <v>28462.42774566474</v>
      </c>
      <c r="F104" s="37">
        <f t="shared" si="18"/>
        <v>0.99799399641747966</v>
      </c>
      <c r="G104" s="38">
        <f t="shared" si="12"/>
        <v>34.326297891563442</v>
      </c>
      <c r="H104" s="38">
        <f t="shared" si="13"/>
        <v>0</v>
      </c>
      <c r="I104" s="36">
        <f t="shared" si="14"/>
        <v>34.326297891563442</v>
      </c>
      <c r="J104" s="39">
        <f t="shared" si="20"/>
        <v>-359.34686933369665</v>
      </c>
      <c r="K104" s="36">
        <f t="shared" si="15"/>
        <v>-325.02057144213319</v>
      </c>
      <c r="L104" s="36">
        <f t="shared" si="16"/>
        <v>83138.293493366655</v>
      </c>
      <c r="M104" s="36">
        <f t="shared" si="17"/>
        <v>-787199.82403284661</v>
      </c>
      <c r="N104" s="40">
        <f>'jan-sep'!M104</f>
        <v>-2548264.2143882094</v>
      </c>
      <c r="O104" s="40">
        <f t="shared" si="19"/>
        <v>1761064.3903553628</v>
      </c>
    </row>
    <row r="105" spans="1:15" s="34" customFormat="1" x14ac:dyDescent="0.3">
      <c r="A105" s="33">
        <v>619</v>
      </c>
      <c r="B105" s="34" t="s">
        <v>159</v>
      </c>
      <c r="C105" s="35">
        <v>128419</v>
      </c>
      <c r="D105" s="35">
        <v>4711</v>
      </c>
      <c r="E105" s="36">
        <f t="shared" si="11"/>
        <v>27259.392910210147</v>
      </c>
      <c r="F105" s="37">
        <f t="shared" si="18"/>
        <v>0.95581131425159704</v>
      </c>
      <c r="G105" s="38">
        <f t="shared" si="12"/>
        <v>756.14719916431932</v>
      </c>
      <c r="H105" s="38">
        <f t="shared" si="13"/>
        <v>0</v>
      </c>
      <c r="I105" s="36">
        <f t="shared" si="14"/>
        <v>756.14719916431932</v>
      </c>
      <c r="J105" s="39">
        <f t="shared" si="20"/>
        <v>-359.34686933369665</v>
      </c>
      <c r="K105" s="36">
        <f t="shared" si="15"/>
        <v>396.80032983062267</v>
      </c>
      <c r="L105" s="36">
        <f t="shared" si="16"/>
        <v>3562209.4552631085</v>
      </c>
      <c r="M105" s="36">
        <f t="shared" si="17"/>
        <v>1869326.3538320635</v>
      </c>
      <c r="N105" s="40">
        <f>'jan-sep'!M105</f>
        <v>198423.0743258193</v>
      </c>
      <c r="O105" s="40">
        <f t="shared" si="19"/>
        <v>1670903.2795062442</v>
      </c>
    </row>
    <row r="106" spans="1:15" s="34" customFormat="1" x14ac:dyDescent="0.3">
      <c r="A106" s="33">
        <v>620</v>
      </c>
      <c r="B106" s="34" t="s">
        <v>160</v>
      </c>
      <c r="C106" s="35">
        <v>162201</v>
      </c>
      <c r="D106" s="35">
        <v>4497</v>
      </c>
      <c r="E106" s="36">
        <f t="shared" si="11"/>
        <v>36068.712474983324</v>
      </c>
      <c r="F106" s="37">
        <f t="shared" si="18"/>
        <v>1.2646974049507917</v>
      </c>
      <c r="G106" s="38">
        <f t="shared" si="12"/>
        <v>-4529.444539699587</v>
      </c>
      <c r="H106" s="38">
        <f t="shared" si="13"/>
        <v>0</v>
      </c>
      <c r="I106" s="36">
        <f t="shared" si="14"/>
        <v>-4529.444539699587</v>
      </c>
      <c r="J106" s="39">
        <f t="shared" si="20"/>
        <v>-359.34686933369665</v>
      </c>
      <c r="K106" s="36">
        <f t="shared" si="15"/>
        <v>-4888.7914090332833</v>
      </c>
      <c r="L106" s="36">
        <f t="shared" si="16"/>
        <v>-20368912.095029041</v>
      </c>
      <c r="M106" s="36">
        <f t="shared" si="17"/>
        <v>-21984894.966422677</v>
      </c>
      <c r="N106" s="40">
        <f>'jan-sep'!M106</f>
        <v>-17967471.499629971</v>
      </c>
      <c r="O106" s="40">
        <f t="shared" si="19"/>
        <v>-4017423.4667927064</v>
      </c>
    </row>
    <row r="107" spans="1:15" s="34" customFormat="1" x14ac:dyDescent="0.3">
      <c r="A107" s="33">
        <v>621</v>
      </c>
      <c r="B107" s="34" t="s">
        <v>161</v>
      </c>
      <c r="C107" s="35">
        <v>101116</v>
      </c>
      <c r="D107" s="35">
        <v>3512</v>
      </c>
      <c r="E107" s="36">
        <f t="shared" si="11"/>
        <v>28791.571753986333</v>
      </c>
      <c r="F107" s="37">
        <f t="shared" si="18"/>
        <v>1.00953495656315</v>
      </c>
      <c r="G107" s="38">
        <f t="shared" si="12"/>
        <v>-163.16010710139236</v>
      </c>
      <c r="H107" s="38">
        <f t="shared" si="13"/>
        <v>0</v>
      </c>
      <c r="I107" s="36">
        <f t="shared" si="14"/>
        <v>-163.16010710139236</v>
      </c>
      <c r="J107" s="39">
        <f t="shared" si="20"/>
        <v>-359.34686933369665</v>
      </c>
      <c r="K107" s="36">
        <f t="shared" si="15"/>
        <v>-522.50697643508897</v>
      </c>
      <c r="L107" s="36">
        <f t="shared" si="16"/>
        <v>-573018.29614008998</v>
      </c>
      <c r="M107" s="36">
        <f t="shared" si="17"/>
        <v>-1835044.5012400325</v>
      </c>
      <c r="N107" s="40">
        <f>'jan-sep'!M107</f>
        <v>1472024.9707137079</v>
      </c>
      <c r="O107" s="40">
        <f t="shared" si="19"/>
        <v>-3307069.4719537403</v>
      </c>
    </row>
    <row r="108" spans="1:15" s="34" customFormat="1" x14ac:dyDescent="0.3">
      <c r="A108" s="33">
        <v>622</v>
      </c>
      <c r="B108" s="34" t="s">
        <v>162</v>
      </c>
      <c r="C108" s="35">
        <v>67279</v>
      </c>
      <c r="D108" s="35">
        <v>2275</v>
      </c>
      <c r="E108" s="36">
        <f t="shared" si="11"/>
        <v>29573.186813186814</v>
      </c>
      <c r="F108" s="37">
        <f t="shared" si="18"/>
        <v>1.0369411618089546</v>
      </c>
      <c r="G108" s="38">
        <f t="shared" si="12"/>
        <v>-632.12914262168124</v>
      </c>
      <c r="H108" s="38">
        <f t="shared" si="13"/>
        <v>0</v>
      </c>
      <c r="I108" s="36">
        <f t="shared" si="14"/>
        <v>-632.12914262168124</v>
      </c>
      <c r="J108" s="39">
        <f t="shared" si="20"/>
        <v>-359.34686933369665</v>
      </c>
      <c r="K108" s="36">
        <f t="shared" si="15"/>
        <v>-991.47601195537788</v>
      </c>
      <c r="L108" s="36">
        <f t="shared" si="16"/>
        <v>-1438093.7994643247</v>
      </c>
      <c r="M108" s="36">
        <f t="shared" si="17"/>
        <v>-2255607.9271984845</v>
      </c>
      <c r="N108" s="40">
        <f>'jan-sep'!M108</f>
        <v>-1160044.1320120483</v>
      </c>
      <c r="O108" s="40">
        <f t="shared" si="19"/>
        <v>-1095563.7951864363</v>
      </c>
    </row>
    <row r="109" spans="1:15" s="34" customFormat="1" x14ac:dyDescent="0.3">
      <c r="A109" s="33">
        <v>623</v>
      </c>
      <c r="B109" s="34" t="s">
        <v>163</v>
      </c>
      <c r="C109" s="35">
        <v>339461</v>
      </c>
      <c r="D109" s="35">
        <v>13794</v>
      </c>
      <c r="E109" s="36">
        <f t="shared" si="11"/>
        <v>24609.32289401189</v>
      </c>
      <c r="F109" s="37">
        <f t="shared" si="18"/>
        <v>0.86289042957215611</v>
      </c>
      <c r="G109" s="38">
        <f t="shared" si="12"/>
        <v>2346.1892088832733</v>
      </c>
      <c r="H109" s="38">
        <f t="shared" si="13"/>
        <v>370.42303337330213</v>
      </c>
      <c r="I109" s="36">
        <f t="shared" si="14"/>
        <v>2716.6122422565754</v>
      </c>
      <c r="J109" s="39">
        <f t="shared" si="20"/>
        <v>-359.34686933369665</v>
      </c>
      <c r="K109" s="36">
        <f t="shared" si="15"/>
        <v>2357.2653729228787</v>
      </c>
      <c r="L109" s="36">
        <f t="shared" si="16"/>
        <v>37472949.269687198</v>
      </c>
      <c r="M109" s="36">
        <f t="shared" si="17"/>
        <v>32516118.554098189</v>
      </c>
      <c r="N109" s="40">
        <f>'jan-sep'!M109</f>
        <v>25228470.460922241</v>
      </c>
      <c r="O109" s="40">
        <f t="shared" si="19"/>
        <v>7287648.0931759477</v>
      </c>
    </row>
    <row r="110" spans="1:15" s="34" customFormat="1" x14ac:dyDescent="0.3">
      <c r="A110" s="33">
        <v>624</v>
      </c>
      <c r="B110" s="34" t="s">
        <v>164</v>
      </c>
      <c r="C110" s="35">
        <v>471759</v>
      </c>
      <c r="D110" s="35">
        <v>18205</v>
      </c>
      <c r="E110" s="36">
        <f t="shared" si="11"/>
        <v>25913.705026091731</v>
      </c>
      <c r="F110" s="37">
        <f t="shared" si="18"/>
        <v>0.90862670858820704</v>
      </c>
      <c r="G110" s="38">
        <f t="shared" si="12"/>
        <v>1563.5599296353685</v>
      </c>
      <c r="H110" s="38">
        <f t="shared" si="13"/>
        <v>0</v>
      </c>
      <c r="I110" s="36">
        <f t="shared" si="14"/>
        <v>1563.5599296353685</v>
      </c>
      <c r="J110" s="39">
        <f t="shared" si="20"/>
        <v>-359.34686933369665</v>
      </c>
      <c r="K110" s="36">
        <f t="shared" si="15"/>
        <v>1204.2130603016717</v>
      </c>
      <c r="L110" s="36">
        <f t="shared" si="16"/>
        <v>28464608.519011881</v>
      </c>
      <c r="M110" s="36">
        <f t="shared" si="17"/>
        <v>21922698.762791932</v>
      </c>
      <c r="N110" s="40">
        <f>'jan-sep'!M110</f>
        <v>18193351.022734378</v>
      </c>
      <c r="O110" s="40">
        <f t="shared" si="19"/>
        <v>3729347.7400575541</v>
      </c>
    </row>
    <row r="111" spans="1:15" s="34" customFormat="1" x14ac:dyDescent="0.3">
      <c r="A111" s="33">
        <v>625</v>
      </c>
      <c r="B111" s="34" t="s">
        <v>165</v>
      </c>
      <c r="C111" s="35">
        <v>579408</v>
      </c>
      <c r="D111" s="35">
        <v>24431</v>
      </c>
      <c r="E111" s="36">
        <f t="shared" si="11"/>
        <v>23716.098399574312</v>
      </c>
      <c r="F111" s="37">
        <f t="shared" si="18"/>
        <v>0.83157080038003561</v>
      </c>
      <c r="G111" s="38">
        <f t="shared" si="12"/>
        <v>2882.12390554582</v>
      </c>
      <c r="H111" s="38">
        <f t="shared" si="13"/>
        <v>683.05160642645433</v>
      </c>
      <c r="I111" s="36">
        <f t="shared" si="14"/>
        <v>3565.1755119722743</v>
      </c>
      <c r="J111" s="39">
        <f t="shared" si="20"/>
        <v>-359.34686933369665</v>
      </c>
      <c r="K111" s="36">
        <f t="shared" si="15"/>
        <v>3205.8286426385775</v>
      </c>
      <c r="L111" s="36">
        <f t="shared" si="16"/>
        <v>87100802.932994634</v>
      </c>
      <c r="M111" s="36">
        <f t="shared" si="17"/>
        <v>78321599.568303093</v>
      </c>
      <c r="N111" s="40">
        <f>'jan-sep'!M111</f>
        <v>66949035.840277709</v>
      </c>
      <c r="O111" s="40">
        <f t="shared" si="19"/>
        <v>11372563.728025384</v>
      </c>
    </row>
    <row r="112" spans="1:15" s="34" customFormat="1" x14ac:dyDescent="0.3">
      <c r="A112" s="33">
        <v>626</v>
      </c>
      <c r="B112" s="34" t="s">
        <v>166</v>
      </c>
      <c r="C112" s="35">
        <v>810090</v>
      </c>
      <c r="D112" s="35">
        <v>25731</v>
      </c>
      <c r="E112" s="36">
        <f t="shared" si="11"/>
        <v>31483.036026582722</v>
      </c>
      <c r="F112" s="37">
        <f t="shared" si="18"/>
        <v>1.1039072711677065</v>
      </c>
      <c r="G112" s="38">
        <f t="shared" si="12"/>
        <v>-1778.038670659226</v>
      </c>
      <c r="H112" s="38">
        <f t="shared" si="13"/>
        <v>0</v>
      </c>
      <c r="I112" s="36">
        <f t="shared" si="14"/>
        <v>-1778.038670659226</v>
      </c>
      <c r="J112" s="39">
        <f t="shared" si="20"/>
        <v>-359.34686933369665</v>
      </c>
      <c r="K112" s="36">
        <f t="shared" si="15"/>
        <v>-2137.3855399929225</v>
      </c>
      <c r="L112" s="36">
        <f t="shared" si="16"/>
        <v>-45750713.034732543</v>
      </c>
      <c r="M112" s="36">
        <f t="shared" si="17"/>
        <v>-54997067.329557888</v>
      </c>
      <c r="N112" s="40">
        <f>'jan-sep'!M112</f>
        <v>-44624229.521231659</v>
      </c>
      <c r="O112" s="40">
        <f t="shared" si="19"/>
        <v>-10372837.808326229</v>
      </c>
    </row>
    <row r="113" spans="1:15" s="34" customFormat="1" x14ac:dyDescent="0.3">
      <c r="A113" s="33">
        <v>627</v>
      </c>
      <c r="B113" s="34" t="s">
        <v>167</v>
      </c>
      <c r="C113" s="35">
        <v>614709</v>
      </c>
      <c r="D113" s="35">
        <v>21492</v>
      </c>
      <c r="E113" s="36">
        <f t="shared" si="11"/>
        <v>28601.75879396985</v>
      </c>
      <c r="F113" s="37">
        <f t="shared" si="18"/>
        <v>1.0028794387615267</v>
      </c>
      <c r="G113" s="38">
        <f t="shared" si="12"/>
        <v>-49.272331091502565</v>
      </c>
      <c r="H113" s="38">
        <f t="shared" si="13"/>
        <v>0</v>
      </c>
      <c r="I113" s="36">
        <f t="shared" si="14"/>
        <v>-49.272331091502565</v>
      </c>
      <c r="J113" s="39">
        <f t="shared" si="20"/>
        <v>-359.34686933369665</v>
      </c>
      <c r="K113" s="36">
        <f t="shared" si="15"/>
        <v>-408.61920042519921</v>
      </c>
      <c r="L113" s="36">
        <f t="shared" si="16"/>
        <v>-1058960.9398185732</v>
      </c>
      <c r="M113" s="36">
        <f t="shared" si="17"/>
        <v>-8782043.8555383813</v>
      </c>
      <c r="N113" s="40">
        <f>'jan-sep'!M113</f>
        <v>-3068507.553935335</v>
      </c>
      <c r="O113" s="40">
        <f t="shared" si="19"/>
        <v>-5713536.3016030462</v>
      </c>
    </row>
    <row r="114" spans="1:15" s="34" customFormat="1" x14ac:dyDescent="0.3">
      <c r="A114" s="33">
        <v>628</v>
      </c>
      <c r="B114" s="34" t="s">
        <v>168</v>
      </c>
      <c r="C114" s="35">
        <v>241088</v>
      </c>
      <c r="D114" s="35">
        <v>9413</v>
      </c>
      <c r="E114" s="36">
        <f t="shared" si="11"/>
        <v>25612.238393710824</v>
      </c>
      <c r="F114" s="37">
        <f t="shared" si="18"/>
        <v>0.89805621572917238</v>
      </c>
      <c r="G114" s="38">
        <f t="shared" si="12"/>
        <v>1744.4399090639126</v>
      </c>
      <c r="H114" s="38">
        <f t="shared" si="13"/>
        <v>19.402608478675027</v>
      </c>
      <c r="I114" s="36">
        <f t="shared" si="14"/>
        <v>1763.8425175425878</v>
      </c>
      <c r="J114" s="39">
        <f t="shared" si="20"/>
        <v>-359.34686933369665</v>
      </c>
      <c r="K114" s="36">
        <f t="shared" si="15"/>
        <v>1404.495648208891</v>
      </c>
      <c r="L114" s="36">
        <f t="shared" si="16"/>
        <v>16603049.617628379</v>
      </c>
      <c r="M114" s="36">
        <f t="shared" si="17"/>
        <v>13220517.536590291</v>
      </c>
      <c r="N114" s="40">
        <f>'jan-sep'!M114</f>
        <v>10745550.057899145</v>
      </c>
      <c r="O114" s="40">
        <f t="shared" si="19"/>
        <v>2474967.4786911458</v>
      </c>
    </row>
    <row r="115" spans="1:15" s="34" customFormat="1" x14ac:dyDescent="0.3">
      <c r="A115" s="33">
        <v>631</v>
      </c>
      <c r="B115" s="34" t="s">
        <v>169</v>
      </c>
      <c r="C115" s="35">
        <v>70177</v>
      </c>
      <c r="D115" s="35">
        <v>2699</v>
      </c>
      <c r="E115" s="36">
        <f t="shared" si="11"/>
        <v>26001.111522786217</v>
      </c>
      <c r="F115" s="37">
        <f t="shared" si="18"/>
        <v>0.91169149138637395</v>
      </c>
      <c r="G115" s="38">
        <f t="shared" si="12"/>
        <v>1511.1160316186767</v>
      </c>
      <c r="H115" s="38">
        <f t="shared" si="13"/>
        <v>0</v>
      </c>
      <c r="I115" s="36">
        <f t="shared" si="14"/>
        <v>1511.1160316186767</v>
      </c>
      <c r="J115" s="39">
        <f t="shared" si="20"/>
        <v>-359.34686933369665</v>
      </c>
      <c r="K115" s="36">
        <f t="shared" si="15"/>
        <v>1151.7691622849802</v>
      </c>
      <c r="L115" s="36">
        <f t="shared" si="16"/>
        <v>4078502.1693388084</v>
      </c>
      <c r="M115" s="36">
        <f t="shared" si="17"/>
        <v>3108624.9690071614</v>
      </c>
      <c r="N115" s="40">
        <f>'jan-sep'!M115</f>
        <v>2853821.7528349403</v>
      </c>
      <c r="O115" s="40">
        <f t="shared" si="19"/>
        <v>254803.21617222112</v>
      </c>
    </row>
    <row r="116" spans="1:15" s="34" customFormat="1" x14ac:dyDescent="0.3">
      <c r="A116" s="33">
        <v>632</v>
      </c>
      <c r="B116" s="34" t="s">
        <v>170</v>
      </c>
      <c r="C116" s="35">
        <v>35441</v>
      </c>
      <c r="D116" s="35">
        <v>1404</v>
      </c>
      <c r="E116" s="36">
        <f t="shared" si="11"/>
        <v>25242.877492877495</v>
      </c>
      <c r="F116" s="37">
        <f t="shared" si="18"/>
        <v>0.88510510822573174</v>
      </c>
      <c r="G116" s="38">
        <f t="shared" si="12"/>
        <v>1966.0564495639103</v>
      </c>
      <c r="H116" s="38">
        <f t="shared" si="13"/>
        <v>148.67892377034039</v>
      </c>
      <c r="I116" s="36">
        <f t="shared" si="14"/>
        <v>2114.7353733342507</v>
      </c>
      <c r="J116" s="39">
        <f t="shared" si="20"/>
        <v>-359.34686933369665</v>
      </c>
      <c r="K116" s="36">
        <f t="shared" si="15"/>
        <v>1755.3885040005539</v>
      </c>
      <c r="L116" s="36">
        <f t="shared" si="16"/>
        <v>2969088.464161288</v>
      </c>
      <c r="M116" s="36">
        <f t="shared" si="17"/>
        <v>2464565.4596167775</v>
      </c>
      <c r="N116" s="40">
        <f>'jan-sep'!M116</f>
        <v>1230065.3356725639</v>
      </c>
      <c r="O116" s="40">
        <f t="shared" si="19"/>
        <v>1234500.1239442136</v>
      </c>
    </row>
    <row r="117" spans="1:15" s="34" customFormat="1" x14ac:dyDescent="0.3">
      <c r="A117" s="33">
        <v>633</v>
      </c>
      <c r="B117" s="34" t="s">
        <v>171</v>
      </c>
      <c r="C117" s="35">
        <v>82187</v>
      </c>
      <c r="D117" s="35">
        <v>2548</v>
      </c>
      <c r="E117" s="36">
        <f t="shared" si="11"/>
        <v>32255.494505494506</v>
      </c>
      <c r="F117" s="37">
        <f t="shared" si="18"/>
        <v>1.1309924141261514</v>
      </c>
      <c r="G117" s="38">
        <f t="shared" si="12"/>
        <v>-2241.513758006296</v>
      </c>
      <c r="H117" s="38">
        <f t="shared" si="13"/>
        <v>0</v>
      </c>
      <c r="I117" s="36">
        <f t="shared" si="14"/>
        <v>-2241.513758006296</v>
      </c>
      <c r="J117" s="39">
        <f t="shared" si="20"/>
        <v>-359.34686933369665</v>
      </c>
      <c r="K117" s="36">
        <f t="shared" si="15"/>
        <v>-2600.8606273399928</v>
      </c>
      <c r="L117" s="36">
        <f t="shared" si="16"/>
        <v>-5711377.0554000419</v>
      </c>
      <c r="M117" s="36">
        <f t="shared" si="17"/>
        <v>-6626992.8784623016</v>
      </c>
      <c r="N117" s="40">
        <f>'jan-sep'!M117</f>
        <v>-6790881.4278534921</v>
      </c>
      <c r="O117" s="40">
        <f t="shared" si="19"/>
        <v>163888.54939119052</v>
      </c>
    </row>
    <row r="118" spans="1:15" s="34" customFormat="1" x14ac:dyDescent="0.3">
      <c r="A118" s="33">
        <v>701</v>
      </c>
      <c r="B118" s="34" t="s">
        <v>172</v>
      </c>
      <c r="C118" s="35">
        <v>633839</v>
      </c>
      <c r="D118" s="35">
        <v>27178</v>
      </c>
      <c r="E118" s="36">
        <f t="shared" si="11"/>
        <v>23321.767606152036</v>
      </c>
      <c r="F118" s="37">
        <f t="shared" si="18"/>
        <v>0.81774415959048052</v>
      </c>
      <c r="G118" s="38">
        <f t="shared" si="12"/>
        <v>3118.7223815991856</v>
      </c>
      <c r="H118" s="38">
        <f t="shared" si="13"/>
        <v>821.06738412425091</v>
      </c>
      <c r="I118" s="36">
        <f t="shared" si="14"/>
        <v>3939.7897657234366</v>
      </c>
      <c r="J118" s="39">
        <f t="shared" si="20"/>
        <v>-359.34686933369665</v>
      </c>
      <c r="K118" s="36">
        <f t="shared" si="15"/>
        <v>3580.4428963897399</v>
      </c>
      <c r="L118" s="36">
        <f t="shared" si="16"/>
        <v>107075606.25283156</v>
      </c>
      <c r="M118" s="36">
        <f t="shared" si="17"/>
        <v>97309277.03808035</v>
      </c>
      <c r="N118" s="40">
        <f>'jan-sep'!M118</f>
        <v>80711887.015147507</v>
      </c>
      <c r="O118" s="40">
        <f t="shared" si="19"/>
        <v>16597390.022932842</v>
      </c>
    </row>
    <row r="119" spans="1:15" s="34" customFormat="1" x14ac:dyDescent="0.3">
      <c r="A119" s="33">
        <v>702</v>
      </c>
      <c r="B119" s="34" t="s">
        <v>173</v>
      </c>
      <c r="C119" s="35">
        <v>263675</v>
      </c>
      <c r="D119" s="35">
        <v>10741</v>
      </c>
      <c r="E119" s="36">
        <f t="shared" si="11"/>
        <v>24548.45917512336</v>
      </c>
      <c r="F119" s="37">
        <f t="shared" si="18"/>
        <v>0.86075633101270888</v>
      </c>
      <c r="G119" s="38">
        <f t="shared" si="12"/>
        <v>2382.7074402163912</v>
      </c>
      <c r="H119" s="38">
        <f t="shared" si="13"/>
        <v>391.72533498428743</v>
      </c>
      <c r="I119" s="36">
        <f t="shared" si="14"/>
        <v>2774.4327752006784</v>
      </c>
      <c r="J119" s="39">
        <f t="shared" si="20"/>
        <v>-359.34686933369665</v>
      </c>
      <c r="K119" s="36">
        <f t="shared" si="15"/>
        <v>2415.0859058669816</v>
      </c>
      <c r="L119" s="36">
        <f t="shared" si="16"/>
        <v>29800182.438430488</v>
      </c>
      <c r="M119" s="36">
        <f t="shared" si="17"/>
        <v>25940437.71491725</v>
      </c>
      <c r="N119" s="40">
        <f>'jan-sep'!M119</f>
        <v>22325952.955688383</v>
      </c>
      <c r="O119" s="40">
        <f t="shared" si="19"/>
        <v>3614484.7592288665</v>
      </c>
    </row>
    <row r="120" spans="1:15" s="34" customFormat="1" x14ac:dyDescent="0.3">
      <c r="A120" s="33">
        <v>704</v>
      </c>
      <c r="B120" s="34" t="s">
        <v>174</v>
      </c>
      <c r="C120" s="35">
        <v>1160765</v>
      </c>
      <c r="D120" s="35">
        <v>42276</v>
      </c>
      <c r="E120" s="36">
        <f t="shared" si="11"/>
        <v>27456.831299082223</v>
      </c>
      <c r="F120" s="37">
        <f t="shared" si="18"/>
        <v>0.9627342067229423</v>
      </c>
      <c r="G120" s="38">
        <f t="shared" si="12"/>
        <v>637.6841658410732</v>
      </c>
      <c r="H120" s="38">
        <f t="shared" si="13"/>
        <v>0</v>
      </c>
      <c r="I120" s="36">
        <f t="shared" si="14"/>
        <v>637.6841658410732</v>
      </c>
      <c r="J120" s="39">
        <f t="shared" si="20"/>
        <v>-359.34686933369665</v>
      </c>
      <c r="K120" s="36">
        <f t="shared" si="15"/>
        <v>278.33729650737655</v>
      </c>
      <c r="L120" s="36">
        <f t="shared" si="16"/>
        <v>26958735.79509721</v>
      </c>
      <c r="M120" s="36">
        <f t="shared" si="17"/>
        <v>11766987.547145851</v>
      </c>
      <c r="N120" s="40">
        <f>'jan-sep'!M120</f>
        <v>17322167.329696078</v>
      </c>
      <c r="O120" s="40">
        <f t="shared" si="19"/>
        <v>-5555179.7825502269</v>
      </c>
    </row>
    <row r="121" spans="1:15" s="34" customFormat="1" x14ac:dyDescent="0.3">
      <c r="A121" s="33">
        <v>706</v>
      </c>
      <c r="B121" s="34" t="s">
        <v>175</v>
      </c>
      <c r="C121" s="35">
        <v>1197197</v>
      </c>
      <c r="D121" s="35">
        <v>45820</v>
      </c>
      <c r="E121" s="36">
        <f t="shared" si="11"/>
        <v>26128.262767350501</v>
      </c>
      <c r="F121" s="37">
        <f t="shared" si="18"/>
        <v>0.91614986647110275</v>
      </c>
      <c r="G121" s="38">
        <f t="shared" si="12"/>
        <v>1434.8252848801064</v>
      </c>
      <c r="H121" s="38">
        <f t="shared" si="13"/>
        <v>0</v>
      </c>
      <c r="I121" s="36">
        <f t="shared" si="14"/>
        <v>1434.8252848801064</v>
      </c>
      <c r="J121" s="39">
        <f t="shared" si="20"/>
        <v>-359.34686933369665</v>
      </c>
      <c r="K121" s="36">
        <f t="shared" si="15"/>
        <v>1075.4784155464099</v>
      </c>
      <c r="L121" s="36">
        <f t="shared" si="16"/>
        <v>65743694.553206474</v>
      </c>
      <c r="M121" s="36">
        <f t="shared" si="17"/>
        <v>49278421.000336505</v>
      </c>
      <c r="N121" s="40">
        <f>'jan-sep'!M121</f>
        <v>44164378.404926553</v>
      </c>
      <c r="O121" s="40">
        <f t="shared" si="19"/>
        <v>5114042.5954099521</v>
      </c>
    </row>
    <row r="122" spans="1:15" s="34" customFormat="1" x14ac:dyDescent="0.3">
      <c r="A122" s="33">
        <v>709</v>
      </c>
      <c r="B122" s="34" t="s">
        <v>176</v>
      </c>
      <c r="C122" s="35">
        <v>1078350</v>
      </c>
      <c r="D122" s="35">
        <v>43867</v>
      </c>
      <c r="E122" s="36">
        <f t="shared" si="11"/>
        <v>24582.260013221785</v>
      </c>
      <c r="F122" s="37">
        <f t="shared" si="18"/>
        <v>0.86194150867209685</v>
      </c>
      <c r="G122" s="38">
        <f t="shared" si="12"/>
        <v>2362.4269373573361</v>
      </c>
      <c r="H122" s="38">
        <f t="shared" si="13"/>
        <v>379.89504164983879</v>
      </c>
      <c r="I122" s="36">
        <f t="shared" si="14"/>
        <v>2742.3219790071748</v>
      </c>
      <c r="J122" s="39">
        <f t="shared" si="20"/>
        <v>-359.34686933369665</v>
      </c>
      <c r="K122" s="36">
        <f t="shared" si="15"/>
        <v>2382.9751096734781</v>
      </c>
      <c r="L122" s="36">
        <f t="shared" si="16"/>
        <v>120297438.25310774</v>
      </c>
      <c r="M122" s="36">
        <f t="shared" si="17"/>
        <v>104533969.13604647</v>
      </c>
      <c r="N122" s="40">
        <f>'jan-sep'!M122</f>
        <v>75148569.817259341</v>
      </c>
      <c r="O122" s="40">
        <f t="shared" si="19"/>
        <v>29385399.318787128</v>
      </c>
    </row>
    <row r="123" spans="1:15" s="34" customFormat="1" x14ac:dyDescent="0.3">
      <c r="A123" s="33">
        <v>711</v>
      </c>
      <c r="B123" s="34" t="s">
        <v>177</v>
      </c>
      <c r="C123" s="35">
        <v>159332</v>
      </c>
      <c r="D123" s="35">
        <v>6604</v>
      </c>
      <c r="E123" s="36">
        <f t="shared" si="11"/>
        <v>24126.589945487583</v>
      </c>
      <c r="F123" s="37">
        <f t="shared" si="18"/>
        <v>0.84596409465775135</v>
      </c>
      <c r="G123" s="38">
        <f t="shared" si="12"/>
        <v>2635.8289779978572</v>
      </c>
      <c r="H123" s="38">
        <f t="shared" si="13"/>
        <v>539.37956535680928</v>
      </c>
      <c r="I123" s="36">
        <f t="shared" si="14"/>
        <v>3175.2085433546663</v>
      </c>
      <c r="J123" s="39">
        <f t="shared" si="20"/>
        <v>-359.34686933369665</v>
      </c>
      <c r="K123" s="36">
        <f t="shared" si="15"/>
        <v>2815.8616740209695</v>
      </c>
      <c r="L123" s="36">
        <f t="shared" si="16"/>
        <v>20969077.220314216</v>
      </c>
      <c r="M123" s="36">
        <f t="shared" si="17"/>
        <v>18595950.495234482</v>
      </c>
      <c r="N123" s="40">
        <f>'jan-sep'!M123</f>
        <v>15501886.09713863</v>
      </c>
      <c r="O123" s="40">
        <f t="shared" si="19"/>
        <v>3094064.3980958518</v>
      </c>
    </row>
    <row r="124" spans="1:15" s="34" customFormat="1" x14ac:dyDescent="0.3">
      <c r="A124" s="33">
        <v>713</v>
      </c>
      <c r="B124" s="34" t="s">
        <v>178</v>
      </c>
      <c r="C124" s="35">
        <v>246132</v>
      </c>
      <c r="D124" s="35">
        <v>9297</v>
      </c>
      <c r="E124" s="36">
        <f t="shared" si="11"/>
        <v>26474.346563407551</v>
      </c>
      <c r="F124" s="37">
        <f t="shared" si="18"/>
        <v>0.92828479585269486</v>
      </c>
      <c r="G124" s="38">
        <f t="shared" si="12"/>
        <v>1227.1750072458765</v>
      </c>
      <c r="H124" s="38">
        <f t="shared" si="13"/>
        <v>0</v>
      </c>
      <c r="I124" s="36">
        <f t="shared" si="14"/>
        <v>1227.1750072458765</v>
      </c>
      <c r="J124" s="39">
        <f t="shared" si="20"/>
        <v>-359.34686933369665</v>
      </c>
      <c r="K124" s="36">
        <f t="shared" si="15"/>
        <v>867.82813791217984</v>
      </c>
      <c r="L124" s="36">
        <f t="shared" si="16"/>
        <v>11409046.042364914</v>
      </c>
      <c r="M124" s="36">
        <f t="shared" si="17"/>
        <v>8068198.198169536</v>
      </c>
      <c r="N124" s="40">
        <f>'jan-sep'!M124</f>
        <v>8308044.1778830644</v>
      </c>
      <c r="O124" s="40">
        <f t="shared" si="19"/>
        <v>-239845.97971352842</v>
      </c>
    </row>
    <row r="125" spans="1:15" s="34" customFormat="1" x14ac:dyDescent="0.3">
      <c r="A125" s="33">
        <v>714</v>
      </c>
      <c r="B125" s="34" t="s">
        <v>179</v>
      </c>
      <c r="C125" s="35">
        <v>72827</v>
      </c>
      <c r="D125" s="35">
        <v>3163</v>
      </c>
      <c r="E125" s="36">
        <f t="shared" si="11"/>
        <v>23024.660132785331</v>
      </c>
      <c r="F125" s="37">
        <f t="shared" si="18"/>
        <v>0.80732651435795466</v>
      </c>
      <c r="G125" s="38">
        <f t="shared" si="12"/>
        <v>3296.9868656192084</v>
      </c>
      <c r="H125" s="38">
        <f t="shared" si="13"/>
        <v>925.05499980259754</v>
      </c>
      <c r="I125" s="36">
        <f t="shared" si="14"/>
        <v>4222.0418654218056</v>
      </c>
      <c r="J125" s="39">
        <f t="shared" si="20"/>
        <v>-359.34686933369665</v>
      </c>
      <c r="K125" s="36">
        <f t="shared" si="15"/>
        <v>3862.6949960881088</v>
      </c>
      <c r="L125" s="36">
        <f t="shared" si="16"/>
        <v>13354318.42032917</v>
      </c>
      <c r="M125" s="36">
        <f t="shared" si="17"/>
        <v>12217704.272626689</v>
      </c>
      <c r="N125" s="40">
        <f>'jan-sep'!M125</f>
        <v>10479151.480201315</v>
      </c>
      <c r="O125" s="40">
        <f t="shared" si="19"/>
        <v>1738552.7924253736</v>
      </c>
    </row>
    <row r="126" spans="1:15" s="34" customFormat="1" x14ac:dyDescent="0.3">
      <c r="A126" s="33">
        <v>716</v>
      </c>
      <c r="B126" s="34" t="s">
        <v>180</v>
      </c>
      <c r="C126" s="35">
        <v>224742</v>
      </c>
      <c r="D126" s="35">
        <v>9361</v>
      </c>
      <c r="E126" s="36">
        <f t="shared" si="11"/>
        <v>24008.33244311505</v>
      </c>
      <c r="F126" s="37">
        <f t="shared" si="18"/>
        <v>0.84181756582142997</v>
      </c>
      <c r="G126" s="38">
        <f t="shared" si="12"/>
        <v>2706.7834794213768</v>
      </c>
      <c r="H126" s="38">
        <f t="shared" si="13"/>
        <v>580.7696911871958</v>
      </c>
      <c r="I126" s="36">
        <f t="shared" si="14"/>
        <v>3287.5531706085726</v>
      </c>
      <c r="J126" s="39">
        <f t="shared" si="20"/>
        <v>-359.34686933369665</v>
      </c>
      <c r="K126" s="36">
        <f t="shared" si="15"/>
        <v>2928.2063012748758</v>
      </c>
      <c r="L126" s="36">
        <f t="shared" si="16"/>
        <v>30774785.230066847</v>
      </c>
      <c r="M126" s="36">
        <f t="shared" si="17"/>
        <v>27410939.186234113</v>
      </c>
      <c r="N126" s="40">
        <f>'jan-sep'!M126</f>
        <v>20641881.26973271</v>
      </c>
      <c r="O126" s="40">
        <f t="shared" si="19"/>
        <v>6769057.9165014029</v>
      </c>
    </row>
    <row r="127" spans="1:15" s="34" customFormat="1" x14ac:dyDescent="0.3">
      <c r="A127" s="33">
        <v>719</v>
      </c>
      <c r="B127" s="34" t="s">
        <v>181</v>
      </c>
      <c r="C127" s="35">
        <v>130433</v>
      </c>
      <c r="D127" s="35">
        <v>5937</v>
      </c>
      <c r="E127" s="36">
        <f t="shared" si="11"/>
        <v>21969.513222166079</v>
      </c>
      <c r="F127" s="37">
        <f t="shared" si="18"/>
        <v>0.77032930907574326</v>
      </c>
      <c r="G127" s="38">
        <f t="shared" si="12"/>
        <v>3930.0750119907598</v>
      </c>
      <c r="H127" s="38">
        <f t="shared" si="13"/>
        <v>1294.3564185193359</v>
      </c>
      <c r="I127" s="36">
        <f t="shared" si="14"/>
        <v>5224.4314305100961</v>
      </c>
      <c r="J127" s="39">
        <f t="shared" si="20"/>
        <v>-359.34686933369665</v>
      </c>
      <c r="K127" s="36">
        <f t="shared" si="15"/>
        <v>4865.0845611763998</v>
      </c>
      <c r="L127" s="36">
        <f t="shared" si="16"/>
        <v>31017449.40293844</v>
      </c>
      <c r="M127" s="36">
        <f t="shared" si="17"/>
        <v>28884007.039704286</v>
      </c>
      <c r="N127" s="40">
        <f>'jan-sep'!M127</f>
        <v>22769536.448926721</v>
      </c>
      <c r="O127" s="40">
        <f t="shared" si="19"/>
        <v>6114470.5907775648</v>
      </c>
    </row>
    <row r="128" spans="1:15" s="34" customFormat="1" x14ac:dyDescent="0.3">
      <c r="A128" s="33">
        <v>720</v>
      </c>
      <c r="B128" s="34" t="s">
        <v>182</v>
      </c>
      <c r="C128" s="35">
        <v>281712</v>
      </c>
      <c r="D128" s="35">
        <v>11657</v>
      </c>
      <c r="E128" s="36">
        <f t="shared" si="11"/>
        <v>24166.76674959252</v>
      </c>
      <c r="F128" s="37">
        <f t="shared" si="18"/>
        <v>0.84737283637333027</v>
      </c>
      <c r="G128" s="38">
        <f t="shared" si="12"/>
        <v>2611.7228955348951</v>
      </c>
      <c r="H128" s="38">
        <f t="shared" si="13"/>
        <v>525.31768392008155</v>
      </c>
      <c r="I128" s="36">
        <f t="shared" si="14"/>
        <v>3137.0405794549765</v>
      </c>
      <c r="J128" s="39">
        <f t="shared" si="20"/>
        <v>-359.34686933369665</v>
      </c>
      <c r="K128" s="36">
        <f t="shared" si="15"/>
        <v>2777.6937101212798</v>
      </c>
      <c r="L128" s="36">
        <f t="shared" si="16"/>
        <v>36568482.03470666</v>
      </c>
      <c r="M128" s="36">
        <f t="shared" si="17"/>
        <v>32379575.57888376</v>
      </c>
      <c r="N128" s="40">
        <f>'jan-sep'!M128</f>
        <v>25447603.147235759</v>
      </c>
      <c r="O128" s="40">
        <f t="shared" si="19"/>
        <v>6931972.4316480011</v>
      </c>
    </row>
    <row r="129" spans="1:15" s="34" customFormat="1" x14ac:dyDescent="0.3">
      <c r="A129" s="33">
        <v>722</v>
      </c>
      <c r="B129" s="34" t="s">
        <v>183</v>
      </c>
      <c r="C129" s="35">
        <v>639438</v>
      </c>
      <c r="D129" s="35">
        <v>21621</v>
      </c>
      <c r="E129" s="36">
        <f t="shared" si="11"/>
        <v>29574.857777161094</v>
      </c>
      <c r="F129" s="37">
        <f t="shared" si="18"/>
        <v>1.0369997517517895</v>
      </c>
      <c r="G129" s="38">
        <f t="shared" si="12"/>
        <v>-633.13172100624945</v>
      </c>
      <c r="H129" s="38">
        <f t="shared" si="13"/>
        <v>0</v>
      </c>
      <c r="I129" s="36">
        <f t="shared" si="14"/>
        <v>-633.13172100624945</v>
      </c>
      <c r="J129" s="39">
        <f t="shared" si="20"/>
        <v>-359.34686933369665</v>
      </c>
      <c r="K129" s="36">
        <f t="shared" si="15"/>
        <v>-992.47859033994609</v>
      </c>
      <c r="L129" s="36">
        <f t="shared" si="16"/>
        <v>-13688940.939876119</v>
      </c>
      <c r="M129" s="36">
        <f t="shared" si="17"/>
        <v>-21458379.601739973</v>
      </c>
      <c r="N129" s="40">
        <f>'jan-sep'!M129</f>
        <v>-16864982.320102189</v>
      </c>
      <c r="O129" s="40">
        <f t="shared" si="19"/>
        <v>-4593397.2816377841</v>
      </c>
    </row>
    <row r="130" spans="1:15" s="34" customFormat="1" x14ac:dyDescent="0.3">
      <c r="A130" s="33">
        <v>723</v>
      </c>
      <c r="B130" s="34" t="s">
        <v>184</v>
      </c>
      <c r="C130" s="35">
        <v>140684</v>
      </c>
      <c r="D130" s="35">
        <v>4971</v>
      </c>
      <c r="E130" s="36">
        <f t="shared" si="11"/>
        <v>28300.945483806074</v>
      </c>
      <c r="F130" s="37">
        <f t="shared" si="18"/>
        <v>0.99233185370418242</v>
      </c>
      <c r="G130" s="38">
        <f t="shared" si="12"/>
        <v>131.21565500676297</v>
      </c>
      <c r="H130" s="38">
        <f t="shared" si="13"/>
        <v>0</v>
      </c>
      <c r="I130" s="36">
        <f t="shared" si="14"/>
        <v>131.21565500676297</v>
      </c>
      <c r="J130" s="39">
        <f t="shared" si="20"/>
        <v>-359.34686933369665</v>
      </c>
      <c r="K130" s="36">
        <f t="shared" si="15"/>
        <v>-228.13121432693367</v>
      </c>
      <c r="L130" s="36">
        <f t="shared" si="16"/>
        <v>652273.02103861875</v>
      </c>
      <c r="M130" s="36">
        <f t="shared" si="17"/>
        <v>-1134040.2664191872</v>
      </c>
      <c r="N130" s="40">
        <f>'jan-sep'!M130</f>
        <v>-1077564.8264755553</v>
      </c>
      <c r="O130" s="40">
        <f t="shared" si="19"/>
        <v>-56475.439943631878</v>
      </c>
    </row>
    <row r="131" spans="1:15" s="34" customFormat="1" x14ac:dyDescent="0.3">
      <c r="A131" s="33">
        <v>728</v>
      </c>
      <c r="B131" s="34" t="s">
        <v>185</v>
      </c>
      <c r="C131" s="35">
        <v>58305</v>
      </c>
      <c r="D131" s="35">
        <v>2474</v>
      </c>
      <c r="E131" s="36">
        <f t="shared" si="11"/>
        <v>23567.09781729992</v>
      </c>
      <c r="F131" s="37">
        <f t="shared" si="18"/>
        <v>0.82634630976731194</v>
      </c>
      <c r="G131" s="38">
        <f t="shared" si="12"/>
        <v>2971.5242549104551</v>
      </c>
      <c r="H131" s="38">
        <f t="shared" si="13"/>
        <v>735.20181022249142</v>
      </c>
      <c r="I131" s="36">
        <f t="shared" si="14"/>
        <v>3706.7260651329466</v>
      </c>
      <c r="J131" s="39">
        <f t="shared" si="20"/>
        <v>-359.34686933369665</v>
      </c>
      <c r="K131" s="36">
        <f t="shared" si="15"/>
        <v>3347.3791957992498</v>
      </c>
      <c r="L131" s="36">
        <f t="shared" si="16"/>
        <v>9170440.2851389106</v>
      </c>
      <c r="M131" s="36">
        <f t="shared" si="17"/>
        <v>8281416.1304073436</v>
      </c>
      <c r="N131" s="40">
        <f>'jan-sep'!M131</f>
        <v>6001115.0369959064</v>
      </c>
      <c r="O131" s="40">
        <f t="shared" si="19"/>
        <v>2280301.0934114372</v>
      </c>
    </row>
    <row r="132" spans="1:15" s="34" customFormat="1" x14ac:dyDescent="0.3">
      <c r="A132" s="33">
        <v>805</v>
      </c>
      <c r="B132" s="34" t="s">
        <v>186</v>
      </c>
      <c r="C132" s="35">
        <v>894362</v>
      </c>
      <c r="D132" s="35">
        <v>35955</v>
      </c>
      <c r="E132" s="36">
        <f t="shared" si="11"/>
        <v>24874.48199137811</v>
      </c>
      <c r="F132" s="37">
        <f t="shared" si="18"/>
        <v>0.87218785105818064</v>
      </c>
      <c r="G132" s="38">
        <f t="shared" si="12"/>
        <v>2187.0937504635408</v>
      </c>
      <c r="H132" s="38">
        <f t="shared" si="13"/>
        <v>277.61734929512494</v>
      </c>
      <c r="I132" s="36">
        <f t="shared" si="14"/>
        <v>2464.7110997586656</v>
      </c>
      <c r="J132" s="39">
        <f t="shared" si="20"/>
        <v>-359.34686933369665</v>
      </c>
      <c r="K132" s="36">
        <f t="shared" si="15"/>
        <v>2105.3642304249688</v>
      </c>
      <c r="L132" s="36">
        <f t="shared" si="16"/>
        <v>88618687.591822818</v>
      </c>
      <c r="M132" s="36">
        <f t="shared" si="17"/>
        <v>75698370.904929757</v>
      </c>
      <c r="N132" s="40">
        <f>'jan-sep'!M132</f>
        <v>51527718.817780048</v>
      </c>
      <c r="O132" s="40">
        <f t="shared" si="19"/>
        <v>24170652.087149709</v>
      </c>
    </row>
    <row r="133" spans="1:15" s="34" customFormat="1" x14ac:dyDescent="0.3">
      <c r="A133" s="33">
        <v>806</v>
      </c>
      <c r="B133" s="34" t="s">
        <v>187</v>
      </c>
      <c r="C133" s="35">
        <v>1291161</v>
      </c>
      <c r="D133" s="35">
        <v>53952</v>
      </c>
      <c r="E133" s="36">
        <f t="shared" si="11"/>
        <v>23931.661476868328</v>
      </c>
      <c r="F133" s="37">
        <f t="shared" si="18"/>
        <v>0.83912920892167775</v>
      </c>
      <c r="G133" s="38">
        <f t="shared" si="12"/>
        <v>2752.7860591694102</v>
      </c>
      <c r="H133" s="38">
        <f t="shared" si="13"/>
        <v>607.60452937354853</v>
      </c>
      <c r="I133" s="36">
        <f t="shared" si="14"/>
        <v>3360.3905885429585</v>
      </c>
      <c r="J133" s="39">
        <f t="shared" si="20"/>
        <v>-359.34686933369665</v>
      </c>
      <c r="K133" s="36">
        <f t="shared" si="15"/>
        <v>3001.0437192092618</v>
      </c>
      <c r="L133" s="36">
        <f t="shared" si="16"/>
        <v>181299793.0330697</v>
      </c>
      <c r="M133" s="36">
        <f t="shared" si="17"/>
        <v>161912310.73877808</v>
      </c>
      <c r="N133" s="40">
        <f>'jan-sep'!M133</f>
        <v>129567516.52223252</v>
      </c>
      <c r="O133" s="40">
        <f t="shared" si="19"/>
        <v>32344794.216545567</v>
      </c>
    </row>
    <row r="134" spans="1:15" s="34" customFormat="1" x14ac:dyDescent="0.3">
      <c r="A134" s="33">
        <v>807</v>
      </c>
      <c r="B134" s="34" t="s">
        <v>188</v>
      </c>
      <c r="C134" s="35">
        <v>299661</v>
      </c>
      <c r="D134" s="35">
        <v>12717</v>
      </c>
      <c r="E134" s="36">
        <f t="shared" si="11"/>
        <v>23563.812219863175</v>
      </c>
      <c r="F134" s="37">
        <f t="shared" si="18"/>
        <v>0.82623110502983077</v>
      </c>
      <c r="G134" s="38">
        <f t="shared" si="12"/>
        <v>2973.4956133725018</v>
      </c>
      <c r="H134" s="38">
        <f t="shared" si="13"/>
        <v>736.35176932535205</v>
      </c>
      <c r="I134" s="36">
        <f t="shared" si="14"/>
        <v>3709.8473826978538</v>
      </c>
      <c r="J134" s="39">
        <f t="shared" si="20"/>
        <v>-359.34686933369665</v>
      </c>
      <c r="K134" s="36">
        <f t="shared" si="15"/>
        <v>3350.5005133641571</v>
      </c>
      <c r="L134" s="36">
        <f t="shared" si="16"/>
        <v>47178129.165768608</v>
      </c>
      <c r="M134" s="36">
        <f t="shared" si="17"/>
        <v>42608315.028451987</v>
      </c>
      <c r="N134" s="40">
        <f>'jan-sep'!M134</f>
        <v>30226866.906013329</v>
      </c>
      <c r="O134" s="40">
        <f t="shared" si="19"/>
        <v>12381448.122438658</v>
      </c>
    </row>
    <row r="135" spans="1:15" s="34" customFormat="1" x14ac:dyDescent="0.3">
      <c r="A135" s="33">
        <v>811</v>
      </c>
      <c r="B135" s="34" t="s">
        <v>189</v>
      </c>
      <c r="C135" s="35">
        <v>54058</v>
      </c>
      <c r="D135" s="35">
        <v>2335</v>
      </c>
      <c r="E135" s="36">
        <f t="shared" si="11"/>
        <v>23151.177730192718</v>
      </c>
      <c r="F135" s="37">
        <f t="shared" si="18"/>
        <v>0.81176267151861592</v>
      </c>
      <c r="G135" s="38">
        <f t="shared" si="12"/>
        <v>3221.0763071747765</v>
      </c>
      <c r="H135" s="38">
        <f t="shared" si="13"/>
        <v>880.77384071001234</v>
      </c>
      <c r="I135" s="36">
        <f t="shared" si="14"/>
        <v>4101.8501478847884</v>
      </c>
      <c r="J135" s="39">
        <f t="shared" si="20"/>
        <v>-359.34686933369665</v>
      </c>
      <c r="K135" s="36">
        <f t="shared" si="15"/>
        <v>3742.5032785510916</v>
      </c>
      <c r="L135" s="36">
        <f t="shared" si="16"/>
        <v>9577820.0953109805</v>
      </c>
      <c r="M135" s="36">
        <f t="shared" si="17"/>
        <v>8738745.1554167997</v>
      </c>
      <c r="N135" s="40">
        <f>'jan-sep'!M135</f>
        <v>7088198.4686279111</v>
      </c>
      <c r="O135" s="40">
        <f t="shared" si="19"/>
        <v>1650546.6867888886</v>
      </c>
    </row>
    <row r="136" spans="1:15" s="34" customFormat="1" x14ac:dyDescent="0.3">
      <c r="A136" s="33">
        <v>814</v>
      </c>
      <c r="B136" s="34" t="s">
        <v>190</v>
      </c>
      <c r="C136" s="35">
        <v>353207</v>
      </c>
      <c r="D136" s="35">
        <v>14088</v>
      </c>
      <c r="E136" s="36">
        <f t="shared" ref="E136:E199" si="21">(C136*1000)/D136</f>
        <v>25071.479273140259</v>
      </c>
      <c r="F136" s="37">
        <f t="shared" si="18"/>
        <v>0.87909527674463261</v>
      </c>
      <c r="G136" s="38">
        <f t="shared" ref="G136:G199" si="22">(E$437-E136)*0.6</f>
        <v>2068.8953814062515</v>
      </c>
      <c r="H136" s="38">
        <f t="shared" ref="H136:H199" si="23">IF(E136&gt;=E$437*0.9,0,IF(E136&lt;0.9*E$437,(E$437*0.9-E136)*0.35))</f>
        <v>208.6683006783727</v>
      </c>
      <c r="I136" s="36">
        <f t="shared" ref="I136:I199" si="24">G136+H136</f>
        <v>2277.5636820846244</v>
      </c>
      <c r="J136" s="39">
        <f t="shared" si="20"/>
        <v>-359.34686933369665</v>
      </c>
      <c r="K136" s="36">
        <f t="shared" ref="K136:K199" si="25">I136+J136</f>
        <v>1918.2168127509276</v>
      </c>
      <c r="L136" s="36">
        <f t="shared" ref="L136:L199" si="26">(I136*D136)</f>
        <v>32086317.153208189</v>
      </c>
      <c r="M136" s="36">
        <f t="shared" ref="M136:M199" si="27">(K136*D136)</f>
        <v>27023838.458035067</v>
      </c>
      <c r="N136" s="40">
        <f>'jan-sep'!M136</f>
        <v>24218143.994017113</v>
      </c>
      <c r="O136" s="40">
        <f t="shared" si="19"/>
        <v>2805694.4640179537</v>
      </c>
    </row>
    <row r="137" spans="1:15" s="34" customFormat="1" x14ac:dyDescent="0.3">
      <c r="A137" s="33">
        <v>815</v>
      </c>
      <c r="B137" s="34" t="s">
        <v>191</v>
      </c>
      <c r="C137" s="35">
        <v>237018</v>
      </c>
      <c r="D137" s="35">
        <v>10607</v>
      </c>
      <c r="E137" s="36">
        <f t="shared" si="21"/>
        <v>22345.432261713962</v>
      </c>
      <c r="F137" s="37">
        <f t="shared" ref="F137:F200" si="28">IF(ISNUMBER(C137),E137/E$437,"")</f>
        <v>0.78351036825875542</v>
      </c>
      <c r="G137" s="38">
        <f t="shared" si="22"/>
        <v>3704.5235882620295</v>
      </c>
      <c r="H137" s="38">
        <f t="shared" si="23"/>
        <v>1162.7847546775765</v>
      </c>
      <c r="I137" s="36">
        <f t="shared" si="24"/>
        <v>4867.3083429396065</v>
      </c>
      <c r="J137" s="39">
        <f t="shared" si="20"/>
        <v>-359.34686933369665</v>
      </c>
      <c r="K137" s="36">
        <f t="shared" si="25"/>
        <v>4507.9614736059102</v>
      </c>
      <c r="L137" s="36">
        <f t="shared" si="26"/>
        <v>51627539.593560405</v>
      </c>
      <c r="M137" s="36">
        <f t="shared" si="27"/>
        <v>47815947.350537889</v>
      </c>
      <c r="N137" s="40">
        <f>'jan-sep'!M137</f>
        <v>40830483.386182547</v>
      </c>
      <c r="O137" s="40">
        <f t="shared" ref="O137:O200" si="29">M137-N137</f>
        <v>6985463.9643553421</v>
      </c>
    </row>
    <row r="138" spans="1:15" s="34" customFormat="1" x14ac:dyDescent="0.3">
      <c r="A138" s="33">
        <v>817</v>
      </c>
      <c r="B138" s="34" t="s">
        <v>192</v>
      </c>
      <c r="C138" s="35">
        <v>82807</v>
      </c>
      <c r="D138" s="35">
        <v>4136</v>
      </c>
      <c r="E138" s="36">
        <f t="shared" si="21"/>
        <v>20021.034816247582</v>
      </c>
      <c r="F138" s="37">
        <f t="shared" si="28"/>
        <v>0.70200872277045356</v>
      </c>
      <c r="G138" s="38">
        <f t="shared" si="22"/>
        <v>5099.1620555418576</v>
      </c>
      <c r="H138" s="38">
        <f t="shared" si="23"/>
        <v>1976.3238605908098</v>
      </c>
      <c r="I138" s="36">
        <f t="shared" si="24"/>
        <v>7075.4859161326676</v>
      </c>
      <c r="J138" s="39">
        <f t="shared" ref="J138:J201" si="30">I$439</f>
        <v>-359.34686933369665</v>
      </c>
      <c r="K138" s="36">
        <f t="shared" si="25"/>
        <v>6716.1390467989713</v>
      </c>
      <c r="L138" s="36">
        <f t="shared" si="26"/>
        <v>29264209.749124713</v>
      </c>
      <c r="M138" s="36">
        <f t="shared" si="27"/>
        <v>27777951.097560544</v>
      </c>
      <c r="N138" s="40">
        <f>'jan-sep'!M138</f>
        <v>21931317.458777316</v>
      </c>
      <c r="O138" s="40">
        <f t="shared" si="29"/>
        <v>5846633.6387832277</v>
      </c>
    </row>
    <row r="139" spans="1:15" s="34" customFormat="1" x14ac:dyDescent="0.3">
      <c r="A139" s="33">
        <v>819</v>
      </c>
      <c r="B139" s="34" t="s">
        <v>193</v>
      </c>
      <c r="C139" s="35">
        <v>142102</v>
      </c>
      <c r="D139" s="35">
        <v>6534</v>
      </c>
      <c r="E139" s="36">
        <f t="shared" si="21"/>
        <v>21748.086929905112</v>
      </c>
      <c r="F139" s="37">
        <f t="shared" si="28"/>
        <v>0.7625653153539117</v>
      </c>
      <c r="G139" s="38">
        <f t="shared" si="22"/>
        <v>4062.9307873473399</v>
      </c>
      <c r="H139" s="38">
        <f t="shared" si="23"/>
        <v>1371.8556208106743</v>
      </c>
      <c r="I139" s="36">
        <f t="shared" si="24"/>
        <v>5434.7864081580137</v>
      </c>
      <c r="J139" s="39">
        <f t="shared" si="30"/>
        <v>-359.34686933369665</v>
      </c>
      <c r="K139" s="36">
        <f t="shared" si="25"/>
        <v>5075.4395388243174</v>
      </c>
      <c r="L139" s="36">
        <f t="shared" si="26"/>
        <v>35510894.390904464</v>
      </c>
      <c r="M139" s="36">
        <f t="shared" si="27"/>
        <v>33162921.946678091</v>
      </c>
      <c r="N139" s="40">
        <f>'jan-sep'!M139</f>
        <v>25328528.113068432</v>
      </c>
      <c r="O139" s="40">
        <f t="shared" si="29"/>
        <v>7834393.8336096592</v>
      </c>
    </row>
    <row r="140" spans="1:15" s="34" customFormat="1" x14ac:dyDescent="0.3">
      <c r="A140" s="33">
        <v>821</v>
      </c>
      <c r="B140" s="34" t="s">
        <v>194</v>
      </c>
      <c r="C140" s="35">
        <v>131579</v>
      </c>
      <c r="D140" s="35">
        <v>6101</v>
      </c>
      <c r="E140" s="36">
        <f t="shared" si="21"/>
        <v>21566.792329126372</v>
      </c>
      <c r="F140" s="37">
        <f t="shared" si="28"/>
        <v>0.75620848153857967</v>
      </c>
      <c r="G140" s="38">
        <f t="shared" si="22"/>
        <v>4171.7075478145834</v>
      </c>
      <c r="H140" s="38">
        <f t="shared" si="23"/>
        <v>1435.3087310832332</v>
      </c>
      <c r="I140" s="36">
        <f t="shared" si="24"/>
        <v>5607.0162788978168</v>
      </c>
      <c r="J140" s="39">
        <f t="shared" si="30"/>
        <v>-359.34686933369665</v>
      </c>
      <c r="K140" s="36">
        <f t="shared" si="25"/>
        <v>5247.6694095641205</v>
      </c>
      <c r="L140" s="36">
        <f t="shared" si="26"/>
        <v>34208406.317555584</v>
      </c>
      <c r="M140" s="36">
        <f t="shared" si="27"/>
        <v>32016031.0677507</v>
      </c>
      <c r="N140" s="40">
        <f>'jan-sep'!M140</f>
        <v>26131088.011605509</v>
      </c>
      <c r="O140" s="40">
        <f t="shared" si="29"/>
        <v>5884943.0561451912</v>
      </c>
    </row>
    <row r="141" spans="1:15" s="34" customFormat="1" x14ac:dyDescent="0.3">
      <c r="A141" s="33">
        <v>822</v>
      </c>
      <c r="B141" s="34" t="s">
        <v>195</v>
      </c>
      <c r="C141" s="35">
        <v>96086</v>
      </c>
      <c r="D141" s="35">
        <v>4338</v>
      </c>
      <c r="E141" s="36">
        <f t="shared" si="21"/>
        <v>22149.838635315813</v>
      </c>
      <c r="F141" s="37">
        <f t="shared" si="28"/>
        <v>0.77665215972408086</v>
      </c>
      <c r="G141" s="38">
        <f t="shared" si="22"/>
        <v>3821.8797641009191</v>
      </c>
      <c r="H141" s="38">
        <f t="shared" si="23"/>
        <v>1231.2425239169288</v>
      </c>
      <c r="I141" s="36">
        <f t="shared" si="24"/>
        <v>5053.1222880178484</v>
      </c>
      <c r="J141" s="39">
        <f t="shared" si="30"/>
        <v>-359.34686933369665</v>
      </c>
      <c r="K141" s="36">
        <f t="shared" si="25"/>
        <v>4693.7754186841521</v>
      </c>
      <c r="L141" s="36">
        <f t="shared" si="26"/>
        <v>21920444.485421427</v>
      </c>
      <c r="M141" s="36">
        <f t="shared" si="27"/>
        <v>20361597.766251851</v>
      </c>
      <c r="N141" s="40">
        <f>'jan-sep'!M141</f>
        <v>17212146.212808505</v>
      </c>
      <c r="O141" s="40">
        <f t="shared" si="29"/>
        <v>3149451.5534433462</v>
      </c>
    </row>
    <row r="142" spans="1:15" s="34" customFormat="1" x14ac:dyDescent="0.3">
      <c r="A142" s="33">
        <v>826</v>
      </c>
      <c r="B142" s="34" t="s">
        <v>196</v>
      </c>
      <c r="C142" s="35">
        <v>186314</v>
      </c>
      <c r="D142" s="35">
        <v>5940</v>
      </c>
      <c r="E142" s="36">
        <f t="shared" si="21"/>
        <v>31365.993265993267</v>
      </c>
      <c r="F142" s="37">
        <f t="shared" si="28"/>
        <v>1.0998033355007923</v>
      </c>
      <c r="G142" s="38">
        <f t="shared" si="22"/>
        <v>-1707.8130143055532</v>
      </c>
      <c r="H142" s="38">
        <f t="shared" si="23"/>
        <v>0</v>
      </c>
      <c r="I142" s="36">
        <f t="shared" si="24"/>
        <v>-1707.8130143055532</v>
      </c>
      <c r="J142" s="39">
        <f t="shared" si="30"/>
        <v>-359.34686933369665</v>
      </c>
      <c r="K142" s="36">
        <f t="shared" si="25"/>
        <v>-2067.15988363925</v>
      </c>
      <c r="L142" s="36">
        <f t="shared" si="26"/>
        <v>-10144409.304974986</v>
      </c>
      <c r="M142" s="36">
        <f t="shared" si="27"/>
        <v>-12278929.708817145</v>
      </c>
      <c r="N142" s="40">
        <f>'jan-sep'!M142</f>
        <v>-15044954.349077605</v>
      </c>
      <c r="O142" s="40">
        <f t="shared" si="29"/>
        <v>2766024.6402604599</v>
      </c>
    </row>
    <row r="143" spans="1:15" s="34" customFormat="1" x14ac:dyDescent="0.3">
      <c r="A143" s="33">
        <v>827</v>
      </c>
      <c r="B143" s="34" t="s">
        <v>197</v>
      </c>
      <c r="C143" s="35">
        <v>40497</v>
      </c>
      <c r="D143" s="35">
        <v>1613</v>
      </c>
      <c r="E143" s="36">
        <f t="shared" si="21"/>
        <v>25106.633601983882</v>
      </c>
      <c r="F143" s="37">
        <f t="shared" si="28"/>
        <v>0.88032791260575893</v>
      </c>
      <c r="G143" s="38">
        <f t="shared" si="22"/>
        <v>2047.802784100078</v>
      </c>
      <c r="H143" s="38">
        <f t="shared" si="23"/>
        <v>196.3642855831049</v>
      </c>
      <c r="I143" s="36">
        <f t="shared" si="24"/>
        <v>2244.1670696831829</v>
      </c>
      <c r="J143" s="39">
        <f t="shared" si="30"/>
        <v>-359.34686933369665</v>
      </c>
      <c r="K143" s="36">
        <f t="shared" si="25"/>
        <v>1884.8202003494862</v>
      </c>
      <c r="L143" s="36">
        <f t="shared" si="26"/>
        <v>3619841.4833989739</v>
      </c>
      <c r="M143" s="36">
        <f t="shared" si="27"/>
        <v>3040214.9831637214</v>
      </c>
      <c r="N143" s="40">
        <f>'jan-sep'!M143</f>
        <v>1027855.8307976123</v>
      </c>
      <c r="O143" s="40">
        <f t="shared" si="29"/>
        <v>2012359.1523661092</v>
      </c>
    </row>
    <row r="144" spans="1:15" s="34" customFormat="1" x14ac:dyDescent="0.3">
      <c r="A144" s="33">
        <v>828</v>
      </c>
      <c r="B144" s="34" t="s">
        <v>198</v>
      </c>
      <c r="C144" s="35">
        <v>77384</v>
      </c>
      <c r="D144" s="35">
        <v>2991</v>
      </c>
      <c r="E144" s="36">
        <f t="shared" si="21"/>
        <v>25872.283517218322</v>
      </c>
      <c r="F144" s="37">
        <f t="shared" si="28"/>
        <v>0.90717432309433399</v>
      </c>
      <c r="G144" s="38">
        <f t="shared" si="22"/>
        <v>1588.4128349594139</v>
      </c>
      <c r="H144" s="38">
        <f t="shared" si="23"/>
        <v>0</v>
      </c>
      <c r="I144" s="36">
        <f t="shared" si="24"/>
        <v>1588.4128349594139</v>
      </c>
      <c r="J144" s="39">
        <f t="shared" si="30"/>
        <v>-359.34686933369665</v>
      </c>
      <c r="K144" s="36">
        <f t="shared" si="25"/>
        <v>1229.0659656257171</v>
      </c>
      <c r="L144" s="36">
        <f t="shared" si="26"/>
        <v>4750942.7893636068</v>
      </c>
      <c r="M144" s="36">
        <f t="shared" si="27"/>
        <v>3676136.30318652</v>
      </c>
      <c r="N144" s="40">
        <f>'jan-sep'!M144</f>
        <v>3453404.7193430727</v>
      </c>
      <c r="O144" s="40">
        <f t="shared" si="29"/>
        <v>222731.58384344727</v>
      </c>
    </row>
    <row r="145" spans="1:15" s="34" customFormat="1" x14ac:dyDescent="0.3">
      <c r="A145" s="33">
        <v>829</v>
      </c>
      <c r="B145" s="34" t="s">
        <v>199</v>
      </c>
      <c r="C145" s="35">
        <v>58868</v>
      </c>
      <c r="D145" s="35">
        <v>2448</v>
      </c>
      <c r="E145" s="36">
        <f t="shared" si="21"/>
        <v>24047.385620915033</v>
      </c>
      <c r="F145" s="37">
        <f t="shared" si="28"/>
        <v>0.84318690920048667</v>
      </c>
      <c r="G145" s="38">
        <f t="shared" si="22"/>
        <v>2683.3515727413874</v>
      </c>
      <c r="H145" s="38">
        <f t="shared" si="23"/>
        <v>567.10107895720205</v>
      </c>
      <c r="I145" s="36">
        <f t="shared" si="24"/>
        <v>3250.4526516985893</v>
      </c>
      <c r="J145" s="39">
        <f t="shared" si="30"/>
        <v>-359.34686933369665</v>
      </c>
      <c r="K145" s="36">
        <f t="shared" si="25"/>
        <v>2891.1057823648925</v>
      </c>
      <c r="L145" s="36">
        <f t="shared" si="26"/>
        <v>7957108.0913581466</v>
      </c>
      <c r="M145" s="36">
        <f t="shared" si="27"/>
        <v>7077426.9552292572</v>
      </c>
      <c r="N145" s="40">
        <f>'jan-sep'!M145</f>
        <v>5689130.6429126896</v>
      </c>
      <c r="O145" s="40">
        <f t="shared" si="29"/>
        <v>1388296.3123165676</v>
      </c>
    </row>
    <row r="146" spans="1:15" s="34" customFormat="1" x14ac:dyDescent="0.3">
      <c r="A146" s="33">
        <v>830</v>
      </c>
      <c r="B146" s="34" t="s">
        <v>200</v>
      </c>
      <c r="C146" s="35">
        <v>39369</v>
      </c>
      <c r="D146" s="35">
        <v>1443</v>
      </c>
      <c r="E146" s="36">
        <f t="shared" si="21"/>
        <v>27282.744282744283</v>
      </c>
      <c r="F146" s="37">
        <f t="shared" si="28"/>
        <v>0.95663009646530772</v>
      </c>
      <c r="G146" s="38">
        <f t="shared" si="22"/>
        <v>742.13637564383748</v>
      </c>
      <c r="H146" s="38">
        <f t="shared" si="23"/>
        <v>0</v>
      </c>
      <c r="I146" s="36">
        <f t="shared" si="24"/>
        <v>742.13637564383748</v>
      </c>
      <c r="J146" s="39">
        <f t="shared" si="30"/>
        <v>-359.34686933369665</v>
      </c>
      <c r="K146" s="36">
        <f t="shared" si="25"/>
        <v>382.78950631014084</v>
      </c>
      <c r="L146" s="36">
        <f t="shared" si="26"/>
        <v>1070902.7900540575</v>
      </c>
      <c r="M146" s="36">
        <f t="shared" si="27"/>
        <v>552365.25760553323</v>
      </c>
      <c r="N146" s="40">
        <f>'jan-sep'!M146</f>
        <v>-588682.84944764106</v>
      </c>
      <c r="O146" s="40">
        <f t="shared" si="29"/>
        <v>1141048.1070531742</v>
      </c>
    </row>
    <row r="147" spans="1:15" s="34" customFormat="1" x14ac:dyDescent="0.3">
      <c r="A147" s="33">
        <v>831</v>
      </c>
      <c r="B147" s="34" t="s">
        <v>201</v>
      </c>
      <c r="C147" s="35">
        <v>31247</v>
      </c>
      <c r="D147" s="35">
        <v>1323</v>
      </c>
      <c r="E147" s="36">
        <f t="shared" si="21"/>
        <v>23618.291761148903</v>
      </c>
      <c r="F147" s="37">
        <f t="shared" si="28"/>
        <v>0.82814135160530133</v>
      </c>
      <c r="G147" s="38">
        <f t="shared" si="22"/>
        <v>2940.8078886010653</v>
      </c>
      <c r="H147" s="38">
        <f t="shared" si="23"/>
        <v>717.28392987534744</v>
      </c>
      <c r="I147" s="36">
        <f t="shared" si="24"/>
        <v>3658.0918184764128</v>
      </c>
      <c r="J147" s="39">
        <f t="shared" si="30"/>
        <v>-359.34686933369665</v>
      </c>
      <c r="K147" s="36">
        <f t="shared" si="25"/>
        <v>3298.744949142716</v>
      </c>
      <c r="L147" s="36">
        <f t="shared" si="26"/>
        <v>4839655.4758442938</v>
      </c>
      <c r="M147" s="36">
        <f t="shared" si="27"/>
        <v>4364239.5677158134</v>
      </c>
      <c r="N147" s="40">
        <f>'jan-sep'!M147</f>
        <v>2256955.8989270772</v>
      </c>
      <c r="O147" s="40">
        <f t="shared" si="29"/>
        <v>2107283.6687887362</v>
      </c>
    </row>
    <row r="148" spans="1:15" s="34" customFormat="1" x14ac:dyDescent="0.3">
      <c r="A148" s="33">
        <v>833</v>
      </c>
      <c r="B148" s="34" t="s">
        <v>202</v>
      </c>
      <c r="C148" s="35">
        <v>75606</v>
      </c>
      <c r="D148" s="35">
        <v>2246</v>
      </c>
      <c r="E148" s="36">
        <f t="shared" si="21"/>
        <v>33662.51113089938</v>
      </c>
      <c r="F148" s="37">
        <f t="shared" si="28"/>
        <v>1.1803274236889785</v>
      </c>
      <c r="G148" s="38">
        <f t="shared" si="22"/>
        <v>-3085.7237332492209</v>
      </c>
      <c r="H148" s="38">
        <f t="shared" si="23"/>
        <v>0</v>
      </c>
      <c r="I148" s="36">
        <f t="shared" si="24"/>
        <v>-3085.7237332492209</v>
      </c>
      <c r="J148" s="39">
        <f t="shared" si="30"/>
        <v>-359.34686933369665</v>
      </c>
      <c r="K148" s="36">
        <f t="shared" si="25"/>
        <v>-3445.0706025829177</v>
      </c>
      <c r="L148" s="36">
        <f t="shared" si="26"/>
        <v>-6930535.5048777498</v>
      </c>
      <c r="M148" s="36">
        <f t="shared" si="27"/>
        <v>-7737628.5734012332</v>
      </c>
      <c r="N148" s="40">
        <f>'jan-sep'!M148</f>
        <v>-6225687.7892303541</v>
      </c>
      <c r="O148" s="40">
        <f t="shared" si="29"/>
        <v>-1511940.7841708791</v>
      </c>
    </row>
    <row r="149" spans="1:15" s="34" customFormat="1" x14ac:dyDescent="0.3">
      <c r="A149" s="33">
        <v>834</v>
      </c>
      <c r="B149" s="34" t="s">
        <v>203</v>
      </c>
      <c r="C149" s="35">
        <v>139334</v>
      </c>
      <c r="D149" s="35">
        <v>3727</v>
      </c>
      <c r="E149" s="36">
        <f t="shared" si="21"/>
        <v>37385.028172793129</v>
      </c>
      <c r="F149" s="37">
        <f t="shared" si="28"/>
        <v>1.310852117245296</v>
      </c>
      <c r="G149" s="38">
        <f t="shared" si="22"/>
        <v>-5319.23395838547</v>
      </c>
      <c r="H149" s="38">
        <f t="shared" si="23"/>
        <v>0</v>
      </c>
      <c r="I149" s="36">
        <f t="shared" si="24"/>
        <v>-5319.23395838547</v>
      </c>
      <c r="J149" s="39">
        <f t="shared" si="30"/>
        <v>-359.34686933369665</v>
      </c>
      <c r="K149" s="36">
        <f t="shared" si="25"/>
        <v>-5678.5808277191663</v>
      </c>
      <c r="L149" s="36">
        <f t="shared" si="26"/>
        <v>-19824784.962902647</v>
      </c>
      <c r="M149" s="36">
        <f t="shared" si="27"/>
        <v>-21164070.744909331</v>
      </c>
      <c r="N149" s="40">
        <f>'jan-sep'!M149</f>
        <v>-18482899.639564354</v>
      </c>
      <c r="O149" s="40">
        <f t="shared" si="29"/>
        <v>-2681171.1053449772</v>
      </c>
    </row>
    <row r="150" spans="1:15" s="34" customFormat="1" x14ac:dyDescent="0.3">
      <c r="A150" s="33">
        <v>901</v>
      </c>
      <c r="B150" s="34" t="s">
        <v>204</v>
      </c>
      <c r="C150" s="35">
        <v>165281</v>
      </c>
      <c r="D150" s="35">
        <v>6920</v>
      </c>
      <c r="E150" s="36">
        <f t="shared" si="21"/>
        <v>23884.537572254336</v>
      </c>
      <c r="F150" s="37">
        <f t="shared" si="28"/>
        <v>0.83747687714194485</v>
      </c>
      <c r="G150" s="38">
        <f t="shared" si="22"/>
        <v>2781.0604019378056</v>
      </c>
      <c r="H150" s="38">
        <f t="shared" si="23"/>
        <v>624.097895988446</v>
      </c>
      <c r="I150" s="36">
        <f t="shared" si="24"/>
        <v>3405.1582979262516</v>
      </c>
      <c r="J150" s="39">
        <f t="shared" si="30"/>
        <v>-359.34686933369665</v>
      </c>
      <c r="K150" s="36">
        <f t="shared" si="25"/>
        <v>3045.8114285925549</v>
      </c>
      <c r="L150" s="36">
        <f t="shared" si="26"/>
        <v>23563695.421649661</v>
      </c>
      <c r="M150" s="36">
        <f t="shared" si="27"/>
        <v>21077015.08586048</v>
      </c>
      <c r="N150" s="40">
        <f>'jan-sep'!M150</f>
        <v>21185146.425227039</v>
      </c>
      <c r="O150" s="40">
        <f t="shared" si="29"/>
        <v>-108131.33936655894</v>
      </c>
    </row>
    <row r="151" spans="1:15" s="34" customFormat="1" x14ac:dyDescent="0.3">
      <c r="A151" s="33">
        <v>904</v>
      </c>
      <c r="B151" s="34" t="s">
        <v>205</v>
      </c>
      <c r="C151" s="35">
        <v>601432</v>
      </c>
      <c r="D151" s="35">
        <v>22550</v>
      </c>
      <c r="E151" s="36">
        <f t="shared" si="21"/>
        <v>26671.042128603105</v>
      </c>
      <c r="F151" s="37">
        <f t="shared" si="28"/>
        <v>0.93518164228270484</v>
      </c>
      <c r="G151" s="38">
        <f t="shared" si="22"/>
        <v>1109.1576681285442</v>
      </c>
      <c r="H151" s="38">
        <f t="shared" si="23"/>
        <v>0</v>
      </c>
      <c r="I151" s="36">
        <f t="shared" si="24"/>
        <v>1109.1576681285442</v>
      </c>
      <c r="J151" s="39">
        <f t="shared" si="30"/>
        <v>-359.34686933369665</v>
      </c>
      <c r="K151" s="36">
        <f t="shared" si="25"/>
        <v>749.81079879484753</v>
      </c>
      <c r="L151" s="36">
        <f t="shared" si="26"/>
        <v>25011505.416298673</v>
      </c>
      <c r="M151" s="36">
        <f t="shared" si="27"/>
        <v>16908233.512823813</v>
      </c>
      <c r="N151" s="40">
        <f>'jan-sep'!M151</f>
        <v>9839795.5266497917</v>
      </c>
      <c r="O151" s="40">
        <f t="shared" si="29"/>
        <v>7068437.9861740209</v>
      </c>
    </row>
    <row r="152" spans="1:15" s="34" customFormat="1" x14ac:dyDescent="0.3">
      <c r="A152" s="33">
        <v>906</v>
      </c>
      <c r="B152" s="34" t="s">
        <v>206</v>
      </c>
      <c r="C152" s="35">
        <v>1075541</v>
      </c>
      <c r="D152" s="35">
        <v>44313</v>
      </c>
      <c r="E152" s="36">
        <f t="shared" si="21"/>
        <v>24271.455329135919</v>
      </c>
      <c r="F152" s="37">
        <f t="shared" si="28"/>
        <v>0.85104359049210709</v>
      </c>
      <c r="G152" s="38">
        <f t="shared" si="22"/>
        <v>2548.9097478088556</v>
      </c>
      <c r="H152" s="38">
        <f t="shared" si="23"/>
        <v>488.67668107989192</v>
      </c>
      <c r="I152" s="36">
        <f t="shared" si="24"/>
        <v>3037.5864288887474</v>
      </c>
      <c r="J152" s="39">
        <f t="shared" si="30"/>
        <v>-359.34686933369665</v>
      </c>
      <c r="K152" s="36">
        <f t="shared" si="25"/>
        <v>2678.2395595550506</v>
      </c>
      <c r="L152" s="36">
        <f t="shared" si="26"/>
        <v>134604567.42334706</v>
      </c>
      <c r="M152" s="36">
        <f t="shared" si="27"/>
        <v>118680829.60256296</v>
      </c>
      <c r="N152" s="40">
        <f>'jan-sep'!M152</f>
        <v>95814302.115763798</v>
      </c>
      <c r="O152" s="40">
        <f t="shared" si="29"/>
        <v>22866527.486799166</v>
      </c>
    </row>
    <row r="153" spans="1:15" s="34" customFormat="1" x14ac:dyDescent="0.3">
      <c r="A153" s="33">
        <v>911</v>
      </c>
      <c r="B153" s="34" t="s">
        <v>207</v>
      </c>
      <c r="C153" s="35">
        <v>50474</v>
      </c>
      <c r="D153" s="35">
        <v>2473</v>
      </c>
      <c r="E153" s="36">
        <f t="shared" si="21"/>
        <v>20410.028305701577</v>
      </c>
      <c r="F153" s="37">
        <f t="shared" si="28"/>
        <v>0.71564821869081485</v>
      </c>
      <c r="G153" s="38">
        <f t="shared" si="22"/>
        <v>4865.7659618694606</v>
      </c>
      <c r="H153" s="38">
        <f t="shared" si="23"/>
        <v>1840.1761392819114</v>
      </c>
      <c r="I153" s="36">
        <f t="shared" si="24"/>
        <v>6705.9421011513723</v>
      </c>
      <c r="J153" s="39">
        <f t="shared" si="30"/>
        <v>-359.34686933369665</v>
      </c>
      <c r="K153" s="36">
        <f t="shared" si="25"/>
        <v>6346.595231817676</v>
      </c>
      <c r="L153" s="36">
        <f t="shared" si="26"/>
        <v>16583794.816147344</v>
      </c>
      <c r="M153" s="36">
        <f t="shared" si="27"/>
        <v>15695130.008285113</v>
      </c>
      <c r="N153" s="40">
        <f>'jan-sep'!M153</f>
        <v>12679965.637223477</v>
      </c>
      <c r="O153" s="40">
        <f t="shared" si="29"/>
        <v>3015164.3710616361</v>
      </c>
    </row>
    <row r="154" spans="1:15" s="34" customFormat="1" x14ac:dyDescent="0.3">
      <c r="A154" s="33">
        <v>912</v>
      </c>
      <c r="B154" s="34" t="s">
        <v>208</v>
      </c>
      <c r="C154" s="35">
        <v>38358</v>
      </c>
      <c r="D154" s="35">
        <v>2036</v>
      </c>
      <c r="E154" s="36">
        <f t="shared" si="21"/>
        <v>18839.882121807466</v>
      </c>
      <c r="F154" s="37">
        <f t="shared" si="28"/>
        <v>0.66059330633314306</v>
      </c>
      <c r="G154" s="38">
        <f t="shared" si="22"/>
        <v>5807.8536722059271</v>
      </c>
      <c r="H154" s="38">
        <f t="shared" si="23"/>
        <v>2389.7273036448501</v>
      </c>
      <c r="I154" s="36">
        <f t="shared" si="24"/>
        <v>8197.5809758507767</v>
      </c>
      <c r="J154" s="39">
        <f t="shared" si="30"/>
        <v>-359.34686933369665</v>
      </c>
      <c r="K154" s="36">
        <f t="shared" si="25"/>
        <v>7838.2341065170804</v>
      </c>
      <c r="L154" s="36">
        <f t="shared" si="26"/>
        <v>16690274.866832182</v>
      </c>
      <c r="M154" s="36">
        <f t="shared" si="27"/>
        <v>15958644.640868776</v>
      </c>
      <c r="N154" s="40">
        <f>'jan-sep'!M154</f>
        <v>12279327.936670845</v>
      </c>
      <c r="O154" s="40">
        <f t="shared" si="29"/>
        <v>3679316.7041979302</v>
      </c>
    </row>
    <row r="155" spans="1:15" s="34" customFormat="1" x14ac:dyDescent="0.3">
      <c r="A155" s="33">
        <v>914</v>
      </c>
      <c r="B155" s="34" t="s">
        <v>209</v>
      </c>
      <c r="C155" s="35">
        <v>139192</v>
      </c>
      <c r="D155" s="35">
        <v>6014</v>
      </c>
      <c r="E155" s="36">
        <f t="shared" si="21"/>
        <v>23144.662454273363</v>
      </c>
      <c r="F155" s="37">
        <f t="shared" si="28"/>
        <v>0.81153422276116549</v>
      </c>
      <c r="G155" s="38">
        <f t="shared" si="22"/>
        <v>3224.9854727263896</v>
      </c>
      <c r="H155" s="38">
        <f t="shared" si="23"/>
        <v>883.05418728178665</v>
      </c>
      <c r="I155" s="36">
        <f t="shared" si="24"/>
        <v>4108.0396600081767</v>
      </c>
      <c r="J155" s="39">
        <f t="shared" si="30"/>
        <v>-359.34686933369665</v>
      </c>
      <c r="K155" s="36">
        <f t="shared" si="25"/>
        <v>3748.69279067448</v>
      </c>
      <c r="L155" s="36">
        <f t="shared" si="26"/>
        <v>24705750.515289176</v>
      </c>
      <c r="M155" s="36">
        <f t="shared" si="27"/>
        <v>22544638.443116322</v>
      </c>
      <c r="N155" s="40">
        <f>'jan-sep'!M155</f>
        <v>17380740.231403958</v>
      </c>
      <c r="O155" s="40">
        <f t="shared" si="29"/>
        <v>5163898.2117123641</v>
      </c>
    </row>
    <row r="156" spans="1:15" s="34" customFormat="1" x14ac:dyDescent="0.3">
      <c r="A156" s="33">
        <v>919</v>
      </c>
      <c r="B156" s="34" t="s">
        <v>210</v>
      </c>
      <c r="C156" s="35">
        <v>118372</v>
      </c>
      <c r="D156" s="35">
        <v>5618</v>
      </c>
      <c r="E156" s="36">
        <f t="shared" si="21"/>
        <v>21070.131719473124</v>
      </c>
      <c r="F156" s="37">
        <f t="shared" si="28"/>
        <v>0.73879379326531791</v>
      </c>
      <c r="G156" s="38">
        <f t="shared" si="22"/>
        <v>4469.7039136065332</v>
      </c>
      <c r="H156" s="38">
        <f t="shared" si="23"/>
        <v>1609.1399444618701</v>
      </c>
      <c r="I156" s="36">
        <f t="shared" si="24"/>
        <v>6078.8438580684033</v>
      </c>
      <c r="J156" s="39">
        <f t="shared" si="30"/>
        <v>-359.34686933369665</v>
      </c>
      <c r="K156" s="36">
        <f t="shared" si="25"/>
        <v>5719.496988734707</v>
      </c>
      <c r="L156" s="36">
        <f t="shared" si="26"/>
        <v>34150944.794628292</v>
      </c>
      <c r="M156" s="36">
        <f t="shared" si="27"/>
        <v>32132134.082711585</v>
      </c>
      <c r="N156" s="40">
        <f>'jan-sep'!M156</f>
        <v>23114127.921521027</v>
      </c>
      <c r="O156" s="40">
        <f t="shared" si="29"/>
        <v>9018006.1611905582</v>
      </c>
    </row>
    <row r="157" spans="1:15" s="34" customFormat="1" x14ac:dyDescent="0.3">
      <c r="A157" s="33">
        <v>926</v>
      </c>
      <c r="B157" s="34" t="s">
        <v>211</v>
      </c>
      <c r="C157" s="35">
        <v>276650</v>
      </c>
      <c r="D157" s="35">
        <v>10577</v>
      </c>
      <c r="E157" s="36">
        <f t="shared" si="21"/>
        <v>26155.809775928901</v>
      </c>
      <c r="F157" s="37">
        <f t="shared" si="28"/>
        <v>0.91711576261412209</v>
      </c>
      <c r="G157" s="38">
        <f t="shared" si="22"/>
        <v>1418.2970797330665</v>
      </c>
      <c r="H157" s="38">
        <f t="shared" si="23"/>
        <v>0</v>
      </c>
      <c r="I157" s="36">
        <f t="shared" si="24"/>
        <v>1418.2970797330665</v>
      </c>
      <c r="J157" s="39">
        <f t="shared" si="30"/>
        <v>-359.34686933369665</v>
      </c>
      <c r="K157" s="36">
        <f t="shared" si="25"/>
        <v>1058.95021039937</v>
      </c>
      <c r="L157" s="36">
        <f t="shared" si="26"/>
        <v>15001328.212336645</v>
      </c>
      <c r="M157" s="36">
        <f t="shared" si="27"/>
        <v>11200516.375394136</v>
      </c>
      <c r="N157" s="40">
        <f>'jan-sep'!M157</f>
        <v>10904688.358553229</v>
      </c>
      <c r="O157" s="40">
        <f t="shared" si="29"/>
        <v>295828.01684090681</v>
      </c>
    </row>
    <row r="158" spans="1:15" s="34" customFormat="1" x14ac:dyDescent="0.3">
      <c r="A158" s="33">
        <v>928</v>
      </c>
      <c r="B158" s="34" t="s">
        <v>212</v>
      </c>
      <c r="C158" s="35">
        <v>99816</v>
      </c>
      <c r="D158" s="35">
        <v>5147</v>
      </c>
      <c r="E158" s="36">
        <f t="shared" si="21"/>
        <v>19393.044491937049</v>
      </c>
      <c r="F158" s="37">
        <f t="shared" si="28"/>
        <v>0.67998914738248839</v>
      </c>
      <c r="G158" s="38">
        <f t="shared" si="22"/>
        <v>5475.9562501281771</v>
      </c>
      <c r="H158" s="38">
        <f t="shared" si="23"/>
        <v>2196.1204740994963</v>
      </c>
      <c r="I158" s="36">
        <f t="shared" si="24"/>
        <v>7672.0767242276734</v>
      </c>
      <c r="J158" s="39">
        <f t="shared" si="30"/>
        <v>-359.34686933369665</v>
      </c>
      <c r="K158" s="36">
        <f t="shared" si="25"/>
        <v>7312.7298548939771</v>
      </c>
      <c r="L158" s="36">
        <f t="shared" si="26"/>
        <v>39488178.899599835</v>
      </c>
      <c r="M158" s="36">
        <f t="shared" si="27"/>
        <v>37638620.563139297</v>
      </c>
      <c r="N158" s="40">
        <f>'jan-sep'!M158</f>
        <v>29236710.628705718</v>
      </c>
      <c r="O158" s="40">
        <f t="shared" si="29"/>
        <v>8401909.9344335794</v>
      </c>
    </row>
    <row r="159" spans="1:15" s="34" customFormat="1" x14ac:dyDescent="0.3">
      <c r="A159" s="33">
        <v>929</v>
      </c>
      <c r="B159" s="34" t="s">
        <v>213</v>
      </c>
      <c r="C159" s="35">
        <v>43951</v>
      </c>
      <c r="D159" s="35">
        <v>1847</v>
      </c>
      <c r="E159" s="36">
        <f t="shared" si="21"/>
        <v>23795.8852192745</v>
      </c>
      <c r="F159" s="37">
        <f t="shared" si="28"/>
        <v>0.83436841018920449</v>
      </c>
      <c r="G159" s="38">
        <f t="shared" si="22"/>
        <v>2834.2518137257071</v>
      </c>
      <c r="H159" s="38">
        <f t="shared" si="23"/>
        <v>655.12621953138853</v>
      </c>
      <c r="I159" s="36">
        <f t="shared" si="24"/>
        <v>3489.3780332570955</v>
      </c>
      <c r="J159" s="39">
        <f t="shared" si="30"/>
        <v>-359.34686933369665</v>
      </c>
      <c r="K159" s="36">
        <f t="shared" si="25"/>
        <v>3130.0311639233987</v>
      </c>
      <c r="L159" s="36">
        <f t="shared" si="26"/>
        <v>6444881.2274258556</v>
      </c>
      <c r="M159" s="36">
        <f t="shared" si="27"/>
        <v>5781167.559766517</v>
      </c>
      <c r="N159" s="40">
        <f>'jan-sep'!M159</f>
        <v>4508091.3796812613</v>
      </c>
      <c r="O159" s="40">
        <f t="shared" si="29"/>
        <v>1273076.1800852558</v>
      </c>
    </row>
    <row r="160" spans="1:15" s="34" customFormat="1" x14ac:dyDescent="0.3">
      <c r="A160" s="33">
        <v>935</v>
      </c>
      <c r="B160" s="34" t="s">
        <v>214</v>
      </c>
      <c r="C160" s="35">
        <v>27449</v>
      </c>
      <c r="D160" s="35">
        <v>1317</v>
      </c>
      <c r="E160" s="36">
        <f t="shared" si="21"/>
        <v>20842.06529992407</v>
      </c>
      <c r="F160" s="37">
        <f t="shared" si="28"/>
        <v>0.73079697305278168</v>
      </c>
      <c r="G160" s="38">
        <f t="shared" si="22"/>
        <v>4606.543765335965</v>
      </c>
      <c r="H160" s="38">
        <f t="shared" si="23"/>
        <v>1688.9631913040389</v>
      </c>
      <c r="I160" s="36">
        <f t="shared" si="24"/>
        <v>6295.5069566400034</v>
      </c>
      <c r="J160" s="39">
        <f t="shared" si="30"/>
        <v>-359.34686933369665</v>
      </c>
      <c r="K160" s="36">
        <f t="shared" si="25"/>
        <v>5936.1600873063071</v>
      </c>
      <c r="L160" s="36">
        <f t="shared" si="26"/>
        <v>8291182.6618948849</v>
      </c>
      <c r="M160" s="36">
        <f t="shared" si="27"/>
        <v>7817922.8349824063</v>
      </c>
      <c r="N160" s="40">
        <f>'jan-sep'!M160</f>
        <v>4040309.5002924879</v>
      </c>
      <c r="O160" s="40">
        <f t="shared" si="29"/>
        <v>3777613.3346899184</v>
      </c>
    </row>
    <row r="161" spans="1:15" s="34" customFormat="1" x14ac:dyDescent="0.3">
      <c r="A161" s="33">
        <v>937</v>
      </c>
      <c r="B161" s="34" t="s">
        <v>215</v>
      </c>
      <c r="C161" s="35">
        <v>74241</v>
      </c>
      <c r="D161" s="35">
        <v>3582</v>
      </c>
      <c r="E161" s="36">
        <f t="shared" si="21"/>
        <v>20726.130653266333</v>
      </c>
      <c r="F161" s="37">
        <f t="shared" si="28"/>
        <v>0.72673189180338515</v>
      </c>
      <c r="G161" s="38">
        <f t="shared" si="22"/>
        <v>4676.1045533306069</v>
      </c>
      <c r="H161" s="38">
        <f t="shared" si="23"/>
        <v>1729.540317634247</v>
      </c>
      <c r="I161" s="36">
        <f t="shared" si="24"/>
        <v>6405.6448709648539</v>
      </c>
      <c r="J161" s="39">
        <f t="shared" si="30"/>
        <v>-359.34686933369665</v>
      </c>
      <c r="K161" s="36">
        <f t="shared" si="25"/>
        <v>6046.2980016311576</v>
      </c>
      <c r="L161" s="36">
        <f t="shared" si="26"/>
        <v>22945019.927796107</v>
      </c>
      <c r="M161" s="36">
        <f t="shared" si="27"/>
        <v>21657839.441842806</v>
      </c>
      <c r="N161" s="40">
        <f>'jan-sep'!M161</f>
        <v>16460699.984850179</v>
      </c>
      <c r="O161" s="40">
        <f t="shared" si="29"/>
        <v>5197139.4569926262</v>
      </c>
    </row>
    <row r="162" spans="1:15" s="34" customFormat="1" x14ac:dyDescent="0.3">
      <c r="A162" s="33">
        <v>938</v>
      </c>
      <c r="B162" s="34" t="s">
        <v>216</v>
      </c>
      <c r="C162" s="35">
        <v>28897</v>
      </c>
      <c r="D162" s="35">
        <v>1204</v>
      </c>
      <c r="E162" s="36">
        <f t="shared" si="21"/>
        <v>24000.830564784053</v>
      </c>
      <c r="F162" s="37">
        <f t="shared" si="28"/>
        <v>0.84155452327273772</v>
      </c>
      <c r="G162" s="38">
        <f t="shared" si="22"/>
        <v>2711.2846064199753</v>
      </c>
      <c r="H162" s="38">
        <f t="shared" si="23"/>
        <v>583.39534860304479</v>
      </c>
      <c r="I162" s="36">
        <f t="shared" si="24"/>
        <v>3294.6799550230198</v>
      </c>
      <c r="J162" s="39">
        <f t="shared" si="30"/>
        <v>-359.34686933369665</v>
      </c>
      <c r="K162" s="36">
        <f t="shared" si="25"/>
        <v>2935.3330856893231</v>
      </c>
      <c r="L162" s="36">
        <f t="shared" si="26"/>
        <v>3966794.6658477159</v>
      </c>
      <c r="M162" s="36">
        <f t="shared" si="27"/>
        <v>3534141.0351699451</v>
      </c>
      <c r="N162" s="40">
        <f>'jan-sep'!M162</f>
        <v>2332877.3260077098</v>
      </c>
      <c r="O162" s="40">
        <f t="shared" si="29"/>
        <v>1201263.7091622353</v>
      </c>
    </row>
    <row r="163" spans="1:15" s="34" customFormat="1" x14ac:dyDescent="0.3">
      <c r="A163" s="33">
        <v>940</v>
      </c>
      <c r="B163" s="34" t="s">
        <v>217</v>
      </c>
      <c r="C163" s="35">
        <v>44075</v>
      </c>
      <c r="D163" s="35">
        <v>1242</v>
      </c>
      <c r="E163" s="36">
        <f t="shared" si="21"/>
        <v>35487.117552334945</v>
      </c>
      <c r="F163" s="37">
        <f t="shared" si="28"/>
        <v>1.24430461743679</v>
      </c>
      <c r="G163" s="38">
        <f t="shared" si="22"/>
        <v>-4180.4875861105593</v>
      </c>
      <c r="H163" s="38">
        <f t="shared" si="23"/>
        <v>0</v>
      </c>
      <c r="I163" s="36">
        <f t="shared" si="24"/>
        <v>-4180.4875861105593</v>
      </c>
      <c r="J163" s="39">
        <f t="shared" si="30"/>
        <v>-359.34686933369665</v>
      </c>
      <c r="K163" s="36">
        <f t="shared" si="25"/>
        <v>-4539.8344554442556</v>
      </c>
      <c r="L163" s="36">
        <f t="shared" si="26"/>
        <v>-5192165.581949315</v>
      </c>
      <c r="M163" s="36">
        <f t="shared" si="27"/>
        <v>-5638474.3936617654</v>
      </c>
      <c r="N163" s="40">
        <f>'jan-sep'!M163</f>
        <v>-6471426.8184435004</v>
      </c>
      <c r="O163" s="40">
        <f t="shared" si="29"/>
        <v>832952.42478173506</v>
      </c>
    </row>
    <row r="164" spans="1:15" s="34" customFormat="1" x14ac:dyDescent="0.3">
      <c r="A164" s="33">
        <v>941</v>
      </c>
      <c r="B164" s="34" t="s">
        <v>218</v>
      </c>
      <c r="C164" s="35">
        <v>69524</v>
      </c>
      <c r="D164" s="35">
        <v>945</v>
      </c>
      <c r="E164" s="36">
        <f t="shared" si="21"/>
        <v>73570.370370370365</v>
      </c>
      <c r="F164" s="37">
        <f t="shared" si="28"/>
        <v>2.5796389752811391</v>
      </c>
      <c r="G164" s="38">
        <f t="shared" si="22"/>
        <v>-27030.439276931811</v>
      </c>
      <c r="H164" s="38">
        <f t="shared" si="23"/>
        <v>0</v>
      </c>
      <c r="I164" s="36">
        <f t="shared" si="24"/>
        <v>-27030.439276931811</v>
      </c>
      <c r="J164" s="39">
        <f t="shared" si="30"/>
        <v>-359.34686933369665</v>
      </c>
      <c r="K164" s="36">
        <f t="shared" si="25"/>
        <v>-27389.786146265509</v>
      </c>
      <c r="L164" s="36">
        <f t="shared" si="26"/>
        <v>-25543765.11670056</v>
      </c>
      <c r="M164" s="36">
        <f t="shared" si="27"/>
        <v>-25883347.908220906</v>
      </c>
      <c r="N164" s="40">
        <f>'jan-sep'!M164</f>
        <v>-24706929.100989617</v>
      </c>
      <c r="O164" s="40">
        <f t="shared" si="29"/>
        <v>-1176418.8072312884</v>
      </c>
    </row>
    <row r="165" spans="1:15" s="34" customFormat="1" x14ac:dyDescent="0.3">
      <c r="A165" s="33">
        <v>1001</v>
      </c>
      <c r="B165" s="34" t="s">
        <v>219</v>
      </c>
      <c r="C165" s="35">
        <v>2319292</v>
      </c>
      <c r="D165" s="35">
        <v>88447</v>
      </c>
      <c r="E165" s="36">
        <f t="shared" si="21"/>
        <v>26222.393071556977</v>
      </c>
      <c r="F165" s="37">
        <f t="shared" si="28"/>
        <v>0.91945040988638904</v>
      </c>
      <c r="G165" s="38">
        <f t="shared" si="22"/>
        <v>1378.3471023562211</v>
      </c>
      <c r="H165" s="38">
        <f t="shared" si="23"/>
        <v>0</v>
      </c>
      <c r="I165" s="36">
        <f t="shared" si="24"/>
        <v>1378.3471023562211</v>
      </c>
      <c r="J165" s="39">
        <f t="shared" si="30"/>
        <v>-359.34686933369665</v>
      </c>
      <c r="K165" s="36">
        <f t="shared" si="25"/>
        <v>1019.0002330225244</v>
      </c>
      <c r="L165" s="36">
        <f t="shared" si="26"/>
        <v>121910666.16210069</v>
      </c>
      <c r="M165" s="36">
        <f t="shared" si="27"/>
        <v>90127513.610143214</v>
      </c>
      <c r="N165" s="40">
        <f>'jan-sep'!M165</f>
        <v>65974412.068540916</v>
      </c>
      <c r="O165" s="40">
        <f t="shared" si="29"/>
        <v>24153101.541602299</v>
      </c>
    </row>
    <row r="166" spans="1:15" s="34" customFormat="1" x14ac:dyDescent="0.3">
      <c r="A166" s="33">
        <v>1002</v>
      </c>
      <c r="B166" s="34" t="s">
        <v>220</v>
      </c>
      <c r="C166" s="35">
        <v>363860</v>
      </c>
      <c r="D166" s="35">
        <v>15529</v>
      </c>
      <c r="E166" s="36">
        <f t="shared" si="21"/>
        <v>23431.000064395648</v>
      </c>
      <c r="F166" s="37">
        <f t="shared" si="28"/>
        <v>0.82157423826525744</v>
      </c>
      <c r="G166" s="38">
        <f t="shared" si="22"/>
        <v>3053.1829066530181</v>
      </c>
      <c r="H166" s="38">
        <f t="shared" si="23"/>
        <v>782.83602373898657</v>
      </c>
      <c r="I166" s="36">
        <f t="shared" si="24"/>
        <v>3836.0189303920047</v>
      </c>
      <c r="J166" s="39">
        <f t="shared" si="30"/>
        <v>-359.34686933369665</v>
      </c>
      <c r="K166" s="36">
        <f t="shared" si="25"/>
        <v>3476.6720610583079</v>
      </c>
      <c r="L166" s="36">
        <f t="shared" si="26"/>
        <v>59569537.970057443</v>
      </c>
      <c r="M166" s="36">
        <f t="shared" si="27"/>
        <v>53989240.436174467</v>
      </c>
      <c r="N166" s="40">
        <f>'jan-sep'!M166</f>
        <v>44034379.066091165</v>
      </c>
      <c r="O166" s="40">
        <f t="shared" si="29"/>
        <v>9954861.3700833023</v>
      </c>
    </row>
    <row r="167" spans="1:15" s="34" customFormat="1" x14ac:dyDescent="0.3">
      <c r="A167" s="33">
        <v>1003</v>
      </c>
      <c r="B167" s="34" t="s">
        <v>221</v>
      </c>
      <c r="C167" s="35">
        <v>231710</v>
      </c>
      <c r="D167" s="35">
        <v>9705</v>
      </c>
      <c r="E167" s="36">
        <f t="shared" si="21"/>
        <v>23875.321998969604</v>
      </c>
      <c r="F167" s="37">
        <f t="shared" si="28"/>
        <v>0.83715374635022566</v>
      </c>
      <c r="G167" s="38">
        <f t="shared" si="22"/>
        <v>2786.5897459086445</v>
      </c>
      <c r="H167" s="38">
        <f t="shared" si="23"/>
        <v>627.32334663810195</v>
      </c>
      <c r="I167" s="36">
        <f t="shared" si="24"/>
        <v>3413.9130925467466</v>
      </c>
      <c r="J167" s="39">
        <f t="shared" si="30"/>
        <v>-359.34686933369665</v>
      </c>
      <c r="K167" s="36">
        <f t="shared" si="25"/>
        <v>3054.5662232130499</v>
      </c>
      <c r="L167" s="36">
        <f t="shared" si="26"/>
        <v>33132026.563166175</v>
      </c>
      <c r="M167" s="36">
        <f t="shared" si="27"/>
        <v>29644565.196282648</v>
      </c>
      <c r="N167" s="40">
        <f>'jan-sep'!M167</f>
        <v>25400474.791449185</v>
      </c>
      <c r="O167" s="40">
        <f t="shared" si="29"/>
        <v>4244090.4048334621</v>
      </c>
    </row>
    <row r="168" spans="1:15" s="34" customFormat="1" x14ac:dyDescent="0.3">
      <c r="A168" s="33">
        <v>1004</v>
      </c>
      <c r="B168" s="34" t="s">
        <v>222</v>
      </c>
      <c r="C168" s="35">
        <v>233569</v>
      </c>
      <c r="D168" s="35">
        <v>9096</v>
      </c>
      <c r="E168" s="36">
        <f t="shared" si="21"/>
        <v>25678.210202286718</v>
      </c>
      <c r="F168" s="37">
        <f t="shared" si="28"/>
        <v>0.90036942208949677</v>
      </c>
      <c r="G168" s="38">
        <f t="shared" si="22"/>
        <v>1704.8568239183762</v>
      </c>
      <c r="H168" s="38">
        <f t="shared" si="23"/>
        <v>0</v>
      </c>
      <c r="I168" s="36">
        <f t="shared" si="24"/>
        <v>1704.8568239183762</v>
      </c>
      <c r="J168" s="39">
        <f t="shared" si="30"/>
        <v>-359.34686933369665</v>
      </c>
      <c r="K168" s="36">
        <f t="shared" si="25"/>
        <v>1345.5099545846797</v>
      </c>
      <c r="L168" s="36">
        <f t="shared" si="26"/>
        <v>15507377.670361551</v>
      </c>
      <c r="M168" s="36">
        <f t="shared" si="27"/>
        <v>12238758.546902247</v>
      </c>
      <c r="N168" s="40">
        <f>'jan-sep'!M168</f>
        <v>8492500.2088872138</v>
      </c>
      <c r="O168" s="40">
        <f t="shared" si="29"/>
        <v>3746258.3380150329</v>
      </c>
    </row>
    <row r="169" spans="1:15" s="34" customFormat="1" x14ac:dyDescent="0.3">
      <c r="A169" s="33">
        <v>1014</v>
      </c>
      <c r="B169" s="34" t="s">
        <v>223</v>
      </c>
      <c r="C169" s="35">
        <v>287533</v>
      </c>
      <c r="D169" s="35">
        <v>14308</v>
      </c>
      <c r="E169" s="36">
        <f t="shared" si="21"/>
        <v>20095.96030192899</v>
      </c>
      <c r="F169" s="37">
        <f t="shared" si="28"/>
        <v>0.70463587691053209</v>
      </c>
      <c r="G169" s="38">
        <f t="shared" si="22"/>
        <v>5054.2067641330132</v>
      </c>
      <c r="H169" s="38">
        <f t="shared" si="23"/>
        <v>1950.099940602317</v>
      </c>
      <c r="I169" s="36">
        <f t="shared" si="24"/>
        <v>7004.3067047353306</v>
      </c>
      <c r="J169" s="39">
        <f t="shared" si="30"/>
        <v>-359.34686933369665</v>
      </c>
      <c r="K169" s="36">
        <f t="shared" si="25"/>
        <v>6644.9598354016343</v>
      </c>
      <c r="L169" s="36">
        <f t="shared" si="26"/>
        <v>100217620.33135311</v>
      </c>
      <c r="M169" s="36">
        <f t="shared" si="27"/>
        <v>95076085.324926585</v>
      </c>
      <c r="N169" s="40">
        <f>'jan-sep'!M169</f>
        <v>71914611.943952098</v>
      </c>
      <c r="O169" s="40">
        <f t="shared" si="29"/>
        <v>23161473.380974486</v>
      </c>
    </row>
    <row r="170" spans="1:15" s="34" customFormat="1" x14ac:dyDescent="0.3">
      <c r="A170" s="33">
        <v>1017</v>
      </c>
      <c r="B170" s="34" t="s">
        <v>224</v>
      </c>
      <c r="C170" s="35">
        <v>130858</v>
      </c>
      <c r="D170" s="35">
        <v>6419</v>
      </c>
      <c r="E170" s="36">
        <f t="shared" si="21"/>
        <v>20386.041439476554</v>
      </c>
      <c r="F170" s="37">
        <f t="shared" si="28"/>
        <v>0.71480715380698434</v>
      </c>
      <c r="G170" s="38">
        <f t="shared" si="22"/>
        <v>4880.1580816044743</v>
      </c>
      <c r="H170" s="38">
        <f t="shared" si="23"/>
        <v>1848.5715424606694</v>
      </c>
      <c r="I170" s="36">
        <f t="shared" si="24"/>
        <v>6728.729624065144</v>
      </c>
      <c r="J170" s="39">
        <f t="shared" si="30"/>
        <v>-359.34686933369665</v>
      </c>
      <c r="K170" s="36">
        <f t="shared" si="25"/>
        <v>6369.3827547314477</v>
      </c>
      <c r="L170" s="36">
        <f t="shared" si="26"/>
        <v>43191715.456874162</v>
      </c>
      <c r="M170" s="36">
        <f t="shared" si="27"/>
        <v>40885067.902621165</v>
      </c>
      <c r="N170" s="40">
        <f>'jan-sep'!M170</f>
        <v>31487797.13923879</v>
      </c>
      <c r="O170" s="40">
        <f t="shared" si="29"/>
        <v>9397270.7633823752</v>
      </c>
    </row>
    <row r="171" spans="1:15" s="34" customFormat="1" x14ac:dyDescent="0.3">
      <c r="A171" s="33">
        <v>1018</v>
      </c>
      <c r="B171" s="34" t="s">
        <v>225</v>
      </c>
      <c r="C171" s="35">
        <v>280389</v>
      </c>
      <c r="D171" s="35">
        <v>11260</v>
      </c>
      <c r="E171" s="36">
        <f t="shared" si="21"/>
        <v>24901.332149200709</v>
      </c>
      <c r="F171" s="37">
        <f t="shared" si="28"/>
        <v>0.87312931313405362</v>
      </c>
      <c r="G171" s="38">
        <f t="shared" si="22"/>
        <v>2170.9836557699819</v>
      </c>
      <c r="H171" s="38">
        <f t="shared" si="23"/>
        <v>268.21979405721538</v>
      </c>
      <c r="I171" s="36">
        <f t="shared" si="24"/>
        <v>2439.2034498271973</v>
      </c>
      <c r="J171" s="39">
        <f t="shared" si="30"/>
        <v>-359.34686933369665</v>
      </c>
      <c r="K171" s="36">
        <f t="shared" si="25"/>
        <v>2079.8565804935006</v>
      </c>
      <c r="L171" s="36">
        <f t="shared" si="26"/>
        <v>27465430.845054243</v>
      </c>
      <c r="M171" s="36">
        <f t="shared" si="27"/>
        <v>23419185.096356817</v>
      </c>
      <c r="N171" s="40">
        <f>'jan-sep'!M171</f>
        <v>17698941.437580403</v>
      </c>
      <c r="O171" s="40">
        <f t="shared" si="29"/>
        <v>5720243.6587764136</v>
      </c>
    </row>
    <row r="172" spans="1:15" s="34" customFormat="1" x14ac:dyDescent="0.3">
      <c r="A172" s="33">
        <v>1021</v>
      </c>
      <c r="B172" s="34" t="s">
        <v>226</v>
      </c>
      <c r="C172" s="35">
        <v>48993</v>
      </c>
      <c r="D172" s="35">
        <v>2290</v>
      </c>
      <c r="E172" s="36">
        <f t="shared" si="21"/>
        <v>21394.323144104805</v>
      </c>
      <c r="F172" s="37">
        <f t="shared" si="28"/>
        <v>0.75016109820372845</v>
      </c>
      <c r="G172" s="38">
        <f t="shared" si="22"/>
        <v>4275.1890588275246</v>
      </c>
      <c r="H172" s="38">
        <f t="shared" si="23"/>
        <v>1495.6729458407817</v>
      </c>
      <c r="I172" s="36">
        <f t="shared" si="24"/>
        <v>5770.8620046683063</v>
      </c>
      <c r="J172" s="39">
        <f t="shared" si="30"/>
        <v>-359.34686933369665</v>
      </c>
      <c r="K172" s="36">
        <f t="shared" si="25"/>
        <v>5411.51513533461</v>
      </c>
      <c r="L172" s="36">
        <f t="shared" si="26"/>
        <v>13215273.990690421</v>
      </c>
      <c r="M172" s="36">
        <f t="shared" si="27"/>
        <v>12392369.659916257</v>
      </c>
      <c r="N172" s="40">
        <f>'jan-sep'!M172</f>
        <v>8742725.4788684845</v>
      </c>
      <c r="O172" s="40">
        <f t="shared" si="29"/>
        <v>3649644.181047773</v>
      </c>
    </row>
    <row r="173" spans="1:15" s="34" customFormat="1" x14ac:dyDescent="0.3">
      <c r="A173" s="33">
        <v>1026</v>
      </c>
      <c r="B173" s="34" t="s">
        <v>227</v>
      </c>
      <c r="C173" s="35">
        <v>33999</v>
      </c>
      <c r="D173" s="35">
        <v>942</v>
      </c>
      <c r="E173" s="36">
        <f t="shared" si="21"/>
        <v>36092.356687898093</v>
      </c>
      <c r="F173" s="37">
        <f t="shared" si="28"/>
        <v>1.2655264551902798</v>
      </c>
      <c r="G173" s="38">
        <f t="shared" si="22"/>
        <v>-4543.6310674484484</v>
      </c>
      <c r="H173" s="38">
        <f t="shared" si="23"/>
        <v>0</v>
      </c>
      <c r="I173" s="36">
        <f t="shared" si="24"/>
        <v>-4543.6310674484484</v>
      </c>
      <c r="J173" s="39">
        <f t="shared" si="30"/>
        <v>-359.34686933369665</v>
      </c>
      <c r="K173" s="36">
        <f t="shared" si="25"/>
        <v>-4902.9779367821448</v>
      </c>
      <c r="L173" s="36">
        <f t="shared" si="26"/>
        <v>-4280100.4655364389</v>
      </c>
      <c r="M173" s="36">
        <f t="shared" si="27"/>
        <v>-4618605.2164487801</v>
      </c>
      <c r="N173" s="40">
        <f>'jan-sep'!M173</f>
        <v>-5136071.5482880659</v>
      </c>
      <c r="O173" s="40">
        <f t="shared" si="29"/>
        <v>517466.33183928579</v>
      </c>
    </row>
    <row r="174" spans="1:15" s="34" customFormat="1" x14ac:dyDescent="0.3">
      <c r="A174" s="33">
        <v>1027</v>
      </c>
      <c r="B174" s="34" t="s">
        <v>228</v>
      </c>
      <c r="C174" s="35">
        <v>36726</v>
      </c>
      <c r="D174" s="35">
        <v>1750</v>
      </c>
      <c r="E174" s="36">
        <f t="shared" si="21"/>
        <v>20986.285714285714</v>
      </c>
      <c r="F174" s="37">
        <f t="shared" si="28"/>
        <v>0.7358538539689109</v>
      </c>
      <c r="G174" s="38">
        <f t="shared" si="22"/>
        <v>4520.0115167189788</v>
      </c>
      <c r="H174" s="38">
        <f t="shared" si="23"/>
        <v>1638.4860462774636</v>
      </c>
      <c r="I174" s="36">
        <f t="shared" si="24"/>
        <v>6158.4975629964429</v>
      </c>
      <c r="J174" s="39">
        <f t="shared" si="30"/>
        <v>-359.34686933369665</v>
      </c>
      <c r="K174" s="36">
        <f t="shared" si="25"/>
        <v>5799.1506936627466</v>
      </c>
      <c r="L174" s="36">
        <f t="shared" si="26"/>
        <v>10777370.735243775</v>
      </c>
      <c r="M174" s="36">
        <f t="shared" si="27"/>
        <v>10148513.713909807</v>
      </c>
      <c r="N174" s="40">
        <f>'jan-sep'!M174</f>
        <v>7667599.6017553955</v>
      </c>
      <c r="O174" s="40">
        <f t="shared" si="29"/>
        <v>2480914.1121544112</v>
      </c>
    </row>
    <row r="175" spans="1:15" s="34" customFormat="1" x14ac:dyDescent="0.3">
      <c r="A175" s="33">
        <v>1029</v>
      </c>
      <c r="B175" s="34" t="s">
        <v>229</v>
      </c>
      <c r="C175" s="35">
        <v>110768</v>
      </c>
      <c r="D175" s="35">
        <v>4943</v>
      </c>
      <c r="E175" s="36">
        <f t="shared" si="21"/>
        <v>22409.063321869311</v>
      </c>
      <c r="F175" s="37">
        <f t="shared" si="28"/>
        <v>0.78574149965022255</v>
      </c>
      <c r="G175" s="38">
        <f t="shared" si="22"/>
        <v>3666.3449521688203</v>
      </c>
      <c r="H175" s="38">
        <f t="shared" si="23"/>
        <v>1140.5138836232045</v>
      </c>
      <c r="I175" s="36">
        <f t="shared" si="24"/>
        <v>4806.8588357920253</v>
      </c>
      <c r="J175" s="39">
        <f t="shared" si="30"/>
        <v>-359.34686933369665</v>
      </c>
      <c r="K175" s="36">
        <f t="shared" si="25"/>
        <v>4447.511966458329</v>
      </c>
      <c r="L175" s="36">
        <f t="shared" si="26"/>
        <v>23760303.225319982</v>
      </c>
      <c r="M175" s="36">
        <f t="shared" si="27"/>
        <v>21984051.650203519</v>
      </c>
      <c r="N175" s="40">
        <f>'jan-sep'!M175</f>
        <v>20004883.075129669</v>
      </c>
      <c r="O175" s="40">
        <f t="shared" si="29"/>
        <v>1979168.5750738494</v>
      </c>
    </row>
    <row r="176" spans="1:15" s="34" customFormat="1" x14ac:dyDescent="0.3">
      <c r="A176" s="33">
        <v>1032</v>
      </c>
      <c r="B176" s="34" t="s">
        <v>230</v>
      </c>
      <c r="C176" s="35">
        <v>179109</v>
      </c>
      <c r="D176" s="35">
        <v>8497</v>
      </c>
      <c r="E176" s="36">
        <f t="shared" si="21"/>
        <v>21079.086736495232</v>
      </c>
      <c r="F176" s="37">
        <f t="shared" si="28"/>
        <v>0.7391077880273158</v>
      </c>
      <c r="G176" s="38">
        <f t="shared" si="22"/>
        <v>4464.3309033932683</v>
      </c>
      <c r="H176" s="38">
        <f t="shared" si="23"/>
        <v>1606.0056885041322</v>
      </c>
      <c r="I176" s="36">
        <f t="shared" si="24"/>
        <v>6070.3365918974005</v>
      </c>
      <c r="J176" s="39">
        <f t="shared" si="30"/>
        <v>-359.34686933369665</v>
      </c>
      <c r="K176" s="36">
        <f t="shared" si="25"/>
        <v>5710.9897225637042</v>
      </c>
      <c r="L176" s="36">
        <f t="shared" si="26"/>
        <v>51579650.021352209</v>
      </c>
      <c r="M176" s="36">
        <f t="shared" si="27"/>
        <v>48526279.672623791</v>
      </c>
      <c r="N176" s="40">
        <f>'jan-sep'!M176</f>
        <v>39101199.866351761</v>
      </c>
      <c r="O176" s="40">
        <f t="shared" si="29"/>
        <v>9425079.8062720299</v>
      </c>
    </row>
    <row r="177" spans="1:15" s="34" customFormat="1" x14ac:dyDescent="0.3">
      <c r="A177" s="33">
        <v>1034</v>
      </c>
      <c r="B177" s="34" t="s">
        <v>231</v>
      </c>
      <c r="C177" s="35">
        <v>37984</v>
      </c>
      <c r="D177" s="35">
        <v>1702</v>
      </c>
      <c r="E177" s="36">
        <f t="shared" si="21"/>
        <v>22317.273795534664</v>
      </c>
      <c r="F177" s="37">
        <f t="shared" si="28"/>
        <v>0.78252303223646036</v>
      </c>
      <c r="G177" s="38">
        <f t="shared" si="22"/>
        <v>3721.4186679696086</v>
      </c>
      <c r="H177" s="38">
        <f t="shared" si="23"/>
        <v>1172.6402178403312</v>
      </c>
      <c r="I177" s="36">
        <f t="shared" si="24"/>
        <v>4894.05888580994</v>
      </c>
      <c r="J177" s="39">
        <f t="shared" si="30"/>
        <v>-359.34686933369665</v>
      </c>
      <c r="K177" s="36">
        <f t="shared" si="25"/>
        <v>4534.7120164762437</v>
      </c>
      <c r="L177" s="36">
        <f t="shared" si="26"/>
        <v>8329688.2236485174</v>
      </c>
      <c r="M177" s="36">
        <f t="shared" si="27"/>
        <v>7718079.852042567</v>
      </c>
      <c r="N177" s="40">
        <f>'jan-sep'!M177</f>
        <v>5943078.4126786729</v>
      </c>
      <c r="O177" s="40">
        <f t="shared" si="29"/>
        <v>1775001.4393638941</v>
      </c>
    </row>
    <row r="178" spans="1:15" s="34" customFormat="1" x14ac:dyDescent="0.3">
      <c r="A178" s="33">
        <v>1037</v>
      </c>
      <c r="B178" s="34" t="s">
        <v>232</v>
      </c>
      <c r="C178" s="35">
        <v>154852</v>
      </c>
      <c r="D178" s="35">
        <v>5981</v>
      </c>
      <c r="E178" s="36">
        <f t="shared" si="21"/>
        <v>25890.653736833305</v>
      </c>
      <c r="F178" s="37">
        <f t="shared" si="28"/>
        <v>0.90781844836194803</v>
      </c>
      <c r="G178" s="38">
        <f t="shared" si="22"/>
        <v>1577.3907031904243</v>
      </c>
      <c r="H178" s="38">
        <f t="shared" si="23"/>
        <v>0</v>
      </c>
      <c r="I178" s="36">
        <f t="shared" si="24"/>
        <v>1577.3907031904243</v>
      </c>
      <c r="J178" s="39">
        <f t="shared" si="30"/>
        <v>-359.34686933369665</v>
      </c>
      <c r="K178" s="36">
        <f t="shared" si="25"/>
        <v>1218.0438338567278</v>
      </c>
      <c r="L178" s="36">
        <f t="shared" si="26"/>
        <v>9434373.7957819272</v>
      </c>
      <c r="M178" s="36">
        <f t="shared" si="27"/>
        <v>7285120.170297089</v>
      </c>
      <c r="N178" s="40">
        <f>'jan-sep'!M178</f>
        <v>515059.09733448393</v>
      </c>
      <c r="O178" s="40">
        <f t="shared" si="29"/>
        <v>6770061.0729626054</v>
      </c>
    </row>
    <row r="179" spans="1:15" s="34" customFormat="1" x14ac:dyDescent="0.3">
      <c r="A179" s="33">
        <v>1046</v>
      </c>
      <c r="B179" s="34" t="s">
        <v>233</v>
      </c>
      <c r="C179" s="35">
        <v>91417</v>
      </c>
      <c r="D179" s="35">
        <v>1832</v>
      </c>
      <c r="E179" s="36">
        <f t="shared" si="21"/>
        <v>49900.109170305674</v>
      </c>
      <c r="F179" s="37">
        <f t="shared" si="28"/>
        <v>1.7496753902213131</v>
      </c>
      <c r="G179" s="38">
        <f t="shared" si="22"/>
        <v>-12828.282556892997</v>
      </c>
      <c r="H179" s="38">
        <f t="shared" si="23"/>
        <v>0</v>
      </c>
      <c r="I179" s="36">
        <f t="shared" si="24"/>
        <v>-12828.282556892997</v>
      </c>
      <c r="J179" s="39">
        <f t="shared" si="30"/>
        <v>-359.34686933369665</v>
      </c>
      <c r="K179" s="36">
        <f t="shared" si="25"/>
        <v>-13187.629426226693</v>
      </c>
      <c r="L179" s="36">
        <f t="shared" si="26"/>
        <v>-23501413.64422797</v>
      </c>
      <c r="M179" s="36">
        <f t="shared" si="27"/>
        <v>-24159737.108847301</v>
      </c>
      <c r="N179" s="40">
        <f>'jan-sep'!M179</f>
        <v>-25354145.516415853</v>
      </c>
      <c r="O179" s="40">
        <f t="shared" si="29"/>
        <v>1194408.4075685516</v>
      </c>
    </row>
    <row r="180" spans="1:15" s="34" customFormat="1" x14ac:dyDescent="0.3">
      <c r="A180" s="33">
        <v>1101</v>
      </c>
      <c r="B180" s="34" t="s">
        <v>234</v>
      </c>
      <c r="C180" s="35">
        <v>416768</v>
      </c>
      <c r="D180" s="35">
        <v>14942</v>
      </c>
      <c r="E180" s="36">
        <f t="shared" si="21"/>
        <v>27892.383884352832</v>
      </c>
      <c r="F180" s="37">
        <f t="shared" si="28"/>
        <v>0.97800623021680566</v>
      </c>
      <c r="G180" s="38">
        <f t="shared" si="22"/>
        <v>376.35261467870805</v>
      </c>
      <c r="H180" s="38">
        <f t="shared" si="23"/>
        <v>0</v>
      </c>
      <c r="I180" s="36">
        <f t="shared" si="24"/>
        <v>376.35261467870805</v>
      </c>
      <c r="J180" s="39">
        <f t="shared" si="30"/>
        <v>-359.34686933369665</v>
      </c>
      <c r="K180" s="36">
        <f t="shared" si="25"/>
        <v>17.005745345011405</v>
      </c>
      <c r="L180" s="36">
        <f t="shared" si="26"/>
        <v>5623460.7685292559</v>
      </c>
      <c r="M180" s="36">
        <f t="shared" si="27"/>
        <v>254099.84694516042</v>
      </c>
      <c r="N180" s="40">
        <f>'jan-sep'!M180</f>
        <v>-3161450.8222083421</v>
      </c>
      <c r="O180" s="40">
        <f t="shared" si="29"/>
        <v>3415550.6691535027</v>
      </c>
    </row>
    <row r="181" spans="1:15" s="34" customFormat="1" x14ac:dyDescent="0.3">
      <c r="A181" s="33">
        <v>1102</v>
      </c>
      <c r="B181" s="34" t="s">
        <v>235</v>
      </c>
      <c r="C181" s="35">
        <v>2248432</v>
      </c>
      <c r="D181" s="35">
        <v>74820</v>
      </c>
      <c r="E181" s="36">
        <f t="shared" si="21"/>
        <v>30051.216252338945</v>
      </c>
      <c r="F181" s="37">
        <f t="shared" si="28"/>
        <v>1.0537025749479763</v>
      </c>
      <c r="G181" s="38">
        <f t="shared" si="22"/>
        <v>-918.94680611295985</v>
      </c>
      <c r="H181" s="38">
        <f t="shared" si="23"/>
        <v>0</v>
      </c>
      <c r="I181" s="36">
        <f t="shared" si="24"/>
        <v>-918.94680611295985</v>
      </c>
      <c r="J181" s="39">
        <f t="shared" si="30"/>
        <v>-359.34686933369665</v>
      </c>
      <c r="K181" s="36">
        <f t="shared" si="25"/>
        <v>-1278.2936754466564</v>
      </c>
      <c r="L181" s="36">
        <f t="shared" si="26"/>
        <v>-68755600.033371657</v>
      </c>
      <c r="M181" s="36">
        <f t="shared" si="27"/>
        <v>-95641932.796918824</v>
      </c>
      <c r="N181" s="40">
        <f>'jan-sep'!M181</f>
        <v>-92149364.37676546</v>
      </c>
      <c r="O181" s="40">
        <f t="shared" si="29"/>
        <v>-3492568.4201533645</v>
      </c>
    </row>
    <row r="182" spans="1:15" s="34" customFormat="1" x14ac:dyDescent="0.3">
      <c r="A182" s="33">
        <v>1103</v>
      </c>
      <c r="B182" s="34" t="s">
        <v>236</v>
      </c>
      <c r="C182" s="35">
        <v>5029363</v>
      </c>
      <c r="D182" s="35">
        <v>132644</v>
      </c>
      <c r="E182" s="36">
        <f t="shared" si="21"/>
        <v>37916.249509966525</v>
      </c>
      <c r="F182" s="37">
        <f t="shared" si="28"/>
        <v>1.3294786276050339</v>
      </c>
      <c r="G182" s="38">
        <f t="shared" si="22"/>
        <v>-5637.9667606895073</v>
      </c>
      <c r="H182" s="38">
        <f t="shared" si="23"/>
        <v>0</v>
      </c>
      <c r="I182" s="36">
        <f t="shared" si="24"/>
        <v>-5637.9667606895073</v>
      </c>
      <c r="J182" s="39">
        <f t="shared" si="30"/>
        <v>-359.34686933369665</v>
      </c>
      <c r="K182" s="36">
        <f t="shared" si="25"/>
        <v>-5997.3136300232036</v>
      </c>
      <c r="L182" s="36">
        <f t="shared" si="26"/>
        <v>-747842463.00489902</v>
      </c>
      <c r="M182" s="36">
        <f t="shared" si="27"/>
        <v>-795507669.14079785</v>
      </c>
      <c r="N182" s="40">
        <f>'jan-sep'!M182</f>
        <v>-648873873.51499176</v>
      </c>
      <c r="O182" s="40">
        <f t="shared" si="29"/>
        <v>-146633795.62580609</v>
      </c>
    </row>
    <row r="183" spans="1:15" s="34" customFormat="1" x14ac:dyDescent="0.3">
      <c r="A183" s="33">
        <v>1106</v>
      </c>
      <c r="B183" s="34" t="s">
        <v>237</v>
      </c>
      <c r="C183" s="35">
        <v>975871</v>
      </c>
      <c r="D183" s="35">
        <v>36951</v>
      </c>
      <c r="E183" s="36">
        <f t="shared" si="21"/>
        <v>26409.867121322834</v>
      </c>
      <c r="F183" s="37">
        <f t="shared" si="28"/>
        <v>0.926023917171933</v>
      </c>
      <c r="G183" s="38">
        <f t="shared" si="22"/>
        <v>1265.8626724967071</v>
      </c>
      <c r="H183" s="38">
        <f t="shared" si="23"/>
        <v>0</v>
      </c>
      <c r="I183" s="36">
        <f t="shared" si="24"/>
        <v>1265.8626724967071</v>
      </c>
      <c r="J183" s="39">
        <f t="shared" si="30"/>
        <v>-359.34686933369665</v>
      </c>
      <c r="K183" s="36">
        <f t="shared" si="25"/>
        <v>906.51580316301045</v>
      </c>
      <c r="L183" s="36">
        <f t="shared" si="26"/>
        <v>46774891.611425824</v>
      </c>
      <c r="M183" s="36">
        <f t="shared" si="27"/>
        <v>33496665.442676399</v>
      </c>
      <c r="N183" s="40">
        <f>'jan-sep'!M183</f>
        <v>18585323.374955099</v>
      </c>
      <c r="O183" s="40">
        <f t="shared" si="29"/>
        <v>14911342.0677213</v>
      </c>
    </row>
    <row r="184" spans="1:15" s="34" customFormat="1" x14ac:dyDescent="0.3">
      <c r="A184" s="33">
        <v>1111</v>
      </c>
      <c r="B184" s="34" t="s">
        <v>238</v>
      </c>
      <c r="C184" s="35">
        <v>81026</v>
      </c>
      <c r="D184" s="35">
        <v>3313</v>
      </c>
      <c r="E184" s="36">
        <f t="shared" si="21"/>
        <v>24456.987624509507</v>
      </c>
      <c r="F184" s="37">
        <f t="shared" si="28"/>
        <v>0.85754901295919084</v>
      </c>
      <c r="G184" s="38">
        <f t="shared" si="22"/>
        <v>2437.5903705847027</v>
      </c>
      <c r="H184" s="38">
        <f t="shared" si="23"/>
        <v>423.74037769913593</v>
      </c>
      <c r="I184" s="36">
        <f t="shared" si="24"/>
        <v>2861.3307482838386</v>
      </c>
      <c r="J184" s="39">
        <f t="shared" si="30"/>
        <v>-359.34686933369665</v>
      </c>
      <c r="K184" s="36">
        <f t="shared" si="25"/>
        <v>2501.9838789501418</v>
      </c>
      <c r="L184" s="36">
        <f t="shared" si="26"/>
        <v>9479588.7690643575</v>
      </c>
      <c r="M184" s="36">
        <f t="shared" si="27"/>
        <v>8289072.5909618195</v>
      </c>
      <c r="N184" s="40">
        <f>'jan-sep'!M184</f>
        <v>7261161.446066062</v>
      </c>
      <c r="O184" s="40">
        <f t="shared" si="29"/>
        <v>1027911.1448957575</v>
      </c>
    </row>
    <row r="185" spans="1:15" s="34" customFormat="1" x14ac:dyDescent="0.3">
      <c r="A185" s="33">
        <v>1112</v>
      </c>
      <c r="B185" s="34" t="s">
        <v>239</v>
      </c>
      <c r="C185" s="35">
        <v>71267</v>
      </c>
      <c r="D185" s="35">
        <v>3243</v>
      </c>
      <c r="E185" s="36">
        <f t="shared" si="21"/>
        <v>21975.639839654639</v>
      </c>
      <c r="F185" s="37">
        <f t="shared" si="28"/>
        <v>0.77054413008562228</v>
      </c>
      <c r="G185" s="38">
        <f t="shared" si="22"/>
        <v>3926.3990414976233</v>
      </c>
      <c r="H185" s="38">
        <f t="shared" si="23"/>
        <v>1292.2121023983398</v>
      </c>
      <c r="I185" s="36">
        <f t="shared" si="24"/>
        <v>5218.6111438959633</v>
      </c>
      <c r="J185" s="39">
        <f t="shared" si="30"/>
        <v>-359.34686933369665</v>
      </c>
      <c r="K185" s="36">
        <f t="shared" si="25"/>
        <v>4859.264274562267</v>
      </c>
      <c r="L185" s="36">
        <f t="shared" si="26"/>
        <v>16923955.939654607</v>
      </c>
      <c r="M185" s="36">
        <f t="shared" si="27"/>
        <v>15758594.042405432</v>
      </c>
      <c r="N185" s="40">
        <f>'jan-sep'!M185</f>
        <v>11109453.461995849</v>
      </c>
      <c r="O185" s="40">
        <f t="shared" si="29"/>
        <v>4649140.5804095827</v>
      </c>
    </row>
    <row r="186" spans="1:15" s="34" customFormat="1" x14ac:dyDescent="0.3">
      <c r="A186" s="33">
        <v>1114</v>
      </c>
      <c r="B186" s="34" t="s">
        <v>240</v>
      </c>
      <c r="C186" s="35">
        <v>73257</v>
      </c>
      <c r="D186" s="35">
        <v>2825</v>
      </c>
      <c r="E186" s="36">
        <f t="shared" si="21"/>
        <v>25931.681415929204</v>
      </c>
      <c r="F186" s="37">
        <f t="shared" si="28"/>
        <v>0.90925702478243231</v>
      </c>
      <c r="G186" s="38">
        <f t="shared" si="22"/>
        <v>1552.7740957328845</v>
      </c>
      <c r="H186" s="38">
        <f t="shared" si="23"/>
        <v>0</v>
      </c>
      <c r="I186" s="36">
        <f t="shared" si="24"/>
        <v>1552.7740957328845</v>
      </c>
      <c r="J186" s="39">
        <f t="shared" si="30"/>
        <v>-359.34686933369665</v>
      </c>
      <c r="K186" s="36">
        <f t="shared" si="25"/>
        <v>1193.4272263991879</v>
      </c>
      <c r="L186" s="36">
        <f t="shared" si="26"/>
        <v>4386586.8204453988</v>
      </c>
      <c r="M186" s="36">
        <f t="shared" si="27"/>
        <v>3371431.9145777058</v>
      </c>
      <c r="N186" s="40">
        <f>'jan-sep'!M186</f>
        <v>3010404.5393696562</v>
      </c>
      <c r="O186" s="40">
        <f t="shared" si="29"/>
        <v>361027.37520804955</v>
      </c>
    </row>
    <row r="187" spans="1:15" s="34" customFormat="1" x14ac:dyDescent="0.3">
      <c r="A187" s="33">
        <v>1119</v>
      </c>
      <c r="B187" s="34" t="s">
        <v>241</v>
      </c>
      <c r="C187" s="35">
        <v>465684</v>
      </c>
      <c r="D187" s="35">
        <v>18591</v>
      </c>
      <c r="E187" s="36">
        <f t="shared" si="21"/>
        <v>25048.894626432146</v>
      </c>
      <c r="F187" s="37">
        <f t="shared" si="28"/>
        <v>0.8783033786666713</v>
      </c>
      <c r="G187" s="38">
        <f t="shared" si="22"/>
        <v>2082.4461694311199</v>
      </c>
      <c r="H187" s="38">
        <f t="shared" si="23"/>
        <v>216.57292702621251</v>
      </c>
      <c r="I187" s="36">
        <f t="shared" si="24"/>
        <v>2299.0190964573326</v>
      </c>
      <c r="J187" s="39">
        <f t="shared" si="30"/>
        <v>-359.34686933369665</v>
      </c>
      <c r="K187" s="36">
        <f t="shared" si="25"/>
        <v>1939.6722271236358</v>
      </c>
      <c r="L187" s="36">
        <f t="shared" si="26"/>
        <v>42741064.022238269</v>
      </c>
      <c r="M187" s="36">
        <f t="shared" si="27"/>
        <v>36060446.374455512</v>
      </c>
      <c r="N187" s="40">
        <f>'jan-sep'!M187</f>
        <v>20714691.169276845</v>
      </c>
      <c r="O187" s="40">
        <f t="shared" si="29"/>
        <v>15345755.205178667</v>
      </c>
    </row>
    <row r="188" spans="1:15" s="34" customFormat="1" x14ac:dyDescent="0.3">
      <c r="A188" s="33">
        <v>1120</v>
      </c>
      <c r="B188" s="34" t="s">
        <v>242</v>
      </c>
      <c r="C188" s="35">
        <v>531703</v>
      </c>
      <c r="D188" s="35">
        <v>18970</v>
      </c>
      <c r="E188" s="36">
        <f t="shared" si="21"/>
        <v>28028.624143384292</v>
      </c>
      <c r="F188" s="37">
        <f t="shared" si="28"/>
        <v>0.98278329849076795</v>
      </c>
      <c r="G188" s="38">
        <f t="shared" si="22"/>
        <v>294.60845925983227</v>
      </c>
      <c r="H188" s="38">
        <f t="shared" si="23"/>
        <v>0</v>
      </c>
      <c r="I188" s="36">
        <f t="shared" si="24"/>
        <v>294.60845925983227</v>
      </c>
      <c r="J188" s="39">
        <f t="shared" si="30"/>
        <v>-359.34686933369665</v>
      </c>
      <c r="K188" s="36">
        <f t="shared" si="25"/>
        <v>-64.738410073864372</v>
      </c>
      <c r="L188" s="36">
        <f t="shared" si="26"/>
        <v>5588722.4721590178</v>
      </c>
      <c r="M188" s="36">
        <f t="shared" si="27"/>
        <v>-1228087.6391012073</v>
      </c>
      <c r="N188" s="40">
        <f>'jan-sep'!M188</f>
        <v>-2243524.9161620117</v>
      </c>
      <c r="O188" s="40">
        <f t="shared" si="29"/>
        <v>1015437.2770608044</v>
      </c>
    </row>
    <row r="189" spans="1:15" s="34" customFormat="1" x14ac:dyDescent="0.3">
      <c r="A189" s="33">
        <v>1121</v>
      </c>
      <c r="B189" s="34" t="s">
        <v>243</v>
      </c>
      <c r="C189" s="35">
        <v>530231</v>
      </c>
      <c r="D189" s="35">
        <v>18572</v>
      </c>
      <c r="E189" s="36">
        <f t="shared" si="21"/>
        <v>28550.021537798835</v>
      </c>
      <c r="F189" s="37">
        <f t="shared" si="28"/>
        <v>1.0010653464602244</v>
      </c>
      <c r="G189" s="38">
        <f t="shared" si="22"/>
        <v>-18.229977388893893</v>
      </c>
      <c r="H189" s="38">
        <f t="shared" si="23"/>
        <v>0</v>
      </c>
      <c r="I189" s="36">
        <f t="shared" si="24"/>
        <v>-18.229977388893893</v>
      </c>
      <c r="J189" s="39">
        <f t="shared" si="30"/>
        <v>-359.34686933369665</v>
      </c>
      <c r="K189" s="36">
        <f t="shared" si="25"/>
        <v>-377.57684672259052</v>
      </c>
      <c r="L189" s="36">
        <f t="shared" si="26"/>
        <v>-338567.14006653737</v>
      </c>
      <c r="M189" s="36">
        <f t="shared" si="27"/>
        <v>-7012357.197331951</v>
      </c>
      <c r="N189" s="40">
        <f>'jan-sep'!M189</f>
        <v>-8919689.591089122</v>
      </c>
      <c r="O189" s="40">
        <f t="shared" si="29"/>
        <v>1907332.393757171</v>
      </c>
    </row>
    <row r="190" spans="1:15" s="34" customFormat="1" x14ac:dyDescent="0.3">
      <c r="A190" s="33">
        <v>1122</v>
      </c>
      <c r="B190" s="34" t="s">
        <v>244</v>
      </c>
      <c r="C190" s="35">
        <v>308303</v>
      </c>
      <c r="D190" s="35">
        <v>11853</v>
      </c>
      <c r="E190" s="36">
        <f t="shared" si="21"/>
        <v>26010.545853370455</v>
      </c>
      <c r="F190" s="37">
        <f t="shared" si="28"/>
        <v>0.91202229258743184</v>
      </c>
      <c r="G190" s="38">
        <f t="shared" si="22"/>
        <v>1505.4554332681341</v>
      </c>
      <c r="H190" s="38">
        <f t="shared" si="23"/>
        <v>0</v>
      </c>
      <c r="I190" s="36">
        <f t="shared" si="24"/>
        <v>1505.4554332681341</v>
      </c>
      <c r="J190" s="39">
        <f t="shared" si="30"/>
        <v>-359.34686933369665</v>
      </c>
      <c r="K190" s="36">
        <f t="shared" si="25"/>
        <v>1146.1085639344374</v>
      </c>
      <c r="L190" s="36">
        <f t="shared" si="26"/>
        <v>17844163.250527196</v>
      </c>
      <c r="M190" s="36">
        <f t="shared" si="27"/>
        <v>13584824.808314886</v>
      </c>
      <c r="N190" s="40">
        <f>'jan-sep'!M190</f>
        <v>8076609.2761587696</v>
      </c>
      <c r="O190" s="40">
        <f t="shared" si="29"/>
        <v>5508215.5321561163</v>
      </c>
    </row>
    <row r="191" spans="1:15" s="34" customFormat="1" x14ac:dyDescent="0.3">
      <c r="A191" s="33">
        <v>1124</v>
      </c>
      <c r="B191" s="34" t="s">
        <v>245</v>
      </c>
      <c r="C191" s="35">
        <v>977130</v>
      </c>
      <c r="D191" s="35">
        <v>26096</v>
      </c>
      <c r="E191" s="36">
        <f t="shared" si="21"/>
        <v>37443.669527896993</v>
      </c>
      <c r="F191" s="37">
        <f t="shared" si="28"/>
        <v>1.3129082918224755</v>
      </c>
      <c r="G191" s="38">
        <f t="shared" si="22"/>
        <v>-5354.4187714477885</v>
      </c>
      <c r="H191" s="38">
        <f t="shared" si="23"/>
        <v>0</v>
      </c>
      <c r="I191" s="36">
        <f t="shared" si="24"/>
        <v>-5354.4187714477885</v>
      </c>
      <c r="J191" s="39">
        <f t="shared" si="30"/>
        <v>-359.34686933369665</v>
      </c>
      <c r="K191" s="36">
        <f t="shared" si="25"/>
        <v>-5713.7656407814848</v>
      </c>
      <c r="L191" s="36">
        <f t="shared" si="26"/>
        <v>-139728912.25970149</v>
      </c>
      <c r="M191" s="36">
        <f t="shared" si="27"/>
        <v>-149106428.16183361</v>
      </c>
      <c r="N191" s="40">
        <f>'jan-sep'!M191</f>
        <v>-129134231.76658741</v>
      </c>
      <c r="O191" s="40">
        <f t="shared" si="29"/>
        <v>-19972196.395246208</v>
      </c>
    </row>
    <row r="192" spans="1:15" s="34" customFormat="1" x14ac:dyDescent="0.3">
      <c r="A192" s="33">
        <v>1127</v>
      </c>
      <c r="B192" s="34" t="s">
        <v>246</v>
      </c>
      <c r="C192" s="35">
        <v>353702</v>
      </c>
      <c r="D192" s="35">
        <v>10737</v>
      </c>
      <c r="E192" s="36">
        <f t="shared" si="21"/>
        <v>32942.348887026172</v>
      </c>
      <c r="F192" s="37">
        <f t="shared" si="28"/>
        <v>1.1550759728199824</v>
      </c>
      <c r="G192" s="38">
        <f t="shared" si="22"/>
        <v>-2653.6263869252957</v>
      </c>
      <c r="H192" s="38">
        <f t="shared" si="23"/>
        <v>0</v>
      </c>
      <c r="I192" s="36">
        <f t="shared" si="24"/>
        <v>-2653.6263869252957</v>
      </c>
      <c r="J192" s="39">
        <f t="shared" si="30"/>
        <v>-359.34686933369665</v>
      </c>
      <c r="K192" s="36">
        <f t="shared" si="25"/>
        <v>-3012.9732562589925</v>
      </c>
      <c r="L192" s="36">
        <f t="shared" si="26"/>
        <v>-28491986.5164169</v>
      </c>
      <c r="M192" s="36">
        <f t="shared" si="27"/>
        <v>-32350293.852452803</v>
      </c>
      <c r="N192" s="40">
        <f>'jan-sep'!M192</f>
        <v>-27093781.118862998</v>
      </c>
      <c r="O192" s="40">
        <f t="shared" si="29"/>
        <v>-5256512.7335898057</v>
      </c>
    </row>
    <row r="193" spans="1:15" s="34" customFormat="1" x14ac:dyDescent="0.3">
      <c r="A193" s="33">
        <v>1129</v>
      </c>
      <c r="B193" s="34" t="s">
        <v>247</v>
      </c>
      <c r="C193" s="35">
        <v>52530</v>
      </c>
      <c r="D193" s="35">
        <v>1238</v>
      </c>
      <c r="E193" s="36">
        <f t="shared" si="21"/>
        <v>42431.3408723748</v>
      </c>
      <c r="F193" s="37">
        <f t="shared" si="28"/>
        <v>1.4877937971058581</v>
      </c>
      <c r="G193" s="38">
        <f t="shared" si="22"/>
        <v>-8347.0215781344723</v>
      </c>
      <c r="H193" s="38">
        <f t="shared" si="23"/>
        <v>0</v>
      </c>
      <c r="I193" s="36">
        <f t="shared" si="24"/>
        <v>-8347.0215781344723</v>
      </c>
      <c r="J193" s="39">
        <f t="shared" si="30"/>
        <v>-359.34686933369665</v>
      </c>
      <c r="K193" s="36">
        <f t="shared" si="25"/>
        <v>-8706.3684474681686</v>
      </c>
      <c r="L193" s="36">
        <f t="shared" si="26"/>
        <v>-10333612.713730477</v>
      </c>
      <c r="M193" s="36">
        <f t="shared" si="27"/>
        <v>-10778484.137965593</v>
      </c>
      <c r="N193" s="40">
        <f>'jan-sep'!M193</f>
        <v>-11572150.081508096</v>
      </c>
      <c r="O193" s="40">
        <f t="shared" si="29"/>
        <v>793665.94354250282</v>
      </c>
    </row>
    <row r="194" spans="1:15" s="34" customFormat="1" x14ac:dyDescent="0.3">
      <c r="A194" s="33">
        <v>1130</v>
      </c>
      <c r="B194" s="34" t="s">
        <v>248</v>
      </c>
      <c r="C194" s="35">
        <v>323776</v>
      </c>
      <c r="D194" s="35">
        <v>12464</v>
      </c>
      <c r="E194" s="36">
        <f t="shared" si="21"/>
        <v>25976.893453145058</v>
      </c>
      <c r="F194" s="37">
        <f t="shared" si="28"/>
        <v>0.91084231968806795</v>
      </c>
      <c r="G194" s="38">
        <f t="shared" si="22"/>
        <v>1525.6468734033726</v>
      </c>
      <c r="H194" s="38">
        <f t="shared" si="23"/>
        <v>0</v>
      </c>
      <c r="I194" s="36">
        <f t="shared" si="24"/>
        <v>1525.6468734033726</v>
      </c>
      <c r="J194" s="39">
        <f t="shared" si="30"/>
        <v>-359.34686933369665</v>
      </c>
      <c r="K194" s="36">
        <f t="shared" si="25"/>
        <v>1166.3000040696761</v>
      </c>
      <c r="L194" s="36">
        <f t="shared" si="26"/>
        <v>19015662.630099636</v>
      </c>
      <c r="M194" s="36">
        <f t="shared" si="27"/>
        <v>14536763.250724442</v>
      </c>
      <c r="N194" s="40">
        <f>'jan-sep'!M194</f>
        <v>12850287.709275529</v>
      </c>
      <c r="O194" s="40">
        <f t="shared" si="29"/>
        <v>1686475.5414489135</v>
      </c>
    </row>
    <row r="195" spans="1:15" s="34" customFormat="1" x14ac:dyDescent="0.3">
      <c r="A195" s="33">
        <v>1133</v>
      </c>
      <c r="B195" s="34" t="s">
        <v>249</v>
      </c>
      <c r="C195" s="35">
        <v>95063</v>
      </c>
      <c r="D195" s="35">
        <v>2737</v>
      </c>
      <c r="E195" s="36">
        <f t="shared" si="21"/>
        <v>34732.553891121664</v>
      </c>
      <c r="F195" s="37">
        <f t="shared" si="28"/>
        <v>1.2178469304631148</v>
      </c>
      <c r="G195" s="38">
        <f t="shared" si="22"/>
        <v>-3727.7493893825913</v>
      </c>
      <c r="H195" s="38">
        <f t="shared" si="23"/>
        <v>0</v>
      </c>
      <c r="I195" s="36">
        <f t="shared" si="24"/>
        <v>-3727.7493893825913</v>
      </c>
      <c r="J195" s="39">
        <f t="shared" si="30"/>
        <v>-359.34686933369665</v>
      </c>
      <c r="K195" s="36">
        <f t="shared" si="25"/>
        <v>-4087.096258716288</v>
      </c>
      <c r="L195" s="36">
        <f t="shared" si="26"/>
        <v>-10202850.078740152</v>
      </c>
      <c r="M195" s="36">
        <f t="shared" si="27"/>
        <v>-11186382.460106481</v>
      </c>
      <c r="N195" s="40">
        <f>'jan-sep'!M195</f>
        <v>-11412107.248051414</v>
      </c>
      <c r="O195" s="40">
        <f t="shared" si="29"/>
        <v>225724.7879449334</v>
      </c>
    </row>
    <row r="196" spans="1:15" s="34" customFormat="1" x14ac:dyDescent="0.3">
      <c r="A196" s="33">
        <v>1134</v>
      </c>
      <c r="B196" s="34" t="s">
        <v>250</v>
      </c>
      <c r="C196" s="35">
        <v>140599</v>
      </c>
      <c r="D196" s="35">
        <v>3903</v>
      </c>
      <c r="E196" s="36">
        <f t="shared" si="21"/>
        <v>36023.315398411476</v>
      </c>
      <c r="F196" s="37">
        <f t="shared" si="28"/>
        <v>1.2631056219068977</v>
      </c>
      <c r="G196" s="38">
        <f t="shared" si="22"/>
        <v>-4502.2062937564779</v>
      </c>
      <c r="H196" s="38">
        <f t="shared" si="23"/>
        <v>0</v>
      </c>
      <c r="I196" s="36">
        <f t="shared" si="24"/>
        <v>-4502.2062937564779</v>
      </c>
      <c r="J196" s="39">
        <f t="shared" si="30"/>
        <v>-359.34686933369665</v>
      </c>
      <c r="K196" s="36">
        <f t="shared" si="25"/>
        <v>-4861.5531630901742</v>
      </c>
      <c r="L196" s="36">
        <f t="shared" si="26"/>
        <v>-17572111.164531533</v>
      </c>
      <c r="M196" s="36">
        <f t="shared" si="27"/>
        <v>-18974641.99554095</v>
      </c>
      <c r="N196" s="40">
        <f>'jan-sep'!M196</f>
        <v>-18211076.06472221</v>
      </c>
      <c r="O196" s="40">
        <f t="shared" si="29"/>
        <v>-763565.93081874028</v>
      </c>
    </row>
    <row r="197" spans="1:15" s="34" customFormat="1" x14ac:dyDescent="0.3">
      <c r="A197" s="33">
        <v>1135</v>
      </c>
      <c r="B197" s="34" t="s">
        <v>251</v>
      </c>
      <c r="C197" s="35">
        <v>112028</v>
      </c>
      <c r="D197" s="35">
        <v>4710</v>
      </c>
      <c r="E197" s="36">
        <f t="shared" si="21"/>
        <v>23785.138004246284</v>
      </c>
      <c r="F197" s="37">
        <f t="shared" si="28"/>
        <v>0.83399157458782114</v>
      </c>
      <c r="G197" s="38">
        <f t="shared" si="22"/>
        <v>2840.7001427426367</v>
      </c>
      <c r="H197" s="38">
        <f t="shared" si="23"/>
        <v>658.88774479126403</v>
      </c>
      <c r="I197" s="36">
        <f t="shared" si="24"/>
        <v>3499.5878875339008</v>
      </c>
      <c r="J197" s="39">
        <f t="shared" si="30"/>
        <v>-359.34686933369665</v>
      </c>
      <c r="K197" s="36">
        <f t="shared" si="25"/>
        <v>3140.2410182002041</v>
      </c>
      <c r="L197" s="36">
        <f t="shared" si="26"/>
        <v>16483058.950284673</v>
      </c>
      <c r="M197" s="36">
        <f t="shared" si="27"/>
        <v>14790535.195722962</v>
      </c>
      <c r="N197" s="40">
        <f>'jan-sep'!M197</f>
        <v>11972622.928153088</v>
      </c>
      <c r="O197" s="40">
        <f t="shared" si="29"/>
        <v>2817912.2675698735</v>
      </c>
    </row>
    <row r="198" spans="1:15" s="34" customFormat="1" x14ac:dyDescent="0.3">
      <c r="A198" s="33">
        <v>1141</v>
      </c>
      <c r="B198" s="34" t="s">
        <v>252</v>
      </c>
      <c r="C198" s="35">
        <v>85237</v>
      </c>
      <c r="D198" s="35">
        <v>3221</v>
      </c>
      <c r="E198" s="36">
        <f t="shared" si="21"/>
        <v>26462.899720583671</v>
      </c>
      <c r="F198" s="37">
        <f t="shared" si="28"/>
        <v>0.92788342881126573</v>
      </c>
      <c r="G198" s="38">
        <f t="shared" si="22"/>
        <v>1234.0431129402043</v>
      </c>
      <c r="H198" s="38">
        <f t="shared" si="23"/>
        <v>0</v>
      </c>
      <c r="I198" s="36">
        <f t="shared" si="24"/>
        <v>1234.0431129402043</v>
      </c>
      <c r="J198" s="39">
        <f t="shared" si="30"/>
        <v>-359.34686933369665</v>
      </c>
      <c r="K198" s="36">
        <f t="shared" si="25"/>
        <v>874.69624360650766</v>
      </c>
      <c r="L198" s="36">
        <f t="shared" si="26"/>
        <v>3974852.8667803979</v>
      </c>
      <c r="M198" s="36">
        <f t="shared" si="27"/>
        <v>2817396.6006565611</v>
      </c>
      <c r="N198" s="40">
        <f>'jan-sep'!M198</f>
        <v>2062007.5827644847</v>
      </c>
      <c r="O198" s="40">
        <f t="shared" si="29"/>
        <v>755389.0178920764</v>
      </c>
    </row>
    <row r="199" spans="1:15" s="34" customFormat="1" x14ac:dyDescent="0.3">
      <c r="A199" s="33">
        <v>1142</v>
      </c>
      <c r="B199" s="34" t="s">
        <v>253</v>
      </c>
      <c r="C199" s="35">
        <v>152338</v>
      </c>
      <c r="D199" s="35">
        <v>4856</v>
      </c>
      <c r="E199" s="36">
        <f t="shared" si="21"/>
        <v>31371.087314662273</v>
      </c>
      <c r="F199" s="37">
        <f t="shared" si="28"/>
        <v>1.0999819509736026</v>
      </c>
      <c r="G199" s="38">
        <f t="shared" si="22"/>
        <v>-1710.8694435069563</v>
      </c>
      <c r="H199" s="38">
        <f t="shared" si="23"/>
        <v>0</v>
      </c>
      <c r="I199" s="36">
        <f t="shared" si="24"/>
        <v>-1710.8694435069563</v>
      </c>
      <c r="J199" s="39">
        <f t="shared" si="30"/>
        <v>-359.34686933369665</v>
      </c>
      <c r="K199" s="36">
        <f t="shared" si="25"/>
        <v>-2070.2163128406528</v>
      </c>
      <c r="L199" s="36">
        <f t="shared" si="26"/>
        <v>-8307982.0176697792</v>
      </c>
      <c r="M199" s="36">
        <f t="shared" si="27"/>
        <v>-10052970.415154209</v>
      </c>
      <c r="N199" s="40">
        <f>'jan-sep'!M199</f>
        <v>-6970558.6395826405</v>
      </c>
      <c r="O199" s="40">
        <f t="shared" si="29"/>
        <v>-3082411.7755715689</v>
      </c>
    </row>
    <row r="200" spans="1:15" s="34" customFormat="1" x14ac:dyDescent="0.3">
      <c r="A200" s="33">
        <v>1144</v>
      </c>
      <c r="B200" s="34" t="s">
        <v>254</v>
      </c>
      <c r="C200" s="35">
        <v>12473</v>
      </c>
      <c r="D200" s="35">
        <v>524</v>
      </c>
      <c r="E200" s="36">
        <f t="shared" ref="E200:E263" si="31">(C200*1000)/D200</f>
        <v>23803.435114503816</v>
      </c>
      <c r="F200" s="37">
        <f t="shared" si="28"/>
        <v>0.83463313638121339</v>
      </c>
      <c r="G200" s="38">
        <f t="shared" ref="G200:G263" si="32">(E$437-E200)*0.6</f>
        <v>2829.7218765881175</v>
      </c>
      <c r="H200" s="38">
        <f t="shared" ref="H200:H263" si="33">IF(E200&gt;=E$437*0.9,0,IF(E200&lt;0.9*E$437,(E$437*0.9-E200)*0.35))</f>
        <v>652.48375620112779</v>
      </c>
      <c r="I200" s="36">
        <f t="shared" ref="I200:I263" si="34">G200+H200</f>
        <v>3482.2056327892451</v>
      </c>
      <c r="J200" s="39">
        <f t="shared" si="30"/>
        <v>-359.34686933369665</v>
      </c>
      <c r="K200" s="36">
        <f t="shared" ref="K200:K263" si="35">I200+J200</f>
        <v>3122.8587634555483</v>
      </c>
      <c r="L200" s="36">
        <f t="shared" ref="L200:L263" si="36">(I200*D200)</f>
        <v>1824675.7515815645</v>
      </c>
      <c r="M200" s="36">
        <f t="shared" ref="M200:M263" si="37">(K200*D200)</f>
        <v>1636377.9920507073</v>
      </c>
      <c r="N200" s="40">
        <f>'jan-sep'!M200</f>
        <v>1267885.4807541869</v>
      </c>
      <c r="O200" s="40">
        <f t="shared" si="29"/>
        <v>368492.51129652048</v>
      </c>
    </row>
    <row r="201" spans="1:15" s="34" customFormat="1" x14ac:dyDescent="0.3">
      <c r="A201" s="33">
        <v>1145</v>
      </c>
      <c r="B201" s="34" t="s">
        <v>255</v>
      </c>
      <c r="C201" s="35">
        <v>20209</v>
      </c>
      <c r="D201" s="35">
        <v>865</v>
      </c>
      <c r="E201" s="36">
        <f t="shared" si="31"/>
        <v>23363.005780346823</v>
      </c>
      <c r="F201" s="37">
        <f t="shared" ref="F201:F264" si="38">IF(ISNUMBER(C201),E201/E$437,"")</f>
        <v>0.81919011671814979</v>
      </c>
      <c r="G201" s="38">
        <f t="shared" si="32"/>
        <v>3093.9794770823137</v>
      </c>
      <c r="H201" s="38">
        <f t="shared" si="33"/>
        <v>806.63402315607561</v>
      </c>
      <c r="I201" s="36">
        <f t="shared" si="34"/>
        <v>3900.6135002383894</v>
      </c>
      <c r="J201" s="39">
        <f t="shared" si="30"/>
        <v>-359.34686933369665</v>
      </c>
      <c r="K201" s="36">
        <f t="shared" si="35"/>
        <v>3541.2666309046926</v>
      </c>
      <c r="L201" s="36">
        <f t="shared" si="36"/>
        <v>3374030.6777062067</v>
      </c>
      <c r="M201" s="36">
        <f t="shared" si="37"/>
        <v>3063195.635732559</v>
      </c>
      <c r="N201" s="40">
        <f>'jan-sep'!M201</f>
        <v>1892180.8031533794</v>
      </c>
      <c r="O201" s="40">
        <f t="shared" ref="O201:O264" si="39">M201-N201</f>
        <v>1171014.8325791797</v>
      </c>
    </row>
    <row r="202" spans="1:15" s="34" customFormat="1" x14ac:dyDescent="0.3">
      <c r="A202" s="33">
        <v>1146</v>
      </c>
      <c r="B202" s="34" t="s">
        <v>256</v>
      </c>
      <c r="C202" s="35">
        <v>262660</v>
      </c>
      <c r="D202" s="35">
        <v>10925</v>
      </c>
      <c r="E202" s="36">
        <f t="shared" si="31"/>
        <v>24042.105263157893</v>
      </c>
      <c r="F202" s="37">
        <f t="shared" si="38"/>
        <v>0.84300176106809088</v>
      </c>
      <c r="G202" s="38">
        <f t="shared" si="32"/>
        <v>2686.5197873956713</v>
      </c>
      <c r="H202" s="38">
        <f t="shared" si="33"/>
        <v>568.94920417220089</v>
      </c>
      <c r="I202" s="36">
        <f t="shared" si="34"/>
        <v>3255.4689915678723</v>
      </c>
      <c r="J202" s="39">
        <f t="shared" ref="J202:J265" si="40">I$439</f>
        <v>-359.34686933369665</v>
      </c>
      <c r="K202" s="36">
        <f t="shared" si="35"/>
        <v>2896.1221222341755</v>
      </c>
      <c r="L202" s="36">
        <f t="shared" si="36"/>
        <v>35565998.732879005</v>
      </c>
      <c r="M202" s="36">
        <f t="shared" si="37"/>
        <v>31640134.185408369</v>
      </c>
      <c r="N202" s="40">
        <f>'jan-sep'!M202</f>
        <v>22478042.513815805</v>
      </c>
      <c r="O202" s="40">
        <f t="shared" si="39"/>
        <v>9162091.6715925634</v>
      </c>
    </row>
    <row r="203" spans="1:15" s="34" customFormat="1" x14ac:dyDescent="0.3">
      <c r="A203" s="33">
        <v>1149</v>
      </c>
      <c r="B203" s="34" t="s">
        <v>257</v>
      </c>
      <c r="C203" s="35">
        <v>1027571</v>
      </c>
      <c r="D203" s="35">
        <v>42187</v>
      </c>
      <c r="E203" s="36">
        <f t="shared" si="31"/>
        <v>24357.527200322373</v>
      </c>
      <c r="F203" s="37">
        <f t="shared" si="38"/>
        <v>0.85406157657088011</v>
      </c>
      <c r="G203" s="38">
        <f t="shared" si="32"/>
        <v>2497.2666250969837</v>
      </c>
      <c r="H203" s="38">
        <f t="shared" si="33"/>
        <v>458.55152616463306</v>
      </c>
      <c r="I203" s="36">
        <f t="shared" si="34"/>
        <v>2955.8181512616165</v>
      </c>
      <c r="J203" s="39">
        <f t="shared" si="40"/>
        <v>-359.34686933369665</v>
      </c>
      <c r="K203" s="36">
        <f t="shared" si="35"/>
        <v>2596.4712819279198</v>
      </c>
      <c r="L203" s="36">
        <f t="shared" si="36"/>
        <v>124697100.34727381</v>
      </c>
      <c r="M203" s="36">
        <f t="shared" si="37"/>
        <v>109537333.97069316</v>
      </c>
      <c r="N203" s="40">
        <f>'jan-sep'!M203</f>
        <v>83110528.199574217</v>
      </c>
      <c r="O203" s="40">
        <f t="shared" si="39"/>
        <v>26426805.771118939</v>
      </c>
    </row>
    <row r="204" spans="1:15" s="34" customFormat="1" x14ac:dyDescent="0.3">
      <c r="A204" s="33">
        <v>1151</v>
      </c>
      <c r="B204" s="34" t="s">
        <v>258</v>
      </c>
      <c r="C204" s="35">
        <v>4562</v>
      </c>
      <c r="D204" s="35">
        <v>200</v>
      </c>
      <c r="E204" s="36">
        <f t="shared" si="31"/>
        <v>22810</v>
      </c>
      <c r="F204" s="37">
        <f t="shared" si="38"/>
        <v>0.79979976626379146</v>
      </c>
      <c r="G204" s="38">
        <f t="shared" si="32"/>
        <v>3425.782945290407</v>
      </c>
      <c r="H204" s="38">
        <f t="shared" si="33"/>
        <v>1000.1860462774634</v>
      </c>
      <c r="I204" s="36">
        <f t="shared" si="34"/>
        <v>4425.96899156787</v>
      </c>
      <c r="J204" s="39">
        <f t="shared" si="40"/>
        <v>-359.34686933369665</v>
      </c>
      <c r="K204" s="36">
        <f t="shared" si="35"/>
        <v>4066.6221222341733</v>
      </c>
      <c r="L204" s="36">
        <f t="shared" si="36"/>
        <v>885193.79831357405</v>
      </c>
      <c r="M204" s="36">
        <f t="shared" si="37"/>
        <v>813324.4244468346</v>
      </c>
      <c r="N204" s="40">
        <f>'jan-sep'!M204</f>
        <v>488479.95448633062</v>
      </c>
      <c r="O204" s="40">
        <f t="shared" si="39"/>
        <v>324844.46996050398</v>
      </c>
    </row>
    <row r="205" spans="1:15" s="34" customFormat="1" x14ac:dyDescent="0.3">
      <c r="A205" s="33">
        <v>1160</v>
      </c>
      <c r="B205" s="34" t="s">
        <v>259</v>
      </c>
      <c r="C205" s="35">
        <v>240674</v>
      </c>
      <c r="D205" s="35">
        <v>8788</v>
      </c>
      <c r="E205" s="36">
        <f t="shared" si="31"/>
        <v>27386.663632225762</v>
      </c>
      <c r="F205" s="37">
        <f t="shared" si="38"/>
        <v>0.96027387864091374</v>
      </c>
      <c r="G205" s="38">
        <f t="shared" si="32"/>
        <v>679.7847659549501</v>
      </c>
      <c r="H205" s="38">
        <f t="shared" si="33"/>
        <v>0</v>
      </c>
      <c r="I205" s="36">
        <f t="shared" si="34"/>
        <v>679.7847659549501</v>
      </c>
      <c r="J205" s="39">
        <f t="shared" si="40"/>
        <v>-359.34686933369665</v>
      </c>
      <c r="K205" s="36">
        <f t="shared" si="35"/>
        <v>320.43789662125346</v>
      </c>
      <c r="L205" s="36">
        <f t="shared" si="36"/>
        <v>5973948.5232121013</v>
      </c>
      <c r="M205" s="36">
        <f t="shared" si="37"/>
        <v>2816008.2355075753</v>
      </c>
      <c r="N205" s="40">
        <f>'jan-sep'!M205</f>
        <v>2339608.9529134645</v>
      </c>
      <c r="O205" s="40">
        <f t="shared" si="39"/>
        <v>476399.28259411082</v>
      </c>
    </row>
    <row r="206" spans="1:15" s="34" customFormat="1" x14ac:dyDescent="0.3">
      <c r="A206" s="33">
        <v>1201</v>
      </c>
      <c r="B206" s="34" t="s">
        <v>260</v>
      </c>
      <c r="C206" s="35">
        <v>8643080</v>
      </c>
      <c r="D206" s="35">
        <v>277391</v>
      </c>
      <c r="E206" s="36">
        <f t="shared" si="31"/>
        <v>31158.4730578858</v>
      </c>
      <c r="F206" s="37">
        <f t="shared" si="38"/>
        <v>1.09252693857228</v>
      </c>
      <c r="G206" s="38">
        <f t="shared" si="32"/>
        <v>-1583.3008894410725</v>
      </c>
      <c r="H206" s="38">
        <f t="shared" si="33"/>
        <v>0</v>
      </c>
      <c r="I206" s="36">
        <f t="shared" si="34"/>
        <v>-1583.3008894410725</v>
      </c>
      <c r="J206" s="39">
        <f t="shared" si="40"/>
        <v>-359.34686933369665</v>
      </c>
      <c r="K206" s="36">
        <f t="shared" si="35"/>
        <v>-1942.647758774769</v>
      </c>
      <c r="L206" s="36">
        <f t="shared" si="36"/>
        <v>-439193417.02294856</v>
      </c>
      <c r="M206" s="36">
        <f t="shared" si="37"/>
        <v>-538873004.45429194</v>
      </c>
      <c r="N206" s="40">
        <f>'jan-sep'!M206</f>
        <v>-378572733.81228745</v>
      </c>
      <c r="O206" s="40">
        <f t="shared" si="39"/>
        <v>-160300270.64200449</v>
      </c>
    </row>
    <row r="207" spans="1:15" s="34" customFormat="1" x14ac:dyDescent="0.3">
      <c r="A207" s="33">
        <v>1211</v>
      </c>
      <c r="B207" s="34" t="s">
        <v>261</v>
      </c>
      <c r="C207" s="35">
        <v>99955</v>
      </c>
      <c r="D207" s="35">
        <v>4106</v>
      </c>
      <c r="E207" s="36">
        <f t="shared" si="31"/>
        <v>24343.643448611787</v>
      </c>
      <c r="F207" s="37">
        <f t="shared" si="38"/>
        <v>0.85357476283247635</v>
      </c>
      <c r="G207" s="38">
        <f t="shared" si="32"/>
        <v>2505.5968761233348</v>
      </c>
      <c r="H207" s="38">
        <f t="shared" si="33"/>
        <v>463.41083926333812</v>
      </c>
      <c r="I207" s="36">
        <f t="shared" si="34"/>
        <v>2969.0077153866728</v>
      </c>
      <c r="J207" s="39">
        <f t="shared" si="40"/>
        <v>-359.34686933369665</v>
      </c>
      <c r="K207" s="36">
        <f t="shared" si="35"/>
        <v>2609.660846052976</v>
      </c>
      <c r="L207" s="36">
        <f t="shared" si="36"/>
        <v>12190745.679377679</v>
      </c>
      <c r="M207" s="36">
        <f t="shared" si="37"/>
        <v>10715267.43389352</v>
      </c>
      <c r="N207" s="40">
        <f>'jan-sep'!M207</f>
        <v>6599335.4656043686</v>
      </c>
      <c r="O207" s="40">
        <f t="shared" si="39"/>
        <v>4115931.9682891518</v>
      </c>
    </row>
    <row r="208" spans="1:15" s="34" customFormat="1" x14ac:dyDescent="0.3">
      <c r="A208" s="33">
        <v>1216</v>
      </c>
      <c r="B208" s="34" t="s">
        <v>262</v>
      </c>
      <c r="C208" s="35">
        <v>130311</v>
      </c>
      <c r="D208" s="35">
        <v>5593</v>
      </c>
      <c r="E208" s="36">
        <f t="shared" si="31"/>
        <v>23298.945109958877</v>
      </c>
      <c r="F208" s="37">
        <f t="shared" si="38"/>
        <v>0.81694392166321861</v>
      </c>
      <c r="G208" s="38">
        <f t="shared" si="32"/>
        <v>3132.4158793150809</v>
      </c>
      <c r="H208" s="38">
        <f t="shared" si="33"/>
        <v>829.05525779185655</v>
      </c>
      <c r="I208" s="36">
        <f t="shared" si="34"/>
        <v>3961.4711371069375</v>
      </c>
      <c r="J208" s="39">
        <f t="shared" si="40"/>
        <v>-359.34686933369665</v>
      </c>
      <c r="K208" s="36">
        <f t="shared" si="35"/>
        <v>3602.1242677732407</v>
      </c>
      <c r="L208" s="36">
        <f t="shared" si="36"/>
        <v>22156508.069839101</v>
      </c>
      <c r="M208" s="36">
        <f t="shared" si="37"/>
        <v>20146681.029655736</v>
      </c>
      <c r="N208" s="40">
        <f>'jan-sep'!M208</f>
        <v>15421242.927210227</v>
      </c>
      <c r="O208" s="40">
        <f t="shared" si="39"/>
        <v>4725438.1024455093</v>
      </c>
    </row>
    <row r="209" spans="1:15" s="34" customFormat="1" x14ac:dyDescent="0.3">
      <c r="A209" s="33">
        <v>1219</v>
      </c>
      <c r="B209" s="34" t="s">
        <v>263</v>
      </c>
      <c r="C209" s="35">
        <v>336217</v>
      </c>
      <c r="D209" s="35">
        <v>11778</v>
      </c>
      <c r="E209" s="36">
        <f t="shared" si="31"/>
        <v>28546.187807777213</v>
      </c>
      <c r="F209" s="37">
        <f t="shared" si="38"/>
        <v>1.0009309222438627</v>
      </c>
      <c r="G209" s="38">
        <f t="shared" si="32"/>
        <v>-15.929739375920326</v>
      </c>
      <c r="H209" s="38">
        <f t="shared" si="33"/>
        <v>0</v>
      </c>
      <c r="I209" s="36">
        <f t="shared" si="34"/>
        <v>-15.929739375920326</v>
      </c>
      <c r="J209" s="39">
        <f t="shared" si="40"/>
        <v>-359.34686933369665</v>
      </c>
      <c r="K209" s="36">
        <f t="shared" si="35"/>
        <v>-375.27660870961699</v>
      </c>
      <c r="L209" s="36">
        <f t="shared" si="36"/>
        <v>-187620.4703695896</v>
      </c>
      <c r="M209" s="36">
        <f t="shared" si="37"/>
        <v>-4420007.8973818691</v>
      </c>
      <c r="N209" s="40">
        <f>'jan-sep'!M209</f>
        <v>-807951.90630237292</v>
      </c>
      <c r="O209" s="40">
        <f t="shared" si="39"/>
        <v>-3612055.9910794962</v>
      </c>
    </row>
    <row r="210" spans="1:15" s="34" customFormat="1" x14ac:dyDescent="0.3">
      <c r="A210" s="33">
        <v>1221</v>
      </c>
      <c r="B210" s="34" t="s">
        <v>264</v>
      </c>
      <c r="C210" s="35">
        <v>485737</v>
      </c>
      <c r="D210" s="35">
        <v>18775</v>
      </c>
      <c r="E210" s="36">
        <f t="shared" si="31"/>
        <v>25871.478029294274</v>
      </c>
      <c r="F210" s="37">
        <f t="shared" si="38"/>
        <v>0.90714607982149831</v>
      </c>
      <c r="G210" s="38">
        <f t="shared" si="32"/>
        <v>1588.8961277138426</v>
      </c>
      <c r="H210" s="38">
        <f t="shared" si="33"/>
        <v>0</v>
      </c>
      <c r="I210" s="36">
        <f t="shared" si="34"/>
        <v>1588.8961277138426</v>
      </c>
      <c r="J210" s="39">
        <f t="shared" si="40"/>
        <v>-359.34686933369665</v>
      </c>
      <c r="K210" s="36">
        <f t="shared" si="35"/>
        <v>1229.5492583801461</v>
      </c>
      <c r="L210" s="36">
        <f t="shared" si="36"/>
        <v>29831524.797827393</v>
      </c>
      <c r="M210" s="36">
        <f t="shared" si="37"/>
        <v>23084787.326087244</v>
      </c>
      <c r="N210" s="40">
        <f>'jan-sep'!M210</f>
        <v>13729216.009439029</v>
      </c>
      <c r="O210" s="40">
        <f t="shared" si="39"/>
        <v>9355571.3166482151</v>
      </c>
    </row>
    <row r="211" spans="1:15" s="34" customFormat="1" x14ac:dyDescent="0.3">
      <c r="A211" s="33">
        <v>1222</v>
      </c>
      <c r="B211" s="34" t="s">
        <v>265</v>
      </c>
      <c r="C211" s="35">
        <v>84201</v>
      </c>
      <c r="D211" s="35">
        <v>3140</v>
      </c>
      <c r="E211" s="36">
        <f t="shared" si="31"/>
        <v>26815.605095541403</v>
      </c>
      <c r="F211" s="37">
        <f t="shared" si="38"/>
        <v>0.94025053431109817</v>
      </c>
      <c r="G211" s="38">
        <f t="shared" si="32"/>
        <v>1022.4198879655654</v>
      </c>
      <c r="H211" s="38">
        <f t="shared" si="33"/>
        <v>0</v>
      </c>
      <c r="I211" s="36">
        <f t="shared" si="34"/>
        <v>1022.4198879655654</v>
      </c>
      <c r="J211" s="39">
        <f t="shared" si="40"/>
        <v>-359.34686933369665</v>
      </c>
      <c r="K211" s="36">
        <f t="shared" si="35"/>
        <v>663.07301863186876</v>
      </c>
      <c r="L211" s="36">
        <f t="shared" si="36"/>
        <v>3210398.4482118753</v>
      </c>
      <c r="M211" s="36">
        <f t="shared" si="37"/>
        <v>2082049.278504068</v>
      </c>
      <c r="N211" s="40">
        <f>'jan-sep'!M211</f>
        <v>717161.50570645009</v>
      </c>
      <c r="O211" s="40">
        <f t="shared" si="39"/>
        <v>1364887.7727976181</v>
      </c>
    </row>
    <row r="212" spans="1:15" s="34" customFormat="1" x14ac:dyDescent="0.3">
      <c r="A212" s="33">
        <v>1223</v>
      </c>
      <c r="B212" s="34" t="s">
        <v>266</v>
      </c>
      <c r="C212" s="35">
        <v>76055</v>
      </c>
      <c r="D212" s="35">
        <v>2797</v>
      </c>
      <c r="E212" s="36">
        <f t="shared" si="31"/>
        <v>27191.633893457274</v>
      </c>
      <c r="F212" s="37">
        <f t="shared" si="38"/>
        <v>0.95343544201305197</v>
      </c>
      <c r="G212" s="38">
        <f t="shared" si="32"/>
        <v>796.8026092160427</v>
      </c>
      <c r="H212" s="38">
        <f t="shared" si="33"/>
        <v>0</v>
      </c>
      <c r="I212" s="36">
        <f t="shared" si="34"/>
        <v>796.8026092160427</v>
      </c>
      <c r="J212" s="39">
        <f t="shared" si="40"/>
        <v>-359.34686933369665</v>
      </c>
      <c r="K212" s="36">
        <f t="shared" si="35"/>
        <v>437.45573988234605</v>
      </c>
      <c r="L212" s="36">
        <f t="shared" si="36"/>
        <v>2228656.8979772716</v>
      </c>
      <c r="M212" s="36">
        <f t="shared" si="37"/>
        <v>1223563.7044509219</v>
      </c>
      <c r="N212" s="40">
        <f>'jan-sep'!M212</f>
        <v>1843741.6979174961</v>
      </c>
      <c r="O212" s="40">
        <f t="shared" si="39"/>
        <v>-620177.99346657423</v>
      </c>
    </row>
    <row r="213" spans="1:15" s="34" customFormat="1" x14ac:dyDescent="0.3">
      <c r="A213" s="33">
        <v>1224</v>
      </c>
      <c r="B213" s="34" t="s">
        <v>267</v>
      </c>
      <c r="C213" s="35">
        <v>334192</v>
      </c>
      <c r="D213" s="35">
        <v>13271</v>
      </c>
      <c r="E213" s="36">
        <f t="shared" si="31"/>
        <v>25182.126441112199</v>
      </c>
      <c r="F213" s="37">
        <f t="shared" si="38"/>
        <v>0.88297496017653565</v>
      </c>
      <c r="G213" s="38">
        <f t="shared" si="32"/>
        <v>2002.5070806230876</v>
      </c>
      <c r="H213" s="38">
        <f t="shared" si="33"/>
        <v>169.94179188819379</v>
      </c>
      <c r="I213" s="36">
        <f t="shared" si="34"/>
        <v>2172.4488725112815</v>
      </c>
      <c r="J213" s="39">
        <f t="shared" si="40"/>
        <v>-359.34686933369665</v>
      </c>
      <c r="K213" s="36">
        <f t="shared" si="35"/>
        <v>1813.1020031775847</v>
      </c>
      <c r="L213" s="36">
        <f t="shared" si="36"/>
        <v>28830568.987097215</v>
      </c>
      <c r="M213" s="36">
        <f t="shared" si="37"/>
        <v>24061676.684169728</v>
      </c>
      <c r="N213" s="40">
        <f>'jan-sep'!M213</f>
        <v>11973206.032557428</v>
      </c>
      <c r="O213" s="40">
        <f t="shared" si="39"/>
        <v>12088470.6516123</v>
      </c>
    </row>
    <row r="214" spans="1:15" s="34" customFormat="1" x14ac:dyDescent="0.3">
      <c r="A214" s="33">
        <v>1227</v>
      </c>
      <c r="B214" s="34" t="s">
        <v>268</v>
      </c>
      <c r="C214" s="35">
        <v>25385</v>
      </c>
      <c r="D214" s="35">
        <v>1104</v>
      </c>
      <c r="E214" s="36">
        <f t="shared" si="31"/>
        <v>22993.659420289856</v>
      </c>
      <c r="F214" s="37">
        <f t="shared" si="38"/>
        <v>0.80623951906606983</v>
      </c>
      <c r="G214" s="38">
        <f t="shared" si="32"/>
        <v>3315.5872931164936</v>
      </c>
      <c r="H214" s="38">
        <f t="shared" si="33"/>
        <v>935.90524917601385</v>
      </c>
      <c r="I214" s="36">
        <f t="shared" si="34"/>
        <v>4251.4925422925071</v>
      </c>
      <c r="J214" s="39">
        <f t="shared" si="40"/>
        <v>-359.34686933369665</v>
      </c>
      <c r="K214" s="36">
        <f t="shared" si="35"/>
        <v>3892.1456729588103</v>
      </c>
      <c r="L214" s="36">
        <f t="shared" si="36"/>
        <v>4693647.7666909276</v>
      </c>
      <c r="M214" s="36">
        <f t="shared" si="37"/>
        <v>4296928.822946527</v>
      </c>
      <c r="N214" s="40">
        <f>'jan-sep'!M214</f>
        <v>2622537.3487645444</v>
      </c>
      <c r="O214" s="40">
        <f t="shared" si="39"/>
        <v>1674391.4741819827</v>
      </c>
    </row>
    <row r="215" spans="1:15" s="34" customFormat="1" x14ac:dyDescent="0.3">
      <c r="A215" s="33">
        <v>1228</v>
      </c>
      <c r="B215" s="34" t="s">
        <v>269</v>
      </c>
      <c r="C215" s="35">
        <v>208815</v>
      </c>
      <c r="D215" s="35">
        <v>6930</v>
      </c>
      <c r="E215" s="36">
        <f t="shared" si="31"/>
        <v>30132.034632034633</v>
      </c>
      <c r="F215" s="37">
        <f t="shared" si="38"/>
        <v>1.0565363549212523</v>
      </c>
      <c r="G215" s="38">
        <f t="shared" si="32"/>
        <v>-967.43783393037222</v>
      </c>
      <c r="H215" s="38">
        <f t="shared" si="33"/>
        <v>0</v>
      </c>
      <c r="I215" s="36">
        <f t="shared" si="34"/>
        <v>-967.43783393037222</v>
      </c>
      <c r="J215" s="39">
        <f t="shared" si="40"/>
        <v>-359.34686933369665</v>
      </c>
      <c r="K215" s="36">
        <f t="shared" si="35"/>
        <v>-1326.7847032640689</v>
      </c>
      <c r="L215" s="36">
        <f t="shared" si="36"/>
        <v>-6704344.1891374793</v>
      </c>
      <c r="M215" s="36">
        <f t="shared" si="37"/>
        <v>-9194617.9936199971</v>
      </c>
      <c r="N215" s="40">
        <f>'jan-sep'!M215</f>
        <v>-28749946.74059055</v>
      </c>
      <c r="O215" s="40">
        <f t="shared" si="39"/>
        <v>19555328.746970553</v>
      </c>
    </row>
    <row r="216" spans="1:15" s="34" customFormat="1" x14ac:dyDescent="0.3">
      <c r="A216" s="33">
        <v>1231</v>
      </c>
      <c r="B216" s="34" t="s">
        <v>270</v>
      </c>
      <c r="C216" s="35">
        <v>80915</v>
      </c>
      <c r="D216" s="35">
        <v>3401</v>
      </c>
      <c r="E216" s="36">
        <f t="shared" si="31"/>
        <v>23791.531902381652</v>
      </c>
      <c r="F216" s="37">
        <f t="shared" si="38"/>
        <v>0.83421576740825876</v>
      </c>
      <c r="G216" s="38">
        <f t="shared" si="32"/>
        <v>2836.8638038614158</v>
      </c>
      <c r="H216" s="38">
        <f t="shared" si="33"/>
        <v>656.64988044388531</v>
      </c>
      <c r="I216" s="36">
        <f t="shared" si="34"/>
        <v>3493.513684305301</v>
      </c>
      <c r="J216" s="39">
        <f t="shared" si="40"/>
        <v>-359.34686933369665</v>
      </c>
      <c r="K216" s="36">
        <f t="shared" si="35"/>
        <v>3134.1668149716043</v>
      </c>
      <c r="L216" s="36">
        <f t="shared" si="36"/>
        <v>11881440.040322328</v>
      </c>
      <c r="M216" s="36">
        <f t="shared" si="37"/>
        <v>10659301.337718425</v>
      </c>
      <c r="N216" s="40">
        <f>'jan-sep'!M216</f>
        <v>6739158.6260400573</v>
      </c>
      <c r="O216" s="40">
        <f t="shared" si="39"/>
        <v>3920142.711678368</v>
      </c>
    </row>
    <row r="217" spans="1:15" s="34" customFormat="1" x14ac:dyDescent="0.3">
      <c r="A217" s="33">
        <v>1232</v>
      </c>
      <c r="B217" s="34" t="s">
        <v>271</v>
      </c>
      <c r="C217" s="35">
        <v>50793</v>
      </c>
      <c r="D217" s="35">
        <v>925</v>
      </c>
      <c r="E217" s="36">
        <f t="shared" si="31"/>
        <v>54911.351351351354</v>
      </c>
      <c r="F217" s="37">
        <f t="shared" si="38"/>
        <v>1.9253873729083621</v>
      </c>
      <c r="G217" s="38">
        <f t="shared" si="32"/>
        <v>-15835.027865520404</v>
      </c>
      <c r="H217" s="38">
        <f t="shared" si="33"/>
        <v>0</v>
      </c>
      <c r="I217" s="36">
        <f t="shared" si="34"/>
        <v>-15835.027865520404</v>
      </c>
      <c r="J217" s="39">
        <f t="shared" si="40"/>
        <v>-359.34686933369665</v>
      </c>
      <c r="K217" s="36">
        <f t="shared" si="35"/>
        <v>-16194.3747348541</v>
      </c>
      <c r="L217" s="36">
        <f t="shared" si="36"/>
        <v>-14647400.775606373</v>
      </c>
      <c r="M217" s="36">
        <f t="shared" si="37"/>
        <v>-14979796.629740043</v>
      </c>
      <c r="N217" s="40">
        <f>'jan-sep'!M217</f>
        <v>-14618545.41631259</v>
      </c>
      <c r="O217" s="40">
        <f t="shared" si="39"/>
        <v>-361251.21342745237</v>
      </c>
    </row>
    <row r="218" spans="1:15" s="34" customFormat="1" x14ac:dyDescent="0.3">
      <c r="A218" s="33">
        <v>1233</v>
      </c>
      <c r="B218" s="34" t="s">
        <v>272</v>
      </c>
      <c r="C218" s="35">
        <v>33877</v>
      </c>
      <c r="D218" s="35">
        <v>1116</v>
      </c>
      <c r="E218" s="36">
        <f t="shared" si="31"/>
        <v>30355.734767025089</v>
      </c>
      <c r="F218" s="37">
        <f t="shared" si="38"/>
        <v>1.064380077660338</v>
      </c>
      <c r="G218" s="38">
        <f t="shared" si="32"/>
        <v>-1101.6579149246463</v>
      </c>
      <c r="H218" s="38">
        <f t="shared" si="33"/>
        <v>0</v>
      </c>
      <c r="I218" s="36">
        <f t="shared" si="34"/>
        <v>-1101.6579149246463</v>
      </c>
      <c r="J218" s="39">
        <f t="shared" si="40"/>
        <v>-359.34686933369665</v>
      </c>
      <c r="K218" s="36">
        <f t="shared" si="35"/>
        <v>-1461.0047842583431</v>
      </c>
      <c r="L218" s="36">
        <f t="shared" si="36"/>
        <v>-1229450.2330559052</v>
      </c>
      <c r="M218" s="36">
        <f t="shared" si="37"/>
        <v>-1630481.3392323109</v>
      </c>
      <c r="N218" s="40">
        <f>'jan-sep'!M218</f>
        <v>-2279809.6049782177</v>
      </c>
      <c r="O218" s="40">
        <f t="shared" si="39"/>
        <v>649328.26574590686</v>
      </c>
    </row>
    <row r="219" spans="1:15" s="34" customFormat="1" x14ac:dyDescent="0.3">
      <c r="A219" s="33">
        <v>1234</v>
      </c>
      <c r="B219" s="34" t="s">
        <v>273</v>
      </c>
      <c r="C219" s="35">
        <v>20815</v>
      </c>
      <c r="D219" s="35">
        <v>920</v>
      </c>
      <c r="E219" s="36">
        <f t="shared" si="31"/>
        <v>22625</v>
      </c>
      <c r="F219" s="37">
        <f t="shared" si="38"/>
        <v>0.79331300796660587</v>
      </c>
      <c r="G219" s="38">
        <f t="shared" si="32"/>
        <v>3536.782945290407</v>
      </c>
      <c r="H219" s="38">
        <f t="shared" si="33"/>
        <v>1064.9360462774634</v>
      </c>
      <c r="I219" s="36">
        <f t="shared" si="34"/>
        <v>4601.71899156787</v>
      </c>
      <c r="J219" s="39">
        <f t="shared" si="40"/>
        <v>-359.34686933369665</v>
      </c>
      <c r="K219" s="36">
        <f t="shared" si="35"/>
        <v>4242.3721222341737</v>
      </c>
      <c r="L219" s="36">
        <f t="shared" si="36"/>
        <v>4233581.4722424401</v>
      </c>
      <c r="M219" s="36">
        <f t="shared" si="37"/>
        <v>3902982.35245544</v>
      </c>
      <c r="N219" s="40">
        <f>'jan-sep'!M219</f>
        <v>2995797.790637122</v>
      </c>
      <c r="O219" s="40">
        <f t="shared" si="39"/>
        <v>907184.56181831798</v>
      </c>
    </row>
    <row r="220" spans="1:15" s="34" customFormat="1" x14ac:dyDescent="0.3">
      <c r="A220" s="33">
        <v>1235</v>
      </c>
      <c r="B220" s="34" t="s">
        <v>274</v>
      </c>
      <c r="C220" s="35">
        <v>360398</v>
      </c>
      <c r="D220" s="35">
        <v>14425</v>
      </c>
      <c r="E220" s="36">
        <f t="shared" si="31"/>
        <v>24984.263431542462</v>
      </c>
      <c r="F220" s="37">
        <f t="shared" si="38"/>
        <v>0.87603717899257572</v>
      </c>
      <c r="G220" s="38">
        <f t="shared" si="32"/>
        <v>2121.2248863649297</v>
      </c>
      <c r="H220" s="38">
        <f t="shared" si="33"/>
        <v>239.19384523760181</v>
      </c>
      <c r="I220" s="36">
        <f t="shared" si="34"/>
        <v>2360.4187316025314</v>
      </c>
      <c r="J220" s="39">
        <f t="shared" si="40"/>
        <v>-359.34686933369665</v>
      </c>
      <c r="K220" s="36">
        <f t="shared" si="35"/>
        <v>2001.0718622688346</v>
      </c>
      <c r="L220" s="36">
        <f t="shared" si="36"/>
        <v>34049040.203366518</v>
      </c>
      <c r="M220" s="36">
        <f t="shared" si="37"/>
        <v>28865461.613227937</v>
      </c>
      <c r="N220" s="40">
        <f>'jan-sep'!M220</f>
        <v>19681541.717326589</v>
      </c>
      <c r="O220" s="40">
        <f t="shared" si="39"/>
        <v>9183919.8959013484</v>
      </c>
    </row>
    <row r="221" spans="1:15" s="34" customFormat="1" x14ac:dyDescent="0.3">
      <c r="A221" s="33">
        <v>1238</v>
      </c>
      <c r="B221" s="34" t="s">
        <v>275</v>
      </c>
      <c r="C221" s="35">
        <v>211089</v>
      </c>
      <c r="D221" s="35">
        <v>8475</v>
      </c>
      <c r="E221" s="36">
        <f t="shared" si="31"/>
        <v>24907.256637168142</v>
      </c>
      <c r="F221" s="37">
        <f t="shared" si="38"/>
        <v>0.87333704676367152</v>
      </c>
      <c r="G221" s="38">
        <f t="shared" si="32"/>
        <v>2167.4289629895216</v>
      </c>
      <c r="H221" s="38">
        <f t="shared" si="33"/>
        <v>266.14622326861371</v>
      </c>
      <c r="I221" s="36">
        <f t="shared" si="34"/>
        <v>2433.5751862581351</v>
      </c>
      <c r="J221" s="39">
        <f t="shared" si="40"/>
        <v>-359.34686933369665</v>
      </c>
      <c r="K221" s="36">
        <f t="shared" si="35"/>
        <v>2074.2283169244383</v>
      </c>
      <c r="L221" s="36">
        <f t="shared" si="36"/>
        <v>20624549.703537695</v>
      </c>
      <c r="M221" s="36">
        <f t="shared" si="37"/>
        <v>17579084.985934615</v>
      </c>
      <c r="N221" s="40">
        <f>'jan-sep'!M221</f>
        <v>13093163.071358262</v>
      </c>
      <c r="O221" s="40">
        <f t="shared" si="39"/>
        <v>4485921.9145763535</v>
      </c>
    </row>
    <row r="222" spans="1:15" s="34" customFormat="1" x14ac:dyDescent="0.3">
      <c r="A222" s="33">
        <v>1241</v>
      </c>
      <c r="B222" s="34" t="s">
        <v>276</v>
      </c>
      <c r="C222" s="35">
        <v>102268</v>
      </c>
      <c r="D222" s="35">
        <v>3876</v>
      </c>
      <c r="E222" s="36">
        <f t="shared" si="31"/>
        <v>26384.932920536634</v>
      </c>
      <c r="F222" s="37">
        <f t="shared" si="38"/>
        <v>0.92514963536742723</v>
      </c>
      <c r="G222" s="38">
        <f t="shared" si="32"/>
        <v>1280.8231929684268</v>
      </c>
      <c r="H222" s="38">
        <f t="shared" si="33"/>
        <v>0</v>
      </c>
      <c r="I222" s="36">
        <f t="shared" si="34"/>
        <v>1280.8231929684268</v>
      </c>
      <c r="J222" s="39">
        <f t="shared" si="40"/>
        <v>-359.34686933369665</v>
      </c>
      <c r="K222" s="36">
        <f t="shared" si="35"/>
        <v>921.47632363473019</v>
      </c>
      <c r="L222" s="36">
        <f t="shared" si="36"/>
        <v>4964470.6959456224</v>
      </c>
      <c r="M222" s="36">
        <f t="shared" si="37"/>
        <v>3571642.230408214</v>
      </c>
      <c r="N222" s="40">
        <f>'jan-sep'!M222</f>
        <v>2932841.9095917833</v>
      </c>
      <c r="O222" s="40">
        <f t="shared" si="39"/>
        <v>638800.32081643073</v>
      </c>
    </row>
    <row r="223" spans="1:15" s="34" customFormat="1" x14ac:dyDescent="0.3">
      <c r="A223" s="33">
        <v>1242</v>
      </c>
      <c r="B223" s="34" t="s">
        <v>277</v>
      </c>
      <c r="C223" s="35">
        <v>65072</v>
      </c>
      <c r="D223" s="35">
        <v>2443</v>
      </c>
      <c r="E223" s="36">
        <f t="shared" si="31"/>
        <v>26636.103151862466</v>
      </c>
      <c r="F223" s="37">
        <f t="shared" si="38"/>
        <v>0.93395655743261019</v>
      </c>
      <c r="G223" s="38">
        <f t="shared" si="32"/>
        <v>1130.1210541729276</v>
      </c>
      <c r="H223" s="38">
        <f t="shared" si="33"/>
        <v>0</v>
      </c>
      <c r="I223" s="36">
        <f t="shared" si="34"/>
        <v>1130.1210541729276</v>
      </c>
      <c r="J223" s="39">
        <f t="shared" si="40"/>
        <v>-359.34686933369665</v>
      </c>
      <c r="K223" s="36">
        <f t="shared" si="35"/>
        <v>770.774184839231</v>
      </c>
      <c r="L223" s="36">
        <f t="shared" si="36"/>
        <v>2760885.7353444621</v>
      </c>
      <c r="M223" s="36">
        <f t="shared" si="37"/>
        <v>1883001.3335622414</v>
      </c>
      <c r="N223" s="40">
        <f>'jan-sep'!M223</f>
        <v>1438932.9167009082</v>
      </c>
      <c r="O223" s="40">
        <f t="shared" si="39"/>
        <v>444068.41686133319</v>
      </c>
    </row>
    <row r="224" spans="1:15" s="34" customFormat="1" x14ac:dyDescent="0.3">
      <c r="A224" s="33">
        <v>1243</v>
      </c>
      <c r="B224" s="34" t="s">
        <v>125</v>
      </c>
      <c r="C224" s="35">
        <v>521375</v>
      </c>
      <c r="D224" s="35">
        <v>19742</v>
      </c>
      <c r="E224" s="36">
        <f t="shared" si="31"/>
        <v>26409.431668523957</v>
      </c>
      <c r="F224" s="37">
        <f t="shared" si="38"/>
        <v>0.92600864864730525</v>
      </c>
      <c r="G224" s="38">
        <f t="shared" si="32"/>
        <v>1266.1239441760329</v>
      </c>
      <c r="H224" s="38">
        <f t="shared" si="33"/>
        <v>0</v>
      </c>
      <c r="I224" s="36">
        <f t="shared" si="34"/>
        <v>1266.1239441760329</v>
      </c>
      <c r="J224" s="39">
        <f t="shared" si="40"/>
        <v>-359.34686933369665</v>
      </c>
      <c r="K224" s="36">
        <f t="shared" si="35"/>
        <v>906.77707484233622</v>
      </c>
      <c r="L224" s="36">
        <f t="shared" si="36"/>
        <v>24995818.90592324</v>
      </c>
      <c r="M224" s="36">
        <f t="shared" si="37"/>
        <v>17901593.011537403</v>
      </c>
      <c r="N224" s="40">
        <f>'jan-sep'!M224</f>
        <v>19261464.855304703</v>
      </c>
      <c r="O224" s="40">
        <f t="shared" si="39"/>
        <v>-1359871.8437673002</v>
      </c>
    </row>
    <row r="225" spans="1:15" s="34" customFormat="1" x14ac:dyDescent="0.3">
      <c r="A225" s="33">
        <v>1244</v>
      </c>
      <c r="B225" s="34" t="s">
        <v>278</v>
      </c>
      <c r="C225" s="35">
        <v>197427</v>
      </c>
      <c r="D225" s="35">
        <v>5118</v>
      </c>
      <c r="E225" s="36">
        <f t="shared" si="31"/>
        <v>38575.029308323567</v>
      </c>
      <c r="F225" s="37">
        <f t="shared" si="38"/>
        <v>1.3525777915132</v>
      </c>
      <c r="G225" s="38">
        <f t="shared" si="32"/>
        <v>-6033.2346397037327</v>
      </c>
      <c r="H225" s="38">
        <f t="shared" si="33"/>
        <v>0</v>
      </c>
      <c r="I225" s="36">
        <f t="shared" si="34"/>
        <v>-6033.2346397037327</v>
      </c>
      <c r="J225" s="39">
        <f t="shared" si="40"/>
        <v>-359.34686933369665</v>
      </c>
      <c r="K225" s="36">
        <f t="shared" si="35"/>
        <v>-6392.581509037429</v>
      </c>
      <c r="L225" s="36">
        <f t="shared" si="36"/>
        <v>-30878094.886003703</v>
      </c>
      <c r="M225" s="36">
        <f t="shared" si="37"/>
        <v>-32717232.163253561</v>
      </c>
      <c r="N225" s="40">
        <f>'jan-sep'!M225</f>
        <v>-23357184.908851717</v>
      </c>
      <c r="O225" s="40">
        <f t="shared" si="39"/>
        <v>-9360047.254401844</v>
      </c>
    </row>
    <row r="226" spans="1:15" s="34" customFormat="1" x14ac:dyDescent="0.3">
      <c r="A226" s="33">
        <v>1245</v>
      </c>
      <c r="B226" s="34" t="s">
        <v>279</v>
      </c>
      <c r="C226" s="35">
        <v>166678</v>
      </c>
      <c r="D226" s="35">
        <v>6975</v>
      </c>
      <c r="E226" s="36">
        <f t="shared" si="31"/>
        <v>23896.487455197133</v>
      </c>
      <c r="F226" s="37">
        <f t="shared" si="38"/>
        <v>0.83789588255994263</v>
      </c>
      <c r="G226" s="38">
        <f t="shared" si="32"/>
        <v>2773.8904721721269</v>
      </c>
      <c r="H226" s="38">
        <f t="shared" si="33"/>
        <v>619.91543695846678</v>
      </c>
      <c r="I226" s="36">
        <f t="shared" si="34"/>
        <v>3393.8059091305936</v>
      </c>
      <c r="J226" s="39">
        <f t="shared" si="40"/>
        <v>-359.34686933369665</v>
      </c>
      <c r="K226" s="36">
        <f t="shared" si="35"/>
        <v>3034.4590397968968</v>
      </c>
      <c r="L226" s="36">
        <f t="shared" si="36"/>
        <v>23671796.21618589</v>
      </c>
      <c r="M226" s="36">
        <f t="shared" si="37"/>
        <v>21165351.802583355</v>
      </c>
      <c r="N226" s="40">
        <f>'jan-sep'!M226</f>
        <v>16855713.412710786</v>
      </c>
      <c r="O226" s="40">
        <f t="shared" si="39"/>
        <v>4309638.3898725696</v>
      </c>
    </row>
    <row r="227" spans="1:15" s="34" customFormat="1" x14ac:dyDescent="0.3">
      <c r="A227" s="33">
        <v>1246</v>
      </c>
      <c r="B227" s="34" t="s">
        <v>280</v>
      </c>
      <c r="C227" s="35">
        <v>681192</v>
      </c>
      <c r="D227" s="35">
        <v>24870</v>
      </c>
      <c r="E227" s="36">
        <f t="shared" si="31"/>
        <v>27390.108564535585</v>
      </c>
      <c r="F227" s="37">
        <f t="shared" si="38"/>
        <v>0.96039467022601632</v>
      </c>
      <c r="G227" s="38">
        <f t="shared" si="32"/>
        <v>677.71780656905605</v>
      </c>
      <c r="H227" s="38">
        <f t="shared" si="33"/>
        <v>0</v>
      </c>
      <c r="I227" s="36">
        <f t="shared" si="34"/>
        <v>677.71780656905605</v>
      </c>
      <c r="J227" s="39">
        <f t="shared" si="40"/>
        <v>-359.34686933369665</v>
      </c>
      <c r="K227" s="36">
        <f t="shared" si="35"/>
        <v>318.37093723535941</v>
      </c>
      <c r="L227" s="36">
        <f t="shared" si="36"/>
        <v>16854841.849372424</v>
      </c>
      <c r="M227" s="36">
        <f t="shared" si="37"/>
        <v>7917885.2090433883</v>
      </c>
      <c r="N227" s="40">
        <f>'jan-sep'!M227</f>
        <v>5483888.1041144496</v>
      </c>
      <c r="O227" s="40">
        <f t="shared" si="39"/>
        <v>2433997.1049289387</v>
      </c>
    </row>
    <row r="228" spans="1:15" s="34" customFormat="1" x14ac:dyDescent="0.3">
      <c r="A228" s="33">
        <v>1247</v>
      </c>
      <c r="B228" s="34" t="s">
        <v>281</v>
      </c>
      <c r="C228" s="35">
        <v>680241</v>
      </c>
      <c r="D228" s="35">
        <v>28380</v>
      </c>
      <c r="E228" s="36">
        <f t="shared" si="31"/>
        <v>23969.027484143764</v>
      </c>
      <c r="F228" s="37">
        <f t="shared" si="38"/>
        <v>0.84043939409857848</v>
      </c>
      <c r="G228" s="38">
        <f t="shared" si="32"/>
        <v>2730.3664548041488</v>
      </c>
      <c r="H228" s="38">
        <f t="shared" si="33"/>
        <v>594.52642682714611</v>
      </c>
      <c r="I228" s="36">
        <f t="shared" si="34"/>
        <v>3324.892881631295</v>
      </c>
      <c r="J228" s="39">
        <f t="shared" si="40"/>
        <v>-359.34686933369665</v>
      </c>
      <c r="K228" s="36">
        <f t="shared" si="35"/>
        <v>2965.5460122975983</v>
      </c>
      <c r="L228" s="36">
        <f t="shared" si="36"/>
        <v>94360459.980696157</v>
      </c>
      <c r="M228" s="36">
        <f t="shared" si="37"/>
        <v>84162195.829005837</v>
      </c>
      <c r="N228" s="40">
        <f>'jan-sep'!M228</f>
        <v>63088815.541610353</v>
      </c>
      <c r="O228" s="40">
        <f t="shared" si="39"/>
        <v>21073380.287395485</v>
      </c>
    </row>
    <row r="229" spans="1:15" s="34" customFormat="1" x14ac:dyDescent="0.3">
      <c r="A229" s="33">
        <v>1251</v>
      </c>
      <c r="B229" s="34" t="s">
        <v>282</v>
      </c>
      <c r="C229" s="35">
        <v>100546</v>
      </c>
      <c r="D229" s="35">
        <v>4125</v>
      </c>
      <c r="E229" s="36">
        <f t="shared" si="31"/>
        <v>24374.78787878788</v>
      </c>
      <c r="F229" s="37">
        <f t="shared" si="38"/>
        <v>0.85466679737764328</v>
      </c>
      <c r="G229" s="38">
        <f t="shared" si="32"/>
        <v>2486.9102180176792</v>
      </c>
      <c r="H229" s="38">
        <f t="shared" si="33"/>
        <v>452.51028870170552</v>
      </c>
      <c r="I229" s="36">
        <f t="shared" si="34"/>
        <v>2939.4205067193848</v>
      </c>
      <c r="J229" s="39">
        <f t="shared" si="40"/>
        <v>-359.34686933369665</v>
      </c>
      <c r="K229" s="36">
        <f t="shared" si="35"/>
        <v>2580.073637385688</v>
      </c>
      <c r="L229" s="36">
        <f t="shared" si="36"/>
        <v>12125109.590217462</v>
      </c>
      <c r="M229" s="36">
        <f t="shared" si="37"/>
        <v>10642803.754215963</v>
      </c>
      <c r="N229" s="40">
        <f>'jan-sep'!M229</f>
        <v>4869374.06128057</v>
      </c>
      <c r="O229" s="40">
        <f t="shared" si="39"/>
        <v>5773429.6929353932</v>
      </c>
    </row>
    <row r="230" spans="1:15" s="34" customFormat="1" x14ac:dyDescent="0.3">
      <c r="A230" s="33">
        <v>1252</v>
      </c>
      <c r="B230" s="34" t="s">
        <v>283</v>
      </c>
      <c r="C230" s="35">
        <v>24616</v>
      </c>
      <c r="D230" s="35">
        <v>381</v>
      </c>
      <c r="E230" s="36">
        <f t="shared" si="31"/>
        <v>64608.923884514435</v>
      </c>
      <c r="F230" s="37">
        <f t="shared" si="38"/>
        <v>2.2654187734059508</v>
      </c>
      <c r="G230" s="38">
        <f t="shared" si="32"/>
        <v>-21653.571385418254</v>
      </c>
      <c r="H230" s="38">
        <f t="shared" si="33"/>
        <v>0</v>
      </c>
      <c r="I230" s="36">
        <f t="shared" si="34"/>
        <v>-21653.571385418254</v>
      </c>
      <c r="J230" s="39">
        <f t="shared" si="40"/>
        <v>-359.34686933369665</v>
      </c>
      <c r="K230" s="36">
        <f t="shared" si="35"/>
        <v>-22012.918254751952</v>
      </c>
      <c r="L230" s="36">
        <f t="shared" si="36"/>
        <v>-8250010.6978443544</v>
      </c>
      <c r="M230" s="36">
        <f t="shared" si="37"/>
        <v>-8386921.8550604936</v>
      </c>
      <c r="N230" s="40">
        <f>'jan-sep'!M230</f>
        <v>-8862109.1930974014</v>
      </c>
      <c r="O230" s="40">
        <f t="shared" si="39"/>
        <v>475187.33803690784</v>
      </c>
    </row>
    <row r="231" spans="1:15" s="34" customFormat="1" x14ac:dyDescent="0.3">
      <c r="A231" s="33">
        <v>1253</v>
      </c>
      <c r="B231" s="34" t="s">
        <v>284</v>
      </c>
      <c r="C231" s="35">
        <v>177648</v>
      </c>
      <c r="D231" s="35">
        <v>7957</v>
      </c>
      <c r="E231" s="36">
        <f t="shared" si="31"/>
        <v>22326.002262159105</v>
      </c>
      <c r="F231" s="37">
        <f t="shared" si="38"/>
        <v>0.78282908333536738</v>
      </c>
      <c r="G231" s="38">
        <f t="shared" si="32"/>
        <v>3716.181587994944</v>
      </c>
      <c r="H231" s="38">
        <f t="shared" si="33"/>
        <v>1169.5852545217767</v>
      </c>
      <c r="I231" s="36">
        <f t="shared" si="34"/>
        <v>4885.7668425167212</v>
      </c>
      <c r="J231" s="39">
        <f t="shared" si="40"/>
        <v>-359.34686933369665</v>
      </c>
      <c r="K231" s="36">
        <f t="shared" si="35"/>
        <v>4526.4199731830249</v>
      </c>
      <c r="L231" s="36">
        <f t="shared" si="36"/>
        <v>38876046.765905552</v>
      </c>
      <c r="M231" s="36">
        <f t="shared" si="37"/>
        <v>36016723.726617329</v>
      </c>
      <c r="N231" s="40">
        <f>'jan-sep'!M231</f>
        <v>28579273.989238657</v>
      </c>
      <c r="O231" s="40">
        <f t="shared" si="39"/>
        <v>7437449.7373786718</v>
      </c>
    </row>
    <row r="232" spans="1:15" s="34" customFormat="1" x14ac:dyDescent="0.3">
      <c r="A232" s="33">
        <v>1256</v>
      </c>
      <c r="B232" s="34" t="s">
        <v>285</v>
      </c>
      <c r="C232" s="35">
        <v>184969</v>
      </c>
      <c r="D232" s="35">
        <v>7812</v>
      </c>
      <c r="E232" s="36">
        <f t="shared" si="31"/>
        <v>23677.547363031234</v>
      </c>
      <c r="F232" s="37">
        <f t="shared" si="38"/>
        <v>0.83021906386024691</v>
      </c>
      <c r="G232" s="38">
        <f t="shared" si="32"/>
        <v>2905.2545274716672</v>
      </c>
      <c r="H232" s="38">
        <f t="shared" si="33"/>
        <v>696.54446921653175</v>
      </c>
      <c r="I232" s="36">
        <f t="shared" si="34"/>
        <v>3601.7989966881987</v>
      </c>
      <c r="J232" s="39">
        <f t="shared" si="40"/>
        <v>-359.34686933369665</v>
      </c>
      <c r="K232" s="36">
        <f t="shared" si="35"/>
        <v>3242.452127354502</v>
      </c>
      <c r="L232" s="36">
        <f t="shared" si="36"/>
        <v>28137253.762128208</v>
      </c>
      <c r="M232" s="36">
        <f t="shared" si="37"/>
        <v>25330036.018893369</v>
      </c>
      <c r="N232" s="40">
        <f>'jan-sep'!M232</f>
        <v>20117161.022236079</v>
      </c>
      <c r="O232" s="40">
        <f t="shared" si="39"/>
        <v>5212874.9966572896</v>
      </c>
    </row>
    <row r="233" spans="1:15" s="34" customFormat="1" x14ac:dyDescent="0.3">
      <c r="A233" s="33">
        <v>1259</v>
      </c>
      <c r="B233" s="34" t="s">
        <v>286</v>
      </c>
      <c r="C233" s="35">
        <v>116488</v>
      </c>
      <c r="D233" s="35">
        <v>4852</v>
      </c>
      <c r="E233" s="36">
        <f t="shared" si="31"/>
        <v>24008.244023083265</v>
      </c>
      <c r="F233" s="37">
        <f t="shared" si="38"/>
        <v>0.841814465500485</v>
      </c>
      <c r="G233" s="38">
        <f t="shared" si="32"/>
        <v>2706.8365314404477</v>
      </c>
      <c r="H233" s="38">
        <f t="shared" si="33"/>
        <v>580.8006381983206</v>
      </c>
      <c r="I233" s="36">
        <f t="shared" si="34"/>
        <v>3287.6371696387682</v>
      </c>
      <c r="J233" s="39">
        <f t="shared" si="40"/>
        <v>-359.34686933369665</v>
      </c>
      <c r="K233" s="36">
        <f t="shared" si="35"/>
        <v>2928.2903003050715</v>
      </c>
      <c r="L233" s="36">
        <f t="shared" si="36"/>
        <v>15951615.547087304</v>
      </c>
      <c r="M233" s="36">
        <f t="shared" si="37"/>
        <v>14208064.537080206</v>
      </c>
      <c r="N233" s="40">
        <f>'jan-sep'!M233</f>
        <v>10839837.695838373</v>
      </c>
      <c r="O233" s="40">
        <f t="shared" si="39"/>
        <v>3368226.8412418328</v>
      </c>
    </row>
    <row r="234" spans="1:15" s="34" customFormat="1" x14ac:dyDescent="0.3">
      <c r="A234" s="33">
        <v>1260</v>
      </c>
      <c r="B234" s="34" t="s">
        <v>287</v>
      </c>
      <c r="C234" s="35">
        <v>115336</v>
      </c>
      <c r="D234" s="35">
        <v>5077</v>
      </c>
      <c r="E234" s="36">
        <f t="shared" si="31"/>
        <v>22717.352767382312</v>
      </c>
      <c r="F234" s="37">
        <f t="shared" si="38"/>
        <v>0.79655122461571537</v>
      </c>
      <c r="G234" s="38">
        <f t="shared" si="32"/>
        <v>3481.3712848610198</v>
      </c>
      <c r="H234" s="38">
        <f t="shared" si="33"/>
        <v>1032.6125776936544</v>
      </c>
      <c r="I234" s="36">
        <f t="shared" si="34"/>
        <v>4513.9838625546745</v>
      </c>
      <c r="J234" s="39">
        <f t="shared" si="40"/>
        <v>-359.34686933369665</v>
      </c>
      <c r="K234" s="36">
        <f t="shared" si="35"/>
        <v>4154.6369932209782</v>
      </c>
      <c r="L234" s="36">
        <f t="shared" si="36"/>
        <v>22917496.070190083</v>
      </c>
      <c r="M234" s="36">
        <f t="shared" si="37"/>
        <v>21093092.014582906</v>
      </c>
      <c r="N234" s="40">
        <f>'jan-sep'!M234</f>
        <v>16555952.644635504</v>
      </c>
      <c r="O234" s="40">
        <f t="shared" si="39"/>
        <v>4537139.3699474018</v>
      </c>
    </row>
    <row r="235" spans="1:15" s="34" customFormat="1" x14ac:dyDescent="0.3">
      <c r="A235" s="33">
        <v>1263</v>
      </c>
      <c r="B235" s="34" t="s">
        <v>288</v>
      </c>
      <c r="C235" s="35">
        <v>395315</v>
      </c>
      <c r="D235" s="35">
        <v>15607</v>
      </c>
      <c r="E235" s="36">
        <f t="shared" si="31"/>
        <v>25329.339398987635</v>
      </c>
      <c r="F235" s="37">
        <f t="shared" si="38"/>
        <v>0.88813677031681515</v>
      </c>
      <c r="G235" s="38">
        <f t="shared" si="32"/>
        <v>1914.1793058978262</v>
      </c>
      <c r="H235" s="38">
        <f t="shared" si="33"/>
        <v>118.4172566317913</v>
      </c>
      <c r="I235" s="36">
        <f t="shared" si="34"/>
        <v>2032.5965625296176</v>
      </c>
      <c r="J235" s="39">
        <f t="shared" si="40"/>
        <v>-359.34686933369665</v>
      </c>
      <c r="K235" s="36">
        <f t="shared" si="35"/>
        <v>1673.2496931959208</v>
      </c>
      <c r="L235" s="36">
        <f t="shared" si="36"/>
        <v>31722734.551399741</v>
      </c>
      <c r="M235" s="36">
        <f t="shared" si="37"/>
        <v>26114407.961708736</v>
      </c>
      <c r="N235" s="40">
        <f>'jan-sep'!M235</f>
        <v>16333991.66228044</v>
      </c>
      <c r="O235" s="40">
        <f t="shared" si="39"/>
        <v>9780416.2994282953</v>
      </c>
    </row>
    <row r="236" spans="1:15" s="34" customFormat="1" x14ac:dyDescent="0.3">
      <c r="A236" s="33">
        <v>1264</v>
      </c>
      <c r="B236" s="34" t="s">
        <v>289</v>
      </c>
      <c r="C236" s="35">
        <v>88344</v>
      </c>
      <c r="D236" s="35">
        <v>2858</v>
      </c>
      <c r="E236" s="36">
        <f t="shared" si="31"/>
        <v>30911.126662001399</v>
      </c>
      <c r="F236" s="37">
        <f t="shared" si="38"/>
        <v>1.0838540937842687</v>
      </c>
      <c r="G236" s="38">
        <f t="shared" si="32"/>
        <v>-1434.8930519104324</v>
      </c>
      <c r="H236" s="38">
        <f t="shared" si="33"/>
        <v>0</v>
      </c>
      <c r="I236" s="36">
        <f t="shared" si="34"/>
        <v>-1434.8930519104324</v>
      </c>
      <c r="J236" s="39">
        <f t="shared" si="40"/>
        <v>-359.34686933369665</v>
      </c>
      <c r="K236" s="36">
        <f t="shared" si="35"/>
        <v>-1794.2399212441292</v>
      </c>
      <c r="L236" s="36">
        <f t="shared" si="36"/>
        <v>-4100924.342360016</v>
      </c>
      <c r="M236" s="36">
        <f t="shared" si="37"/>
        <v>-5127937.6949157212</v>
      </c>
      <c r="N236" s="40">
        <f>'jan-sep'!M236</f>
        <v>-3183428.5403474425</v>
      </c>
      <c r="O236" s="40">
        <f t="shared" si="39"/>
        <v>-1944509.1545682787</v>
      </c>
    </row>
    <row r="237" spans="1:15" s="34" customFormat="1" x14ac:dyDescent="0.3">
      <c r="A237" s="33">
        <v>1265</v>
      </c>
      <c r="B237" s="34" t="s">
        <v>290</v>
      </c>
      <c r="C237" s="35">
        <v>13569</v>
      </c>
      <c r="D237" s="35">
        <v>576</v>
      </c>
      <c r="E237" s="36">
        <f t="shared" si="31"/>
        <v>23557.291666666668</v>
      </c>
      <c r="F237" s="37">
        <f t="shared" si="38"/>
        <v>0.82600247123226489</v>
      </c>
      <c r="G237" s="38">
        <f t="shared" si="32"/>
        <v>2977.4079452904066</v>
      </c>
      <c r="H237" s="38">
        <f t="shared" si="33"/>
        <v>738.63396294412973</v>
      </c>
      <c r="I237" s="36">
        <f t="shared" si="34"/>
        <v>3716.0419082345361</v>
      </c>
      <c r="J237" s="39">
        <f t="shared" si="40"/>
        <v>-359.34686933369665</v>
      </c>
      <c r="K237" s="36">
        <f t="shared" si="35"/>
        <v>3356.6950389008393</v>
      </c>
      <c r="L237" s="36">
        <f t="shared" si="36"/>
        <v>2140440.1391430926</v>
      </c>
      <c r="M237" s="36">
        <f t="shared" si="37"/>
        <v>1933456.3424068834</v>
      </c>
      <c r="N237" s="40">
        <f>'jan-sep'!M237</f>
        <v>1491904.2689206311</v>
      </c>
      <c r="O237" s="40">
        <f t="shared" si="39"/>
        <v>441552.07348625222</v>
      </c>
    </row>
    <row r="238" spans="1:15" s="34" customFormat="1" x14ac:dyDescent="0.3">
      <c r="A238" s="33">
        <v>1266</v>
      </c>
      <c r="B238" s="34" t="s">
        <v>291</v>
      </c>
      <c r="C238" s="35">
        <v>53899</v>
      </c>
      <c r="D238" s="35">
        <v>1701</v>
      </c>
      <c r="E238" s="36">
        <f t="shared" si="31"/>
        <v>31686.654908877132</v>
      </c>
      <c r="F238" s="37">
        <f t="shared" si="38"/>
        <v>1.111046873730879</v>
      </c>
      <c r="G238" s="38">
        <f t="shared" si="32"/>
        <v>-1900.2100000358716</v>
      </c>
      <c r="H238" s="38">
        <f t="shared" si="33"/>
        <v>0</v>
      </c>
      <c r="I238" s="36">
        <f t="shared" si="34"/>
        <v>-1900.2100000358716</v>
      </c>
      <c r="J238" s="39">
        <f t="shared" si="40"/>
        <v>-359.34686933369665</v>
      </c>
      <c r="K238" s="36">
        <f t="shared" si="35"/>
        <v>-2259.5568693695682</v>
      </c>
      <c r="L238" s="36">
        <f t="shared" si="36"/>
        <v>-3232257.2100610179</v>
      </c>
      <c r="M238" s="36">
        <f t="shared" si="37"/>
        <v>-3843506.2347976356</v>
      </c>
      <c r="N238" s="40">
        <f>'jan-sep'!M238</f>
        <v>-3896032.3817813173</v>
      </c>
      <c r="O238" s="40">
        <f t="shared" si="39"/>
        <v>52526.146983681712</v>
      </c>
    </row>
    <row r="239" spans="1:15" s="34" customFormat="1" x14ac:dyDescent="0.3">
      <c r="A239" s="33">
        <v>1401</v>
      </c>
      <c r="B239" s="34" t="s">
        <v>292</v>
      </c>
      <c r="C239" s="35">
        <v>323318</v>
      </c>
      <c r="D239" s="35">
        <v>11923</v>
      </c>
      <c r="E239" s="36">
        <f t="shared" si="31"/>
        <v>27117.168497861276</v>
      </c>
      <c r="F239" s="37">
        <f t="shared" si="38"/>
        <v>0.95082442026853553</v>
      </c>
      <c r="G239" s="38">
        <f t="shared" si="32"/>
        <v>841.48184657364175</v>
      </c>
      <c r="H239" s="38">
        <f t="shared" si="33"/>
        <v>0</v>
      </c>
      <c r="I239" s="36">
        <f t="shared" si="34"/>
        <v>841.48184657364175</v>
      </c>
      <c r="J239" s="39">
        <f t="shared" si="40"/>
        <v>-359.34686933369665</v>
      </c>
      <c r="K239" s="36">
        <f t="shared" si="35"/>
        <v>482.1349772399451</v>
      </c>
      <c r="L239" s="36">
        <f t="shared" si="36"/>
        <v>10032988.056697531</v>
      </c>
      <c r="M239" s="36">
        <f t="shared" si="37"/>
        <v>5748495.3336318657</v>
      </c>
      <c r="N239" s="40">
        <f>'jan-sep'!M239</f>
        <v>1047066.3797891608</v>
      </c>
      <c r="O239" s="40">
        <f t="shared" si="39"/>
        <v>4701428.9538427051</v>
      </c>
    </row>
    <row r="240" spans="1:15" s="34" customFormat="1" x14ac:dyDescent="0.3">
      <c r="A240" s="33">
        <v>1411</v>
      </c>
      <c r="B240" s="34" t="s">
        <v>293</v>
      </c>
      <c r="C240" s="35">
        <v>70871</v>
      </c>
      <c r="D240" s="35">
        <v>2370</v>
      </c>
      <c r="E240" s="36">
        <f t="shared" si="31"/>
        <v>29903.37552742616</v>
      </c>
      <c r="F240" s="37">
        <f t="shared" si="38"/>
        <v>1.0485187530615443</v>
      </c>
      <c r="G240" s="38">
        <f t="shared" si="32"/>
        <v>-830.24237116528889</v>
      </c>
      <c r="H240" s="38">
        <f t="shared" si="33"/>
        <v>0</v>
      </c>
      <c r="I240" s="36">
        <f t="shared" si="34"/>
        <v>-830.24237116528889</v>
      </c>
      <c r="J240" s="39">
        <f t="shared" si="40"/>
        <v>-359.34686933369665</v>
      </c>
      <c r="K240" s="36">
        <f t="shared" si="35"/>
        <v>-1189.5892404989854</v>
      </c>
      <c r="L240" s="36">
        <f t="shared" si="36"/>
        <v>-1967674.4196617347</v>
      </c>
      <c r="M240" s="36">
        <f t="shared" si="37"/>
        <v>-2819326.4999825954</v>
      </c>
      <c r="N240" s="40">
        <f>'jan-sep'!M240</f>
        <v>-1985866.6342279371</v>
      </c>
      <c r="O240" s="40">
        <f t="shared" si="39"/>
        <v>-833459.86575465836</v>
      </c>
    </row>
    <row r="241" spans="1:15" s="34" customFormat="1" x14ac:dyDescent="0.3">
      <c r="A241" s="33">
        <v>1412</v>
      </c>
      <c r="B241" s="34" t="s">
        <v>294</v>
      </c>
      <c r="C241" s="35">
        <v>20195</v>
      </c>
      <c r="D241" s="35">
        <v>785</v>
      </c>
      <c r="E241" s="36">
        <f t="shared" si="31"/>
        <v>25726.114649681527</v>
      </c>
      <c r="F241" s="37">
        <f t="shared" si="38"/>
        <v>0.90204912247657987</v>
      </c>
      <c r="G241" s="38">
        <f t="shared" si="32"/>
        <v>1676.1141554814908</v>
      </c>
      <c r="H241" s="38">
        <f t="shared" si="33"/>
        <v>0</v>
      </c>
      <c r="I241" s="36">
        <f t="shared" si="34"/>
        <v>1676.1141554814908</v>
      </c>
      <c r="J241" s="39">
        <f t="shared" si="40"/>
        <v>-359.34686933369665</v>
      </c>
      <c r="K241" s="36">
        <f t="shared" si="35"/>
        <v>1316.767286147794</v>
      </c>
      <c r="L241" s="36">
        <f t="shared" si="36"/>
        <v>1315749.6120529703</v>
      </c>
      <c r="M241" s="36">
        <f t="shared" si="37"/>
        <v>1033662.3196260183</v>
      </c>
      <c r="N241" s="40">
        <f>'jan-sep'!M241</f>
        <v>243940.37642661197</v>
      </c>
      <c r="O241" s="40">
        <f t="shared" si="39"/>
        <v>789721.94319940638</v>
      </c>
    </row>
    <row r="242" spans="1:15" s="34" customFormat="1" x14ac:dyDescent="0.3">
      <c r="A242" s="33">
        <v>1413</v>
      </c>
      <c r="B242" s="34" t="s">
        <v>295</v>
      </c>
      <c r="C242" s="35">
        <v>35193</v>
      </c>
      <c r="D242" s="35">
        <v>1395</v>
      </c>
      <c r="E242" s="36">
        <f t="shared" si="31"/>
        <v>25227.956989247312</v>
      </c>
      <c r="F242" s="37">
        <f t="shared" si="38"/>
        <v>0.88458194227588705</v>
      </c>
      <c r="G242" s="38">
        <f t="shared" si="32"/>
        <v>1975.00875174202</v>
      </c>
      <c r="H242" s="38">
        <f t="shared" si="33"/>
        <v>153.90110004090437</v>
      </c>
      <c r="I242" s="36">
        <f t="shared" si="34"/>
        <v>2128.9098517829243</v>
      </c>
      <c r="J242" s="39">
        <f t="shared" si="40"/>
        <v>-359.34686933369665</v>
      </c>
      <c r="K242" s="36">
        <f t="shared" si="35"/>
        <v>1769.5629824492275</v>
      </c>
      <c r="L242" s="36">
        <f t="shared" si="36"/>
        <v>2969829.2432371792</v>
      </c>
      <c r="M242" s="36">
        <f t="shared" si="37"/>
        <v>2468540.3605166725</v>
      </c>
      <c r="N242" s="40">
        <f>'jan-sep'!M242</f>
        <v>394437.99377722654</v>
      </c>
      <c r="O242" s="40">
        <f t="shared" si="39"/>
        <v>2074102.3667394458</v>
      </c>
    </row>
    <row r="243" spans="1:15" s="34" customFormat="1" x14ac:dyDescent="0.3">
      <c r="A243" s="33">
        <v>1416</v>
      </c>
      <c r="B243" s="34" t="s">
        <v>296</v>
      </c>
      <c r="C243" s="35">
        <v>109828</v>
      </c>
      <c r="D243" s="35">
        <v>4161</v>
      </c>
      <c r="E243" s="36">
        <f t="shared" si="31"/>
        <v>26394.616678683007</v>
      </c>
      <c r="F243" s="37">
        <f t="shared" si="38"/>
        <v>0.92548918238636735</v>
      </c>
      <c r="G243" s="38">
        <f t="shared" si="32"/>
        <v>1275.0129380806029</v>
      </c>
      <c r="H243" s="38">
        <f t="shared" si="33"/>
        <v>0</v>
      </c>
      <c r="I243" s="36">
        <f t="shared" si="34"/>
        <v>1275.0129380806029</v>
      </c>
      <c r="J243" s="39">
        <f t="shared" si="40"/>
        <v>-359.34686933369665</v>
      </c>
      <c r="K243" s="36">
        <f t="shared" si="35"/>
        <v>915.66606874690626</v>
      </c>
      <c r="L243" s="36">
        <f t="shared" si="36"/>
        <v>5305328.8353533885</v>
      </c>
      <c r="M243" s="36">
        <f t="shared" si="37"/>
        <v>3810086.5120558771</v>
      </c>
      <c r="N243" s="40">
        <f>'jan-sep'!M243</f>
        <v>1239574.4029441224</v>
      </c>
      <c r="O243" s="40">
        <f t="shared" si="39"/>
        <v>2570512.1091117547</v>
      </c>
    </row>
    <row r="244" spans="1:15" s="34" customFormat="1" x14ac:dyDescent="0.3">
      <c r="A244" s="33">
        <v>1417</v>
      </c>
      <c r="B244" s="34" t="s">
        <v>297</v>
      </c>
      <c r="C244" s="35">
        <v>76858</v>
      </c>
      <c r="D244" s="35">
        <v>2689</v>
      </c>
      <c r="E244" s="36">
        <f t="shared" si="31"/>
        <v>28582.372629230198</v>
      </c>
      <c r="F244" s="37">
        <f t="shared" si="38"/>
        <v>1.0021996908427402</v>
      </c>
      <c r="G244" s="38">
        <f t="shared" si="32"/>
        <v>-37.640632247711615</v>
      </c>
      <c r="H244" s="38">
        <f t="shared" si="33"/>
        <v>0</v>
      </c>
      <c r="I244" s="36">
        <f t="shared" si="34"/>
        <v>-37.640632247711615</v>
      </c>
      <c r="J244" s="39">
        <f t="shared" si="40"/>
        <v>-359.34686933369665</v>
      </c>
      <c r="K244" s="36">
        <f t="shared" si="35"/>
        <v>-396.98750158140825</v>
      </c>
      <c r="L244" s="36">
        <f t="shared" si="36"/>
        <v>-101215.66011409654</v>
      </c>
      <c r="M244" s="36">
        <f t="shared" si="37"/>
        <v>-1067499.3917524067</v>
      </c>
      <c r="N244" s="40">
        <f>'jan-sep'!M244</f>
        <v>-1215386.4048265482</v>
      </c>
      <c r="O244" s="40">
        <f t="shared" si="39"/>
        <v>147887.01307414146</v>
      </c>
    </row>
    <row r="245" spans="1:15" s="34" customFormat="1" x14ac:dyDescent="0.3">
      <c r="A245" s="33">
        <v>1418</v>
      </c>
      <c r="B245" s="34" t="s">
        <v>298</v>
      </c>
      <c r="C245" s="35">
        <v>30959</v>
      </c>
      <c r="D245" s="35">
        <v>1294</v>
      </c>
      <c r="E245" s="36">
        <f t="shared" si="31"/>
        <v>23925.038639876351</v>
      </c>
      <c r="F245" s="37">
        <f t="shared" si="38"/>
        <v>0.83889698869027984</v>
      </c>
      <c r="G245" s="38">
        <f t="shared" si="32"/>
        <v>2756.7597613645962</v>
      </c>
      <c r="H245" s="38">
        <f t="shared" si="33"/>
        <v>609.92252232074054</v>
      </c>
      <c r="I245" s="36">
        <f t="shared" si="34"/>
        <v>3366.6822836853366</v>
      </c>
      <c r="J245" s="39">
        <f t="shared" si="40"/>
        <v>-359.34686933369665</v>
      </c>
      <c r="K245" s="36">
        <f t="shared" si="35"/>
        <v>3007.3354143516399</v>
      </c>
      <c r="L245" s="36">
        <f t="shared" si="36"/>
        <v>4356486.8750888258</v>
      </c>
      <c r="M245" s="36">
        <f t="shared" si="37"/>
        <v>3891492.0261710221</v>
      </c>
      <c r="N245" s="40">
        <f>'jan-sep'!M245</f>
        <v>2158823.3055265611</v>
      </c>
      <c r="O245" s="40">
        <f t="shared" si="39"/>
        <v>1732668.720644461</v>
      </c>
    </row>
    <row r="246" spans="1:15" s="34" customFormat="1" x14ac:dyDescent="0.3">
      <c r="A246" s="33">
        <v>1419</v>
      </c>
      <c r="B246" s="34" t="s">
        <v>299</v>
      </c>
      <c r="C246" s="35">
        <v>61112</v>
      </c>
      <c r="D246" s="35">
        <v>2298</v>
      </c>
      <c r="E246" s="36">
        <f t="shared" si="31"/>
        <v>26593.559617058312</v>
      </c>
      <c r="F246" s="37">
        <f t="shared" si="38"/>
        <v>0.93246482971702938</v>
      </c>
      <c r="G246" s="38">
        <f t="shared" si="32"/>
        <v>1155.6471750554199</v>
      </c>
      <c r="H246" s="38">
        <f t="shared" si="33"/>
        <v>0</v>
      </c>
      <c r="I246" s="36">
        <f t="shared" si="34"/>
        <v>1155.6471750554199</v>
      </c>
      <c r="J246" s="39">
        <f t="shared" si="40"/>
        <v>-359.34686933369665</v>
      </c>
      <c r="K246" s="36">
        <f t="shared" si="35"/>
        <v>796.30030572172325</v>
      </c>
      <c r="L246" s="36">
        <f t="shared" si="36"/>
        <v>2655677.2082773549</v>
      </c>
      <c r="M246" s="36">
        <f t="shared" si="37"/>
        <v>1829898.1025485201</v>
      </c>
      <c r="N246" s="40">
        <f>'jan-sep'!M246</f>
        <v>1505714.6306093668</v>
      </c>
      <c r="O246" s="40">
        <f t="shared" si="39"/>
        <v>324183.47193915327</v>
      </c>
    </row>
    <row r="247" spans="1:15" s="34" customFormat="1" x14ac:dyDescent="0.3">
      <c r="A247" s="33">
        <v>1420</v>
      </c>
      <c r="B247" s="34" t="s">
        <v>300</v>
      </c>
      <c r="C247" s="35">
        <v>195580</v>
      </c>
      <c r="D247" s="35">
        <v>7839</v>
      </c>
      <c r="E247" s="36">
        <f t="shared" si="31"/>
        <v>24949.610919760173</v>
      </c>
      <c r="F247" s="37">
        <f t="shared" si="38"/>
        <v>0.87482213862326719</v>
      </c>
      <c r="G247" s="38">
        <f t="shared" si="32"/>
        <v>2142.0163934343036</v>
      </c>
      <c r="H247" s="38">
        <f t="shared" si="33"/>
        <v>251.32222436140307</v>
      </c>
      <c r="I247" s="36">
        <f t="shared" si="34"/>
        <v>2393.3386177957068</v>
      </c>
      <c r="J247" s="39">
        <f t="shared" si="40"/>
        <v>-359.34686933369665</v>
      </c>
      <c r="K247" s="36">
        <f t="shared" si="35"/>
        <v>2033.99174846201</v>
      </c>
      <c r="L247" s="36">
        <f t="shared" si="36"/>
        <v>18761381.424900547</v>
      </c>
      <c r="M247" s="36">
        <f t="shared" si="37"/>
        <v>15944461.316193696</v>
      </c>
      <c r="N247" s="40">
        <f>'jan-sep'!M247</f>
        <v>12479194.816091724</v>
      </c>
      <c r="O247" s="40">
        <f t="shared" si="39"/>
        <v>3465266.5001019724</v>
      </c>
    </row>
    <row r="248" spans="1:15" s="34" customFormat="1" x14ac:dyDescent="0.3">
      <c r="A248" s="33">
        <v>1421</v>
      </c>
      <c r="B248" s="34" t="s">
        <v>301</v>
      </c>
      <c r="C248" s="35">
        <v>76945</v>
      </c>
      <c r="D248" s="35">
        <v>1764</v>
      </c>
      <c r="E248" s="36">
        <f t="shared" si="31"/>
        <v>43619.614512471657</v>
      </c>
      <c r="F248" s="37">
        <f t="shared" si="38"/>
        <v>1.5294588992368048</v>
      </c>
      <c r="G248" s="38">
        <f t="shared" si="32"/>
        <v>-9059.9857621925858</v>
      </c>
      <c r="H248" s="38">
        <f t="shared" si="33"/>
        <v>0</v>
      </c>
      <c r="I248" s="36">
        <f t="shared" si="34"/>
        <v>-9059.9857621925858</v>
      </c>
      <c r="J248" s="39">
        <f t="shared" si="40"/>
        <v>-359.34686933369665</v>
      </c>
      <c r="K248" s="36">
        <f t="shared" si="35"/>
        <v>-9419.3326315262821</v>
      </c>
      <c r="L248" s="36">
        <f t="shared" si="36"/>
        <v>-15981814.884507721</v>
      </c>
      <c r="M248" s="36">
        <f t="shared" si="37"/>
        <v>-16615702.762012362</v>
      </c>
      <c r="N248" s="40">
        <f>'jan-sep'!M248</f>
        <v>-17036640.988513954</v>
      </c>
      <c r="O248" s="40">
        <f t="shared" si="39"/>
        <v>420938.2265015915</v>
      </c>
    </row>
    <row r="249" spans="1:15" s="34" customFormat="1" x14ac:dyDescent="0.3">
      <c r="A249" s="33">
        <v>1422</v>
      </c>
      <c r="B249" s="34" t="s">
        <v>302</v>
      </c>
      <c r="C249" s="35">
        <v>68224</v>
      </c>
      <c r="D249" s="35">
        <v>2172</v>
      </c>
      <c r="E249" s="36">
        <f t="shared" si="31"/>
        <v>31410.681399631674</v>
      </c>
      <c r="F249" s="37">
        <f t="shared" si="38"/>
        <v>1.1013702604827633</v>
      </c>
      <c r="G249" s="38">
        <f t="shared" si="32"/>
        <v>-1734.6258944885972</v>
      </c>
      <c r="H249" s="38">
        <f t="shared" si="33"/>
        <v>0</v>
      </c>
      <c r="I249" s="36">
        <f t="shared" si="34"/>
        <v>-1734.6258944885972</v>
      </c>
      <c r="J249" s="39">
        <f t="shared" si="40"/>
        <v>-359.34686933369665</v>
      </c>
      <c r="K249" s="36">
        <f t="shared" si="35"/>
        <v>-2093.9727638222939</v>
      </c>
      <c r="L249" s="36">
        <f t="shared" si="36"/>
        <v>-3767607.4428292331</v>
      </c>
      <c r="M249" s="36">
        <f t="shared" si="37"/>
        <v>-4548108.8430220224</v>
      </c>
      <c r="N249" s="40">
        <f>'jan-sep'!M249</f>
        <v>-5788468.1559253475</v>
      </c>
      <c r="O249" s="40">
        <f t="shared" si="39"/>
        <v>1240359.3129033251</v>
      </c>
    </row>
    <row r="250" spans="1:15" s="34" customFormat="1" x14ac:dyDescent="0.3">
      <c r="A250" s="33">
        <v>1424</v>
      </c>
      <c r="B250" s="34" t="s">
        <v>303</v>
      </c>
      <c r="C250" s="35">
        <v>163211</v>
      </c>
      <c r="D250" s="35">
        <v>5359</v>
      </c>
      <c r="E250" s="36">
        <f t="shared" si="31"/>
        <v>30455.495428251539</v>
      </c>
      <c r="F250" s="37">
        <f t="shared" si="38"/>
        <v>1.0678780414275997</v>
      </c>
      <c r="G250" s="38">
        <f t="shared" si="32"/>
        <v>-1161.5143116605161</v>
      </c>
      <c r="H250" s="38">
        <f t="shared" si="33"/>
        <v>0</v>
      </c>
      <c r="I250" s="36">
        <f t="shared" si="34"/>
        <v>-1161.5143116605161</v>
      </c>
      <c r="J250" s="39">
        <f t="shared" si="40"/>
        <v>-359.34686933369665</v>
      </c>
      <c r="K250" s="36">
        <f t="shared" si="35"/>
        <v>-1520.8611809942126</v>
      </c>
      <c r="L250" s="36">
        <f t="shared" si="36"/>
        <v>-6224555.196188706</v>
      </c>
      <c r="M250" s="36">
        <f t="shared" si="37"/>
        <v>-8150295.0689479858</v>
      </c>
      <c r="N250" s="40">
        <f>'jan-sep'!M250</f>
        <v>-9239408.309209913</v>
      </c>
      <c r="O250" s="40">
        <f t="shared" si="39"/>
        <v>1089113.2402619272</v>
      </c>
    </row>
    <row r="251" spans="1:15" s="34" customFormat="1" x14ac:dyDescent="0.3">
      <c r="A251" s="33">
        <v>1426</v>
      </c>
      <c r="B251" s="34" t="s">
        <v>304</v>
      </c>
      <c r="C251" s="35">
        <v>148323</v>
      </c>
      <c r="D251" s="35">
        <v>5093</v>
      </c>
      <c r="E251" s="36">
        <f t="shared" si="31"/>
        <v>29122.913803259376</v>
      </c>
      <c r="F251" s="37">
        <f t="shared" si="38"/>
        <v>1.0211529878460059</v>
      </c>
      <c r="G251" s="38">
        <f t="shared" si="32"/>
        <v>-361.96533666521862</v>
      </c>
      <c r="H251" s="38">
        <f t="shared" si="33"/>
        <v>0</v>
      </c>
      <c r="I251" s="36">
        <f t="shared" si="34"/>
        <v>-361.96533666521862</v>
      </c>
      <c r="J251" s="39">
        <f t="shared" si="40"/>
        <v>-359.34686933369665</v>
      </c>
      <c r="K251" s="36">
        <f t="shared" si="35"/>
        <v>-721.31220599891526</v>
      </c>
      <c r="L251" s="36">
        <f t="shared" si="36"/>
        <v>-1843489.4596359583</v>
      </c>
      <c r="M251" s="36">
        <f t="shared" si="37"/>
        <v>-3673643.0651524756</v>
      </c>
      <c r="N251" s="40">
        <f>'jan-sep'!M251</f>
        <v>-7054905.303005429</v>
      </c>
      <c r="O251" s="40">
        <f t="shared" si="39"/>
        <v>3381262.2378529534</v>
      </c>
    </row>
    <row r="252" spans="1:15" s="34" customFormat="1" x14ac:dyDescent="0.3">
      <c r="A252" s="33">
        <v>1428</v>
      </c>
      <c r="B252" s="34" t="s">
        <v>305</v>
      </c>
      <c r="C252" s="35">
        <v>70788</v>
      </c>
      <c r="D252" s="35">
        <v>3023</v>
      </c>
      <c r="E252" s="36">
        <f t="shared" si="31"/>
        <v>23416.473701620907</v>
      </c>
      <c r="F252" s="37">
        <f t="shared" si="38"/>
        <v>0.82106489229630075</v>
      </c>
      <c r="G252" s="38">
        <f t="shared" si="32"/>
        <v>3061.8987243178626</v>
      </c>
      <c r="H252" s="38">
        <f t="shared" si="33"/>
        <v>787.92025071014587</v>
      </c>
      <c r="I252" s="36">
        <f t="shared" si="34"/>
        <v>3849.8189750280085</v>
      </c>
      <c r="J252" s="39">
        <f t="shared" si="40"/>
        <v>-359.34686933369665</v>
      </c>
      <c r="K252" s="36">
        <f t="shared" si="35"/>
        <v>3490.4721056943117</v>
      </c>
      <c r="L252" s="36">
        <f t="shared" si="36"/>
        <v>11638002.76150967</v>
      </c>
      <c r="M252" s="36">
        <f t="shared" si="37"/>
        <v>10551697.175513905</v>
      </c>
      <c r="N252" s="40">
        <f>'jan-sep'!M252</f>
        <v>8093385.5120608918</v>
      </c>
      <c r="O252" s="40">
        <f t="shared" si="39"/>
        <v>2458311.6634530127</v>
      </c>
    </row>
    <row r="253" spans="1:15" s="34" customFormat="1" x14ac:dyDescent="0.3">
      <c r="A253" s="33">
        <v>1429</v>
      </c>
      <c r="B253" s="34" t="s">
        <v>306</v>
      </c>
      <c r="C253" s="35">
        <v>64571</v>
      </c>
      <c r="D253" s="35">
        <v>2830</v>
      </c>
      <c r="E253" s="36">
        <f t="shared" si="31"/>
        <v>22816.607773851589</v>
      </c>
      <c r="F253" s="37">
        <f t="shared" si="38"/>
        <v>0.80003145832788725</v>
      </c>
      <c r="G253" s="38">
        <f t="shared" si="32"/>
        <v>3421.8182809794539</v>
      </c>
      <c r="H253" s="38">
        <f t="shared" si="33"/>
        <v>997.87332542940737</v>
      </c>
      <c r="I253" s="36">
        <f t="shared" si="34"/>
        <v>4419.6916064088609</v>
      </c>
      <c r="J253" s="39">
        <f t="shared" si="40"/>
        <v>-359.34686933369665</v>
      </c>
      <c r="K253" s="36">
        <f t="shared" si="35"/>
        <v>4060.3447370751642</v>
      </c>
      <c r="L253" s="36">
        <f t="shared" si="36"/>
        <v>12507727.246137077</v>
      </c>
      <c r="M253" s="36">
        <f t="shared" si="37"/>
        <v>11490775.605922714</v>
      </c>
      <c r="N253" s="40">
        <f>'jan-sep'!M253</f>
        <v>9398901.3559815809</v>
      </c>
      <c r="O253" s="40">
        <f t="shared" si="39"/>
        <v>2091874.249941133</v>
      </c>
    </row>
    <row r="254" spans="1:15" s="34" customFormat="1" x14ac:dyDescent="0.3">
      <c r="A254" s="33">
        <v>1430</v>
      </c>
      <c r="B254" s="34" t="s">
        <v>307</v>
      </c>
      <c r="C254" s="35">
        <v>64996</v>
      </c>
      <c r="D254" s="35">
        <v>2942</v>
      </c>
      <c r="E254" s="36">
        <f t="shared" si="31"/>
        <v>22092.454112848402</v>
      </c>
      <c r="F254" s="37">
        <f t="shared" si="38"/>
        <v>0.77464005417140236</v>
      </c>
      <c r="G254" s="38">
        <f t="shared" si="32"/>
        <v>3856.3104775813663</v>
      </c>
      <c r="H254" s="38">
        <f t="shared" si="33"/>
        <v>1251.3271067805229</v>
      </c>
      <c r="I254" s="36">
        <f t="shared" si="34"/>
        <v>5107.6375843618889</v>
      </c>
      <c r="J254" s="39">
        <f t="shared" si="40"/>
        <v>-359.34686933369665</v>
      </c>
      <c r="K254" s="36">
        <f t="shared" si="35"/>
        <v>4748.2907150281926</v>
      </c>
      <c r="L254" s="36">
        <f t="shared" si="36"/>
        <v>15026669.773192678</v>
      </c>
      <c r="M254" s="36">
        <f t="shared" si="37"/>
        <v>13969471.283612942</v>
      </c>
      <c r="N254" s="40">
        <f>'jan-sep'!M254</f>
        <v>10550934.130493924</v>
      </c>
      <c r="O254" s="40">
        <f t="shared" si="39"/>
        <v>3418537.1531190183</v>
      </c>
    </row>
    <row r="255" spans="1:15" s="34" customFormat="1" x14ac:dyDescent="0.3">
      <c r="A255" s="33">
        <v>1431</v>
      </c>
      <c r="B255" s="34" t="s">
        <v>308</v>
      </c>
      <c r="C255" s="35">
        <v>70774</v>
      </c>
      <c r="D255" s="35">
        <v>3020</v>
      </c>
      <c r="E255" s="36">
        <f t="shared" si="31"/>
        <v>23435.099337748343</v>
      </c>
      <c r="F255" s="37">
        <f t="shared" si="38"/>
        <v>0.82171797337570618</v>
      </c>
      <c r="G255" s="38">
        <f t="shared" si="32"/>
        <v>3050.7233426414014</v>
      </c>
      <c r="H255" s="38">
        <f t="shared" si="33"/>
        <v>781.40127806554347</v>
      </c>
      <c r="I255" s="36">
        <f t="shared" si="34"/>
        <v>3832.1246207069448</v>
      </c>
      <c r="J255" s="39">
        <f t="shared" si="40"/>
        <v>-359.34686933369665</v>
      </c>
      <c r="K255" s="36">
        <f t="shared" si="35"/>
        <v>3472.7777513732481</v>
      </c>
      <c r="L255" s="36">
        <f t="shared" si="36"/>
        <v>11573016.354534972</v>
      </c>
      <c r="M255" s="36">
        <f t="shared" si="37"/>
        <v>10487788.809147209</v>
      </c>
      <c r="N255" s="40">
        <f>'jan-sep'!M255</f>
        <v>5648187.3127435967</v>
      </c>
      <c r="O255" s="40">
        <f t="shared" si="39"/>
        <v>4839601.4964036122</v>
      </c>
    </row>
    <row r="256" spans="1:15" s="34" customFormat="1" x14ac:dyDescent="0.3">
      <c r="A256" s="33">
        <v>1432</v>
      </c>
      <c r="B256" s="34" t="s">
        <v>309</v>
      </c>
      <c r="C256" s="35">
        <v>366513</v>
      </c>
      <c r="D256" s="35">
        <v>12900</v>
      </c>
      <c r="E256" s="36">
        <f t="shared" si="31"/>
        <v>28411.860465116279</v>
      </c>
      <c r="F256" s="37">
        <f t="shared" si="38"/>
        <v>0.99622092762470216</v>
      </c>
      <c r="G256" s="38">
        <f t="shared" si="32"/>
        <v>64.666666220640039</v>
      </c>
      <c r="H256" s="38">
        <f t="shared" si="33"/>
        <v>0</v>
      </c>
      <c r="I256" s="36">
        <f t="shared" si="34"/>
        <v>64.666666220640039</v>
      </c>
      <c r="J256" s="39">
        <f t="shared" si="40"/>
        <v>-359.34686933369665</v>
      </c>
      <c r="K256" s="36">
        <f t="shared" si="35"/>
        <v>-294.68020311305662</v>
      </c>
      <c r="L256" s="36">
        <f t="shared" si="36"/>
        <v>834199.99424625654</v>
      </c>
      <c r="M256" s="36">
        <f t="shared" si="37"/>
        <v>-3801374.6201584302</v>
      </c>
      <c r="N256" s="40">
        <f>'jan-sep'!M256</f>
        <v>1221923.3833163045</v>
      </c>
      <c r="O256" s="40">
        <f t="shared" si="39"/>
        <v>-5023298.0034747347</v>
      </c>
    </row>
    <row r="257" spans="1:15" s="34" customFormat="1" x14ac:dyDescent="0.3">
      <c r="A257" s="33">
        <v>1433</v>
      </c>
      <c r="B257" s="34" t="s">
        <v>310</v>
      </c>
      <c r="C257" s="35">
        <v>67457</v>
      </c>
      <c r="D257" s="35">
        <v>2840</v>
      </c>
      <c r="E257" s="36">
        <f t="shared" si="31"/>
        <v>23752.464788732395</v>
      </c>
      <c r="F257" s="37">
        <f t="shared" si="38"/>
        <v>0.83284593538873763</v>
      </c>
      <c r="G257" s="38">
        <f t="shared" si="32"/>
        <v>2860.3040720509698</v>
      </c>
      <c r="H257" s="38">
        <f t="shared" si="33"/>
        <v>670.32337022112506</v>
      </c>
      <c r="I257" s="36">
        <f t="shared" si="34"/>
        <v>3530.6274422720949</v>
      </c>
      <c r="J257" s="39">
        <f t="shared" si="40"/>
        <v>-359.34686933369665</v>
      </c>
      <c r="K257" s="36">
        <f t="shared" si="35"/>
        <v>3171.2805729383981</v>
      </c>
      <c r="L257" s="36">
        <f t="shared" si="36"/>
        <v>10026981.936052749</v>
      </c>
      <c r="M257" s="36">
        <f t="shared" si="37"/>
        <v>9006436.8271450512</v>
      </c>
      <c r="N257" s="40">
        <f>'jan-sep'!M257</f>
        <v>8838695.3537058979</v>
      </c>
      <c r="O257" s="40">
        <f t="shared" si="39"/>
        <v>167741.47343915328</v>
      </c>
    </row>
    <row r="258" spans="1:15" s="34" customFormat="1" x14ac:dyDescent="0.3">
      <c r="A258" s="33">
        <v>1438</v>
      </c>
      <c r="B258" s="34" t="s">
        <v>311</v>
      </c>
      <c r="C258" s="35">
        <v>101716</v>
      </c>
      <c r="D258" s="35">
        <v>3846</v>
      </c>
      <c r="E258" s="36">
        <f t="shared" si="31"/>
        <v>26447.21788871555</v>
      </c>
      <c r="F258" s="37">
        <f t="shared" si="38"/>
        <v>0.92733356798431654</v>
      </c>
      <c r="G258" s="38">
        <f t="shared" si="32"/>
        <v>1243.4522120610775</v>
      </c>
      <c r="H258" s="38">
        <f t="shared" si="33"/>
        <v>0</v>
      </c>
      <c r="I258" s="36">
        <f t="shared" si="34"/>
        <v>1243.4522120610775</v>
      </c>
      <c r="J258" s="39">
        <f t="shared" si="40"/>
        <v>-359.34686933369665</v>
      </c>
      <c r="K258" s="36">
        <f t="shared" si="35"/>
        <v>884.10534272738084</v>
      </c>
      <c r="L258" s="36">
        <f t="shared" si="36"/>
        <v>4782317.2075869041</v>
      </c>
      <c r="M258" s="36">
        <f t="shared" si="37"/>
        <v>3400269.1481295065</v>
      </c>
      <c r="N258" s="40">
        <f>'jan-sep'!M258</f>
        <v>2558417.4366073278</v>
      </c>
      <c r="O258" s="40">
        <f t="shared" si="39"/>
        <v>841851.71152217872</v>
      </c>
    </row>
    <row r="259" spans="1:15" s="34" customFormat="1" x14ac:dyDescent="0.3">
      <c r="A259" s="33">
        <v>1439</v>
      </c>
      <c r="B259" s="34" t="s">
        <v>312</v>
      </c>
      <c r="C259" s="35">
        <v>153113</v>
      </c>
      <c r="D259" s="35">
        <v>6046</v>
      </c>
      <c r="E259" s="36">
        <f t="shared" si="31"/>
        <v>25324.677472709231</v>
      </c>
      <c r="F259" s="37">
        <f t="shared" si="38"/>
        <v>0.88797330659266749</v>
      </c>
      <c r="G259" s="38">
        <f t="shared" si="32"/>
        <v>1916.9764616648688</v>
      </c>
      <c r="H259" s="38">
        <f t="shared" si="33"/>
        <v>120.0489308292328</v>
      </c>
      <c r="I259" s="36">
        <f t="shared" si="34"/>
        <v>2037.0253924941017</v>
      </c>
      <c r="J259" s="39">
        <f t="shared" si="40"/>
        <v>-359.34686933369665</v>
      </c>
      <c r="K259" s="36">
        <f t="shared" si="35"/>
        <v>1677.6785231604049</v>
      </c>
      <c r="L259" s="36">
        <f t="shared" si="36"/>
        <v>12315855.523019338</v>
      </c>
      <c r="M259" s="36">
        <f t="shared" si="37"/>
        <v>10143244.351027807</v>
      </c>
      <c r="N259" s="40">
        <f>'jan-sep'!M259</f>
        <v>6032412.1221341416</v>
      </c>
      <c r="O259" s="40">
        <f t="shared" si="39"/>
        <v>4110832.2288936656</v>
      </c>
    </row>
    <row r="260" spans="1:15" s="34" customFormat="1" x14ac:dyDescent="0.3">
      <c r="A260" s="33">
        <v>1441</v>
      </c>
      <c r="B260" s="34" t="s">
        <v>313</v>
      </c>
      <c r="C260" s="35">
        <v>63325</v>
      </c>
      <c r="D260" s="35">
        <v>2774</v>
      </c>
      <c r="E260" s="36">
        <f t="shared" si="31"/>
        <v>22828.046142754145</v>
      </c>
      <c r="F260" s="37">
        <f t="shared" si="38"/>
        <v>0.80043252824348143</v>
      </c>
      <c r="G260" s="38">
        <f t="shared" si="32"/>
        <v>3414.9552596379203</v>
      </c>
      <c r="H260" s="38">
        <f t="shared" si="33"/>
        <v>993.86989631351275</v>
      </c>
      <c r="I260" s="36">
        <f t="shared" si="34"/>
        <v>4408.8251559514329</v>
      </c>
      <c r="J260" s="39">
        <f t="shared" si="40"/>
        <v>-359.34686933369665</v>
      </c>
      <c r="K260" s="36">
        <f t="shared" si="35"/>
        <v>4049.4782866177361</v>
      </c>
      <c r="L260" s="36">
        <f t="shared" si="36"/>
        <v>12230080.982609274</v>
      </c>
      <c r="M260" s="36">
        <f t="shared" si="37"/>
        <v>11233252.767077601</v>
      </c>
      <c r="N260" s="40">
        <f>'jan-sep'!M260</f>
        <v>8159784.9687254103</v>
      </c>
      <c r="O260" s="40">
        <f t="shared" si="39"/>
        <v>3073467.7983521903</v>
      </c>
    </row>
    <row r="261" spans="1:15" s="34" customFormat="1" x14ac:dyDescent="0.3">
      <c r="A261" s="33">
        <v>1443</v>
      </c>
      <c r="B261" s="34" t="s">
        <v>314</v>
      </c>
      <c r="C261" s="35">
        <v>135485</v>
      </c>
      <c r="D261" s="35">
        <v>6015</v>
      </c>
      <c r="E261" s="36">
        <f t="shared" si="31"/>
        <v>22524.522028262676</v>
      </c>
      <c r="F261" s="37">
        <f t="shared" si="38"/>
        <v>0.7897898927403818</v>
      </c>
      <c r="G261" s="38">
        <f t="shared" si="32"/>
        <v>3597.0697283328013</v>
      </c>
      <c r="H261" s="38">
        <f t="shared" si="33"/>
        <v>1100.1033363855267</v>
      </c>
      <c r="I261" s="36">
        <f t="shared" si="34"/>
        <v>4697.1730647183285</v>
      </c>
      <c r="J261" s="39">
        <f t="shared" si="40"/>
        <v>-359.34686933369665</v>
      </c>
      <c r="K261" s="36">
        <f t="shared" si="35"/>
        <v>4337.8261953846322</v>
      </c>
      <c r="L261" s="36">
        <f t="shared" si="36"/>
        <v>28253495.984280746</v>
      </c>
      <c r="M261" s="36">
        <f t="shared" si="37"/>
        <v>26092024.565238561</v>
      </c>
      <c r="N261" s="40">
        <f>'jan-sep'!M261</f>
        <v>18183139.63117639</v>
      </c>
      <c r="O261" s="40">
        <f t="shared" si="39"/>
        <v>7908884.9340621717</v>
      </c>
    </row>
    <row r="262" spans="1:15" s="34" customFormat="1" x14ac:dyDescent="0.3">
      <c r="A262" s="33">
        <v>1444</v>
      </c>
      <c r="B262" s="34" t="s">
        <v>315</v>
      </c>
      <c r="C262" s="35">
        <v>23991</v>
      </c>
      <c r="D262" s="35">
        <v>1200</v>
      </c>
      <c r="E262" s="36">
        <f t="shared" si="31"/>
        <v>19992.5</v>
      </c>
      <c r="F262" s="37">
        <f t="shared" si="38"/>
        <v>0.70100819057557429</v>
      </c>
      <c r="G262" s="38">
        <f t="shared" si="32"/>
        <v>5116.282945290407</v>
      </c>
      <c r="H262" s="38">
        <f t="shared" si="33"/>
        <v>1986.3110462774634</v>
      </c>
      <c r="I262" s="36">
        <f t="shared" si="34"/>
        <v>7102.59399156787</v>
      </c>
      <c r="J262" s="39">
        <f t="shared" si="40"/>
        <v>-359.34686933369665</v>
      </c>
      <c r="K262" s="36">
        <f t="shared" si="35"/>
        <v>6743.2471222341737</v>
      </c>
      <c r="L262" s="36">
        <f t="shared" si="36"/>
        <v>8523112.7898814436</v>
      </c>
      <c r="M262" s="36">
        <f t="shared" si="37"/>
        <v>8091896.5466810083</v>
      </c>
      <c r="N262" s="40">
        <f>'jan-sep'!M262</f>
        <v>5950929.7269179849</v>
      </c>
      <c r="O262" s="40">
        <f t="shared" si="39"/>
        <v>2140966.8197630234</v>
      </c>
    </row>
    <row r="263" spans="1:15" s="34" customFormat="1" x14ac:dyDescent="0.3">
      <c r="A263" s="33">
        <v>1445</v>
      </c>
      <c r="B263" s="34" t="s">
        <v>316</v>
      </c>
      <c r="C263" s="35">
        <v>135739</v>
      </c>
      <c r="D263" s="35">
        <v>5784</v>
      </c>
      <c r="E263" s="36">
        <f t="shared" si="31"/>
        <v>23468.015214384508</v>
      </c>
      <c r="F263" s="37">
        <f t="shared" si="38"/>
        <v>0.82287212113721309</v>
      </c>
      <c r="G263" s="38">
        <f t="shared" si="32"/>
        <v>3030.9738166597022</v>
      </c>
      <c r="H263" s="38">
        <f t="shared" si="33"/>
        <v>769.88072124288567</v>
      </c>
      <c r="I263" s="36">
        <f t="shared" si="34"/>
        <v>3800.8545379025877</v>
      </c>
      <c r="J263" s="39">
        <f t="shared" si="40"/>
        <v>-359.34686933369665</v>
      </c>
      <c r="K263" s="36">
        <f t="shared" si="35"/>
        <v>3441.5076685688909</v>
      </c>
      <c r="L263" s="36">
        <f t="shared" si="36"/>
        <v>21984142.647228569</v>
      </c>
      <c r="M263" s="36">
        <f t="shared" si="37"/>
        <v>19905680.355002467</v>
      </c>
      <c r="N263" s="40">
        <f>'jan-sep'!M263</f>
        <v>13503678.283744676</v>
      </c>
      <c r="O263" s="40">
        <f t="shared" si="39"/>
        <v>6402002.0712577906</v>
      </c>
    </row>
    <row r="264" spans="1:15" s="34" customFormat="1" x14ac:dyDescent="0.3">
      <c r="A264" s="33">
        <v>1449</v>
      </c>
      <c r="B264" s="34" t="s">
        <v>317</v>
      </c>
      <c r="C264" s="35">
        <v>178159</v>
      </c>
      <c r="D264" s="35">
        <v>7168</v>
      </c>
      <c r="E264" s="36">
        <f t="shared" ref="E264:E327" si="41">(C264*1000)/D264</f>
        <v>24854.771205357141</v>
      </c>
      <c r="F264" s="37">
        <f t="shared" si="38"/>
        <v>0.87149672076215057</v>
      </c>
      <c r="G264" s="38">
        <f t="shared" ref="G264:G327" si="42">(E$437-E264)*0.6</f>
        <v>2198.9202220761222</v>
      </c>
      <c r="H264" s="38">
        <f t="shared" ref="H264:H327" si="43">IF(E264&gt;=E$437*0.9,0,IF(E264&lt;0.9*E$437,(E$437*0.9-E264)*0.35))</f>
        <v>284.51612440246407</v>
      </c>
      <c r="I264" s="36">
        <f t="shared" ref="I264:I327" si="44">G264+H264</f>
        <v>2483.4363464785861</v>
      </c>
      <c r="J264" s="39">
        <f t="shared" si="40"/>
        <v>-359.34686933369665</v>
      </c>
      <c r="K264" s="36">
        <f t="shared" ref="K264:K327" si="45">I264+J264</f>
        <v>2124.0894771448893</v>
      </c>
      <c r="L264" s="36">
        <f t="shared" ref="L264:L327" si="46">(I264*D264)</f>
        <v>17801271.731558505</v>
      </c>
      <c r="M264" s="36">
        <f t="shared" ref="M264:M327" si="47">(K264*D264)</f>
        <v>15225473.372174567</v>
      </c>
      <c r="N264" s="40">
        <f>'jan-sep'!M264</f>
        <v>16182897.568790086</v>
      </c>
      <c r="O264" s="40">
        <f t="shared" si="39"/>
        <v>-957424.196615519</v>
      </c>
    </row>
    <row r="265" spans="1:15" s="34" customFormat="1" x14ac:dyDescent="0.3">
      <c r="A265" s="33">
        <v>1502</v>
      </c>
      <c r="B265" s="34" t="s">
        <v>318</v>
      </c>
      <c r="C265" s="35">
        <v>719721</v>
      </c>
      <c r="D265" s="35">
        <v>26732</v>
      </c>
      <c r="E265" s="36">
        <f t="shared" si="41"/>
        <v>26923.574741882388</v>
      </c>
      <c r="F265" s="37">
        <f t="shared" ref="F265:F328" si="48">IF(ISNUMBER(C265),E265/E$437,"")</f>
        <v>0.94403633430702549</v>
      </c>
      <c r="G265" s="38">
        <f t="shared" si="42"/>
        <v>957.63810016097409</v>
      </c>
      <c r="H265" s="38">
        <f t="shared" si="43"/>
        <v>0</v>
      </c>
      <c r="I265" s="36">
        <f t="shared" si="44"/>
        <v>957.63810016097409</v>
      </c>
      <c r="J265" s="39">
        <f t="shared" si="40"/>
        <v>-359.34686933369665</v>
      </c>
      <c r="K265" s="36">
        <f t="shared" si="45"/>
        <v>598.29123082727745</v>
      </c>
      <c r="L265" s="36">
        <f t="shared" si="46"/>
        <v>25599581.69350316</v>
      </c>
      <c r="M265" s="36">
        <f t="shared" si="47"/>
        <v>15993521.182474781</v>
      </c>
      <c r="N265" s="40">
        <f>'jan-sep'!M265</f>
        <v>6948567.0606830521</v>
      </c>
      <c r="O265" s="40">
        <f t="shared" ref="O265:O328" si="49">M265-N265</f>
        <v>9044954.1217917278</v>
      </c>
    </row>
    <row r="266" spans="1:15" s="34" customFormat="1" x14ac:dyDescent="0.3">
      <c r="A266" s="33">
        <v>1504</v>
      </c>
      <c r="B266" s="34" t="s">
        <v>319</v>
      </c>
      <c r="C266" s="35">
        <v>1287960</v>
      </c>
      <c r="D266" s="35">
        <v>46747</v>
      </c>
      <c r="E266" s="36">
        <f t="shared" si="41"/>
        <v>27551.714548527179</v>
      </c>
      <c r="F266" s="37">
        <f t="shared" si="48"/>
        <v>0.96606115107754231</v>
      </c>
      <c r="G266" s="38">
        <f t="shared" si="42"/>
        <v>580.7542161740995</v>
      </c>
      <c r="H266" s="38">
        <f t="shared" si="43"/>
        <v>0</v>
      </c>
      <c r="I266" s="36">
        <f t="shared" si="44"/>
        <v>580.7542161740995</v>
      </c>
      <c r="J266" s="39">
        <f t="shared" ref="J266:J329" si="50">I$439</f>
        <v>-359.34686933369665</v>
      </c>
      <c r="K266" s="36">
        <f t="shared" si="45"/>
        <v>221.40734684040285</v>
      </c>
      <c r="L266" s="36">
        <f t="shared" si="46"/>
        <v>27148517.34349063</v>
      </c>
      <c r="M266" s="36">
        <f t="shared" si="47"/>
        <v>10350129.242748313</v>
      </c>
      <c r="N266" s="40">
        <f>'jan-sep'!M266</f>
        <v>-5943205.3798537198</v>
      </c>
      <c r="O266" s="40">
        <f t="shared" si="49"/>
        <v>16293334.622602032</v>
      </c>
    </row>
    <row r="267" spans="1:15" s="34" customFormat="1" x14ac:dyDescent="0.3">
      <c r="A267" s="33">
        <v>1505</v>
      </c>
      <c r="B267" s="34" t="s">
        <v>320</v>
      </c>
      <c r="C267" s="35">
        <v>602223</v>
      </c>
      <c r="D267" s="35">
        <v>24526</v>
      </c>
      <c r="E267" s="36">
        <f t="shared" si="41"/>
        <v>24554.472804370871</v>
      </c>
      <c r="F267" s="37">
        <f t="shared" si="48"/>
        <v>0.86096719025280344</v>
      </c>
      <c r="G267" s="38">
        <f t="shared" si="42"/>
        <v>2379.0992626678844</v>
      </c>
      <c r="H267" s="38">
        <f t="shared" si="43"/>
        <v>389.62056474765865</v>
      </c>
      <c r="I267" s="36">
        <f t="shared" si="44"/>
        <v>2768.719827415543</v>
      </c>
      <c r="J267" s="39">
        <f t="shared" si="50"/>
        <v>-359.34686933369665</v>
      </c>
      <c r="K267" s="36">
        <f t="shared" si="45"/>
        <v>2409.3729580818463</v>
      </c>
      <c r="L267" s="36">
        <f t="shared" si="46"/>
        <v>67905622.487193614</v>
      </c>
      <c r="M267" s="36">
        <f t="shared" si="47"/>
        <v>59092281.169915363</v>
      </c>
      <c r="N267" s="40">
        <f>'jan-sep'!M267</f>
        <v>38156378.818658754</v>
      </c>
      <c r="O267" s="40">
        <f t="shared" si="49"/>
        <v>20935902.351256609</v>
      </c>
    </row>
    <row r="268" spans="1:15" s="34" customFormat="1" x14ac:dyDescent="0.3">
      <c r="A268" s="33">
        <v>1511</v>
      </c>
      <c r="B268" s="34" t="s">
        <v>321</v>
      </c>
      <c r="C268" s="35">
        <v>74650</v>
      </c>
      <c r="D268" s="35">
        <v>3256</v>
      </c>
      <c r="E268" s="36">
        <f t="shared" si="41"/>
        <v>22926.904176904176</v>
      </c>
      <c r="F268" s="37">
        <f t="shared" si="48"/>
        <v>0.8038988426935687</v>
      </c>
      <c r="G268" s="38">
        <f t="shared" si="42"/>
        <v>3355.6404391479014</v>
      </c>
      <c r="H268" s="38">
        <f t="shared" si="43"/>
        <v>959.26958436100188</v>
      </c>
      <c r="I268" s="36">
        <f t="shared" si="44"/>
        <v>4314.9100235089036</v>
      </c>
      <c r="J268" s="39">
        <f t="shared" si="50"/>
        <v>-359.34686933369665</v>
      </c>
      <c r="K268" s="36">
        <f t="shared" si="45"/>
        <v>3955.5631541752068</v>
      </c>
      <c r="L268" s="36">
        <f t="shared" si="46"/>
        <v>14049347.03654499</v>
      </c>
      <c r="M268" s="36">
        <f t="shared" si="47"/>
        <v>12879313.629994472</v>
      </c>
      <c r="N268" s="40">
        <f>'jan-sep'!M268</f>
        <v>9012045.6590374671</v>
      </c>
      <c r="O268" s="40">
        <f t="shared" si="49"/>
        <v>3867267.9709570054</v>
      </c>
    </row>
    <row r="269" spans="1:15" s="34" customFormat="1" x14ac:dyDescent="0.3">
      <c r="A269" s="33">
        <v>1514</v>
      </c>
      <c r="B269" s="34" t="s">
        <v>178</v>
      </c>
      <c r="C269" s="35">
        <v>63756</v>
      </c>
      <c r="D269" s="35">
        <v>2559</v>
      </c>
      <c r="E269" s="36">
        <f t="shared" si="41"/>
        <v>24914.419695193435</v>
      </c>
      <c r="F269" s="37">
        <f t="shared" si="48"/>
        <v>0.87358820906680013</v>
      </c>
      <c r="G269" s="38">
        <f t="shared" si="42"/>
        <v>2163.131128174346</v>
      </c>
      <c r="H269" s="38">
        <f t="shared" si="43"/>
        <v>263.63915295976113</v>
      </c>
      <c r="I269" s="36">
        <f t="shared" si="44"/>
        <v>2426.7702811341073</v>
      </c>
      <c r="J269" s="39">
        <f t="shared" si="50"/>
        <v>-359.34686933369665</v>
      </c>
      <c r="K269" s="36">
        <f t="shared" si="45"/>
        <v>2067.4234118004106</v>
      </c>
      <c r="L269" s="36">
        <f t="shared" si="46"/>
        <v>6210105.1494221808</v>
      </c>
      <c r="M269" s="36">
        <f t="shared" si="47"/>
        <v>5290536.510797251</v>
      </c>
      <c r="N269" s="40">
        <f>'jan-sep'!M269</f>
        <v>2160107.5455741426</v>
      </c>
      <c r="O269" s="40">
        <f t="shared" si="49"/>
        <v>3130428.9652231084</v>
      </c>
    </row>
    <row r="270" spans="1:15" s="34" customFormat="1" x14ac:dyDescent="0.3">
      <c r="A270" s="33">
        <v>1515</v>
      </c>
      <c r="B270" s="34" t="s">
        <v>322</v>
      </c>
      <c r="C270" s="35">
        <v>257371</v>
      </c>
      <c r="D270" s="35">
        <v>8972</v>
      </c>
      <c r="E270" s="36">
        <f t="shared" si="41"/>
        <v>28686.023183236735</v>
      </c>
      <c r="F270" s="37">
        <f t="shared" si="48"/>
        <v>1.0058340480925227</v>
      </c>
      <c r="G270" s="38">
        <f t="shared" si="42"/>
        <v>-99.830964651633977</v>
      </c>
      <c r="H270" s="38">
        <f t="shared" si="43"/>
        <v>0</v>
      </c>
      <c r="I270" s="36">
        <f t="shared" si="44"/>
        <v>-99.830964651633977</v>
      </c>
      <c r="J270" s="39">
        <f t="shared" si="50"/>
        <v>-359.34686933369665</v>
      </c>
      <c r="K270" s="36">
        <f t="shared" si="45"/>
        <v>-459.17783398533061</v>
      </c>
      <c r="L270" s="36">
        <f t="shared" si="46"/>
        <v>-895683.41485446005</v>
      </c>
      <c r="M270" s="36">
        <f t="shared" si="47"/>
        <v>-4119743.5265163863</v>
      </c>
      <c r="N270" s="40">
        <f>'jan-sep'!M270</f>
        <v>-7585320.9461152023</v>
      </c>
      <c r="O270" s="40">
        <f t="shared" si="49"/>
        <v>3465577.419598816</v>
      </c>
    </row>
    <row r="271" spans="1:15" s="34" customFormat="1" x14ac:dyDescent="0.3">
      <c r="A271" s="33">
        <v>1516</v>
      </c>
      <c r="B271" s="34" t="s">
        <v>323</v>
      </c>
      <c r="C271" s="35">
        <v>244625</v>
      </c>
      <c r="D271" s="35">
        <v>8430</v>
      </c>
      <c r="E271" s="36">
        <f t="shared" si="41"/>
        <v>29018.386714116252</v>
      </c>
      <c r="F271" s="37">
        <f t="shared" si="48"/>
        <v>1.0174878961553042</v>
      </c>
      <c r="G271" s="38">
        <f t="shared" si="42"/>
        <v>-299.24908317934387</v>
      </c>
      <c r="H271" s="38">
        <f t="shared" si="43"/>
        <v>0</v>
      </c>
      <c r="I271" s="36">
        <f t="shared" si="44"/>
        <v>-299.24908317934387</v>
      </c>
      <c r="J271" s="39">
        <f t="shared" si="50"/>
        <v>-359.34686933369665</v>
      </c>
      <c r="K271" s="36">
        <f t="shared" si="45"/>
        <v>-658.59595251304052</v>
      </c>
      <c r="L271" s="36">
        <f t="shared" si="46"/>
        <v>-2522669.771201869</v>
      </c>
      <c r="M271" s="36">
        <f t="shared" si="47"/>
        <v>-5551963.8796849316</v>
      </c>
      <c r="N271" s="40">
        <f>'jan-sep'!M271</f>
        <v>-12257723.091367723</v>
      </c>
      <c r="O271" s="40">
        <f t="shared" si="49"/>
        <v>6705759.2116827918</v>
      </c>
    </row>
    <row r="272" spans="1:15" s="34" customFormat="1" x14ac:dyDescent="0.3">
      <c r="A272" s="33">
        <v>1517</v>
      </c>
      <c r="B272" s="34" t="s">
        <v>324</v>
      </c>
      <c r="C272" s="35">
        <v>119085</v>
      </c>
      <c r="D272" s="35">
        <v>5189</v>
      </c>
      <c r="E272" s="36">
        <f t="shared" si="41"/>
        <v>22949.508575833494</v>
      </c>
      <c r="F272" s="37">
        <f t="shared" si="48"/>
        <v>0.80469143335469118</v>
      </c>
      <c r="G272" s="38">
        <f t="shared" si="42"/>
        <v>3342.077799790311</v>
      </c>
      <c r="H272" s="38">
        <f t="shared" si="43"/>
        <v>951.35804473574069</v>
      </c>
      <c r="I272" s="36">
        <f t="shared" si="44"/>
        <v>4293.4358445260514</v>
      </c>
      <c r="J272" s="39">
        <f t="shared" si="50"/>
        <v>-359.34686933369665</v>
      </c>
      <c r="K272" s="36">
        <f t="shared" si="45"/>
        <v>3934.0889751923546</v>
      </c>
      <c r="L272" s="36">
        <f t="shared" si="46"/>
        <v>22278638.597245682</v>
      </c>
      <c r="M272" s="36">
        <f t="shared" si="47"/>
        <v>20413987.692273129</v>
      </c>
      <c r="N272" s="40">
        <f>'jan-sep'!M272</f>
        <v>15536285.419147849</v>
      </c>
      <c r="O272" s="40">
        <f t="shared" si="49"/>
        <v>4877702.2731252797</v>
      </c>
    </row>
    <row r="273" spans="1:15" s="34" customFormat="1" x14ac:dyDescent="0.3">
      <c r="A273" s="33">
        <v>1519</v>
      </c>
      <c r="B273" s="34" t="s">
        <v>325</v>
      </c>
      <c r="C273" s="35">
        <v>205131</v>
      </c>
      <c r="D273" s="35">
        <v>9037</v>
      </c>
      <c r="E273" s="36">
        <f t="shared" si="41"/>
        <v>22699.015159898197</v>
      </c>
      <c r="F273" s="37">
        <f t="shared" si="48"/>
        <v>0.79590824284545536</v>
      </c>
      <c r="G273" s="38">
        <f t="shared" si="42"/>
        <v>3492.3738493514888</v>
      </c>
      <c r="H273" s="38">
        <f t="shared" si="43"/>
        <v>1039.0307403130944</v>
      </c>
      <c r="I273" s="36">
        <f t="shared" si="44"/>
        <v>4531.404589664583</v>
      </c>
      <c r="J273" s="39">
        <f t="shared" si="50"/>
        <v>-359.34686933369665</v>
      </c>
      <c r="K273" s="36">
        <f t="shared" si="45"/>
        <v>4172.0577203308867</v>
      </c>
      <c r="L273" s="36">
        <f t="shared" si="46"/>
        <v>40950303.276798837</v>
      </c>
      <c r="M273" s="36">
        <f t="shared" si="47"/>
        <v>37702885.618630223</v>
      </c>
      <c r="N273" s="40">
        <f>'jan-sep'!M273</f>
        <v>26018475.743464835</v>
      </c>
      <c r="O273" s="40">
        <f t="shared" si="49"/>
        <v>11684409.875165388</v>
      </c>
    </row>
    <row r="274" spans="1:15" s="34" customFormat="1" x14ac:dyDescent="0.3">
      <c r="A274" s="33">
        <v>1520</v>
      </c>
      <c r="B274" s="34" t="s">
        <v>326</v>
      </c>
      <c r="C274" s="35">
        <v>254546</v>
      </c>
      <c r="D274" s="35">
        <v>10677</v>
      </c>
      <c r="E274" s="36">
        <f t="shared" si="41"/>
        <v>23840.591926571135</v>
      </c>
      <c r="F274" s="37">
        <f t="shared" si="48"/>
        <v>0.835935986429725</v>
      </c>
      <c r="G274" s="38">
        <f t="shared" si="42"/>
        <v>2807.4277893477265</v>
      </c>
      <c r="H274" s="38">
        <f t="shared" si="43"/>
        <v>639.47887197756643</v>
      </c>
      <c r="I274" s="36">
        <f t="shared" si="44"/>
        <v>3446.906661325293</v>
      </c>
      <c r="J274" s="39">
        <f t="shared" si="50"/>
        <v>-359.34686933369665</v>
      </c>
      <c r="K274" s="36">
        <f t="shared" si="45"/>
        <v>3087.5597919915963</v>
      </c>
      <c r="L274" s="36">
        <f t="shared" si="46"/>
        <v>36802622.422970153</v>
      </c>
      <c r="M274" s="36">
        <f t="shared" si="47"/>
        <v>32965875.899094272</v>
      </c>
      <c r="N274" s="40">
        <f>'jan-sep'!M274</f>
        <v>26078091.370252777</v>
      </c>
      <c r="O274" s="40">
        <f t="shared" si="49"/>
        <v>6887784.5288414955</v>
      </c>
    </row>
    <row r="275" spans="1:15" s="34" customFormat="1" x14ac:dyDescent="0.3">
      <c r="A275" s="33">
        <v>1523</v>
      </c>
      <c r="B275" s="34" t="s">
        <v>327</v>
      </c>
      <c r="C275" s="35">
        <v>56882</v>
      </c>
      <c r="D275" s="35">
        <v>2310</v>
      </c>
      <c r="E275" s="36">
        <f t="shared" si="41"/>
        <v>24624.242424242424</v>
      </c>
      <c r="F275" s="37">
        <f t="shared" si="48"/>
        <v>0.86341356139114545</v>
      </c>
      <c r="G275" s="38">
        <f t="shared" si="42"/>
        <v>2337.2374907449525</v>
      </c>
      <c r="H275" s="38">
        <f t="shared" si="43"/>
        <v>365.20119779261512</v>
      </c>
      <c r="I275" s="36">
        <f t="shared" si="44"/>
        <v>2702.4386885375675</v>
      </c>
      <c r="J275" s="39">
        <f t="shared" si="50"/>
        <v>-359.34686933369665</v>
      </c>
      <c r="K275" s="36">
        <f t="shared" si="45"/>
        <v>2343.0918192038707</v>
      </c>
      <c r="L275" s="36">
        <f t="shared" si="46"/>
        <v>6242633.370521781</v>
      </c>
      <c r="M275" s="36">
        <f t="shared" si="47"/>
        <v>5412542.1023609415</v>
      </c>
      <c r="N275" s="40">
        <f>'jan-sep'!M275</f>
        <v>4239363.4743171213</v>
      </c>
      <c r="O275" s="40">
        <f t="shared" si="49"/>
        <v>1173178.6280438202</v>
      </c>
    </row>
    <row r="276" spans="1:15" s="34" customFormat="1" x14ac:dyDescent="0.3">
      <c r="A276" s="33">
        <v>1524</v>
      </c>
      <c r="B276" s="34" t="s">
        <v>328</v>
      </c>
      <c r="C276" s="35">
        <v>44681</v>
      </c>
      <c r="D276" s="35">
        <v>1652</v>
      </c>
      <c r="E276" s="36">
        <f t="shared" si="41"/>
        <v>27046.610169491527</v>
      </c>
      <c r="F276" s="37">
        <f t="shared" si="48"/>
        <v>0.94835039420373557</v>
      </c>
      <c r="G276" s="38">
        <f t="shared" si="42"/>
        <v>883.81684359549104</v>
      </c>
      <c r="H276" s="38">
        <f t="shared" si="43"/>
        <v>0</v>
      </c>
      <c r="I276" s="36">
        <f t="shared" si="44"/>
        <v>883.81684359549104</v>
      </c>
      <c r="J276" s="39">
        <f t="shared" si="50"/>
        <v>-359.34686933369665</v>
      </c>
      <c r="K276" s="36">
        <f t="shared" si="45"/>
        <v>524.46997426179439</v>
      </c>
      <c r="L276" s="36">
        <f t="shared" si="46"/>
        <v>1460065.4256197512</v>
      </c>
      <c r="M276" s="36">
        <f t="shared" si="47"/>
        <v>866424.39748048433</v>
      </c>
      <c r="N276" s="40">
        <f>'jan-sep'!M276</f>
        <v>-324692.3543225943</v>
      </c>
      <c r="O276" s="40">
        <f t="shared" si="49"/>
        <v>1191116.7518030787</v>
      </c>
    </row>
    <row r="277" spans="1:15" s="34" customFormat="1" x14ac:dyDescent="0.3">
      <c r="A277" s="33">
        <v>1525</v>
      </c>
      <c r="B277" s="34" t="s">
        <v>329</v>
      </c>
      <c r="C277" s="35">
        <v>114028</v>
      </c>
      <c r="D277" s="35">
        <v>4598</v>
      </c>
      <c r="E277" s="36">
        <f t="shared" si="41"/>
        <v>24799.478033927793</v>
      </c>
      <c r="F277" s="37">
        <f t="shared" si="48"/>
        <v>0.86955794541865317</v>
      </c>
      <c r="G277" s="38">
        <f t="shared" si="42"/>
        <v>2232.0961249337311</v>
      </c>
      <c r="H277" s="38">
        <f t="shared" si="43"/>
        <v>303.86873440273592</v>
      </c>
      <c r="I277" s="36">
        <f t="shared" si="44"/>
        <v>2535.9648593364668</v>
      </c>
      <c r="J277" s="39">
        <f t="shared" si="50"/>
        <v>-359.34686933369665</v>
      </c>
      <c r="K277" s="36">
        <f t="shared" si="45"/>
        <v>2176.6179900027701</v>
      </c>
      <c r="L277" s="36">
        <f t="shared" si="46"/>
        <v>11660366.423229074</v>
      </c>
      <c r="M277" s="36">
        <f t="shared" si="47"/>
        <v>10008089.518032737</v>
      </c>
      <c r="N277" s="40">
        <f>'jan-sep'!M277</f>
        <v>6347990.1536407433</v>
      </c>
      <c r="O277" s="40">
        <f t="shared" si="49"/>
        <v>3660099.3643919937</v>
      </c>
    </row>
    <row r="278" spans="1:15" s="34" customFormat="1" x14ac:dyDescent="0.3">
      <c r="A278" s="33">
        <v>1526</v>
      </c>
      <c r="B278" s="34" t="s">
        <v>330</v>
      </c>
      <c r="C278" s="35">
        <v>20317</v>
      </c>
      <c r="D278" s="35">
        <v>1020</v>
      </c>
      <c r="E278" s="36">
        <f t="shared" si="41"/>
        <v>19918.627450980392</v>
      </c>
      <c r="F278" s="37">
        <f t="shared" si="48"/>
        <v>0.69841795614158952</v>
      </c>
      <c r="G278" s="38">
        <f t="shared" si="42"/>
        <v>5160.6064747021719</v>
      </c>
      <c r="H278" s="38">
        <f t="shared" si="43"/>
        <v>2012.1664384343264</v>
      </c>
      <c r="I278" s="36">
        <f t="shared" si="44"/>
        <v>7172.7729131364986</v>
      </c>
      <c r="J278" s="39">
        <f t="shared" si="50"/>
        <v>-359.34686933369665</v>
      </c>
      <c r="K278" s="36">
        <f t="shared" si="45"/>
        <v>6813.4260438028023</v>
      </c>
      <c r="L278" s="36">
        <f t="shared" si="46"/>
        <v>7316228.3713992285</v>
      </c>
      <c r="M278" s="36">
        <f t="shared" si="47"/>
        <v>6949694.564678858</v>
      </c>
      <c r="N278" s="40">
        <f>'jan-sep'!M278</f>
        <v>5355687.7678802861</v>
      </c>
      <c r="O278" s="40">
        <f t="shared" si="49"/>
        <v>1594006.7967985719</v>
      </c>
    </row>
    <row r="279" spans="1:15" s="34" customFormat="1" x14ac:dyDescent="0.3">
      <c r="A279" s="33">
        <v>1528</v>
      </c>
      <c r="B279" s="34" t="s">
        <v>331</v>
      </c>
      <c r="C279" s="35">
        <v>175347</v>
      </c>
      <c r="D279" s="35">
        <v>7675</v>
      </c>
      <c r="E279" s="36">
        <f t="shared" si="41"/>
        <v>22846.514657980457</v>
      </c>
      <c r="F279" s="37">
        <f t="shared" si="48"/>
        <v>0.80108010010500019</v>
      </c>
      <c r="G279" s="38">
        <f t="shared" si="42"/>
        <v>3403.874150502133</v>
      </c>
      <c r="H279" s="38">
        <f t="shared" si="43"/>
        <v>987.40591598430353</v>
      </c>
      <c r="I279" s="36">
        <f t="shared" si="44"/>
        <v>4391.2800664864362</v>
      </c>
      <c r="J279" s="39">
        <f t="shared" si="50"/>
        <v>-359.34686933369665</v>
      </c>
      <c r="K279" s="36">
        <f t="shared" si="45"/>
        <v>4031.9331971527395</v>
      </c>
      <c r="L279" s="36">
        <f t="shared" si="46"/>
        <v>33703074.510283396</v>
      </c>
      <c r="M279" s="36">
        <f t="shared" si="47"/>
        <v>30945087.288147274</v>
      </c>
      <c r="N279" s="40">
        <f>'jan-sep'!M279</f>
        <v>23528193.253412928</v>
      </c>
      <c r="O279" s="40">
        <f t="shared" si="49"/>
        <v>7416894.034734346</v>
      </c>
    </row>
    <row r="280" spans="1:15" s="34" customFormat="1" x14ac:dyDescent="0.3">
      <c r="A280" s="33">
        <v>1529</v>
      </c>
      <c r="B280" s="34" t="s">
        <v>332</v>
      </c>
      <c r="C280" s="35">
        <v>111038</v>
      </c>
      <c r="D280" s="35">
        <v>4620</v>
      </c>
      <c r="E280" s="36">
        <f t="shared" si="41"/>
        <v>24034.199134199134</v>
      </c>
      <c r="F280" s="37">
        <f t="shared" si="48"/>
        <v>0.84272454405391872</v>
      </c>
      <c r="G280" s="38">
        <f t="shared" si="42"/>
        <v>2691.2634647709265</v>
      </c>
      <c r="H280" s="38">
        <f t="shared" si="43"/>
        <v>571.71634930776645</v>
      </c>
      <c r="I280" s="36">
        <f t="shared" si="44"/>
        <v>3262.9798140786929</v>
      </c>
      <c r="J280" s="39">
        <f t="shared" si="50"/>
        <v>-359.34686933369665</v>
      </c>
      <c r="K280" s="36">
        <f t="shared" si="45"/>
        <v>2903.6329447449962</v>
      </c>
      <c r="L280" s="36">
        <f t="shared" si="46"/>
        <v>15074966.741043562</v>
      </c>
      <c r="M280" s="36">
        <f t="shared" si="47"/>
        <v>13414784.204721883</v>
      </c>
      <c r="N280" s="40">
        <f>'jan-sep'!M280</f>
        <v>11545326.948634233</v>
      </c>
      <c r="O280" s="40">
        <f t="shared" si="49"/>
        <v>1869457.2560876496</v>
      </c>
    </row>
    <row r="281" spans="1:15" s="34" customFormat="1" x14ac:dyDescent="0.3">
      <c r="A281" s="33">
        <v>1531</v>
      </c>
      <c r="B281" s="34" t="s">
        <v>333</v>
      </c>
      <c r="C281" s="35">
        <v>204775</v>
      </c>
      <c r="D281" s="35">
        <v>8952</v>
      </c>
      <c r="E281" s="36">
        <f t="shared" si="41"/>
        <v>22874.776586237713</v>
      </c>
      <c r="F281" s="37">
        <f t="shared" si="48"/>
        <v>0.8020710638759041</v>
      </c>
      <c r="G281" s="38">
        <f t="shared" si="42"/>
        <v>3386.9169935477794</v>
      </c>
      <c r="H281" s="38">
        <f t="shared" si="43"/>
        <v>977.51424109426398</v>
      </c>
      <c r="I281" s="36">
        <f t="shared" si="44"/>
        <v>4364.4312346420429</v>
      </c>
      <c r="J281" s="39">
        <f t="shared" si="50"/>
        <v>-359.34686933369665</v>
      </c>
      <c r="K281" s="36">
        <f t="shared" si="45"/>
        <v>4005.0843653083462</v>
      </c>
      <c r="L281" s="36">
        <f t="shared" si="46"/>
        <v>39070388.412515566</v>
      </c>
      <c r="M281" s="36">
        <f t="shared" si="47"/>
        <v>35853515.238240317</v>
      </c>
      <c r="N281" s="40">
        <f>'jan-sep'!M281</f>
        <v>28280776.762808144</v>
      </c>
      <c r="O281" s="40">
        <f t="shared" si="49"/>
        <v>7572738.4754321724</v>
      </c>
    </row>
    <row r="282" spans="1:15" s="34" customFormat="1" x14ac:dyDescent="0.3">
      <c r="A282" s="33">
        <v>1532</v>
      </c>
      <c r="B282" s="34" t="s">
        <v>334</v>
      </c>
      <c r="C282" s="35">
        <v>201976</v>
      </c>
      <c r="D282" s="35">
        <v>8094</v>
      </c>
      <c r="E282" s="36">
        <f t="shared" si="41"/>
        <v>24953.792933036817</v>
      </c>
      <c r="F282" s="37">
        <f t="shared" si="48"/>
        <v>0.87496877488986835</v>
      </c>
      <c r="G282" s="38">
        <f t="shared" si="42"/>
        <v>2139.5071854683169</v>
      </c>
      <c r="H282" s="38">
        <f t="shared" si="43"/>
        <v>249.85851971457757</v>
      </c>
      <c r="I282" s="36">
        <f t="shared" si="44"/>
        <v>2389.3657051828945</v>
      </c>
      <c r="J282" s="39">
        <f t="shared" si="50"/>
        <v>-359.34686933369665</v>
      </c>
      <c r="K282" s="36">
        <f t="shared" si="45"/>
        <v>2030.0188358491978</v>
      </c>
      <c r="L282" s="36">
        <f t="shared" si="46"/>
        <v>19339526.017750349</v>
      </c>
      <c r="M282" s="36">
        <f t="shared" si="47"/>
        <v>16430972.457363406</v>
      </c>
      <c r="N282" s="40">
        <f>'jan-sep'!M282</f>
        <v>11645941.758061789</v>
      </c>
      <c r="O282" s="40">
        <f t="shared" si="49"/>
        <v>4785030.6993016172</v>
      </c>
    </row>
    <row r="283" spans="1:15" s="34" customFormat="1" x14ac:dyDescent="0.3">
      <c r="A283" s="33">
        <v>1534</v>
      </c>
      <c r="B283" s="34" t="s">
        <v>335</v>
      </c>
      <c r="C283" s="35">
        <v>230850</v>
      </c>
      <c r="D283" s="35">
        <v>9200</v>
      </c>
      <c r="E283" s="36">
        <f t="shared" si="41"/>
        <v>25092.391304347828</v>
      </c>
      <c r="F283" s="37">
        <f t="shared" si="48"/>
        <v>0.87982852697137159</v>
      </c>
      <c r="G283" s="38">
        <f t="shared" si="42"/>
        <v>2056.3481626817106</v>
      </c>
      <c r="H283" s="38">
        <f t="shared" si="43"/>
        <v>201.34908975572378</v>
      </c>
      <c r="I283" s="36">
        <f t="shared" si="44"/>
        <v>2257.6972524374346</v>
      </c>
      <c r="J283" s="39">
        <f t="shared" si="50"/>
        <v>-359.34686933369665</v>
      </c>
      <c r="K283" s="36">
        <f t="shared" si="45"/>
        <v>1898.3503831037378</v>
      </c>
      <c r="L283" s="36">
        <f t="shared" si="46"/>
        <v>20770814.722424399</v>
      </c>
      <c r="M283" s="36">
        <f t="shared" si="47"/>
        <v>17464823.524554387</v>
      </c>
      <c r="N283" s="40">
        <f>'jan-sep'!M283</f>
        <v>10006505.04856666</v>
      </c>
      <c r="O283" s="40">
        <f t="shared" si="49"/>
        <v>7458318.4759877268</v>
      </c>
    </row>
    <row r="284" spans="1:15" s="34" customFormat="1" x14ac:dyDescent="0.3">
      <c r="A284" s="33">
        <v>1535</v>
      </c>
      <c r="B284" s="34" t="s">
        <v>336</v>
      </c>
      <c r="C284" s="35">
        <v>156322</v>
      </c>
      <c r="D284" s="35">
        <v>6611</v>
      </c>
      <c r="E284" s="36">
        <f t="shared" si="41"/>
        <v>23645.741945242778</v>
      </c>
      <c r="F284" s="37">
        <f t="shared" si="48"/>
        <v>0.82910385273735654</v>
      </c>
      <c r="G284" s="38">
        <f t="shared" si="42"/>
        <v>2924.3377781447402</v>
      </c>
      <c r="H284" s="38">
        <f t="shared" si="43"/>
        <v>707.67636544249103</v>
      </c>
      <c r="I284" s="36">
        <f t="shared" si="44"/>
        <v>3632.014143587231</v>
      </c>
      <c r="J284" s="39">
        <f t="shared" si="50"/>
        <v>-359.34686933369665</v>
      </c>
      <c r="K284" s="36">
        <f t="shared" si="45"/>
        <v>3272.6672742535343</v>
      </c>
      <c r="L284" s="36">
        <f t="shared" si="46"/>
        <v>24011245.503255185</v>
      </c>
      <c r="M284" s="36">
        <f t="shared" si="47"/>
        <v>21635603.350090116</v>
      </c>
      <c r="N284" s="40">
        <f>'jan-sep'!M284</f>
        <v>13571881.895545648</v>
      </c>
      <c r="O284" s="40">
        <f t="shared" si="49"/>
        <v>8063721.4545444679</v>
      </c>
    </row>
    <row r="285" spans="1:15" s="34" customFormat="1" x14ac:dyDescent="0.3">
      <c r="A285" s="33">
        <v>1539</v>
      </c>
      <c r="B285" s="34" t="s">
        <v>337</v>
      </c>
      <c r="C285" s="35">
        <v>181296</v>
      </c>
      <c r="D285" s="35">
        <v>7492</v>
      </c>
      <c r="E285" s="36">
        <f t="shared" si="41"/>
        <v>24198.611852642818</v>
      </c>
      <c r="F285" s="37">
        <f t="shared" si="48"/>
        <v>0.84848943900271545</v>
      </c>
      <c r="G285" s="38">
        <f t="shared" si="42"/>
        <v>2592.6158337047164</v>
      </c>
      <c r="H285" s="38">
        <f t="shared" si="43"/>
        <v>514.17189785247717</v>
      </c>
      <c r="I285" s="36">
        <f t="shared" si="44"/>
        <v>3106.7877315571936</v>
      </c>
      <c r="J285" s="39">
        <f t="shared" si="50"/>
        <v>-359.34686933369665</v>
      </c>
      <c r="K285" s="36">
        <f t="shared" si="45"/>
        <v>2747.4408622234969</v>
      </c>
      <c r="L285" s="36">
        <f t="shared" si="46"/>
        <v>23276053.684826493</v>
      </c>
      <c r="M285" s="36">
        <f t="shared" si="47"/>
        <v>20583826.93977844</v>
      </c>
      <c r="N285" s="40">
        <f>'jan-sep'!M285</f>
        <v>13645853.095057951</v>
      </c>
      <c r="O285" s="40">
        <f t="shared" si="49"/>
        <v>6937973.8447204884</v>
      </c>
    </row>
    <row r="286" spans="1:15" s="34" customFormat="1" x14ac:dyDescent="0.3">
      <c r="A286" s="33">
        <v>1543</v>
      </c>
      <c r="B286" s="34" t="s">
        <v>338</v>
      </c>
      <c r="C286" s="35">
        <v>75712</v>
      </c>
      <c r="D286" s="35">
        <v>2970</v>
      </c>
      <c r="E286" s="36">
        <f t="shared" si="41"/>
        <v>25492.255892255893</v>
      </c>
      <c r="F286" s="37">
        <f t="shared" si="48"/>
        <v>0.89384920228684883</v>
      </c>
      <c r="G286" s="38">
        <f t="shared" si="42"/>
        <v>1816.4294099368715</v>
      </c>
      <c r="H286" s="38">
        <f t="shared" si="43"/>
        <v>61.396483987901043</v>
      </c>
      <c r="I286" s="36">
        <f t="shared" si="44"/>
        <v>1877.8258939247726</v>
      </c>
      <c r="J286" s="39">
        <f t="shared" si="50"/>
        <v>-359.34686933369665</v>
      </c>
      <c r="K286" s="36">
        <f t="shared" si="45"/>
        <v>1518.4790245910758</v>
      </c>
      <c r="L286" s="36">
        <f t="shared" si="46"/>
        <v>5577142.9049565746</v>
      </c>
      <c r="M286" s="36">
        <f t="shared" si="47"/>
        <v>4509882.7030354952</v>
      </c>
      <c r="N286" s="40">
        <f>'jan-sep'!M286</f>
        <v>792022.8254611973</v>
      </c>
      <c r="O286" s="40">
        <f t="shared" si="49"/>
        <v>3717859.8775742981</v>
      </c>
    </row>
    <row r="287" spans="1:15" s="34" customFormat="1" x14ac:dyDescent="0.3">
      <c r="A287" s="33">
        <v>1545</v>
      </c>
      <c r="B287" s="34" t="s">
        <v>339</v>
      </c>
      <c r="C287" s="35">
        <v>50005</v>
      </c>
      <c r="D287" s="35">
        <v>2088</v>
      </c>
      <c r="E287" s="36">
        <f t="shared" si="41"/>
        <v>23948.754789272032</v>
      </c>
      <c r="F287" s="37">
        <f t="shared" si="48"/>
        <v>0.83972856127876483</v>
      </c>
      <c r="G287" s="38">
        <f t="shared" si="42"/>
        <v>2742.530071727188</v>
      </c>
      <c r="H287" s="38">
        <f t="shared" si="43"/>
        <v>601.62187003225222</v>
      </c>
      <c r="I287" s="36">
        <f t="shared" si="44"/>
        <v>3344.15194175944</v>
      </c>
      <c r="J287" s="39">
        <f t="shared" si="50"/>
        <v>-359.34686933369665</v>
      </c>
      <c r="K287" s="36">
        <f t="shared" si="45"/>
        <v>2984.8050724257432</v>
      </c>
      <c r="L287" s="36">
        <f t="shared" si="46"/>
        <v>6982589.2543937108</v>
      </c>
      <c r="M287" s="36">
        <f t="shared" si="47"/>
        <v>6232272.991224952</v>
      </c>
      <c r="N287" s="40">
        <f>'jan-sep'!M287</f>
        <v>4262096.7248372901</v>
      </c>
      <c r="O287" s="40">
        <f t="shared" si="49"/>
        <v>1970176.2663876619</v>
      </c>
    </row>
    <row r="288" spans="1:15" s="34" customFormat="1" x14ac:dyDescent="0.3">
      <c r="A288" s="33">
        <v>1546</v>
      </c>
      <c r="B288" s="34" t="s">
        <v>340</v>
      </c>
      <c r="C288" s="35">
        <v>38515</v>
      </c>
      <c r="D288" s="35">
        <v>1270</v>
      </c>
      <c r="E288" s="36">
        <f t="shared" si="41"/>
        <v>30326.771653543306</v>
      </c>
      <c r="F288" s="37">
        <f t="shared" si="48"/>
        <v>1.0633645278403907</v>
      </c>
      <c r="G288" s="38">
        <f t="shared" si="42"/>
        <v>-1084.2800468355765</v>
      </c>
      <c r="H288" s="38">
        <f t="shared" si="43"/>
        <v>0</v>
      </c>
      <c r="I288" s="36">
        <f t="shared" si="44"/>
        <v>-1084.2800468355765</v>
      </c>
      <c r="J288" s="39">
        <f t="shared" si="50"/>
        <v>-359.34686933369665</v>
      </c>
      <c r="K288" s="36">
        <f t="shared" si="45"/>
        <v>-1443.626916169273</v>
      </c>
      <c r="L288" s="36">
        <f t="shared" si="46"/>
        <v>-1377035.6594811822</v>
      </c>
      <c r="M288" s="36">
        <f t="shared" si="47"/>
        <v>-1833406.1835349768</v>
      </c>
      <c r="N288" s="40">
        <f>'jan-sep'!M288</f>
        <v>-1381963.9769913414</v>
      </c>
      <c r="O288" s="40">
        <f t="shared" si="49"/>
        <v>-451442.20654363534</v>
      </c>
    </row>
    <row r="289" spans="1:15" s="34" customFormat="1" x14ac:dyDescent="0.3">
      <c r="A289" s="33">
        <v>1547</v>
      </c>
      <c r="B289" s="34" t="s">
        <v>341</v>
      </c>
      <c r="C289" s="35">
        <v>96923</v>
      </c>
      <c r="D289" s="35">
        <v>3518</v>
      </c>
      <c r="E289" s="36">
        <f t="shared" si="41"/>
        <v>27550.596930073905</v>
      </c>
      <c r="F289" s="37">
        <f t="shared" si="48"/>
        <v>0.96602196339767821</v>
      </c>
      <c r="G289" s="38">
        <f t="shared" si="42"/>
        <v>581.42478724606406</v>
      </c>
      <c r="H289" s="38">
        <f t="shared" si="43"/>
        <v>0</v>
      </c>
      <c r="I289" s="36">
        <f t="shared" si="44"/>
        <v>581.42478724606406</v>
      </c>
      <c r="J289" s="39">
        <f t="shared" si="50"/>
        <v>-359.34686933369665</v>
      </c>
      <c r="K289" s="36">
        <f t="shared" si="45"/>
        <v>222.07791791236741</v>
      </c>
      <c r="L289" s="36">
        <f t="shared" si="46"/>
        <v>2045452.4015316532</v>
      </c>
      <c r="M289" s="36">
        <f t="shared" si="47"/>
        <v>781270.1152157085</v>
      </c>
      <c r="N289" s="40">
        <f>'jan-sep'!M289</f>
        <v>-503890.134689397</v>
      </c>
      <c r="O289" s="40">
        <f t="shared" si="49"/>
        <v>1285160.2499051054</v>
      </c>
    </row>
    <row r="290" spans="1:15" s="34" customFormat="1" x14ac:dyDescent="0.3">
      <c r="A290" s="33">
        <v>1548</v>
      </c>
      <c r="B290" s="34" t="s">
        <v>342</v>
      </c>
      <c r="C290" s="35">
        <v>221416</v>
      </c>
      <c r="D290" s="35">
        <v>9717</v>
      </c>
      <c r="E290" s="36">
        <f t="shared" si="41"/>
        <v>22786.456725326749</v>
      </c>
      <c r="F290" s="37">
        <f t="shared" si="48"/>
        <v>0.79897425527822585</v>
      </c>
      <c r="G290" s="38">
        <f t="shared" si="42"/>
        <v>3439.9089100943579</v>
      </c>
      <c r="H290" s="38">
        <f t="shared" si="43"/>
        <v>1008.4261924131014</v>
      </c>
      <c r="I290" s="36">
        <f t="shared" si="44"/>
        <v>4448.3351025074589</v>
      </c>
      <c r="J290" s="39">
        <f t="shared" si="50"/>
        <v>-359.34686933369665</v>
      </c>
      <c r="K290" s="36">
        <f t="shared" si="45"/>
        <v>4088.9882331737622</v>
      </c>
      <c r="L290" s="36">
        <f t="shared" si="46"/>
        <v>43224472.191064976</v>
      </c>
      <c r="M290" s="36">
        <f t="shared" si="47"/>
        <v>39732698.661749445</v>
      </c>
      <c r="N290" s="40">
        <f>'jan-sep'!M290</f>
        <v>28983467.588718362</v>
      </c>
      <c r="O290" s="40">
        <f t="shared" si="49"/>
        <v>10749231.073031083</v>
      </c>
    </row>
    <row r="291" spans="1:15" s="34" customFormat="1" x14ac:dyDescent="0.3">
      <c r="A291" s="33">
        <v>1551</v>
      </c>
      <c r="B291" s="34" t="s">
        <v>343</v>
      </c>
      <c r="C291" s="35">
        <v>82159</v>
      </c>
      <c r="D291" s="35">
        <v>3467</v>
      </c>
      <c r="E291" s="36">
        <f t="shared" si="41"/>
        <v>23697.432939140468</v>
      </c>
      <c r="F291" s="37">
        <f t="shared" si="48"/>
        <v>0.83091632291873818</v>
      </c>
      <c r="G291" s="38">
        <f t="shared" si="42"/>
        <v>2893.3231818061263</v>
      </c>
      <c r="H291" s="38">
        <f t="shared" si="43"/>
        <v>689.58451757829971</v>
      </c>
      <c r="I291" s="36">
        <f t="shared" si="44"/>
        <v>3582.907699384426</v>
      </c>
      <c r="J291" s="39">
        <f t="shared" si="50"/>
        <v>-359.34686933369665</v>
      </c>
      <c r="K291" s="36">
        <f t="shared" si="45"/>
        <v>3223.5608300507292</v>
      </c>
      <c r="L291" s="36">
        <f t="shared" si="46"/>
        <v>12421940.993765805</v>
      </c>
      <c r="M291" s="36">
        <f t="shared" si="47"/>
        <v>11176085.397785878</v>
      </c>
      <c r="N291" s="40">
        <f>'jan-sep'!M291</f>
        <v>8594169.0110205412</v>
      </c>
      <c r="O291" s="40">
        <f t="shared" si="49"/>
        <v>2581916.3867653366</v>
      </c>
    </row>
    <row r="292" spans="1:15" s="34" customFormat="1" x14ac:dyDescent="0.3">
      <c r="A292" s="33">
        <v>1554</v>
      </c>
      <c r="B292" s="34" t="s">
        <v>344</v>
      </c>
      <c r="C292" s="35">
        <v>145768</v>
      </c>
      <c r="D292" s="35">
        <v>5826</v>
      </c>
      <c r="E292" s="36">
        <f t="shared" si="41"/>
        <v>25020.254033642294</v>
      </c>
      <c r="F292" s="37">
        <f t="shared" si="48"/>
        <v>0.87729913756982858</v>
      </c>
      <c r="G292" s="38">
        <f t="shared" si="42"/>
        <v>2099.6305251050312</v>
      </c>
      <c r="H292" s="38">
        <f t="shared" si="43"/>
        <v>226.59713450266079</v>
      </c>
      <c r="I292" s="36">
        <f t="shared" si="44"/>
        <v>2326.2276596076922</v>
      </c>
      <c r="J292" s="39">
        <f t="shared" si="50"/>
        <v>-359.34686933369665</v>
      </c>
      <c r="K292" s="36">
        <f t="shared" si="45"/>
        <v>1966.8807902739954</v>
      </c>
      <c r="L292" s="36">
        <f t="shared" si="46"/>
        <v>13552602.344874416</v>
      </c>
      <c r="M292" s="36">
        <f t="shared" si="47"/>
        <v>11459047.484136298</v>
      </c>
      <c r="N292" s="40">
        <f>'jan-sep'!M292</f>
        <v>8892853.0741868075</v>
      </c>
      <c r="O292" s="40">
        <f t="shared" si="49"/>
        <v>2566194.4099494908</v>
      </c>
    </row>
    <row r="293" spans="1:15" s="34" customFormat="1" x14ac:dyDescent="0.3">
      <c r="A293" s="33">
        <v>1557</v>
      </c>
      <c r="B293" s="34" t="s">
        <v>345</v>
      </c>
      <c r="C293" s="35">
        <v>59319</v>
      </c>
      <c r="D293" s="35">
        <v>2593</v>
      </c>
      <c r="E293" s="36">
        <f t="shared" si="41"/>
        <v>22876.590821442343</v>
      </c>
      <c r="F293" s="37">
        <f t="shared" si="48"/>
        <v>0.80213467741788613</v>
      </c>
      <c r="G293" s="38">
        <f t="shared" si="42"/>
        <v>3385.8284524250012</v>
      </c>
      <c r="H293" s="38">
        <f t="shared" si="43"/>
        <v>976.87925877264331</v>
      </c>
      <c r="I293" s="36">
        <f t="shared" si="44"/>
        <v>4362.7077111976441</v>
      </c>
      <c r="J293" s="39">
        <f t="shared" si="50"/>
        <v>-359.34686933369665</v>
      </c>
      <c r="K293" s="36">
        <f t="shared" si="45"/>
        <v>4003.3608418639474</v>
      </c>
      <c r="L293" s="36">
        <f t="shared" si="46"/>
        <v>11312501.095135491</v>
      </c>
      <c r="M293" s="36">
        <f t="shared" si="47"/>
        <v>10380714.662953215</v>
      </c>
      <c r="N293" s="40">
        <f>'jan-sep'!M293</f>
        <v>7973393.6099152733</v>
      </c>
      <c r="O293" s="40">
        <f t="shared" si="49"/>
        <v>2407321.0530379415</v>
      </c>
    </row>
    <row r="294" spans="1:15" s="34" customFormat="1" x14ac:dyDescent="0.3">
      <c r="A294" s="33">
        <v>1560</v>
      </c>
      <c r="B294" s="34" t="s">
        <v>346</v>
      </c>
      <c r="C294" s="35">
        <v>67542</v>
      </c>
      <c r="D294" s="35">
        <v>3103</v>
      </c>
      <c r="E294" s="36">
        <f t="shared" si="41"/>
        <v>21766.677408959073</v>
      </c>
      <c r="F294" s="37">
        <f t="shared" si="48"/>
        <v>0.76321716370121939</v>
      </c>
      <c r="G294" s="38">
        <f t="shared" si="42"/>
        <v>4051.7764999149636</v>
      </c>
      <c r="H294" s="38">
        <f t="shared" si="43"/>
        <v>1365.3489531417881</v>
      </c>
      <c r="I294" s="36">
        <f t="shared" si="44"/>
        <v>5417.1254530567512</v>
      </c>
      <c r="J294" s="39">
        <f t="shared" si="50"/>
        <v>-359.34686933369665</v>
      </c>
      <c r="K294" s="36">
        <f t="shared" si="45"/>
        <v>5057.7785837230549</v>
      </c>
      <c r="L294" s="36">
        <f t="shared" si="46"/>
        <v>16809340.2808351</v>
      </c>
      <c r="M294" s="36">
        <f t="shared" si="47"/>
        <v>15694286.945292639</v>
      </c>
      <c r="N294" s="40">
        <f>'jan-sep'!M294</f>
        <v>13686487.493855421</v>
      </c>
      <c r="O294" s="40">
        <f t="shared" si="49"/>
        <v>2007799.4514372181</v>
      </c>
    </row>
    <row r="295" spans="1:15" s="34" customFormat="1" x14ac:dyDescent="0.3">
      <c r="A295" s="33">
        <v>1563</v>
      </c>
      <c r="B295" s="34" t="s">
        <v>347</v>
      </c>
      <c r="C295" s="35">
        <v>189162</v>
      </c>
      <c r="D295" s="35">
        <v>7160</v>
      </c>
      <c r="E295" s="36">
        <f t="shared" si="41"/>
        <v>26419.273743016758</v>
      </c>
      <c r="F295" s="37">
        <f t="shared" si="48"/>
        <v>0.92635374680069815</v>
      </c>
      <c r="G295" s="38">
        <f t="shared" si="42"/>
        <v>1260.2186994803524</v>
      </c>
      <c r="H295" s="38">
        <f t="shared" si="43"/>
        <v>0</v>
      </c>
      <c r="I295" s="36">
        <f t="shared" si="44"/>
        <v>1260.2186994803524</v>
      </c>
      <c r="J295" s="39">
        <f t="shared" si="50"/>
        <v>-359.34686933369665</v>
      </c>
      <c r="K295" s="36">
        <f t="shared" si="45"/>
        <v>900.87183014665573</v>
      </c>
      <c r="L295" s="36">
        <f t="shared" si="46"/>
        <v>9023165.8882793225</v>
      </c>
      <c r="M295" s="36">
        <f t="shared" si="47"/>
        <v>6450242.3038500547</v>
      </c>
      <c r="N295" s="40">
        <f>'jan-sep'!M295</f>
        <v>1406840.8856236211</v>
      </c>
      <c r="O295" s="40">
        <f t="shared" si="49"/>
        <v>5043401.4182264339</v>
      </c>
    </row>
    <row r="296" spans="1:15" s="34" customFormat="1" x14ac:dyDescent="0.3">
      <c r="A296" s="33">
        <v>1566</v>
      </c>
      <c r="B296" s="34" t="s">
        <v>348</v>
      </c>
      <c r="C296" s="35">
        <v>132314</v>
      </c>
      <c r="D296" s="35">
        <v>5969</v>
      </c>
      <c r="E296" s="36">
        <f t="shared" si="41"/>
        <v>22166.862120958285</v>
      </c>
      <c r="F296" s="37">
        <f t="shared" si="48"/>
        <v>0.77724906370645019</v>
      </c>
      <c r="G296" s="38">
        <f t="shared" si="42"/>
        <v>3811.6656727154359</v>
      </c>
      <c r="H296" s="38">
        <f t="shared" si="43"/>
        <v>1225.2843039420636</v>
      </c>
      <c r="I296" s="36">
        <f t="shared" si="44"/>
        <v>5036.9499766574991</v>
      </c>
      <c r="J296" s="39">
        <f t="shared" si="50"/>
        <v>-359.34686933369665</v>
      </c>
      <c r="K296" s="36">
        <f t="shared" si="45"/>
        <v>4677.6031073238028</v>
      </c>
      <c r="L296" s="36">
        <f t="shared" si="46"/>
        <v>30065554.410668612</v>
      </c>
      <c r="M296" s="36">
        <f t="shared" si="47"/>
        <v>27920612.94761578</v>
      </c>
      <c r="N296" s="40">
        <f>'jan-sep'!M296</f>
        <v>20564767.241644531</v>
      </c>
      <c r="O296" s="40">
        <f t="shared" si="49"/>
        <v>7355845.7059712484</v>
      </c>
    </row>
    <row r="297" spans="1:15" s="34" customFormat="1" x14ac:dyDescent="0.3">
      <c r="A297" s="33">
        <v>1567</v>
      </c>
      <c r="B297" s="34" t="s">
        <v>349</v>
      </c>
      <c r="C297" s="35">
        <v>45058</v>
      </c>
      <c r="D297" s="35">
        <v>2036</v>
      </c>
      <c r="E297" s="36">
        <f t="shared" si="41"/>
        <v>22130.648330058939</v>
      </c>
      <c r="F297" s="37">
        <f t="shared" si="48"/>
        <v>0.77597927933569943</v>
      </c>
      <c r="G297" s="38">
        <f t="shared" si="42"/>
        <v>3833.3939472550437</v>
      </c>
      <c r="H297" s="38">
        <f t="shared" si="43"/>
        <v>1237.9591307568348</v>
      </c>
      <c r="I297" s="36">
        <f t="shared" si="44"/>
        <v>5071.3530780118781</v>
      </c>
      <c r="J297" s="39">
        <f t="shared" si="50"/>
        <v>-359.34686933369665</v>
      </c>
      <c r="K297" s="36">
        <f t="shared" si="45"/>
        <v>4712.0062086781818</v>
      </c>
      <c r="L297" s="36">
        <f t="shared" si="46"/>
        <v>10325274.866832184</v>
      </c>
      <c r="M297" s="36">
        <f t="shared" si="47"/>
        <v>9593644.6408687774</v>
      </c>
      <c r="N297" s="40">
        <f>'jan-sep'!M297</f>
        <v>6984977.9366708491</v>
      </c>
      <c r="O297" s="40">
        <f t="shared" si="49"/>
        <v>2608666.7041979283</v>
      </c>
    </row>
    <row r="298" spans="1:15" s="34" customFormat="1" x14ac:dyDescent="0.3">
      <c r="A298" s="33">
        <v>1571</v>
      </c>
      <c r="B298" s="34" t="s">
        <v>350</v>
      </c>
      <c r="C298" s="35">
        <v>34083</v>
      </c>
      <c r="D298" s="35">
        <v>1547</v>
      </c>
      <c r="E298" s="36">
        <f t="shared" si="41"/>
        <v>22031.674208144796</v>
      </c>
      <c r="F298" s="37">
        <f t="shared" si="48"/>
        <v>0.77250889443551995</v>
      </c>
      <c r="G298" s="38">
        <f t="shared" si="42"/>
        <v>3892.7784204035297</v>
      </c>
      <c r="H298" s="38">
        <f t="shared" si="43"/>
        <v>1272.600073426785</v>
      </c>
      <c r="I298" s="36">
        <f t="shared" si="44"/>
        <v>5165.3784938303143</v>
      </c>
      <c r="J298" s="39">
        <f t="shared" si="50"/>
        <v>-359.34686933369665</v>
      </c>
      <c r="K298" s="36">
        <f t="shared" si="45"/>
        <v>4806.031624496618</v>
      </c>
      <c r="L298" s="36">
        <f t="shared" si="46"/>
        <v>7990840.5299554961</v>
      </c>
      <c r="M298" s="36">
        <f t="shared" si="47"/>
        <v>7434930.9230962675</v>
      </c>
      <c r="N298" s="40">
        <f>'jan-sep'!M298</f>
        <v>5425521.4479517667</v>
      </c>
      <c r="O298" s="40">
        <f t="shared" si="49"/>
        <v>2009409.4751445008</v>
      </c>
    </row>
    <row r="299" spans="1:15" s="34" customFormat="1" x14ac:dyDescent="0.3">
      <c r="A299" s="33">
        <v>1573</v>
      </c>
      <c r="B299" s="34" t="s">
        <v>351</v>
      </c>
      <c r="C299" s="35">
        <v>49566</v>
      </c>
      <c r="D299" s="35">
        <v>2141</v>
      </c>
      <c r="E299" s="36">
        <f t="shared" si="41"/>
        <v>23150.864082204578</v>
      </c>
      <c r="F299" s="37">
        <f t="shared" si="48"/>
        <v>0.81175167390407832</v>
      </c>
      <c r="G299" s="38">
        <f t="shared" si="42"/>
        <v>3221.2644959676604</v>
      </c>
      <c r="H299" s="38">
        <f t="shared" si="43"/>
        <v>880.88361750586114</v>
      </c>
      <c r="I299" s="36">
        <f t="shared" si="44"/>
        <v>4102.1481134735213</v>
      </c>
      <c r="J299" s="39">
        <f t="shared" si="50"/>
        <v>-359.34686933369665</v>
      </c>
      <c r="K299" s="36">
        <f t="shared" si="45"/>
        <v>3742.8012441398246</v>
      </c>
      <c r="L299" s="36">
        <f t="shared" si="46"/>
        <v>8782699.1109468099</v>
      </c>
      <c r="M299" s="36">
        <f t="shared" si="47"/>
        <v>8013337.4637033641</v>
      </c>
      <c r="N299" s="40">
        <f>'jan-sep'!M299</f>
        <v>6564364.9127761684</v>
      </c>
      <c r="O299" s="40">
        <f t="shared" si="49"/>
        <v>1448972.5509271957</v>
      </c>
    </row>
    <row r="300" spans="1:15" s="34" customFormat="1" x14ac:dyDescent="0.3">
      <c r="A300" s="33">
        <v>1576</v>
      </c>
      <c r="B300" s="34" t="s">
        <v>352</v>
      </c>
      <c r="C300" s="35">
        <v>85285</v>
      </c>
      <c r="D300" s="35">
        <v>3536</v>
      </c>
      <c r="E300" s="36">
        <f t="shared" si="41"/>
        <v>24119.061085972851</v>
      </c>
      <c r="F300" s="37">
        <f t="shared" si="48"/>
        <v>0.84570010605274848</v>
      </c>
      <c r="G300" s="38">
        <f t="shared" si="42"/>
        <v>2640.3462937066965</v>
      </c>
      <c r="H300" s="38">
        <f t="shared" si="43"/>
        <v>542.01466618696554</v>
      </c>
      <c r="I300" s="36">
        <f t="shared" si="44"/>
        <v>3182.3609598936619</v>
      </c>
      <c r="J300" s="39">
        <f t="shared" si="50"/>
        <v>-359.34686933369665</v>
      </c>
      <c r="K300" s="36">
        <f t="shared" si="45"/>
        <v>2823.0140905599651</v>
      </c>
      <c r="L300" s="36">
        <f t="shared" si="46"/>
        <v>11252828.354183989</v>
      </c>
      <c r="M300" s="36">
        <f t="shared" si="47"/>
        <v>9982177.8242200371</v>
      </c>
      <c r="N300" s="40">
        <f>'jan-sep'!M300</f>
        <v>8080727.595318323</v>
      </c>
      <c r="O300" s="40">
        <f t="shared" si="49"/>
        <v>1901450.2289017141</v>
      </c>
    </row>
    <row r="301" spans="1:15" s="34" customFormat="1" x14ac:dyDescent="0.3">
      <c r="A301" s="33">
        <v>1601</v>
      </c>
      <c r="B301" s="34" t="s">
        <v>353</v>
      </c>
      <c r="C301" s="35">
        <v>5342529</v>
      </c>
      <c r="D301" s="35">
        <v>187353</v>
      </c>
      <c r="E301" s="36">
        <f t="shared" si="41"/>
        <v>28515.844422026868</v>
      </c>
      <c r="F301" s="37">
        <f t="shared" si="48"/>
        <v>0.99986697516666945</v>
      </c>
      <c r="G301" s="38">
        <f t="shared" si="42"/>
        <v>2.2762920742861752</v>
      </c>
      <c r="H301" s="38">
        <f t="shared" si="43"/>
        <v>0</v>
      </c>
      <c r="I301" s="36">
        <f t="shared" si="44"/>
        <v>2.2762920742861752</v>
      </c>
      <c r="J301" s="39">
        <f t="shared" si="50"/>
        <v>-359.34686933369665</v>
      </c>
      <c r="K301" s="36">
        <f t="shared" si="45"/>
        <v>-357.07057725941047</v>
      </c>
      <c r="L301" s="36">
        <f t="shared" si="46"/>
        <v>426470.14899373776</v>
      </c>
      <c r="M301" s="36">
        <f t="shared" si="47"/>
        <v>-66898243.861282326</v>
      </c>
      <c r="N301" s="40">
        <f>'jan-sep'!M301</f>
        <v>-29447023.76477075</v>
      </c>
      <c r="O301" s="40">
        <f t="shared" si="49"/>
        <v>-37451220.096511573</v>
      </c>
    </row>
    <row r="302" spans="1:15" s="34" customFormat="1" x14ac:dyDescent="0.3">
      <c r="A302" s="33">
        <v>1612</v>
      </c>
      <c r="B302" s="34" t="s">
        <v>354</v>
      </c>
      <c r="C302" s="35">
        <v>98088</v>
      </c>
      <c r="D302" s="35">
        <v>4260</v>
      </c>
      <c r="E302" s="36">
        <f t="shared" si="41"/>
        <v>23025.352112676057</v>
      </c>
      <c r="F302" s="37">
        <f t="shared" si="48"/>
        <v>0.80735077763523921</v>
      </c>
      <c r="G302" s="38">
        <f t="shared" si="42"/>
        <v>3296.571677684773</v>
      </c>
      <c r="H302" s="38">
        <f t="shared" si="43"/>
        <v>924.81280684084356</v>
      </c>
      <c r="I302" s="36">
        <f t="shared" si="44"/>
        <v>4221.3844845256162</v>
      </c>
      <c r="J302" s="39">
        <f t="shared" si="50"/>
        <v>-359.34686933369665</v>
      </c>
      <c r="K302" s="36">
        <f t="shared" si="45"/>
        <v>3862.0376151919195</v>
      </c>
      <c r="L302" s="36">
        <f t="shared" si="46"/>
        <v>17983097.904079124</v>
      </c>
      <c r="M302" s="36">
        <f t="shared" si="47"/>
        <v>16452280.240717577</v>
      </c>
      <c r="N302" s="40">
        <f>'jan-sep'!M302</f>
        <v>11563243.030558843</v>
      </c>
      <c r="O302" s="40">
        <f t="shared" si="49"/>
        <v>4889037.2101587337</v>
      </c>
    </row>
    <row r="303" spans="1:15" s="34" customFormat="1" x14ac:dyDescent="0.3">
      <c r="A303" s="33">
        <v>1613</v>
      </c>
      <c r="B303" s="34" t="s">
        <v>355</v>
      </c>
      <c r="C303" s="35">
        <v>22694</v>
      </c>
      <c r="D303" s="35">
        <v>978</v>
      </c>
      <c r="E303" s="36">
        <f t="shared" si="41"/>
        <v>23204.498977505111</v>
      </c>
      <c r="F303" s="37">
        <f t="shared" si="48"/>
        <v>0.81363230418575072</v>
      </c>
      <c r="G303" s="38">
        <f t="shared" si="42"/>
        <v>3189.0835587873407</v>
      </c>
      <c r="H303" s="38">
        <f t="shared" si="43"/>
        <v>862.11140415067473</v>
      </c>
      <c r="I303" s="36">
        <f t="shared" si="44"/>
        <v>4051.1949629380156</v>
      </c>
      <c r="J303" s="39">
        <f t="shared" si="50"/>
        <v>-359.34686933369665</v>
      </c>
      <c r="K303" s="36">
        <f t="shared" si="45"/>
        <v>3691.8480936043188</v>
      </c>
      <c r="L303" s="36">
        <f t="shared" si="46"/>
        <v>3962068.6737533794</v>
      </c>
      <c r="M303" s="36">
        <f t="shared" si="47"/>
        <v>3610627.435545024</v>
      </c>
      <c r="N303" s="40">
        <f>'jan-sep'!M303</f>
        <v>2652462.9774381574</v>
      </c>
      <c r="O303" s="40">
        <f t="shared" si="49"/>
        <v>958164.45810686657</v>
      </c>
    </row>
    <row r="304" spans="1:15" s="34" customFormat="1" x14ac:dyDescent="0.3">
      <c r="A304" s="33">
        <v>1617</v>
      </c>
      <c r="B304" s="34" t="s">
        <v>356</v>
      </c>
      <c r="C304" s="35">
        <v>105834</v>
      </c>
      <c r="D304" s="35">
        <v>4622</v>
      </c>
      <c r="E304" s="36">
        <f t="shared" si="41"/>
        <v>22897.879705755084</v>
      </c>
      <c r="F304" s="37">
        <f t="shared" si="48"/>
        <v>0.80288114145547251</v>
      </c>
      <c r="G304" s="38">
        <f t="shared" si="42"/>
        <v>3373.0551218373571</v>
      </c>
      <c r="H304" s="38">
        <f t="shared" si="43"/>
        <v>969.4281492631842</v>
      </c>
      <c r="I304" s="36">
        <f t="shared" si="44"/>
        <v>4342.4832711005411</v>
      </c>
      <c r="J304" s="39">
        <f t="shared" si="50"/>
        <v>-359.34686933369665</v>
      </c>
      <c r="K304" s="36">
        <f t="shared" si="45"/>
        <v>3983.1364017668443</v>
      </c>
      <c r="L304" s="36">
        <f t="shared" si="46"/>
        <v>20070957.679026701</v>
      </c>
      <c r="M304" s="36">
        <f t="shared" si="47"/>
        <v>18410056.448966354</v>
      </c>
      <c r="N304" s="40">
        <f>'jan-sep'!M304</f>
        <v>18213625.748179093</v>
      </c>
      <c r="O304" s="40">
        <f t="shared" si="49"/>
        <v>196430.70078726113</v>
      </c>
    </row>
    <row r="305" spans="1:15" s="34" customFormat="1" x14ac:dyDescent="0.3">
      <c r="A305" s="33">
        <v>1620</v>
      </c>
      <c r="B305" s="34" t="s">
        <v>357</v>
      </c>
      <c r="C305" s="35">
        <v>213150</v>
      </c>
      <c r="D305" s="35">
        <v>4799</v>
      </c>
      <c r="E305" s="36">
        <f t="shared" si="41"/>
        <v>44415.503229839553</v>
      </c>
      <c r="F305" s="37">
        <f t="shared" si="48"/>
        <v>1.5573655897288183</v>
      </c>
      <c r="G305" s="38">
        <f t="shared" si="42"/>
        <v>-9537.5189926133244</v>
      </c>
      <c r="H305" s="38">
        <f t="shared" si="43"/>
        <v>0</v>
      </c>
      <c r="I305" s="36">
        <f t="shared" si="44"/>
        <v>-9537.5189926133244</v>
      </c>
      <c r="J305" s="39">
        <f t="shared" si="50"/>
        <v>-359.34686933369665</v>
      </c>
      <c r="K305" s="36">
        <f t="shared" si="45"/>
        <v>-9896.8658619470207</v>
      </c>
      <c r="L305" s="36">
        <f t="shared" si="46"/>
        <v>-45770553.645551346</v>
      </c>
      <c r="M305" s="36">
        <f t="shared" si="47"/>
        <v>-47495059.271483749</v>
      </c>
      <c r="N305" s="40">
        <f>'jan-sep'!M305</f>
        <v>-21362265.1382531</v>
      </c>
      <c r="O305" s="40">
        <f t="shared" si="49"/>
        <v>-26132794.133230649</v>
      </c>
    </row>
    <row r="306" spans="1:15" s="34" customFormat="1" x14ac:dyDescent="0.3">
      <c r="A306" s="33">
        <v>1621</v>
      </c>
      <c r="B306" s="34" t="s">
        <v>358</v>
      </c>
      <c r="C306" s="35">
        <v>119050</v>
      </c>
      <c r="D306" s="35">
        <v>5209</v>
      </c>
      <c r="E306" s="36">
        <f t="shared" si="41"/>
        <v>22854.67460165099</v>
      </c>
      <c r="F306" s="37">
        <f t="shared" si="48"/>
        <v>0.80136621676613207</v>
      </c>
      <c r="G306" s="38">
        <f t="shared" si="42"/>
        <v>3398.9781842998132</v>
      </c>
      <c r="H306" s="38">
        <f t="shared" si="43"/>
        <v>984.54993569961709</v>
      </c>
      <c r="I306" s="36">
        <f t="shared" si="44"/>
        <v>4383.5281199994306</v>
      </c>
      <c r="J306" s="39">
        <f t="shared" si="50"/>
        <v>-359.34686933369665</v>
      </c>
      <c r="K306" s="36">
        <f t="shared" si="45"/>
        <v>4024.1812506657338</v>
      </c>
      <c r="L306" s="36">
        <f t="shared" si="46"/>
        <v>22833797.977077033</v>
      </c>
      <c r="M306" s="36">
        <f t="shared" si="47"/>
        <v>20961960.134717807</v>
      </c>
      <c r="N306" s="40">
        <f>'jan-sep'!M306</f>
        <v>16447923.414596479</v>
      </c>
      <c r="O306" s="40">
        <f t="shared" si="49"/>
        <v>4514036.7201213278</v>
      </c>
    </row>
    <row r="307" spans="1:15" s="34" customFormat="1" x14ac:dyDescent="0.3">
      <c r="A307" s="33">
        <v>1622</v>
      </c>
      <c r="B307" s="34" t="s">
        <v>359</v>
      </c>
      <c r="C307" s="35">
        <v>34224</v>
      </c>
      <c r="D307" s="35">
        <v>1733</v>
      </c>
      <c r="E307" s="36">
        <f t="shared" si="41"/>
        <v>19748.413156376228</v>
      </c>
      <c r="F307" s="37">
        <f t="shared" si="48"/>
        <v>0.6924496372884914</v>
      </c>
      <c r="G307" s="38">
        <f t="shared" si="42"/>
        <v>5262.7350514646705</v>
      </c>
      <c r="H307" s="38">
        <f t="shared" si="43"/>
        <v>2071.7414415457838</v>
      </c>
      <c r="I307" s="36">
        <f t="shared" si="44"/>
        <v>7334.4764930104539</v>
      </c>
      <c r="J307" s="39">
        <f t="shared" si="50"/>
        <v>-359.34686933369665</v>
      </c>
      <c r="K307" s="36">
        <f t="shared" si="45"/>
        <v>6975.1296236767575</v>
      </c>
      <c r="L307" s="36">
        <f t="shared" si="46"/>
        <v>12710647.762387117</v>
      </c>
      <c r="M307" s="36">
        <f t="shared" si="47"/>
        <v>12087899.63783182</v>
      </c>
      <c r="N307" s="40">
        <f>'jan-sep'!M307</f>
        <v>9409209.8056240547</v>
      </c>
      <c r="O307" s="40">
        <f t="shared" si="49"/>
        <v>2678689.8322077654</v>
      </c>
    </row>
    <row r="308" spans="1:15" s="34" customFormat="1" x14ac:dyDescent="0.3">
      <c r="A308" s="33">
        <v>1624</v>
      </c>
      <c r="B308" s="34" t="s">
        <v>360</v>
      </c>
      <c r="C308" s="35">
        <v>134117</v>
      </c>
      <c r="D308" s="35">
        <v>6644</v>
      </c>
      <c r="E308" s="36">
        <f t="shared" si="41"/>
        <v>20186.183022275738</v>
      </c>
      <c r="F308" s="37">
        <f t="shared" si="48"/>
        <v>0.70779940653109386</v>
      </c>
      <c r="G308" s="38">
        <f t="shared" si="42"/>
        <v>5000.0731319249644</v>
      </c>
      <c r="H308" s="38">
        <f t="shared" si="43"/>
        <v>1918.5219884809551</v>
      </c>
      <c r="I308" s="36">
        <f t="shared" si="44"/>
        <v>6918.5951204059193</v>
      </c>
      <c r="J308" s="39">
        <f t="shared" si="50"/>
        <v>-359.34686933369665</v>
      </c>
      <c r="K308" s="36">
        <f t="shared" si="45"/>
        <v>6559.248251072223</v>
      </c>
      <c r="L308" s="36">
        <f t="shared" si="46"/>
        <v>45967145.97997693</v>
      </c>
      <c r="M308" s="36">
        <f t="shared" si="47"/>
        <v>43579645.380123846</v>
      </c>
      <c r="N308" s="40">
        <f>'jan-sep'!M308</f>
        <v>32556512.088035908</v>
      </c>
      <c r="O308" s="40">
        <f t="shared" si="49"/>
        <v>11023133.292087939</v>
      </c>
    </row>
    <row r="309" spans="1:15" s="34" customFormat="1" x14ac:dyDescent="0.3">
      <c r="A309" s="33">
        <v>1627</v>
      </c>
      <c r="B309" s="34" t="s">
        <v>361</v>
      </c>
      <c r="C309" s="35">
        <v>98675</v>
      </c>
      <c r="D309" s="35">
        <v>4779</v>
      </c>
      <c r="E309" s="36">
        <f t="shared" si="41"/>
        <v>20647.6250261561</v>
      </c>
      <c r="F309" s="37">
        <f t="shared" si="48"/>
        <v>0.72397920516536862</v>
      </c>
      <c r="G309" s="38">
        <f t="shared" si="42"/>
        <v>4723.2079295967469</v>
      </c>
      <c r="H309" s="38">
        <f t="shared" si="43"/>
        <v>1757.0172871228285</v>
      </c>
      <c r="I309" s="36">
        <f t="shared" si="44"/>
        <v>6480.2252167195757</v>
      </c>
      <c r="J309" s="39">
        <f t="shared" si="50"/>
        <v>-359.34686933369665</v>
      </c>
      <c r="K309" s="36">
        <f t="shared" si="45"/>
        <v>6120.8783473858794</v>
      </c>
      <c r="L309" s="36">
        <f t="shared" si="46"/>
        <v>30968996.310702853</v>
      </c>
      <c r="M309" s="36">
        <f t="shared" si="47"/>
        <v>29251677.622157119</v>
      </c>
      <c r="N309" s="40">
        <f>'jan-sep'!M309</f>
        <v>23577381.512450874</v>
      </c>
      <c r="O309" s="40">
        <f t="shared" si="49"/>
        <v>5674296.1097062454</v>
      </c>
    </row>
    <row r="310" spans="1:15" s="34" customFormat="1" x14ac:dyDescent="0.3">
      <c r="A310" s="33">
        <v>1630</v>
      </c>
      <c r="B310" s="34" t="s">
        <v>362</v>
      </c>
      <c r="C310" s="35">
        <v>71144</v>
      </c>
      <c r="D310" s="35">
        <v>3272</v>
      </c>
      <c r="E310" s="36">
        <f t="shared" si="41"/>
        <v>21743.276283618583</v>
      </c>
      <c r="F310" s="37">
        <f t="shared" si="48"/>
        <v>0.76239663697707949</v>
      </c>
      <c r="G310" s="38">
        <f t="shared" si="42"/>
        <v>4065.8171751192572</v>
      </c>
      <c r="H310" s="38">
        <f t="shared" si="43"/>
        <v>1373.5393470109593</v>
      </c>
      <c r="I310" s="36">
        <f t="shared" si="44"/>
        <v>5439.356522130216</v>
      </c>
      <c r="J310" s="39">
        <f t="shared" si="50"/>
        <v>-359.34686933369665</v>
      </c>
      <c r="K310" s="36">
        <f t="shared" si="45"/>
        <v>5080.0096527965197</v>
      </c>
      <c r="L310" s="36">
        <f t="shared" si="46"/>
        <v>17797574.540410068</v>
      </c>
      <c r="M310" s="36">
        <f t="shared" si="47"/>
        <v>16621791.583950212</v>
      </c>
      <c r="N310" s="40">
        <f>'jan-sep'!M310</f>
        <v>13336536.055396372</v>
      </c>
      <c r="O310" s="40">
        <f t="shared" si="49"/>
        <v>3285255.5285538398</v>
      </c>
    </row>
    <row r="311" spans="1:15" s="34" customFormat="1" x14ac:dyDescent="0.3">
      <c r="A311" s="33">
        <v>1632</v>
      </c>
      <c r="B311" s="34" t="s">
        <v>363</v>
      </c>
      <c r="C311" s="35">
        <v>20182</v>
      </c>
      <c r="D311" s="35">
        <v>961</v>
      </c>
      <c r="E311" s="36">
        <f t="shared" si="41"/>
        <v>21001.040582726328</v>
      </c>
      <c r="F311" s="37">
        <f t="shared" si="48"/>
        <v>0.7363712121596192</v>
      </c>
      <c r="G311" s="38">
        <f t="shared" si="42"/>
        <v>4511.1585956546105</v>
      </c>
      <c r="H311" s="38">
        <f t="shared" si="43"/>
        <v>1633.3218423232488</v>
      </c>
      <c r="I311" s="36">
        <f t="shared" si="44"/>
        <v>6144.4804379778598</v>
      </c>
      <c r="J311" s="39">
        <f t="shared" si="50"/>
        <v>-359.34686933369665</v>
      </c>
      <c r="K311" s="36">
        <f t="shared" si="45"/>
        <v>5785.1335686441635</v>
      </c>
      <c r="L311" s="36">
        <f t="shared" si="46"/>
        <v>5904845.7008967232</v>
      </c>
      <c r="M311" s="36">
        <f t="shared" si="47"/>
        <v>5559513.3594670407</v>
      </c>
      <c r="N311" s="40">
        <f>'jan-sep'!M311</f>
        <v>5099923.1813068185</v>
      </c>
      <c r="O311" s="40">
        <f t="shared" si="49"/>
        <v>459590.17816022225</v>
      </c>
    </row>
    <row r="312" spans="1:15" s="34" customFormat="1" x14ac:dyDescent="0.3">
      <c r="A312" s="33">
        <v>1633</v>
      </c>
      <c r="B312" s="34" t="s">
        <v>364</v>
      </c>
      <c r="C312" s="35">
        <v>19385</v>
      </c>
      <c r="D312" s="35">
        <v>976</v>
      </c>
      <c r="E312" s="36">
        <f t="shared" si="41"/>
        <v>19861.680327868853</v>
      </c>
      <c r="F312" s="37">
        <f t="shared" si="48"/>
        <v>0.69642118736675374</v>
      </c>
      <c r="G312" s="38">
        <f t="shared" si="42"/>
        <v>5194.7747485690952</v>
      </c>
      <c r="H312" s="38">
        <f t="shared" si="43"/>
        <v>2032.0979315233649</v>
      </c>
      <c r="I312" s="36">
        <f t="shared" si="44"/>
        <v>7226.8726800924596</v>
      </c>
      <c r="J312" s="39">
        <f t="shared" si="50"/>
        <v>-359.34686933369665</v>
      </c>
      <c r="K312" s="36">
        <f t="shared" si="45"/>
        <v>6867.5258107587633</v>
      </c>
      <c r="L312" s="36">
        <f t="shared" si="46"/>
        <v>7053427.7357702404</v>
      </c>
      <c r="M312" s="36">
        <f t="shared" si="47"/>
        <v>6702705.1913005533</v>
      </c>
      <c r="N312" s="40">
        <f>'jan-sep'!M312</f>
        <v>4993964.1778932931</v>
      </c>
      <c r="O312" s="40">
        <f t="shared" si="49"/>
        <v>1708741.0134072602</v>
      </c>
    </row>
    <row r="313" spans="1:15" s="34" customFormat="1" x14ac:dyDescent="0.3">
      <c r="A313" s="33">
        <v>1634</v>
      </c>
      <c r="B313" s="34" t="s">
        <v>365</v>
      </c>
      <c r="C313" s="35">
        <v>155863</v>
      </c>
      <c r="D313" s="35">
        <v>6886</v>
      </c>
      <c r="E313" s="36">
        <f t="shared" si="41"/>
        <v>22634.766192274179</v>
      </c>
      <c r="F313" s="37">
        <f t="shared" si="48"/>
        <v>0.79365544541939748</v>
      </c>
      <c r="G313" s="38">
        <f t="shared" si="42"/>
        <v>3530.9232299258997</v>
      </c>
      <c r="H313" s="38">
        <f t="shared" si="43"/>
        <v>1061.5178789815009</v>
      </c>
      <c r="I313" s="36">
        <f t="shared" si="44"/>
        <v>4592.4411089074001</v>
      </c>
      <c r="J313" s="39">
        <f t="shared" si="50"/>
        <v>-359.34686933369665</v>
      </c>
      <c r="K313" s="36">
        <f t="shared" si="45"/>
        <v>4233.0942395737038</v>
      </c>
      <c r="L313" s="36">
        <f t="shared" si="46"/>
        <v>31623549.475936357</v>
      </c>
      <c r="M313" s="36">
        <f t="shared" si="47"/>
        <v>29149086.933704525</v>
      </c>
      <c r="N313" s="40">
        <f>'jan-sep'!M313</f>
        <v>22547966.832964357</v>
      </c>
      <c r="O313" s="40">
        <f t="shared" si="49"/>
        <v>6601120.1007401682</v>
      </c>
    </row>
    <row r="314" spans="1:15" s="34" customFormat="1" x14ac:dyDescent="0.3">
      <c r="A314" s="33">
        <v>1635</v>
      </c>
      <c r="B314" s="34" t="s">
        <v>366</v>
      </c>
      <c r="C314" s="35">
        <v>57295</v>
      </c>
      <c r="D314" s="35">
        <v>2562</v>
      </c>
      <c r="E314" s="36">
        <f t="shared" si="41"/>
        <v>22363.387978142076</v>
      </c>
      <c r="F314" s="37">
        <f t="shared" si="48"/>
        <v>0.78413995956968507</v>
      </c>
      <c r="G314" s="38">
        <f t="shared" si="42"/>
        <v>3693.7501584051611</v>
      </c>
      <c r="H314" s="38">
        <f t="shared" si="43"/>
        <v>1156.5002539277366</v>
      </c>
      <c r="I314" s="36">
        <f t="shared" si="44"/>
        <v>4850.2504123328981</v>
      </c>
      <c r="J314" s="39">
        <f t="shared" si="50"/>
        <v>-359.34686933369665</v>
      </c>
      <c r="K314" s="36">
        <f t="shared" si="45"/>
        <v>4490.9035429992018</v>
      </c>
      <c r="L314" s="36">
        <f t="shared" si="46"/>
        <v>12426341.556396885</v>
      </c>
      <c r="M314" s="36">
        <f t="shared" si="47"/>
        <v>11505694.877163956</v>
      </c>
      <c r="N314" s="40">
        <f>'jan-sep'!M314</f>
        <v>8542862.2169698998</v>
      </c>
      <c r="O314" s="40">
        <f t="shared" si="49"/>
        <v>2962832.6601940561</v>
      </c>
    </row>
    <row r="315" spans="1:15" s="34" customFormat="1" x14ac:dyDescent="0.3">
      <c r="A315" s="33">
        <v>1636</v>
      </c>
      <c r="B315" s="34" t="s">
        <v>367</v>
      </c>
      <c r="C315" s="35">
        <v>89068</v>
      </c>
      <c r="D315" s="35">
        <v>3954</v>
      </c>
      <c r="E315" s="36">
        <f t="shared" si="41"/>
        <v>22526.049570055638</v>
      </c>
      <c r="F315" s="37">
        <f t="shared" si="48"/>
        <v>0.78984345379119159</v>
      </c>
      <c r="G315" s="38">
        <f t="shared" si="42"/>
        <v>3596.153203257024</v>
      </c>
      <c r="H315" s="38">
        <f t="shared" si="43"/>
        <v>1099.56869675799</v>
      </c>
      <c r="I315" s="36">
        <f t="shared" si="44"/>
        <v>4695.7219000150144</v>
      </c>
      <c r="J315" s="39">
        <f t="shared" si="50"/>
        <v>-359.34686933369665</v>
      </c>
      <c r="K315" s="36">
        <f t="shared" si="45"/>
        <v>4336.3750306813181</v>
      </c>
      <c r="L315" s="36">
        <f t="shared" si="46"/>
        <v>18566884.392659366</v>
      </c>
      <c r="M315" s="36">
        <f t="shared" si="47"/>
        <v>17146026.871313933</v>
      </c>
      <c r="N315" s="40">
        <f>'jan-sep'!M315</f>
        <v>15672876.700194763</v>
      </c>
      <c r="O315" s="40">
        <f t="shared" si="49"/>
        <v>1473150.1711191703</v>
      </c>
    </row>
    <row r="316" spans="1:15" s="34" customFormat="1" x14ac:dyDescent="0.3">
      <c r="A316" s="33">
        <v>1638</v>
      </c>
      <c r="B316" s="34" t="s">
        <v>368</v>
      </c>
      <c r="C316" s="35">
        <v>268943</v>
      </c>
      <c r="D316" s="35">
        <v>11779</v>
      </c>
      <c r="E316" s="36">
        <f t="shared" si="41"/>
        <v>22832.413617454793</v>
      </c>
      <c r="F316" s="37">
        <f t="shared" si="48"/>
        <v>0.80058566744754722</v>
      </c>
      <c r="G316" s="38">
        <f t="shared" si="42"/>
        <v>3412.3347748175315</v>
      </c>
      <c r="H316" s="38">
        <f t="shared" si="43"/>
        <v>992.34128016828595</v>
      </c>
      <c r="I316" s="36">
        <f t="shared" si="44"/>
        <v>4404.6760549858172</v>
      </c>
      <c r="J316" s="39">
        <f t="shared" si="50"/>
        <v>-359.34686933369665</v>
      </c>
      <c r="K316" s="36">
        <f t="shared" si="45"/>
        <v>4045.3291856521205</v>
      </c>
      <c r="L316" s="36">
        <f t="shared" si="46"/>
        <v>51882679.251677938</v>
      </c>
      <c r="M316" s="36">
        <f t="shared" si="47"/>
        <v>47649932.477796324</v>
      </c>
      <c r="N316" s="40">
        <f>'jan-sep'!M316</f>
        <v>39205479.919472449</v>
      </c>
      <c r="O316" s="40">
        <f t="shared" si="49"/>
        <v>8444452.5583238751</v>
      </c>
    </row>
    <row r="317" spans="1:15" s="34" customFormat="1" x14ac:dyDescent="0.3">
      <c r="A317" s="33">
        <v>1640</v>
      </c>
      <c r="B317" s="34" t="s">
        <v>369</v>
      </c>
      <c r="C317" s="35">
        <v>135287</v>
      </c>
      <c r="D317" s="35">
        <v>5635</v>
      </c>
      <c r="E317" s="36">
        <f t="shared" si="41"/>
        <v>24008.340727595387</v>
      </c>
      <c r="F317" s="37">
        <f t="shared" si="48"/>
        <v>0.84181785630478978</v>
      </c>
      <c r="G317" s="38">
        <f t="shared" si="42"/>
        <v>2706.7785087331749</v>
      </c>
      <c r="H317" s="38">
        <f t="shared" si="43"/>
        <v>580.76679161907805</v>
      </c>
      <c r="I317" s="36">
        <f t="shared" si="44"/>
        <v>3287.545300352253</v>
      </c>
      <c r="J317" s="39">
        <f t="shared" si="50"/>
        <v>-359.34686933369665</v>
      </c>
      <c r="K317" s="36">
        <f t="shared" si="45"/>
        <v>2928.1984310185562</v>
      </c>
      <c r="L317" s="36">
        <f t="shared" si="46"/>
        <v>18525317.767484944</v>
      </c>
      <c r="M317" s="36">
        <f t="shared" si="47"/>
        <v>16500398.158789564</v>
      </c>
      <c r="N317" s="40">
        <f>'jan-sep'!M317</f>
        <v>10997567.717652366</v>
      </c>
      <c r="O317" s="40">
        <f t="shared" si="49"/>
        <v>5502830.4411371984</v>
      </c>
    </row>
    <row r="318" spans="1:15" s="34" customFormat="1" x14ac:dyDescent="0.3">
      <c r="A318" s="33">
        <v>1644</v>
      </c>
      <c r="B318" s="34" t="s">
        <v>370</v>
      </c>
      <c r="C318" s="35">
        <v>40572</v>
      </c>
      <c r="D318" s="35">
        <v>2031</v>
      </c>
      <c r="E318" s="36">
        <f t="shared" si="41"/>
        <v>19976.366322008864</v>
      </c>
      <c r="F318" s="37">
        <f t="shared" si="48"/>
        <v>0.7004424864157196</v>
      </c>
      <c r="G318" s="38">
        <f t="shared" si="42"/>
        <v>5125.963152085089</v>
      </c>
      <c r="H318" s="38">
        <f t="shared" si="43"/>
        <v>1991.9578335743611</v>
      </c>
      <c r="I318" s="36">
        <f t="shared" si="44"/>
        <v>7117.9209856594498</v>
      </c>
      <c r="J318" s="39">
        <f t="shared" si="50"/>
        <v>-359.34686933369665</v>
      </c>
      <c r="K318" s="36">
        <f t="shared" si="45"/>
        <v>6758.5741163257535</v>
      </c>
      <c r="L318" s="36">
        <f t="shared" si="46"/>
        <v>14456497.521874342</v>
      </c>
      <c r="M318" s="36">
        <f t="shared" si="47"/>
        <v>13726664.030257605</v>
      </c>
      <c r="N318" s="40">
        <f>'jan-sep'!M318</f>
        <v>10425730.937808689</v>
      </c>
      <c r="O318" s="40">
        <f t="shared" si="49"/>
        <v>3300933.0924489163</v>
      </c>
    </row>
    <row r="319" spans="1:15" s="34" customFormat="1" x14ac:dyDescent="0.3">
      <c r="A319" s="33">
        <v>1648</v>
      </c>
      <c r="B319" s="34" t="s">
        <v>371</v>
      </c>
      <c r="C319" s="35">
        <v>133615</v>
      </c>
      <c r="D319" s="35">
        <v>6298</v>
      </c>
      <c r="E319" s="36">
        <f t="shared" si="41"/>
        <v>21215.465227056207</v>
      </c>
      <c r="F319" s="37">
        <f t="shared" si="48"/>
        <v>0.7438897031905809</v>
      </c>
      <c r="G319" s="38">
        <f t="shared" si="42"/>
        <v>4382.5038090566823</v>
      </c>
      <c r="H319" s="38">
        <f t="shared" si="43"/>
        <v>1558.273216807791</v>
      </c>
      <c r="I319" s="36">
        <f t="shared" si="44"/>
        <v>5940.7770258644732</v>
      </c>
      <c r="J319" s="39">
        <f t="shared" si="50"/>
        <v>-359.34686933369665</v>
      </c>
      <c r="K319" s="36">
        <f t="shared" si="45"/>
        <v>5581.4301565307769</v>
      </c>
      <c r="L319" s="36">
        <f t="shared" si="46"/>
        <v>37415013.708894454</v>
      </c>
      <c r="M319" s="36">
        <f t="shared" si="47"/>
        <v>35151847.125830837</v>
      </c>
      <c r="N319" s="40">
        <f>'jan-sep'!M319</f>
        <v>28422769.766774558</v>
      </c>
      <c r="O319" s="40">
        <f t="shared" si="49"/>
        <v>6729077.3590562791</v>
      </c>
    </row>
    <row r="320" spans="1:15" s="34" customFormat="1" x14ac:dyDescent="0.3">
      <c r="A320" s="33">
        <v>1653</v>
      </c>
      <c r="B320" s="34" t="s">
        <v>372</v>
      </c>
      <c r="C320" s="35">
        <v>361913</v>
      </c>
      <c r="D320" s="35">
        <v>16096</v>
      </c>
      <c r="E320" s="36">
        <f t="shared" si="41"/>
        <v>22484.654572564614</v>
      </c>
      <c r="F320" s="37">
        <f t="shared" si="48"/>
        <v>0.7883919978807219</v>
      </c>
      <c r="G320" s="38">
        <f t="shared" si="42"/>
        <v>3620.9902017516388</v>
      </c>
      <c r="H320" s="38">
        <f t="shared" si="43"/>
        <v>1114.0569458798486</v>
      </c>
      <c r="I320" s="36">
        <f t="shared" si="44"/>
        <v>4735.047147631487</v>
      </c>
      <c r="J320" s="39">
        <f t="shared" si="50"/>
        <v>-359.34686933369665</v>
      </c>
      <c r="K320" s="36">
        <f t="shared" si="45"/>
        <v>4375.7002782977906</v>
      </c>
      <c r="L320" s="36">
        <f t="shared" si="46"/>
        <v>76215318.888276413</v>
      </c>
      <c r="M320" s="36">
        <f t="shared" si="47"/>
        <v>70431271.679481238</v>
      </c>
      <c r="N320" s="40">
        <f>'jan-sep'!M320</f>
        <v>52396988.737059861</v>
      </c>
      <c r="O320" s="40">
        <f t="shared" si="49"/>
        <v>18034282.942421377</v>
      </c>
    </row>
    <row r="321" spans="1:15" s="34" customFormat="1" x14ac:dyDescent="0.3">
      <c r="A321" s="33">
        <v>1657</v>
      </c>
      <c r="B321" s="34" t="s">
        <v>373</v>
      </c>
      <c r="C321" s="35">
        <v>169862</v>
      </c>
      <c r="D321" s="35">
        <v>7755</v>
      </c>
      <c r="E321" s="36">
        <f t="shared" si="41"/>
        <v>21903.546099290779</v>
      </c>
      <c r="F321" s="37">
        <f t="shared" si="48"/>
        <v>0.76801626701275516</v>
      </c>
      <c r="G321" s="38">
        <f t="shared" si="42"/>
        <v>3969.6552857159395</v>
      </c>
      <c r="H321" s="38">
        <f t="shared" si="43"/>
        <v>1317.4449115256907</v>
      </c>
      <c r="I321" s="36">
        <f t="shared" si="44"/>
        <v>5287.1001972416307</v>
      </c>
      <c r="J321" s="39">
        <f t="shared" si="50"/>
        <v>-359.34686933369665</v>
      </c>
      <c r="K321" s="36">
        <f t="shared" si="45"/>
        <v>4927.7533279079344</v>
      </c>
      <c r="L321" s="36">
        <f t="shared" si="46"/>
        <v>41001462.029608846</v>
      </c>
      <c r="M321" s="36">
        <f t="shared" si="47"/>
        <v>38214727.057926029</v>
      </c>
      <c r="N321" s="40">
        <f>'jan-sep'!M321</f>
        <v>30710645.235207476</v>
      </c>
      <c r="O321" s="40">
        <f t="shared" si="49"/>
        <v>7504081.8227185532</v>
      </c>
    </row>
    <row r="322" spans="1:15" s="34" customFormat="1" x14ac:dyDescent="0.3">
      <c r="A322" s="33">
        <v>1662</v>
      </c>
      <c r="B322" s="34" t="s">
        <v>374</v>
      </c>
      <c r="C322" s="35">
        <v>144798</v>
      </c>
      <c r="D322" s="35">
        <v>6067</v>
      </c>
      <c r="E322" s="36">
        <f t="shared" si="41"/>
        <v>23866.490852150982</v>
      </c>
      <c r="F322" s="37">
        <f t="shared" si="48"/>
        <v>0.83684409491833722</v>
      </c>
      <c r="G322" s="38">
        <f t="shared" si="42"/>
        <v>2791.8884339998176</v>
      </c>
      <c r="H322" s="38">
        <f t="shared" si="43"/>
        <v>630.41424802461961</v>
      </c>
      <c r="I322" s="36">
        <f t="shared" si="44"/>
        <v>3422.3026820244372</v>
      </c>
      <c r="J322" s="39">
        <f t="shared" si="50"/>
        <v>-359.34686933369665</v>
      </c>
      <c r="K322" s="36">
        <f t="shared" si="45"/>
        <v>3062.9558126907405</v>
      </c>
      <c r="L322" s="36">
        <f t="shared" si="46"/>
        <v>20763110.371842261</v>
      </c>
      <c r="M322" s="36">
        <f t="shared" si="47"/>
        <v>18582952.915594723</v>
      </c>
      <c r="N322" s="40">
        <f>'jan-sep'!M322</f>
        <v>14555858.419342848</v>
      </c>
      <c r="O322" s="40">
        <f t="shared" si="49"/>
        <v>4027094.4962518755</v>
      </c>
    </row>
    <row r="323" spans="1:15" s="34" customFormat="1" x14ac:dyDescent="0.3">
      <c r="A323" s="33">
        <v>1663</v>
      </c>
      <c r="B323" s="34" t="s">
        <v>375</v>
      </c>
      <c r="C323" s="35">
        <v>356933</v>
      </c>
      <c r="D323" s="35">
        <v>13738</v>
      </c>
      <c r="E323" s="36">
        <f t="shared" si="41"/>
        <v>25981.438346193041</v>
      </c>
      <c r="F323" s="37">
        <f t="shared" si="48"/>
        <v>0.91100167981071034</v>
      </c>
      <c r="G323" s="38">
        <f t="shared" si="42"/>
        <v>1522.9199375745825</v>
      </c>
      <c r="H323" s="38">
        <f t="shared" si="43"/>
        <v>0</v>
      </c>
      <c r="I323" s="36">
        <f t="shared" si="44"/>
        <v>1522.9199375745825</v>
      </c>
      <c r="J323" s="39">
        <f t="shared" si="50"/>
        <v>-359.34686933369665</v>
      </c>
      <c r="K323" s="36">
        <f t="shared" si="45"/>
        <v>1163.5730682408857</v>
      </c>
      <c r="L323" s="36">
        <f t="shared" si="46"/>
        <v>20921874.102399614</v>
      </c>
      <c r="M323" s="36">
        <f t="shared" si="47"/>
        <v>15985166.811493289</v>
      </c>
      <c r="N323" s="40">
        <f>'jan-sep'!M323</f>
        <v>15841204.073666036</v>
      </c>
      <c r="O323" s="40">
        <f t="shared" si="49"/>
        <v>143962.7378272526</v>
      </c>
    </row>
    <row r="324" spans="1:15" s="34" customFormat="1" x14ac:dyDescent="0.3">
      <c r="A324" s="33">
        <v>1664</v>
      </c>
      <c r="B324" s="34" t="s">
        <v>376</v>
      </c>
      <c r="C324" s="35">
        <v>90855</v>
      </c>
      <c r="D324" s="35">
        <v>4132</v>
      </c>
      <c r="E324" s="36">
        <f t="shared" si="41"/>
        <v>21988.14133591481</v>
      </c>
      <c r="F324" s="37">
        <f t="shared" si="48"/>
        <v>0.77098247702936762</v>
      </c>
      <c r="G324" s="38">
        <f t="shared" si="42"/>
        <v>3918.8981437415209</v>
      </c>
      <c r="H324" s="38">
        <f t="shared" si="43"/>
        <v>1287.8365787072798</v>
      </c>
      <c r="I324" s="36">
        <f t="shared" si="44"/>
        <v>5206.7347224488003</v>
      </c>
      <c r="J324" s="39">
        <f t="shared" si="50"/>
        <v>-359.34686933369665</v>
      </c>
      <c r="K324" s="36">
        <f t="shared" si="45"/>
        <v>4847.387853115104</v>
      </c>
      <c r="L324" s="36">
        <f t="shared" si="46"/>
        <v>21514227.873158444</v>
      </c>
      <c r="M324" s="36">
        <f t="shared" si="47"/>
        <v>20029406.609071609</v>
      </c>
      <c r="N324" s="40">
        <f>'jan-sep'!M324</f>
        <v>15226669.859687585</v>
      </c>
      <c r="O324" s="40">
        <f t="shared" si="49"/>
        <v>4802736.7493840232</v>
      </c>
    </row>
    <row r="325" spans="1:15" s="34" customFormat="1" x14ac:dyDescent="0.3">
      <c r="A325" s="33">
        <v>1665</v>
      </c>
      <c r="B325" s="34" t="s">
        <v>377</v>
      </c>
      <c r="C325" s="35">
        <v>33186</v>
      </c>
      <c r="D325" s="35">
        <v>851</v>
      </c>
      <c r="E325" s="36">
        <f t="shared" si="41"/>
        <v>38996.474735605174</v>
      </c>
      <c r="F325" s="37">
        <f t="shared" si="48"/>
        <v>1.3673551678495777</v>
      </c>
      <c r="G325" s="38">
        <f t="shared" si="42"/>
        <v>-6286.1018960726969</v>
      </c>
      <c r="H325" s="38">
        <f t="shared" si="43"/>
        <v>0</v>
      </c>
      <c r="I325" s="36">
        <f t="shared" si="44"/>
        <v>-6286.1018960726969</v>
      </c>
      <c r="J325" s="39">
        <f t="shared" si="50"/>
        <v>-359.34686933369665</v>
      </c>
      <c r="K325" s="36">
        <f t="shared" si="45"/>
        <v>-6645.4487654063932</v>
      </c>
      <c r="L325" s="36">
        <f t="shared" si="46"/>
        <v>-5349472.7135578655</v>
      </c>
      <c r="M325" s="36">
        <f t="shared" si="47"/>
        <v>-5655276.8993608402</v>
      </c>
      <c r="N325" s="40">
        <f>'jan-sep'!M325</f>
        <v>-6734125.7830075817</v>
      </c>
      <c r="O325" s="40">
        <f t="shared" si="49"/>
        <v>1078848.8836467415</v>
      </c>
    </row>
    <row r="326" spans="1:15" s="34" customFormat="1" x14ac:dyDescent="0.3">
      <c r="A326" s="33">
        <v>1702</v>
      </c>
      <c r="B326" s="34" t="s">
        <v>378</v>
      </c>
      <c r="C326" s="35">
        <v>465538</v>
      </c>
      <c r="D326" s="35">
        <v>21781</v>
      </c>
      <c r="E326" s="36">
        <f t="shared" si="41"/>
        <v>21373.582480143243</v>
      </c>
      <c r="F326" s="37">
        <f t="shared" si="48"/>
        <v>0.74943385672242147</v>
      </c>
      <c r="G326" s="38">
        <f t="shared" si="42"/>
        <v>4287.6334572044616</v>
      </c>
      <c r="H326" s="38">
        <f t="shared" si="43"/>
        <v>1502.9321782273284</v>
      </c>
      <c r="I326" s="36">
        <f t="shared" si="44"/>
        <v>5790.5656354317898</v>
      </c>
      <c r="J326" s="39">
        <f t="shared" si="50"/>
        <v>-359.34686933369665</v>
      </c>
      <c r="K326" s="36">
        <f t="shared" si="45"/>
        <v>5431.2187660980935</v>
      </c>
      <c r="L326" s="36">
        <f t="shared" si="46"/>
        <v>126124310.10533981</v>
      </c>
      <c r="M326" s="36">
        <f t="shared" si="47"/>
        <v>118297375.94438258</v>
      </c>
      <c r="N326" s="40">
        <f>'jan-sep'!M326</f>
        <v>92421376.443333864</v>
      </c>
      <c r="O326" s="40">
        <f t="shared" si="49"/>
        <v>25875999.501048714</v>
      </c>
    </row>
    <row r="327" spans="1:15" s="34" customFormat="1" x14ac:dyDescent="0.3">
      <c r="A327" s="33">
        <v>1703</v>
      </c>
      <c r="B327" s="34" t="s">
        <v>379</v>
      </c>
      <c r="C327" s="35">
        <v>294988</v>
      </c>
      <c r="D327" s="35">
        <v>13010</v>
      </c>
      <c r="E327" s="36">
        <f t="shared" si="41"/>
        <v>22673.943120676402</v>
      </c>
      <c r="F327" s="37">
        <f t="shared" si="48"/>
        <v>0.79502912793491831</v>
      </c>
      <c r="G327" s="38">
        <f t="shared" si="42"/>
        <v>3507.4170728845661</v>
      </c>
      <c r="H327" s="38">
        <f t="shared" si="43"/>
        <v>1047.8059540407228</v>
      </c>
      <c r="I327" s="36">
        <f t="shared" si="44"/>
        <v>4555.2230269252887</v>
      </c>
      <c r="J327" s="39">
        <f t="shared" si="50"/>
        <v>-359.34686933369665</v>
      </c>
      <c r="K327" s="36">
        <f t="shared" si="45"/>
        <v>4195.8761575915923</v>
      </c>
      <c r="L327" s="36">
        <f t="shared" si="46"/>
        <v>59263451.580298007</v>
      </c>
      <c r="M327" s="36">
        <f t="shared" si="47"/>
        <v>54588348.810266614</v>
      </c>
      <c r="N327" s="40">
        <f>'jan-sep'!M327</f>
        <v>44097691.039335825</v>
      </c>
      <c r="O327" s="40">
        <f t="shared" si="49"/>
        <v>10490657.770930789</v>
      </c>
    </row>
    <row r="328" spans="1:15" s="34" customFormat="1" x14ac:dyDescent="0.3">
      <c r="A328" s="33">
        <v>1711</v>
      </c>
      <c r="B328" s="34" t="s">
        <v>380</v>
      </c>
      <c r="C328" s="35">
        <v>53147</v>
      </c>
      <c r="D328" s="35">
        <v>2523</v>
      </c>
      <c r="E328" s="36">
        <f t="shared" ref="E328:E391" si="51">(C328*1000)/D328</f>
        <v>21065.001981767738</v>
      </c>
      <c r="F328" s="37">
        <f t="shared" si="48"/>
        <v>0.73861392640789747</v>
      </c>
      <c r="G328" s="38">
        <f t="shared" ref="G328:G391" si="52">(E$437-E328)*0.6</f>
        <v>4472.7817562297641</v>
      </c>
      <c r="H328" s="38">
        <f t="shared" ref="H328:H391" si="53">IF(E328&gt;=E$437*0.9,0,IF(E328&lt;0.9*E$437,(E$437*0.9-E328)*0.35))</f>
        <v>1610.9353526587549</v>
      </c>
      <c r="I328" s="36">
        <f t="shared" ref="I328:I391" si="54">G328+H328</f>
        <v>6083.7171088885189</v>
      </c>
      <c r="J328" s="39">
        <f t="shared" si="50"/>
        <v>-359.34686933369665</v>
      </c>
      <c r="K328" s="36">
        <f t="shared" ref="K328:K391" si="55">I328+J328</f>
        <v>5724.3702395548225</v>
      </c>
      <c r="L328" s="36">
        <f t="shared" ref="L328:L391" si="56">(I328*D328)</f>
        <v>15349218.265725734</v>
      </c>
      <c r="M328" s="36">
        <f t="shared" ref="M328:M391" si="57">(K328*D328)</f>
        <v>14442586.114396818</v>
      </c>
      <c r="N328" s="40">
        <f>'jan-sep'!M328</f>
        <v>10277935.62584506</v>
      </c>
      <c r="O328" s="40">
        <f t="shared" si="49"/>
        <v>4164650.4885517582</v>
      </c>
    </row>
    <row r="329" spans="1:15" s="34" customFormat="1" x14ac:dyDescent="0.3">
      <c r="A329" s="33">
        <v>1714</v>
      </c>
      <c r="B329" s="34" t="s">
        <v>381</v>
      </c>
      <c r="C329" s="35">
        <v>537316</v>
      </c>
      <c r="D329" s="35">
        <v>23308</v>
      </c>
      <c r="E329" s="36">
        <f t="shared" si="51"/>
        <v>23052.857388021279</v>
      </c>
      <c r="F329" s="37">
        <f t="shared" ref="F329:F392" si="58">IF(ISNUMBER(C329),E329/E$437,"")</f>
        <v>0.80831521046260135</v>
      </c>
      <c r="G329" s="38">
        <f t="shared" si="52"/>
        <v>3280.0685124776396</v>
      </c>
      <c r="H329" s="38">
        <f t="shared" si="53"/>
        <v>915.18596047001586</v>
      </c>
      <c r="I329" s="36">
        <f t="shared" si="54"/>
        <v>4195.2544729476558</v>
      </c>
      <c r="J329" s="39">
        <f t="shared" si="50"/>
        <v>-359.34686933369665</v>
      </c>
      <c r="K329" s="36">
        <f t="shared" si="55"/>
        <v>3835.9076036139591</v>
      </c>
      <c r="L329" s="36">
        <f t="shared" si="56"/>
        <v>97782991.255463958</v>
      </c>
      <c r="M329" s="36">
        <f t="shared" si="57"/>
        <v>89407334.42503415</v>
      </c>
      <c r="N329" s="40">
        <f>'jan-sep'!M329</f>
        <v>71474309.895836964</v>
      </c>
      <c r="O329" s="40">
        <f t="shared" ref="O329:O392" si="59">M329-N329</f>
        <v>17933024.529197186</v>
      </c>
    </row>
    <row r="330" spans="1:15" s="34" customFormat="1" x14ac:dyDescent="0.3">
      <c r="A330" s="33">
        <v>1717</v>
      </c>
      <c r="B330" s="34" t="s">
        <v>382</v>
      </c>
      <c r="C330" s="35">
        <v>48592</v>
      </c>
      <c r="D330" s="35">
        <v>2631</v>
      </c>
      <c r="E330" s="36">
        <f t="shared" si="51"/>
        <v>18469.023185100723</v>
      </c>
      <c r="F330" s="37">
        <f t="shared" si="58"/>
        <v>0.64758967236142495</v>
      </c>
      <c r="G330" s="38">
        <f t="shared" si="52"/>
        <v>6030.3690342299733</v>
      </c>
      <c r="H330" s="38">
        <f t="shared" si="53"/>
        <v>2519.5279314922104</v>
      </c>
      <c r="I330" s="36">
        <f t="shared" si="54"/>
        <v>8549.8969657221842</v>
      </c>
      <c r="J330" s="39">
        <f t="shared" ref="J330:J393" si="60">I$439</f>
        <v>-359.34686933369665</v>
      </c>
      <c r="K330" s="36">
        <f t="shared" si="55"/>
        <v>8190.5500963884879</v>
      </c>
      <c r="L330" s="36">
        <f t="shared" si="56"/>
        <v>22494778.916815065</v>
      </c>
      <c r="M330" s="36">
        <f t="shared" si="57"/>
        <v>21549337.303598113</v>
      </c>
      <c r="N330" s="40">
        <f>'jan-sep'!M330</f>
        <v>16758970.80126768</v>
      </c>
      <c r="O330" s="40">
        <f t="shared" si="59"/>
        <v>4790366.5023304336</v>
      </c>
    </row>
    <row r="331" spans="1:15" s="34" customFormat="1" x14ac:dyDescent="0.3">
      <c r="A331" s="33">
        <v>1718</v>
      </c>
      <c r="B331" s="34" t="s">
        <v>383</v>
      </c>
      <c r="C331" s="35">
        <v>71196</v>
      </c>
      <c r="D331" s="35">
        <v>3531</v>
      </c>
      <c r="E331" s="36">
        <f t="shared" si="51"/>
        <v>20163.126593033136</v>
      </c>
      <c r="F331" s="37">
        <f t="shared" si="58"/>
        <v>0.7069909660786996</v>
      </c>
      <c r="G331" s="38">
        <f t="shared" si="52"/>
        <v>5013.9069894705253</v>
      </c>
      <c r="H331" s="38">
        <f t="shared" si="53"/>
        <v>1926.5917387158659</v>
      </c>
      <c r="I331" s="36">
        <f t="shared" si="54"/>
        <v>6940.4987281863914</v>
      </c>
      <c r="J331" s="39">
        <f t="shared" si="60"/>
        <v>-359.34686933369665</v>
      </c>
      <c r="K331" s="36">
        <f t="shared" si="55"/>
        <v>6581.1518588526951</v>
      </c>
      <c r="L331" s="36">
        <f t="shared" si="56"/>
        <v>24506901.009226147</v>
      </c>
      <c r="M331" s="36">
        <f t="shared" si="57"/>
        <v>23238047.213608865</v>
      </c>
      <c r="N331" s="40">
        <f>'jan-sep'!M331</f>
        <v>19779830.596456166</v>
      </c>
      <c r="O331" s="40">
        <f t="shared" si="59"/>
        <v>3458216.6171526983</v>
      </c>
    </row>
    <row r="332" spans="1:15" s="34" customFormat="1" x14ac:dyDescent="0.3">
      <c r="A332" s="33">
        <v>1719</v>
      </c>
      <c r="B332" s="34" t="s">
        <v>384</v>
      </c>
      <c r="C332" s="35">
        <v>449782</v>
      </c>
      <c r="D332" s="35">
        <v>19610</v>
      </c>
      <c r="E332" s="36">
        <f t="shared" si="51"/>
        <v>22936.359000509943</v>
      </c>
      <c r="F332" s="37">
        <f t="shared" si="58"/>
        <v>0.80423036245288304</v>
      </c>
      <c r="G332" s="38">
        <f t="shared" si="52"/>
        <v>3349.9675449844412</v>
      </c>
      <c r="H332" s="38">
        <f t="shared" si="53"/>
        <v>955.96039609898332</v>
      </c>
      <c r="I332" s="36">
        <f t="shared" si="54"/>
        <v>4305.9279410834242</v>
      </c>
      <c r="J332" s="39">
        <f t="shared" si="60"/>
        <v>-359.34686933369665</v>
      </c>
      <c r="K332" s="36">
        <f t="shared" si="55"/>
        <v>3946.5810717497275</v>
      </c>
      <c r="L332" s="36">
        <f t="shared" si="56"/>
        <v>84439246.924645945</v>
      </c>
      <c r="M332" s="36">
        <f t="shared" si="57"/>
        <v>77392454.817012161</v>
      </c>
      <c r="N332" s="40">
        <f>'jan-sep'!M332</f>
        <v>68826429.537384689</v>
      </c>
      <c r="O332" s="40">
        <f t="shared" si="59"/>
        <v>8566025.2796274722</v>
      </c>
    </row>
    <row r="333" spans="1:15" s="34" customFormat="1" x14ac:dyDescent="0.3">
      <c r="A333" s="33">
        <v>1721</v>
      </c>
      <c r="B333" s="34" t="s">
        <v>385</v>
      </c>
      <c r="C333" s="35">
        <v>301322</v>
      </c>
      <c r="D333" s="35">
        <v>14885</v>
      </c>
      <c r="E333" s="36">
        <f t="shared" si="51"/>
        <v>20243.332213637892</v>
      </c>
      <c r="F333" s="37">
        <f t="shared" si="58"/>
        <v>0.70980326053782838</v>
      </c>
      <c r="G333" s="38">
        <f t="shared" si="52"/>
        <v>4965.7836171076715</v>
      </c>
      <c r="H333" s="38">
        <f t="shared" si="53"/>
        <v>1898.5197715042011</v>
      </c>
      <c r="I333" s="36">
        <f t="shared" si="54"/>
        <v>6864.3033886118728</v>
      </c>
      <c r="J333" s="39">
        <f t="shared" si="60"/>
        <v>-359.34686933369665</v>
      </c>
      <c r="K333" s="36">
        <f t="shared" si="55"/>
        <v>6504.9565192781765</v>
      </c>
      <c r="L333" s="36">
        <f t="shared" si="56"/>
        <v>102175155.93948773</v>
      </c>
      <c r="M333" s="36">
        <f t="shared" si="57"/>
        <v>96826277.789455652</v>
      </c>
      <c r="N333" s="40">
        <f>'jan-sep'!M333</f>
        <v>77437965.612645164</v>
      </c>
      <c r="O333" s="40">
        <f t="shared" si="59"/>
        <v>19388312.176810488</v>
      </c>
    </row>
    <row r="334" spans="1:15" s="34" customFormat="1" x14ac:dyDescent="0.3">
      <c r="A334" s="33">
        <v>1724</v>
      </c>
      <c r="B334" s="34" t="s">
        <v>386</v>
      </c>
      <c r="C334" s="35">
        <v>44492</v>
      </c>
      <c r="D334" s="35">
        <v>2527</v>
      </c>
      <c r="E334" s="36">
        <f t="shared" si="51"/>
        <v>17606.648199445983</v>
      </c>
      <c r="F334" s="37">
        <f t="shared" si="58"/>
        <v>0.61735173672098642</v>
      </c>
      <c r="G334" s="38">
        <f t="shared" si="52"/>
        <v>6547.7940256228176</v>
      </c>
      <c r="H334" s="38">
        <f t="shared" si="53"/>
        <v>2821.3591764713692</v>
      </c>
      <c r="I334" s="36">
        <f t="shared" si="54"/>
        <v>9369.1532020941868</v>
      </c>
      <c r="J334" s="39">
        <f t="shared" si="60"/>
        <v>-359.34686933369665</v>
      </c>
      <c r="K334" s="36">
        <f t="shared" si="55"/>
        <v>9009.8063327604905</v>
      </c>
      <c r="L334" s="36">
        <f t="shared" si="56"/>
        <v>23675850.141692009</v>
      </c>
      <c r="M334" s="36">
        <f t="shared" si="57"/>
        <v>22767780.60288576</v>
      </c>
      <c r="N334" s="40">
        <f>'jan-sep'!M334</f>
        <v>16255833.224934787</v>
      </c>
      <c r="O334" s="40">
        <f t="shared" si="59"/>
        <v>6511947.3779509738</v>
      </c>
    </row>
    <row r="335" spans="1:15" s="34" customFormat="1" x14ac:dyDescent="0.3">
      <c r="A335" s="33">
        <v>1725</v>
      </c>
      <c r="B335" s="34" t="s">
        <v>387</v>
      </c>
      <c r="C335" s="35">
        <v>30534</v>
      </c>
      <c r="D335" s="35">
        <v>1622</v>
      </c>
      <c r="E335" s="36">
        <f t="shared" si="51"/>
        <v>18824.907521578298</v>
      </c>
      <c r="F335" s="37">
        <f t="shared" si="58"/>
        <v>0.66006824356404259</v>
      </c>
      <c r="G335" s="38">
        <f t="shared" si="52"/>
        <v>5816.8384323434284</v>
      </c>
      <c r="H335" s="38">
        <f t="shared" si="53"/>
        <v>2394.9684137250592</v>
      </c>
      <c r="I335" s="36">
        <f t="shared" si="54"/>
        <v>8211.8068460684881</v>
      </c>
      <c r="J335" s="39">
        <f t="shared" si="60"/>
        <v>-359.34686933369665</v>
      </c>
      <c r="K335" s="36">
        <f t="shared" si="55"/>
        <v>7852.4599767347918</v>
      </c>
      <c r="L335" s="36">
        <f t="shared" si="56"/>
        <v>13319550.704323087</v>
      </c>
      <c r="M335" s="36">
        <f t="shared" si="57"/>
        <v>12736690.082263833</v>
      </c>
      <c r="N335" s="40">
        <f>'jan-sep'!M335</f>
        <v>10450376.430884143</v>
      </c>
      <c r="O335" s="40">
        <f t="shared" si="59"/>
        <v>2286313.6513796896</v>
      </c>
    </row>
    <row r="336" spans="1:15" s="34" customFormat="1" x14ac:dyDescent="0.3">
      <c r="A336" s="33">
        <v>1736</v>
      </c>
      <c r="B336" s="34" t="s">
        <v>388</v>
      </c>
      <c r="C336" s="35">
        <v>41002</v>
      </c>
      <c r="D336" s="35">
        <v>2139</v>
      </c>
      <c r="E336" s="36">
        <f t="shared" si="51"/>
        <v>19168.770453482935</v>
      </c>
      <c r="F336" s="37">
        <f t="shared" si="58"/>
        <v>0.67212530154580985</v>
      </c>
      <c r="G336" s="38">
        <f t="shared" si="52"/>
        <v>5610.5206732006454</v>
      </c>
      <c r="H336" s="38">
        <f t="shared" si="53"/>
        <v>2274.6163875584361</v>
      </c>
      <c r="I336" s="36">
        <f t="shared" si="54"/>
        <v>7885.1370607590816</v>
      </c>
      <c r="J336" s="39">
        <f t="shared" si="60"/>
        <v>-359.34686933369665</v>
      </c>
      <c r="K336" s="36">
        <f t="shared" si="55"/>
        <v>7525.7901914253853</v>
      </c>
      <c r="L336" s="36">
        <f t="shared" si="56"/>
        <v>16866308.172963675</v>
      </c>
      <c r="M336" s="36">
        <f t="shared" si="57"/>
        <v>16097665.219458899</v>
      </c>
      <c r="N336" s="40">
        <f>'jan-sep'!M336</f>
        <v>11680816.113231305</v>
      </c>
      <c r="O336" s="40">
        <f t="shared" si="59"/>
        <v>4416849.1062275935</v>
      </c>
    </row>
    <row r="337" spans="1:15" s="34" customFormat="1" x14ac:dyDescent="0.3">
      <c r="A337" s="33">
        <v>1738</v>
      </c>
      <c r="B337" s="34" t="s">
        <v>389</v>
      </c>
      <c r="C337" s="35">
        <v>29968</v>
      </c>
      <c r="D337" s="35">
        <v>1375</v>
      </c>
      <c r="E337" s="36">
        <f t="shared" si="51"/>
        <v>21794.909090909092</v>
      </c>
      <c r="F337" s="37">
        <f t="shared" si="58"/>
        <v>0.76420706692896423</v>
      </c>
      <c r="G337" s="38">
        <f t="shared" si="52"/>
        <v>4034.837490744952</v>
      </c>
      <c r="H337" s="38">
        <f t="shared" si="53"/>
        <v>1355.4678644592814</v>
      </c>
      <c r="I337" s="36">
        <f t="shared" si="54"/>
        <v>5390.3053552042329</v>
      </c>
      <c r="J337" s="39">
        <f t="shared" si="60"/>
        <v>-359.34686933369665</v>
      </c>
      <c r="K337" s="36">
        <f t="shared" si="55"/>
        <v>5030.9584858705366</v>
      </c>
      <c r="L337" s="36">
        <f t="shared" si="56"/>
        <v>7411669.86340582</v>
      </c>
      <c r="M337" s="36">
        <f t="shared" si="57"/>
        <v>6917567.918071988</v>
      </c>
      <c r="N337" s="40">
        <f>'jan-sep'!M337</f>
        <v>4701124.6870935233</v>
      </c>
      <c r="O337" s="40">
        <f t="shared" si="59"/>
        <v>2216443.2309784647</v>
      </c>
    </row>
    <row r="338" spans="1:15" s="34" customFormat="1" x14ac:dyDescent="0.3">
      <c r="A338" s="33">
        <v>1739</v>
      </c>
      <c r="B338" s="34" t="s">
        <v>390</v>
      </c>
      <c r="C338" s="35">
        <v>12356</v>
      </c>
      <c r="D338" s="35">
        <v>469</v>
      </c>
      <c r="E338" s="36">
        <f t="shared" si="51"/>
        <v>26345.415778251598</v>
      </c>
      <c r="F338" s="37">
        <f t="shared" si="58"/>
        <v>0.92376402374257038</v>
      </c>
      <c r="G338" s="38">
        <f t="shared" si="52"/>
        <v>1304.5334783394485</v>
      </c>
      <c r="H338" s="38">
        <f t="shared" si="53"/>
        <v>0</v>
      </c>
      <c r="I338" s="36">
        <f t="shared" si="54"/>
        <v>1304.5334783394485</v>
      </c>
      <c r="J338" s="39">
        <f t="shared" si="60"/>
        <v>-359.34686933369665</v>
      </c>
      <c r="K338" s="36">
        <f t="shared" si="55"/>
        <v>945.18660900575185</v>
      </c>
      <c r="L338" s="36">
        <f t="shared" si="56"/>
        <v>611826.20134120132</v>
      </c>
      <c r="M338" s="36">
        <f t="shared" si="57"/>
        <v>443292.51962369762</v>
      </c>
      <c r="N338" s="40">
        <f>'jan-sep'!M338</f>
        <v>-632797.40567632986</v>
      </c>
      <c r="O338" s="40">
        <f t="shared" si="59"/>
        <v>1076089.9253000275</v>
      </c>
    </row>
    <row r="339" spans="1:15" s="34" customFormat="1" x14ac:dyDescent="0.3">
      <c r="A339" s="33">
        <v>1740</v>
      </c>
      <c r="B339" s="34" t="s">
        <v>391</v>
      </c>
      <c r="C339" s="35">
        <v>27659</v>
      </c>
      <c r="D339" s="35">
        <v>867</v>
      </c>
      <c r="E339" s="36">
        <f t="shared" si="51"/>
        <v>31901.960784313724</v>
      </c>
      <c r="F339" s="37">
        <f t="shared" si="58"/>
        <v>1.1185962638601823</v>
      </c>
      <c r="G339" s="38">
        <f t="shared" si="52"/>
        <v>-2029.393525297827</v>
      </c>
      <c r="H339" s="38">
        <f t="shared" si="53"/>
        <v>0</v>
      </c>
      <c r="I339" s="36">
        <f t="shared" si="54"/>
        <v>-2029.393525297827</v>
      </c>
      <c r="J339" s="39">
        <f t="shared" si="60"/>
        <v>-359.34686933369665</v>
      </c>
      <c r="K339" s="36">
        <f t="shared" si="55"/>
        <v>-2388.7403946315235</v>
      </c>
      <c r="L339" s="36">
        <f t="shared" si="56"/>
        <v>-1759484.1864332159</v>
      </c>
      <c r="M339" s="36">
        <f t="shared" si="57"/>
        <v>-2071037.9221455308</v>
      </c>
      <c r="N339" s="40">
        <f>'jan-sep'!M339</f>
        <v>-2256432.7307492062</v>
      </c>
      <c r="O339" s="40">
        <f t="shared" si="59"/>
        <v>185394.80860367534</v>
      </c>
    </row>
    <row r="340" spans="1:15" s="34" customFormat="1" x14ac:dyDescent="0.3">
      <c r="A340" s="33">
        <v>1742</v>
      </c>
      <c r="B340" s="34" t="s">
        <v>392</v>
      </c>
      <c r="C340" s="35">
        <v>57248</v>
      </c>
      <c r="D340" s="35">
        <v>2466</v>
      </c>
      <c r="E340" s="36">
        <f t="shared" si="51"/>
        <v>23214.922952149231</v>
      </c>
      <c r="F340" s="37">
        <f t="shared" si="58"/>
        <v>0.81399780582906101</v>
      </c>
      <c r="G340" s="38">
        <f t="shared" si="52"/>
        <v>3182.8291740008685</v>
      </c>
      <c r="H340" s="38">
        <f t="shared" si="53"/>
        <v>858.46301302523273</v>
      </c>
      <c r="I340" s="36">
        <f t="shared" si="54"/>
        <v>4041.2921870261011</v>
      </c>
      <c r="J340" s="39">
        <f t="shared" si="60"/>
        <v>-359.34686933369665</v>
      </c>
      <c r="K340" s="36">
        <f t="shared" si="55"/>
        <v>3681.9453176924044</v>
      </c>
      <c r="L340" s="36">
        <f t="shared" si="56"/>
        <v>9965826.533206366</v>
      </c>
      <c r="M340" s="36">
        <f t="shared" si="57"/>
        <v>9079677.1534294691</v>
      </c>
      <c r="N340" s="40">
        <f>'jan-sep'!M340</f>
        <v>5390219.8388164546</v>
      </c>
      <c r="O340" s="40">
        <f t="shared" si="59"/>
        <v>3689457.3146130145</v>
      </c>
    </row>
    <row r="341" spans="1:15" s="34" customFormat="1" x14ac:dyDescent="0.3">
      <c r="A341" s="33">
        <v>1743</v>
      </c>
      <c r="B341" s="34" t="s">
        <v>393</v>
      </c>
      <c r="C341" s="35">
        <v>26546</v>
      </c>
      <c r="D341" s="35">
        <v>1250</v>
      </c>
      <c r="E341" s="36">
        <f t="shared" si="51"/>
        <v>21236.799999999999</v>
      </c>
      <c r="F341" s="37">
        <f t="shared" si="58"/>
        <v>0.74463777624686034</v>
      </c>
      <c r="G341" s="38">
        <f t="shared" si="52"/>
        <v>4369.7029452904071</v>
      </c>
      <c r="H341" s="38">
        <f t="shared" si="53"/>
        <v>1550.8060462774638</v>
      </c>
      <c r="I341" s="36">
        <f t="shared" si="54"/>
        <v>5920.5089915678709</v>
      </c>
      <c r="J341" s="39">
        <f t="shared" si="60"/>
        <v>-359.34686933369665</v>
      </c>
      <c r="K341" s="36">
        <f t="shared" si="55"/>
        <v>5561.1621222341746</v>
      </c>
      <c r="L341" s="36">
        <f t="shared" si="56"/>
        <v>7400636.2394598387</v>
      </c>
      <c r="M341" s="36">
        <f t="shared" si="57"/>
        <v>6951452.6527927183</v>
      </c>
      <c r="N341" s="40">
        <f>'jan-sep'!M341</f>
        <v>5809899.7155395644</v>
      </c>
      <c r="O341" s="40">
        <f t="shared" si="59"/>
        <v>1141552.9372531539</v>
      </c>
    </row>
    <row r="342" spans="1:15" s="34" customFormat="1" x14ac:dyDescent="0.3">
      <c r="A342" s="33">
        <v>1744</v>
      </c>
      <c r="B342" s="34" t="s">
        <v>394</v>
      </c>
      <c r="C342" s="35">
        <v>81777</v>
      </c>
      <c r="D342" s="35">
        <v>3825</v>
      </c>
      <c r="E342" s="36">
        <f t="shared" si="51"/>
        <v>21379.607843137255</v>
      </c>
      <c r="F342" s="37">
        <f t="shared" si="58"/>
        <v>0.74964512738942124</v>
      </c>
      <c r="G342" s="38">
        <f t="shared" si="52"/>
        <v>4284.0182394080539</v>
      </c>
      <c r="H342" s="38">
        <f t="shared" si="53"/>
        <v>1500.8233011794241</v>
      </c>
      <c r="I342" s="36">
        <f t="shared" si="54"/>
        <v>5784.8415405874784</v>
      </c>
      <c r="J342" s="39">
        <f t="shared" si="60"/>
        <v>-359.34686933369665</v>
      </c>
      <c r="K342" s="36">
        <f t="shared" si="55"/>
        <v>5425.4946712537821</v>
      </c>
      <c r="L342" s="36">
        <f t="shared" si="56"/>
        <v>22127018.892747104</v>
      </c>
      <c r="M342" s="36">
        <f t="shared" si="57"/>
        <v>20752517.117545716</v>
      </c>
      <c r="N342" s="40">
        <f>'jan-sep'!M342</f>
        <v>15273504.129551077</v>
      </c>
      <c r="O342" s="40">
        <f t="shared" si="59"/>
        <v>5479012.9879946392</v>
      </c>
    </row>
    <row r="343" spans="1:15" s="34" customFormat="1" x14ac:dyDescent="0.3">
      <c r="A343" s="33">
        <v>1748</v>
      </c>
      <c r="B343" s="34" t="s">
        <v>395</v>
      </c>
      <c r="C343" s="35">
        <v>11257</v>
      </c>
      <c r="D343" s="35">
        <v>633</v>
      </c>
      <c r="E343" s="36">
        <f t="shared" si="51"/>
        <v>17783.570300157979</v>
      </c>
      <c r="F343" s="37">
        <f t="shared" si="58"/>
        <v>0.62355525512503529</v>
      </c>
      <c r="G343" s="38">
        <f t="shared" si="52"/>
        <v>6441.6407651956197</v>
      </c>
      <c r="H343" s="38">
        <f t="shared" si="53"/>
        <v>2759.4364412221707</v>
      </c>
      <c r="I343" s="36">
        <f t="shared" si="54"/>
        <v>9201.0772064177909</v>
      </c>
      <c r="J343" s="39">
        <f t="shared" si="60"/>
        <v>-359.34686933369665</v>
      </c>
      <c r="K343" s="36">
        <f t="shared" si="55"/>
        <v>8841.7303370840946</v>
      </c>
      <c r="L343" s="36">
        <f t="shared" si="56"/>
        <v>5824281.8716624612</v>
      </c>
      <c r="M343" s="36">
        <f t="shared" si="57"/>
        <v>5596815.3033742318</v>
      </c>
      <c r="N343" s="40">
        <f>'jan-sep'!M343</f>
        <v>4240220.0559492363</v>
      </c>
      <c r="O343" s="40">
        <f t="shared" si="59"/>
        <v>1356595.2474249955</v>
      </c>
    </row>
    <row r="344" spans="1:15" s="34" customFormat="1" x14ac:dyDescent="0.3">
      <c r="A344" s="33">
        <v>1749</v>
      </c>
      <c r="B344" s="34" t="s">
        <v>396</v>
      </c>
      <c r="C344" s="35">
        <v>26290</v>
      </c>
      <c r="D344" s="35">
        <v>1103</v>
      </c>
      <c r="E344" s="36">
        <f t="shared" si="51"/>
        <v>23834.995466908433</v>
      </c>
      <c r="F344" s="37">
        <f t="shared" si="58"/>
        <v>0.83573975463971473</v>
      </c>
      <c r="G344" s="38">
        <f t="shared" si="52"/>
        <v>2810.7856651453476</v>
      </c>
      <c r="H344" s="38">
        <f t="shared" si="53"/>
        <v>641.43763285951206</v>
      </c>
      <c r="I344" s="36">
        <f t="shared" si="54"/>
        <v>3452.2232980048598</v>
      </c>
      <c r="J344" s="39">
        <f t="shared" si="60"/>
        <v>-359.34686933369665</v>
      </c>
      <c r="K344" s="36">
        <f t="shared" si="55"/>
        <v>3092.876428671163</v>
      </c>
      <c r="L344" s="36">
        <f t="shared" si="56"/>
        <v>3807802.2976993602</v>
      </c>
      <c r="M344" s="36">
        <f t="shared" si="57"/>
        <v>3411442.7008242928</v>
      </c>
      <c r="N344" s="40">
        <f>'jan-sep'!M344</f>
        <v>2925937.948992115</v>
      </c>
      <c r="O344" s="40">
        <f t="shared" si="59"/>
        <v>485504.75183217786</v>
      </c>
    </row>
    <row r="345" spans="1:15" s="34" customFormat="1" x14ac:dyDescent="0.3">
      <c r="A345" s="33">
        <v>1750</v>
      </c>
      <c r="B345" s="34" t="s">
        <v>397</v>
      </c>
      <c r="C345" s="35">
        <v>106272</v>
      </c>
      <c r="D345" s="35">
        <v>4387</v>
      </c>
      <c r="E345" s="36">
        <f t="shared" si="51"/>
        <v>24224.299065420561</v>
      </c>
      <c r="F345" s="37">
        <f t="shared" si="58"/>
        <v>0.84939012408713477</v>
      </c>
      <c r="G345" s="38">
        <f t="shared" si="52"/>
        <v>2577.2035060380708</v>
      </c>
      <c r="H345" s="38">
        <f t="shared" si="53"/>
        <v>505.1813733802673</v>
      </c>
      <c r="I345" s="36">
        <f t="shared" si="54"/>
        <v>3082.3848794183382</v>
      </c>
      <c r="J345" s="39">
        <f t="shared" si="60"/>
        <v>-359.34686933369665</v>
      </c>
      <c r="K345" s="36">
        <f t="shared" si="55"/>
        <v>2723.0380100846414</v>
      </c>
      <c r="L345" s="36">
        <f t="shared" si="56"/>
        <v>13522422.46600825</v>
      </c>
      <c r="M345" s="36">
        <f t="shared" si="57"/>
        <v>11945967.750241322</v>
      </c>
      <c r="N345" s="40">
        <f>'jan-sep'!M345</f>
        <v>11050366.801657658</v>
      </c>
      <c r="O345" s="40">
        <f t="shared" si="59"/>
        <v>895600.94858366437</v>
      </c>
    </row>
    <row r="346" spans="1:15" s="34" customFormat="1" x14ac:dyDescent="0.3">
      <c r="A346" s="33">
        <v>1751</v>
      </c>
      <c r="B346" s="34" t="s">
        <v>398</v>
      </c>
      <c r="C346" s="35">
        <v>108871</v>
      </c>
      <c r="D346" s="35">
        <v>5126</v>
      </c>
      <c r="E346" s="36">
        <f t="shared" si="51"/>
        <v>21238.977760436988</v>
      </c>
      <c r="F346" s="37">
        <f t="shared" si="58"/>
        <v>0.74471413627704375</v>
      </c>
      <c r="G346" s="38">
        <f t="shared" si="52"/>
        <v>4368.3962890282137</v>
      </c>
      <c r="H346" s="38">
        <f t="shared" si="53"/>
        <v>1550.0438301245176</v>
      </c>
      <c r="I346" s="36">
        <f t="shared" si="54"/>
        <v>5918.4401191527313</v>
      </c>
      <c r="J346" s="39">
        <f t="shared" si="60"/>
        <v>-359.34686933369665</v>
      </c>
      <c r="K346" s="36">
        <f t="shared" si="55"/>
        <v>5559.093249819035</v>
      </c>
      <c r="L346" s="36">
        <f t="shared" si="56"/>
        <v>30337924.050776899</v>
      </c>
      <c r="M346" s="36">
        <f t="shared" si="57"/>
        <v>28495911.998572372</v>
      </c>
      <c r="N346" s="40">
        <f>'jan-sep'!M346</f>
        <v>22210273.233484648</v>
      </c>
      <c r="O346" s="40">
        <f t="shared" si="59"/>
        <v>6285638.7650877237</v>
      </c>
    </row>
    <row r="347" spans="1:15" s="34" customFormat="1" x14ac:dyDescent="0.3">
      <c r="A347" s="33">
        <v>1755</v>
      </c>
      <c r="B347" s="34" t="s">
        <v>399</v>
      </c>
      <c r="C347" s="35">
        <v>11425</v>
      </c>
      <c r="D347" s="35">
        <v>562</v>
      </c>
      <c r="E347" s="36">
        <f t="shared" si="51"/>
        <v>20329.181494661923</v>
      </c>
      <c r="F347" s="37">
        <f t="shared" si="58"/>
        <v>0.7128134418134503</v>
      </c>
      <c r="G347" s="38">
        <f t="shared" si="52"/>
        <v>4914.2740484932528</v>
      </c>
      <c r="H347" s="38">
        <f t="shared" si="53"/>
        <v>1868.4725231457903</v>
      </c>
      <c r="I347" s="36">
        <f t="shared" si="54"/>
        <v>6782.7465716390434</v>
      </c>
      <c r="J347" s="39">
        <f t="shared" si="60"/>
        <v>-359.34686933369665</v>
      </c>
      <c r="K347" s="36">
        <f t="shared" si="55"/>
        <v>6423.3997023053471</v>
      </c>
      <c r="L347" s="36">
        <f t="shared" si="56"/>
        <v>3811903.5732611422</v>
      </c>
      <c r="M347" s="36">
        <f t="shared" si="57"/>
        <v>3609950.632695605</v>
      </c>
      <c r="N347" s="40">
        <f>'jan-sep'!M347</f>
        <v>2839162.6721065897</v>
      </c>
      <c r="O347" s="40">
        <f t="shared" si="59"/>
        <v>770787.96058901539</v>
      </c>
    </row>
    <row r="348" spans="1:15" s="34" customFormat="1" x14ac:dyDescent="0.3">
      <c r="A348" s="33">
        <v>1756</v>
      </c>
      <c r="B348" s="34" t="s">
        <v>400</v>
      </c>
      <c r="C348" s="35">
        <v>147733</v>
      </c>
      <c r="D348" s="35">
        <v>6769</v>
      </c>
      <c r="E348" s="36">
        <f t="shared" si="51"/>
        <v>21824.937213768651</v>
      </c>
      <c r="F348" s="37">
        <f t="shared" si="58"/>
        <v>0.7652599597673867</v>
      </c>
      <c r="G348" s="38">
        <f t="shared" si="52"/>
        <v>4016.820617029216</v>
      </c>
      <c r="H348" s="38">
        <f t="shared" si="53"/>
        <v>1344.9580214584355</v>
      </c>
      <c r="I348" s="36">
        <f t="shared" si="54"/>
        <v>5361.7786384876517</v>
      </c>
      <c r="J348" s="39">
        <f t="shared" si="60"/>
        <v>-359.34686933369665</v>
      </c>
      <c r="K348" s="36">
        <f t="shared" si="55"/>
        <v>5002.4317691539554</v>
      </c>
      <c r="L348" s="36">
        <f t="shared" si="56"/>
        <v>36293879.603922911</v>
      </c>
      <c r="M348" s="36">
        <f t="shared" si="57"/>
        <v>33861460.645403124</v>
      </c>
      <c r="N348" s="40">
        <f>'jan-sep'!M348</f>
        <v>26552387.05958987</v>
      </c>
      <c r="O348" s="40">
        <f t="shared" si="59"/>
        <v>7309073.5858132541</v>
      </c>
    </row>
    <row r="349" spans="1:15" s="34" customFormat="1" x14ac:dyDescent="0.3">
      <c r="A349" s="33">
        <v>1804</v>
      </c>
      <c r="B349" s="34" t="s">
        <v>401</v>
      </c>
      <c r="C349" s="35">
        <v>1331520</v>
      </c>
      <c r="D349" s="35">
        <v>50488</v>
      </c>
      <c r="E349" s="36">
        <f t="shared" si="51"/>
        <v>26372.999524639519</v>
      </c>
      <c r="F349" s="37">
        <f t="shared" si="58"/>
        <v>0.92473120804391795</v>
      </c>
      <c r="G349" s="38">
        <f t="shared" si="52"/>
        <v>1287.9832305066957</v>
      </c>
      <c r="H349" s="38">
        <f t="shared" si="53"/>
        <v>0</v>
      </c>
      <c r="I349" s="36">
        <f t="shared" si="54"/>
        <v>1287.9832305066957</v>
      </c>
      <c r="J349" s="39">
        <f t="shared" si="60"/>
        <v>-359.34686933369665</v>
      </c>
      <c r="K349" s="36">
        <f t="shared" si="55"/>
        <v>928.63636117299905</v>
      </c>
      <c r="L349" s="36">
        <f t="shared" si="56"/>
        <v>65027697.341822051</v>
      </c>
      <c r="M349" s="36">
        <f t="shared" si="57"/>
        <v>46884992.602902375</v>
      </c>
      <c r="N349" s="40">
        <f>'jan-sep'!M349</f>
        <v>23937026.401308063</v>
      </c>
      <c r="O349" s="40">
        <f t="shared" si="59"/>
        <v>22947966.201594312</v>
      </c>
    </row>
    <row r="350" spans="1:15" s="34" customFormat="1" x14ac:dyDescent="0.3">
      <c r="A350" s="33">
        <v>1805</v>
      </c>
      <c r="B350" s="34" t="s">
        <v>402</v>
      </c>
      <c r="C350" s="35">
        <v>478243</v>
      </c>
      <c r="D350" s="35">
        <v>18787</v>
      </c>
      <c r="E350" s="36">
        <f t="shared" si="51"/>
        <v>25456.060041518071</v>
      </c>
      <c r="F350" s="37">
        <f t="shared" si="58"/>
        <v>0.89258004696199889</v>
      </c>
      <c r="G350" s="38">
        <f t="shared" si="52"/>
        <v>1838.1469203795648</v>
      </c>
      <c r="H350" s="38">
        <f t="shared" si="53"/>
        <v>74.0650317461388</v>
      </c>
      <c r="I350" s="36">
        <f t="shared" si="54"/>
        <v>1912.2119521257036</v>
      </c>
      <c r="J350" s="39">
        <f t="shared" si="60"/>
        <v>-359.34686933369665</v>
      </c>
      <c r="K350" s="36">
        <f t="shared" si="55"/>
        <v>1552.8650827920069</v>
      </c>
      <c r="L350" s="36">
        <f t="shared" si="56"/>
        <v>35924725.944585592</v>
      </c>
      <c r="M350" s="36">
        <f t="shared" si="57"/>
        <v>29173676.310413435</v>
      </c>
      <c r="N350" s="40">
        <f>'jan-sep'!M350</f>
        <v>21983573.524673454</v>
      </c>
      <c r="O350" s="40">
        <f t="shared" si="59"/>
        <v>7190102.7857399806</v>
      </c>
    </row>
    <row r="351" spans="1:15" s="34" customFormat="1" x14ac:dyDescent="0.3">
      <c r="A351" s="33">
        <v>1811</v>
      </c>
      <c r="B351" s="34" t="s">
        <v>403</v>
      </c>
      <c r="C351" s="35">
        <v>35343</v>
      </c>
      <c r="D351" s="35">
        <v>1465</v>
      </c>
      <c r="E351" s="36">
        <f t="shared" si="51"/>
        <v>24124.914675767919</v>
      </c>
      <c r="F351" s="37">
        <f t="shared" si="58"/>
        <v>0.84590535374016196</v>
      </c>
      <c r="G351" s="38">
        <f t="shared" si="52"/>
        <v>2636.8341398296557</v>
      </c>
      <c r="H351" s="38">
        <f t="shared" si="53"/>
        <v>539.96590975869185</v>
      </c>
      <c r="I351" s="36">
        <f t="shared" si="54"/>
        <v>3176.8000495883475</v>
      </c>
      <c r="J351" s="39">
        <f t="shared" si="60"/>
        <v>-359.34686933369665</v>
      </c>
      <c r="K351" s="36">
        <f t="shared" si="55"/>
        <v>2817.4531802546508</v>
      </c>
      <c r="L351" s="36">
        <f t="shared" si="56"/>
        <v>4654012.072646929</v>
      </c>
      <c r="M351" s="36">
        <f t="shared" si="57"/>
        <v>4127568.9090730632</v>
      </c>
      <c r="N351" s="40">
        <f>'jan-sep'!M351</f>
        <v>2641320.6666123699</v>
      </c>
      <c r="O351" s="40">
        <f t="shared" si="59"/>
        <v>1486248.2424606932</v>
      </c>
    </row>
    <row r="352" spans="1:15" s="34" customFormat="1" x14ac:dyDescent="0.3">
      <c r="A352" s="33">
        <v>1812</v>
      </c>
      <c r="B352" s="34" t="s">
        <v>404</v>
      </c>
      <c r="C352" s="35">
        <v>39529</v>
      </c>
      <c r="D352" s="35">
        <v>2031</v>
      </c>
      <c r="E352" s="36">
        <f t="shared" si="51"/>
        <v>19462.826193993107</v>
      </c>
      <c r="F352" s="37">
        <f t="shared" si="58"/>
        <v>0.68243594216521197</v>
      </c>
      <c r="G352" s="38">
        <f t="shared" si="52"/>
        <v>5434.0872288945429</v>
      </c>
      <c r="H352" s="38">
        <f t="shared" si="53"/>
        <v>2171.6968783798757</v>
      </c>
      <c r="I352" s="36">
        <f t="shared" si="54"/>
        <v>7605.7841072744186</v>
      </c>
      <c r="J352" s="39">
        <f t="shared" si="60"/>
        <v>-359.34686933369665</v>
      </c>
      <c r="K352" s="36">
        <f t="shared" si="55"/>
        <v>7246.4372379407223</v>
      </c>
      <c r="L352" s="36">
        <f t="shared" si="56"/>
        <v>15447347.521874344</v>
      </c>
      <c r="M352" s="36">
        <f t="shared" si="57"/>
        <v>14717514.030257607</v>
      </c>
      <c r="N352" s="40">
        <f>'jan-sep'!M352</f>
        <v>10836130.937808687</v>
      </c>
      <c r="O352" s="40">
        <f t="shared" si="59"/>
        <v>3881383.09244892</v>
      </c>
    </row>
    <row r="353" spans="1:15" s="34" customFormat="1" x14ac:dyDescent="0.3">
      <c r="A353" s="33">
        <v>1813</v>
      </c>
      <c r="B353" s="34" t="s">
        <v>405</v>
      </c>
      <c r="C353" s="35">
        <v>180723</v>
      </c>
      <c r="D353" s="35">
        <v>7962</v>
      </c>
      <c r="E353" s="36">
        <f t="shared" si="51"/>
        <v>22698.191409193671</v>
      </c>
      <c r="F353" s="37">
        <f t="shared" si="58"/>
        <v>0.79587935921455044</v>
      </c>
      <c r="G353" s="38">
        <f t="shared" si="52"/>
        <v>3492.8680997742049</v>
      </c>
      <c r="H353" s="38">
        <f t="shared" si="53"/>
        <v>1039.3190530596787</v>
      </c>
      <c r="I353" s="36">
        <f t="shared" si="54"/>
        <v>4532.1871528338834</v>
      </c>
      <c r="J353" s="39">
        <f t="shared" si="60"/>
        <v>-359.34686933369665</v>
      </c>
      <c r="K353" s="36">
        <f t="shared" si="55"/>
        <v>4172.8402835001871</v>
      </c>
      <c r="L353" s="36">
        <f t="shared" si="56"/>
        <v>36085274.11086338</v>
      </c>
      <c r="M353" s="36">
        <f t="shared" si="57"/>
        <v>33224154.337228488</v>
      </c>
      <c r="N353" s="40">
        <f>'jan-sep'!M353</f>
        <v>26934020.988100823</v>
      </c>
      <c r="O353" s="40">
        <f t="shared" si="59"/>
        <v>6290133.3491276652</v>
      </c>
    </row>
    <row r="354" spans="1:15" s="34" customFormat="1" x14ac:dyDescent="0.3">
      <c r="A354" s="33">
        <v>1815</v>
      </c>
      <c r="B354" s="34" t="s">
        <v>406</v>
      </c>
      <c r="C354" s="35">
        <v>23793</v>
      </c>
      <c r="D354" s="35">
        <v>1244</v>
      </c>
      <c r="E354" s="36">
        <f t="shared" si="51"/>
        <v>19126.205787781349</v>
      </c>
      <c r="F354" s="37">
        <f t="shared" si="58"/>
        <v>0.67063283290577369</v>
      </c>
      <c r="G354" s="38">
        <f t="shared" si="52"/>
        <v>5636.0594726215977</v>
      </c>
      <c r="H354" s="38">
        <f t="shared" si="53"/>
        <v>2289.514020553991</v>
      </c>
      <c r="I354" s="36">
        <f t="shared" si="54"/>
        <v>7925.5734931755887</v>
      </c>
      <c r="J354" s="39">
        <f t="shared" si="60"/>
        <v>-359.34686933369665</v>
      </c>
      <c r="K354" s="36">
        <f t="shared" si="55"/>
        <v>7566.2266238418924</v>
      </c>
      <c r="L354" s="36">
        <f t="shared" si="56"/>
        <v>9859413.4255104326</v>
      </c>
      <c r="M354" s="36">
        <f t="shared" si="57"/>
        <v>9412385.920059314</v>
      </c>
      <c r="N354" s="40">
        <f>'jan-sep'!M354</f>
        <v>7088803.316904976</v>
      </c>
      <c r="O354" s="40">
        <f t="shared" si="59"/>
        <v>2323582.603154338</v>
      </c>
    </row>
    <row r="355" spans="1:15" s="34" customFormat="1" x14ac:dyDescent="0.3">
      <c r="A355" s="33">
        <v>1816</v>
      </c>
      <c r="B355" s="34" t="s">
        <v>407</v>
      </c>
      <c r="C355" s="35">
        <v>10180</v>
      </c>
      <c r="D355" s="35">
        <v>507</v>
      </c>
      <c r="E355" s="36">
        <f t="shared" si="51"/>
        <v>20078.895463510849</v>
      </c>
      <c r="F355" s="37">
        <f t="shared" si="58"/>
        <v>0.70403752295269961</v>
      </c>
      <c r="G355" s="38">
        <f t="shared" si="52"/>
        <v>5064.4456671838971</v>
      </c>
      <c r="H355" s="38">
        <f t="shared" si="53"/>
        <v>1956.072634048666</v>
      </c>
      <c r="I355" s="36">
        <f t="shared" si="54"/>
        <v>7020.5183012325633</v>
      </c>
      <c r="J355" s="39">
        <f t="shared" si="60"/>
        <v>-359.34686933369665</v>
      </c>
      <c r="K355" s="36">
        <f t="shared" si="55"/>
        <v>6661.171431898867</v>
      </c>
      <c r="L355" s="36">
        <f t="shared" si="56"/>
        <v>3559402.7787249098</v>
      </c>
      <c r="M355" s="36">
        <f t="shared" si="57"/>
        <v>3377213.9159727255</v>
      </c>
      <c r="N355" s="40">
        <f>'jan-sep'!M355</f>
        <v>2695045.6846228479</v>
      </c>
      <c r="O355" s="40">
        <f t="shared" si="59"/>
        <v>682168.23134987755</v>
      </c>
    </row>
    <row r="356" spans="1:15" s="34" customFormat="1" x14ac:dyDescent="0.3">
      <c r="A356" s="33">
        <v>1818</v>
      </c>
      <c r="B356" s="34" t="s">
        <v>322</v>
      </c>
      <c r="C356" s="35">
        <v>40993</v>
      </c>
      <c r="D356" s="35">
        <v>1743</v>
      </c>
      <c r="E356" s="36">
        <f t="shared" si="51"/>
        <v>23518.646012621917</v>
      </c>
      <c r="F356" s="37">
        <f t="shared" si="58"/>
        <v>0.82464741708618405</v>
      </c>
      <c r="G356" s="38">
        <f t="shared" si="52"/>
        <v>3000.5953377172568</v>
      </c>
      <c r="H356" s="38">
        <f t="shared" si="53"/>
        <v>752.15994185979253</v>
      </c>
      <c r="I356" s="36">
        <f t="shared" si="54"/>
        <v>3752.7552795770494</v>
      </c>
      <c r="J356" s="39">
        <f t="shared" si="60"/>
        <v>-359.34686933369665</v>
      </c>
      <c r="K356" s="36">
        <f t="shared" si="55"/>
        <v>3393.4084102433526</v>
      </c>
      <c r="L356" s="36">
        <f t="shared" si="56"/>
        <v>6541052.4523027968</v>
      </c>
      <c r="M356" s="36">
        <f t="shared" si="57"/>
        <v>5914710.859054164</v>
      </c>
      <c r="N356" s="40">
        <f>'jan-sep'!M356</f>
        <v>4683253.8033483718</v>
      </c>
      <c r="O356" s="40">
        <f t="shared" si="59"/>
        <v>1231457.0557057923</v>
      </c>
    </row>
    <row r="357" spans="1:15" s="34" customFormat="1" x14ac:dyDescent="0.3">
      <c r="A357" s="33">
        <v>1820</v>
      </c>
      <c r="B357" s="34" t="s">
        <v>408</v>
      </c>
      <c r="C357" s="35">
        <v>171942</v>
      </c>
      <c r="D357" s="35">
        <v>7437</v>
      </c>
      <c r="E357" s="36">
        <f t="shared" si="51"/>
        <v>23119.806373537718</v>
      </c>
      <c r="F357" s="37">
        <f t="shared" si="58"/>
        <v>0.81066268012361165</v>
      </c>
      <c r="G357" s="38">
        <f t="shared" si="52"/>
        <v>3239.8991211677762</v>
      </c>
      <c r="H357" s="38">
        <f t="shared" si="53"/>
        <v>891.75381553926218</v>
      </c>
      <c r="I357" s="36">
        <f t="shared" si="54"/>
        <v>4131.652936707038</v>
      </c>
      <c r="J357" s="39">
        <f t="shared" si="60"/>
        <v>-359.34686933369665</v>
      </c>
      <c r="K357" s="36">
        <f t="shared" si="55"/>
        <v>3772.3060673733412</v>
      </c>
      <c r="L357" s="36">
        <f t="shared" si="56"/>
        <v>30727102.890290242</v>
      </c>
      <c r="M357" s="36">
        <f t="shared" si="57"/>
        <v>28054640.223055538</v>
      </c>
      <c r="N357" s="40">
        <f>'jan-sep'!M357</f>
        <v>21881686.107574195</v>
      </c>
      <c r="O357" s="40">
        <f t="shared" si="59"/>
        <v>6172954.1154813431</v>
      </c>
    </row>
    <row r="358" spans="1:15" s="34" customFormat="1" x14ac:dyDescent="0.3">
      <c r="A358" s="33">
        <v>1822</v>
      </c>
      <c r="B358" s="34" t="s">
        <v>409</v>
      </c>
      <c r="C358" s="35">
        <v>42216</v>
      </c>
      <c r="D358" s="35">
        <v>2216</v>
      </c>
      <c r="E358" s="36">
        <f t="shared" si="51"/>
        <v>19050.541516245488</v>
      </c>
      <c r="F358" s="37">
        <f t="shared" si="58"/>
        <v>0.66797977430476962</v>
      </c>
      <c r="G358" s="38">
        <f t="shared" si="52"/>
        <v>5681.4580355431144</v>
      </c>
      <c r="H358" s="38">
        <f t="shared" si="53"/>
        <v>2315.9965155915424</v>
      </c>
      <c r="I358" s="36">
        <f t="shared" si="54"/>
        <v>7997.4545511346569</v>
      </c>
      <c r="J358" s="39">
        <f t="shared" si="60"/>
        <v>-359.34686933369665</v>
      </c>
      <c r="K358" s="36">
        <f t="shared" si="55"/>
        <v>7638.1076818009606</v>
      </c>
      <c r="L358" s="36">
        <f t="shared" si="56"/>
        <v>17722359.2853144</v>
      </c>
      <c r="M358" s="36">
        <f t="shared" si="57"/>
        <v>16926046.62287093</v>
      </c>
      <c r="N358" s="40">
        <f>'jan-sep'!M358</f>
        <v>13924319.895708542</v>
      </c>
      <c r="O358" s="40">
        <f t="shared" si="59"/>
        <v>3001726.7271623872</v>
      </c>
    </row>
    <row r="359" spans="1:15" s="34" customFormat="1" x14ac:dyDescent="0.3">
      <c r="A359" s="33">
        <v>1824</v>
      </c>
      <c r="B359" s="34" t="s">
        <v>410</v>
      </c>
      <c r="C359" s="35">
        <v>315659</v>
      </c>
      <c r="D359" s="35">
        <v>13427</v>
      </c>
      <c r="E359" s="36">
        <f t="shared" si="51"/>
        <v>23509.272361659343</v>
      </c>
      <c r="F359" s="37">
        <f t="shared" si="58"/>
        <v>0.82431874352858192</v>
      </c>
      <c r="G359" s="38">
        <f t="shared" si="52"/>
        <v>3006.2195282948014</v>
      </c>
      <c r="H359" s="38">
        <f t="shared" si="53"/>
        <v>755.44071969669346</v>
      </c>
      <c r="I359" s="36">
        <f t="shared" si="54"/>
        <v>3761.660247991495</v>
      </c>
      <c r="J359" s="39">
        <f t="shared" si="60"/>
        <v>-359.34686933369665</v>
      </c>
      <c r="K359" s="36">
        <f t="shared" si="55"/>
        <v>3402.3133786577982</v>
      </c>
      <c r="L359" s="36">
        <f t="shared" si="56"/>
        <v>50507812.149781801</v>
      </c>
      <c r="M359" s="36">
        <f t="shared" si="57"/>
        <v>45682861.735238254</v>
      </c>
      <c r="N359" s="40">
        <f>'jan-sep'!M359</f>
        <v>38674240.744439803</v>
      </c>
      <c r="O359" s="40">
        <f t="shared" si="59"/>
        <v>7008620.990798451</v>
      </c>
    </row>
    <row r="360" spans="1:15" s="34" customFormat="1" x14ac:dyDescent="0.3">
      <c r="A360" s="33">
        <v>1825</v>
      </c>
      <c r="B360" s="34" t="s">
        <v>411</v>
      </c>
      <c r="C360" s="35">
        <v>31107</v>
      </c>
      <c r="D360" s="35">
        <v>1462</v>
      </c>
      <c r="E360" s="36">
        <f t="shared" si="51"/>
        <v>21277.017783857729</v>
      </c>
      <c r="F360" s="37">
        <f t="shared" si="58"/>
        <v>0.74604795485839304</v>
      </c>
      <c r="G360" s="38">
        <f t="shared" si="52"/>
        <v>4345.5722749757697</v>
      </c>
      <c r="H360" s="38">
        <f t="shared" si="53"/>
        <v>1536.7298219272582</v>
      </c>
      <c r="I360" s="36">
        <f t="shared" si="54"/>
        <v>5882.3020969030276</v>
      </c>
      <c r="J360" s="39">
        <f t="shared" si="60"/>
        <v>-359.34686933369665</v>
      </c>
      <c r="K360" s="36">
        <f t="shared" si="55"/>
        <v>5522.9552275693313</v>
      </c>
      <c r="L360" s="36">
        <f t="shared" si="56"/>
        <v>8599925.6656722259</v>
      </c>
      <c r="M360" s="36">
        <f t="shared" si="57"/>
        <v>8074560.542706362</v>
      </c>
      <c r="N360" s="40">
        <f>'jan-sep'!M360</f>
        <v>5441072.4672950748</v>
      </c>
      <c r="O360" s="40">
        <f t="shared" si="59"/>
        <v>2633488.0754112871</v>
      </c>
    </row>
    <row r="361" spans="1:15" s="34" customFormat="1" x14ac:dyDescent="0.3">
      <c r="A361" s="33">
        <v>1826</v>
      </c>
      <c r="B361" s="34" t="s">
        <v>412</v>
      </c>
      <c r="C361" s="35">
        <v>29362</v>
      </c>
      <c r="D361" s="35">
        <v>1465</v>
      </c>
      <c r="E361" s="36">
        <f t="shared" si="51"/>
        <v>20042.320819112629</v>
      </c>
      <c r="F361" s="37">
        <f t="shared" si="58"/>
        <v>0.70275508577423063</v>
      </c>
      <c r="G361" s="38">
        <f t="shared" si="52"/>
        <v>5086.3904538228298</v>
      </c>
      <c r="H361" s="38">
        <f t="shared" si="53"/>
        <v>1968.8737595880434</v>
      </c>
      <c r="I361" s="36">
        <f t="shared" si="54"/>
        <v>7055.2642134108737</v>
      </c>
      <c r="J361" s="39">
        <f t="shared" si="60"/>
        <v>-359.34686933369665</v>
      </c>
      <c r="K361" s="36">
        <f t="shared" si="55"/>
        <v>6695.9173440771774</v>
      </c>
      <c r="L361" s="36">
        <f t="shared" si="56"/>
        <v>10335962.072646931</v>
      </c>
      <c r="M361" s="36">
        <f t="shared" si="57"/>
        <v>9809518.9090730641</v>
      </c>
      <c r="N361" s="40">
        <f>'jan-sep'!M361</f>
        <v>7538570.6666123709</v>
      </c>
      <c r="O361" s="40">
        <f t="shared" si="59"/>
        <v>2270948.2424606932</v>
      </c>
    </row>
    <row r="362" spans="1:15" s="34" customFormat="1" x14ac:dyDescent="0.3">
      <c r="A362" s="33">
        <v>1827</v>
      </c>
      <c r="B362" s="34" t="s">
        <v>413</v>
      </c>
      <c r="C362" s="35">
        <v>29038</v>
      </c>
      <c r="D362" s="35">
        <v>1402</v>
      </c>
      <c r="E362" s="36">
        <f t="shared" si="51"/>
        <v>20711.840228245364</v>
      </c>
      <c r="F362" s="37">
        <f t="shared" si="58"/>
        <v>0.72623081865162797</v>
      </c>
      <c r="G362" s="38">
        <f t="shared" si="52"/>
        <v>4684.6788083431884</v>
      </c>
      <c r="H362" s="38">
        <f t="shared" si="53"/>
        <v>1734.5419663915859</v>
      </c>
      <c r="I362" s="36">
        <f t="shared" si="54"/>
        <v>6419.2207747347747</v>
      </c>
      <c r="J362" s="39">
        <f t="shared" si="60"/>
        <v>-359.34686933369665</v>
      </c>
      <c r="K362" s="36">
        <f t="shared" si="55"/>
        <v>6059.8739054010784</v>
      </c>
      <c r="L362" s="36">
        <f t="shared" si="56"/>
        <v>8999747.5261781551</v>
      </c>
      <c r="M362" s="36">
        <f t="shared" si="57"/>
        <v>8495943.2153723128</v>
      </c>
      <c r="N362" s="40">
        <f>'jan-sep'!M362</f>
        <v>5893408.4809491755</v>
      </c>
      <c r="O362" s="40">
        <f t="shared" si="59"/>
        <v>2602534.7344231373</v>
      </c>
    </row>
    <row r="363" spans="1:15" s="34" customFormat="1" x14ac:dyDescent="0.3">
      <c r="A363" s="33">
        <v>1828</v>
      </c>
      <c r="B363" s="34" t="s">
        <v>414</v>
      </c>
      <c r="C363" s="35">
        <v>34830</v>
      </c>
      <c r="D363" s="35">
        <v>1838</v>
      </c>
      <c r="E363" s="36">
        <f t="shared" si="51"/>
        <v>18949.945593035907</v>
      </c>
      <c r="F363" s="37">
        <f t="shared" si="58"/>
        <v>0.66445252328021409</v>
      </c>
      <c r="G363" s="38">
        <f t="shared" si="52"/>
        <v>5741.8155894688625</v>
      </c>
      <c r="H363" s="38">
        <f t="shared" si="53"/>
        <v>2351.2050887148957</v>
      </c>
      <c r="I363" s="36">
        <f t="shared" si="54"/>
        <v>8093.0206781837587</v>
      </c>
      <c r="J363" s="39">
        <f t="shared" si="60"/>
        <v>-359.34686933369665</v>
      </c>
      <c r="K363" s="36">
        <f t="shared" si="55"/>
        <v>7733.6738088500624</v>
      </c>
      <c r="L363" s="36">
        <f t="shared" si="56"/>
        <v>14874972.006501749</v>
      </c>
      <c r="M363" s="36">
        <f t="shared" si="57"/>
        <v>14214492.460666414</v>
      </c>
      <c r="N363" s="40">
        <f>'jan-sep'!M363</f>
        <v>11162196.78172938</v>
      </c>
      <c r="O363" s="40">
        <f t="shared" si="59"/>
        <v>3052295.6789370347</v>
      </c>
    </row>
    <row r="364" spans="1:15" s="34" customFormat="1" x14ac:dyDescent="0.3">
      <c r="A364" s="33">
        <v>1832</v>
      </c>
      <c r="B364" s="34" t="s">
        <v>415</v>
      </c>
      <c r="C364" s="35">
        <v>121562</v>
      </c>
      <c r="D364" s="35">
        <v>4486</v>
      </c>
      <c r="E364" s="36">
        <f t="shared" si="51"/>
        <v>27098.082924654482</v>
      </c>
      <c r="F364" s="37">
        <f t="shared" si="58"/>
        <v>0.95015521215850474</v>
      </c>
      <c r="G364" s="38">
        <f t="shared" si="52"/>
        <v>852.9331904977181</v>
      </c>
      <c r="H364" s="38">
        <f t="shared" si="53"/>
        <v>0</v>
      </c>
      <c r="I364" s="36">
        <f t="shared" si="54"/>
        <v>852.9331904977181</v>
      </c>
      <c r="J364" s="39">
        <f t="shared" si="60"/>
        <v>-359.34686933369665</v>
      </c>
      <c r="K364" s="36">
        <f t="shared" si="55"/>
        <v>493.58632116402146</v>
      </c>
      <c r="L364" s="36">
        <f t="shared" si="56"/>
        <v>3826258.2925727633</v>
      </c>
      <c r="M364" s="36">
        <f t="shared" si="57"/>
        <v>2214228.2367418003</v>
      </c>
      <c r="N364" s="40">
        <f>'jan-sep'!M364</f>
        <v>-2539860.4730576039</v>
      </c>
      <c r="O364" s="40">
        <f t="shared" si="59"/>
        <v>4754088.7097994043</v>
      </c>
    </row>
    <row r="365" spans="1:15" s="34" customFormat="1" x14ac:dyDescent="0.3">
      <c r="A365" s="33">
        <v>1833</v>
      </c>
      <c r="B365" s="34" t="s">
        <v>416</v>
      </c>
      <c r="C365" s="35">
        <v>635451</v>
      </c>
      <c r="D365" s="35">
        <v>26039</v>
      </c>
      <c r="E365" s="36">
        <f t="shared" si="51"/>
        <v>24403.81735089673</v>
      </c>
      <c r="F365" s="37">
        <f t="shared" si="58"/>
        <v>0.85568467396718384</v>
      </c>
      <c r="G365" s="38">
        <f t="shared" si="52"/>
        <v>2469.492534752369</v>
      </c>
      <c r="H365" s="38">
        <f t="shared" si="53"/>
        <v>442.34997346360797</v>
      </c>
      <c r="I365" s="36">
        <f t="shared" si="54"/>
        <v>2911.842508215977</v>
      </c>
      <c r="J365" s="39">
        <f t="shared" si="60"/>
        <v>-359.34686933369665</v>
      </c>
      <c r="K365" s="36">
        <f t="shared" si="55"/>
        <v>2552.4956388822802</v>
      </c>
      <c r="L365" s="36">
        <f t="shared" si="56"/>
        <v>75821467.071435824</v>
      </c>
      <c r="M365" s="36">
        <f t="shared" si="57"/>
        <v>66464433.940855697</v>
      </c>
      <c r="N365" s="40">
        <f>'jan-sep'!M365</f>
        <v>40758070.674347848</v>
      </c>
      <c r="O365" s="40">
        <f t="shared" si="59"/>
        <v>25706363.266507849</v>
      </c>
    </row>
    <row r="366" spans="1:15" s="34" customFormat="1" x14ac:dyDescent="0.3">
      <c r="A366" s="33">
        <v>1834</v>
      </c>
      <c r="B366" s="34" t="s">
        <v>417</v>
      </c>
      <c r="C366" s="35">
        <v>57803</v>
      </c>
      <c r="D366" s="35">
        <v>1923</v>
      </c>
      <c r="E366" s="36">
        <f t="shared" si="51"/>
        <v>30058.76235049402</v>
      </c>
      <c r="F366" s="37">
        <f t="shared" si="58"/>
        <v>1.0539671680010509</v>
      </c>
      <c r="G366" s="38">
        <f t="shared" si="52"/>
        <v>-923.47446500600483</v>
      </c>
      <c r="H366" s="38">
        <f t="shared" si="53"/>
        <v>0</v>
      </c>
      <c r="I366" s="36">
        <f t="shared" si="54"/>
        <v>-923.47446500600483</v>
      </c>
      <c r="J366" s="39">
        <f t="shared" si="60"/>
        <v>-359.34686933369665</v>
      </c>
      <c r="K366" s="36">
        <f t="shared" si="55"/>
        <v>-1282.8213343397015</v>
      </c>
      <c r="L366" s="36">
        <f t="shared" si="56"/>
        <v>-1775841.3962065473</v>
      </c>
      <c r="M366" s="36">
        <f t="shared" si="57"/>
        <v>-2466865.4259352461</v>
      </c>
      <c r="N366" s="40">
        <f>'jan-sep'!M366</f>
        <v>-28491.281696338923</v>
      </c>
      <c r="O366" s="40">
        <f t="shared" si="59"/>
        <v>-2438374.1442389069</v>
      </c>
    </row>
    <row r="367" spans="1:15" s="34" customFormat="1" x14ac:dyDescent="0.3">
      <c r="A367" s="33">
        <v>1835</v>
      </c>
      <c r="B367" s="34" t="s">
        <v>418</v>
      </c>
      <c r="C367" s="35">
        <v>11692</v>
      </c>
      <c r="D367" s="35">
        <v>478</v>
      </c>
      <c r="E367" s="36">
        <f t="shared" si="51"/>
        <v>24460.251046025103</v>
      </c>
      <c r="F367" s="37">
        <f t="shared" si="58"/>
        <v>0.85766344012996654</v>
      </c>
      <c r="G367" s="38">
        <f t="shared" si="52"/>
        <v>2435.6323176753453</v>
      </c>
      <c r="H367" s="38">
        <f t="shared" si="53"/>
        <v>422.59818016867735</v>
      </c>
      <c r="I367" s="36">
        <f t="shared" si="54"/>
        <v>2858.2304978440225</v>
      </c>
      <c r="J367" s="39">
        <f t="shared" si="60"/>
        <v>-359.34686933369665</v>
      </c>
      <c r="K367" s="36">
        <f t="shared" si="55"/>
        <v>2498.8836285103257</v>
      </c>
      <c r="L367" s="36">
        <f t="shared" si="56"/>
        <v>1366234.1779694427</v>
      </c>
      <c r="M367" s="36">
        <f t="shared" si="57"/>
        <v>1194466.3744279356</v>
      </c>
      <c r="N367" s="40">
        <f>'jan-sep'!M367</f>
        <v>1187113.0912223305</v>
      </c>
      <c r="O367" s="40">
        <f t="shared" si="59"/>
        <v>7353.283205605112</v>
      </c>
    </row>
    <row r="368" spans="1:15" s="34" customFormat="1" x14ac:dyDescent="0.3">
      <c r="A368" s="33">
        <v>1836</v>
      </c>
      <c r="B368" s="34" t="s">
        <v>419</v>
      </c>
      <c r="C368" s="35">
        <v>26546</v>
      </c>
      <c r="D368" s="35">
        <v>1268</v>
      </c>
      <c r="E368" s="36">
        <f t="shared" si="51"/>
        <v>20935.331230283911</v>
      </c>
      <c r="F368" s="37">
        <f t="shared" si="58"/>
        <v>0.73406720844524875</v>
      </c>
      <c r="G368" s="38">
        <f t="shared" si="52"/>
        <v>4550.5842071200605</v>
      </c>
      <c r="H368" s="38">
        <f t="shared" si="53"/>
        <v>1656.3201156780945</v>
      </c>
      <c r="I368" s="36">
        <f t="shared" si="54"/>
        <v>6206.9043227981547</v>
      </c>
      <c r="J368" s="39">
        <f t="shared" si="60"/>
        <v>-359.34686933369665</v>
      </c>
      <c r="K368" s="36">
        <f t="shared" si="55"/>
        <v>5847.5574534644584</v>
      </c>
      <c r="L368" s="36">
        <f t="shared" si="56"/>
        <v>7870354.68130806</v>
      </c>
      <c r="M368" s="36">
        <f t="shared" si="57"/>
        <v>7414702.8509929329</v>
      </c>
      <c r="N368" s="40">
        <f>'jan-sep'!M368</f>
        <v>6157938.9114433341</v>
      </c>
      <c r="O368" s="40">
        <f t="shared" si="59"/>
        <v>1256763.9395495988</v>
      </c>
    </row>
    <row r="369" spans="1:15" s="34" customFormat="1" x14ac:dyDescent="0.3">
      <c r="A369" s="33">
        <v>1837</v>
      </c>
      <c r="B369" s="34" t="s">
        <v>420</v>
      </c>
      <c r="C369" s="35">
        <v>170270</v>
      </c>
      <c r="D369" s="35">
        <v>6471</v>
      </c>
      <c r="E369" s="36">
        <f t="shared" si="51"/>
        <v>26312.780095812086</v>
      </c>
      <c r="F369" s="37">
        <f t="shared" si="58"/>
        <v>0.9226197005866309</v>
      </c>
      <c r="G369" s="38">
        <f t="shared" si="52"/>
        <v>1324.1148878031556</v>
      </c>
      <c r="H369" s="38">
        <f t="shared" si="53"/>
        <v>0</v>
      </c>
      <c r="I369" s="36">
        <f t="shared" si="54"/>
        <v>1324.1148878031556</v>
      </c>
      <c r="J369" s="39">
        <f t="shared" si="60"/>
        <v>-359.34686933369665</v>
      </c>
      <c r="K369" s="36">
        <f t="shared" si="55"/>
        <v>964.76801846945898</v>
      </c>
      <c r="L369" s="36">
        <f t="shared" si="56"/>
        <v>8568347.4389742203</v>
      </c>
      <c r="M369" s="36">
        <f t="shared" si="57"/>
        <v>6243013.847515869</v>
      </c>
      <c r="N369" s="40">
        <f>'jan-sep'!M369</f>
        <v>1045858.8227472731</v>
      </c>
      <c r="O369" s="40">
        <f t="shared" si="59"/>
        <v>5197155.0247685956</v>
      </c>
    </row>
    <row r="370" spans="1:15" s="34" customFormat="1" x14ac:dyDescent="0.3">
      <c r="A370" s="33">
        <v>1838</v>
      </c>
      <c r="B370" s="34" t="s">
        <v>421</v>
      </c>
      <c r="C370" s="35">
        <v>49980</v>
      </c>
      <c r="D370" s="35">
        <v>2043</v>
      </c>
      <c r="E370" s="36">
        <f t="shared" si="51"/>
        <v>24464.023494860499</v>
      </c>
      <c r="F370" s="37">
        <f t="shared" si="58"/>
        <v>0.85779571560987855</v>
      </c>
      <c r="G370" s="38">
        <f t="shared" si="52"/>
        <v>2433.3688483741075</v>
      </c>
      <c r="H370" s="38">
        <f t="shared" si="53"/>
        <v>421.27782307628877</v>
      </c>
      <c r="I370" s="36">
        <f t="shared" si="54"/>
        <v>2854.6466714503963</v>
      </c>
      <c r="J370" s="39">
        <f t="shared" si="60"/>
        <v>-359.34686933369665</v>
      </c>
      <c r="K370" s="36">
        <f t="shared" si="55"/>
        <v>2495.2998021166995</v>
      </c>
      <c r="L370" s="36">
        <f t="shared" si="56"/>
        <v>5832043.14977316</v>
      </c>
      <c r="M370" s="36">
        <f t="shared" si="57"/>
        <v>5097897.4957244173</v>
      </c>
      <c r="N370" s="40">
        <f>'jan-sep'!M370</f>
        <v>2286673.7350778682</v>
      </c>
      <c r="O370" s="40">
        <f t="shared" si="59"/>
        <v>2811223.7606465491</v>
      </c>
    </row>
    <row r="371" spans="1:15" s="34" customFormat="1" x14ac:dyDescent="0.3">
      <c r="A371" s="33">
        <v>1839</v>
      </c>
      <c r="B371" s="34" t="s">
        <v>422</v>
      </c>
      <c r="C371" s="35">
        <v>24912</v>
      </c>
      <c r="D371" s="35">
        <v>1034</v>
      </c>
      <c r="E371" s="36">
        <f t="shared" si="51"/>
        <v>24092.843326885879</v>
      </c>
      <c r="F371" s="37">
        <f t="shared" si="58"/>
        <v>0.84478081812685102</v>
      </c>
      <c r="G371" s="38">
        <f t="shared" si="52"/>
        <v>2656.0769491588799</v>
      </c>
      <c r="H371" s="38">
        <f t="shared" si="53"/>
        <v>551.19088186740589</v>
      </c>
      <c r="I371" s="36">
        <f t="shared" si="54"/>
        <v>3207.2678310262859</v>
      </c>
      <c r="J371" s="39">
        <f t="shared" si="60"/>
        <v>-359.34686933369665</v>
      </c>
      <c r="K371" s="36">
        <f t="shared" si="55"/>
        <v>2847.9209616925891</v>
      </c>
      <c r="L371" s="36">
        <f t="shared" si="56"/>
        <v>3316314.9372811797</v>
      </c>
      <c r="M371" s="36">
        <f t="shared" si="57"/>
        <v>2944750.2743901373</v>
      </c>
      <c r="N371" s="40">
        <f>'jan-sep'!M371</f>
        <v>528963.50219760102</v>
      </c>
      <c r="O371" s="40">
        <f t="shared" si="59"/>
        <v>2415786.7721925364</v>
      </c>
    </row>
    <row r="372" spans="1:15" s="34" customFormat="1" x14ac:dyDescent="0.3">
      <c r="A372" s="33">
        <v>1840</v>
      </c>
      <c r="B372" s="34" t="s">
        <v>423</v>
      </c>
      <c r="C372" s="35">
        <v>107733</v>
      </c>
      <c r="D372" s="35">
        <v>4700</v>
      </c>
      <c r="E372" s="36">
        <f t="shared" si="51"/>
        <v>22921.91489361702</v>
      </c>
      <c r="F372" s="37">
        <f t="shared" si="58"/>
        <v>0.80372390066783916</v>
      </c>
      <c r="G372" s="38">
        <f t="shared" si="52"/>
        <v>3358.6340091201951</v>
      </c>
      <c r="H372" s="38">
        <f t="shared" si="53"/>
        <v>961.01583351150634</v>
      </c>
      <c r="I372" s="36">
        <f t="shared" si="54"/>
        <v>4319.6498426317012</v>
      </c>
      <c r="J372" s="39">
        <f t="shared" si="60"/>
        <v>-359.34686933369665</v>
      </c>
      <c r="K372" s="36">
        <f t="shared" si="55"/>
        <v>3960.3029732980044</v>
      </c>
      <c r="L372" s="36">
        <f t="shared" si="56"/>
        <v>20302354.260368995</v>
      </c>
      <c r="M372" s="36">
        <f t="shared" si="57"/>
        <v>18613423.974500623</v>
      </c>
      <c r="N372" s="40">
        <f>'jan-sep'!M372</f>
        <v>15115878.930428768</v>
      </c>
      <c r="O372" s="40">
        <f t="shared" si="59"/>
        <v>3497545.044071855</v>
      </c>
    </row>
    <row r="373" spans="1:15" s="34" customFormat="1" x14ac:dyDescent="0.3">
      <c r="A373" s="33">
        <v>1841</v>
      </c>
      <c r="B373" s="34" t="s">
        <v>424</v>
      </c>
      <c r="C373" s="35">
        <v>208651</v>
      </c>
      <c r="D373" s="35">
        <v>9604</v>
      </c>
      <c r="E373" s="36">
        <f t="shared" si="51"/>
        <v>21725.426905456061</v>
      </c>
      <c r="F373" s="37">
        <f t="shared" si="58"/>
        <v>0.76177077426413164</v>
      </c>
      <c r="G373" s="38">
        <f t="shared" si="52"/>
        <v>4076.5268020167705</v>
      </c>
      <c r="H373" s="38">
        <f t="shared" si="53"/>
        <v>1379.7866293678421</v>
      </c>
      <c r="I373" s="36">
        <f t="shared" si="54"/>
        <v>5456.3134313846131</v>
      </c>
      <c r="J373" s="39">
        <f t="shared" si="60"/>
        <v>-359.34686933369665</v>
      </c>
      <c r="K373" s="36">
        <f t="shared" si="55"/>
        <v>5096.9665620509168</v>
      </c>
      <c r="L373" s="36">
        <f t="shared" si="56"/>
        <v>52402434.195017822</v>
      </c>
      <c r="M373" s="36">
        <f t="shared" si="57"/>
        <v>48951266.861937001</v>
      </c>
      <c r="N373" s="40">
        <f>'jan-sep'!M373</f>
        <v>39557635.414433584</v>
      </c>
      <c r="O373" s="40">
        <f t="shared" si="59"/>
        <v>9393631.4475034177</v>
      </c>
    </row>
    <row r="374" spans="1:15" s="34" customFormat="1" x14ac:dyDescent="0.3">
      <c r="A374" s="33">
        <v>1845</v>
      </c>
      <c r="B374" s="34" t="s">
        <v>425</v>
      </c>
      <c r="C374" s="35">
        <v>55724</v>
      </c>
      <c r="D374" s="35">
        <v>1963</v>
      </c>
      <c r="E374" s="36">
        <f t="shared" si="51"/>
        <v>28387.162506367804</v>
      </c>
      <c r="F374" s="37">
        <f t="shared" si="58"/>
        <v>0.99535492930667391</v>
      </c>
      <c r="G374" s="38">
        <f t="shared" si="52"/>
        <v>79.485441469724904</v>
      </c>
      <c r="H374" s="38">
        <f t="shared" si="53"/>
        <v>0</v>
      </c>
      <c r="I374" s="36">
        <f t="shared" si="54"/>
        <v>79.485441469724904</v>
      </c>
      <c r="J374" s="39">
        <f t="shared" si="60"/>
        <v>-359.34686933369665</v>
      </c>
      <c r="K374" s="36">
        <f t="shared" si="55"/>
        <v>-279.86142786397176</v>
      </c>
      <c r="L374" s="36">
        <f t="shared" si="56"/>
        <v>156029.92160506998</v>
      </c>
      <c r="M374" s="36">
        <f t="shared" si="57"/>
        <v>-549367.98289697652</v>
      </c>
      <c r="N374" s="40">
        <f>'jan-sep'!M374</f>
        <v>-387258.65105039405</v>
      </c>
      <c r="O374" s="40">
        <f t="shared" si="59"/>
        <v>-162109.33184658247</v>
      </c>
    </row>
    <row r="375" spans="1:15" s="34" customFormat="1" x14ac:dyDescent="0.3">
      <c r="A375" s="33">
        <v>1848</v>
      </c>
      <c r="B375" s="34" t="s">
        <v>426</v>
      </c>
      <c r="C375" s="35">
        <v>55663</v>
      </c>
      <c r="D375" s="35">
        <v>2543</v>
      </c>
      <c r="E375" s="36">
        <f t="shared" si="51"/>
        <v>21888.714117184427</v>
      </c>
      <c r="F375" s="37">
        <f t="shared" si="58"/>
        <v>0.76749620494252768</v>
      </c>
      <c r="G375" s="38">
        <f t="shared" si="52"/>
        <v>3978.5544749797509</v>
      </c>
      <c r="H375" s="38">
        <f t="shared" si="53"/>
        <v>1322.636105262914</v>
      </c>
      <c r="I375" s="36">
        <f t="shared" si="54"/>
        <v>5301.1905802426645</v>
      </c>
      <c r="J375" s="39">
        <f t="shared" si="60"/>
        <v>-359.34686933369665</v>
      </c>
      <c r="K375" s="36">
        <f t="shared" si="55"/>
        <v>4941.8437109089682</v>
      </c>
      <c r="L375" s="36">
        <f t="shared" si="56"/>
        <v>13480927.645557096</v>
      </c>
      <c r="M375" s="36">
        <f t="shared" si="57"/>
        <v>12567108.556841506</v>
      </c>
      <c r="N375" s="40">
        <f>'jan-sep'!M375</f>
        <v>10573973.621293698</v>
      </c>
      <c r="O375" s="40">
        <f t="shared" si="59"/>
        <v>1993134.9355478082</v>
      </c>
    </row>
    <row r="376" spans="1:15" s="34" customFormat="1" x14ac:dyDescent="0.3">
      <c r="A376" s="33">
        <v>1849</v>
      </c>
      <c r="B376" s="34" t="s">
        <v>427</v>
      </c>
      <c r="C376" s="35">
        <v>45822</v>
      </c>
      <c r="D376" s="35">
        <v>1824</v>
      </c>
      <c r="E376" s="36">
        <f t="shared" si="51"/>
        <v>25121.71052631579</v>
      </c>
      <c r="F376" s="37">
        <f t="shared" si="58"/>
        <v>0.88085656322200778</v>
      </c>
      <c r="G376" s="38">
        <f t="shared" si="52"/>
        <v>2038.7566295009331</v>
      </c>
      <c r="H376" s="38">
        <f t="shared" si="53"/>
        <v>191.087362066937</v>
      </c>
      <c r="I376" s="36">
        <f t="shared" si="54"/>
        <v>2229.84399156787</v>
      </c>
      <c r="J376" s="39">
        <f t="shared" si="60"/>
        <v>-359.34686933369665</v>
      </c>
      <c r="K376" s="36">
        <f t="shared" si="55"/>
        <v>1870.4971222341733</v>
      </c>
      <c r="L376" s="36">
        <f t="shared" si="56"/>
        <v>4067235.4406197951</v>
      </c>
      <c r="M376" s="36">
        <f t="shared" si="57"/>
        <v>3411786.7509551318</v>
      </c>
      <c r="N376" s="40">
        <f>'jan-sep'!M376</f>
        <v>1784207.9574549571</v>
      </c>
      <c r="O376" s="40">
        <f t="shared" si="59"/>
        <v>1627578.7935001748</v>
      </c>
    </row>
    <row r="377" spans="1:15" s="34" customFormat="1" x14ac:dyDescent="0.3">
      <c r="A377" s="33">
        <v>1850</v>
      </c>
      <c r="B377" s="34" t="s">
        <v>428</v>
      </c>
      <c r="C377" s="35">
        <v>43042</v>
      </c>
      <c r="D377" s="35">
        <v>1974</v>
      </c>
      <c r="E377" s="36">
        <f t="shared" si="51"/>
        <v>21804.457953394125</v>
      </c>
      <c r="F377" s="37">
        <f t="shared" si="58"/>
        <v>0.76454188402601009</v>
      </c>
      <c r="G377" s="38">
        <f t="shared" si="52"/>
        <v>4029.1081732539319</v>
      </c>
      <c r="H377" s="38">
        <f t="shared" si="53"/>
        <v>1352.1257625895196</v>
      </c>
      <c r="I377" s="36">
        <f t="shared" si="54"/>
        <v>5381.233935843451</v>
      </c>
      <c r="J377" s="39">
        <f t="shared" si="60"/>
        <v>-359.34686933369665</v>
      </c>
      <c r="K377" s="36">
        <f t="shared" si="55"/>
        <v>5021.8870665097547</v>
      </c>
      <c r="L377" s="36">
        <f t="shared" si="56"/>
        <v>10622555.789354973</v>
      </c>
      <c r="M377" s="36">
        <f t="shared" si="57"/>
        <v>9913205.0692902561</v>
      </c>
      <c r="N377" s="40">
        <f>'jan-sep'!M377</f>
        <v>7960515.1507800855</v>
      </c>
      <c r="O377" s="40">
        <f t="shared" si="59"/>
        <v>1952689.9185101707</v>
      </c>
    </row>
    <row r="378" spans="1:15" s="34" customFormat="1" x14ac:dyDescent="0.3">
      <c r="A378" s="33">
        <v>1851</v>
      </c>
      <c r="B378" s="34" t="s">
        <v>429</v>
      </c>
      <c r="C378" s="35">
        <v>49367</v>
      </c>
      <c r="D378" s="35">
        <v>2144</v>
      </c>
      <c r="E378" s="36">
        <f t="shared" si="51"/>
        <v>23025.652985074626</v>
      </c>
      <c r="F378" s="37">
        <f t="shared" si="58"/>
        <v>0.80736132729214627</v>
      </c>
      <c r="G378" s="38">
        <f t="shared" si="52"/>
        <v>3296.3911542456312</v>
      </c>
      <c r="H378" s="38">
        <f t="shared" si="53"/>
        <v>924.70750150134415</v>
      </c>
      <c r="I378" s="36">
        <f t="shared" si="54"/>
        <v>4221.0986557469751</v>
      </c>
      <c r="J378" s="39">
        <f t="shared" si="60"/>
        <v>-359.34686933369665</v>
      </c>
      <c r="K378" s="36">
        <f t="shared" si="55"/>
        <v>3861.7517864132783</v>
      </c>
      <c r="L378" s="36">
        <f t="shared" si="56"/>
        <v>9050035.5179215148</v>
      </c>
      <c r="M378" s="36">
        <f t="shared" si="57"/>
        <v>8279595.8300700691</v>
      </c>
      <c r="N378" s="40">
        <f>'jan-sep'!M378</f>
        <v>6122513.1120934645</v>
      </c>
      <c r="O378" s="40">
        <f t="shared" si="59"/>
        <v>2157082.7179766046</v>
      </c>
    </row>
    <row r="379" spans="1:15" s="34" customFormat="1" x14ac:dyDescent="0.3">
      <c r="A379" s="33">
        <v>1852</v>
      </c>
      <c r="B379" s="34" t="s">
        <v>430</v>
      </c>
      <c r="C379" s="35">
        <v>26079</v>
      </c>
      <c r="D379" s="35">
        <v>1283</v>
      </c>
      <c r="E379" s="36">
        <f t="shared" si="51"/>
        <v>20326.578332034296</v>
      </c>
      <c r="F379" s="37">
        <f t="shared" si="58"/>
        <v>0.71272216566872759</v>
      </c>
      <c r="G379" s="38">
        <f t="shared" si="52"/>
        <v>4915.8359460698293</v>
      </c>
      <c r="H379" s="38">
        <f t="shared" si="53"/>
        <v>1869.3836300654598</v>
      </c>
      <c r="I379" s="36">
        <f t="shared" si="54"/>
        <v>6785.2195761352887</v>
      </c>
      <c r="J379" s="39">
        <f t="shared" si="60"/>
        <v>-359.34686933369665</v>
      </c>
      <c r="K379" s="36">
        <f t="shared" si="55"/>
        <v>6425.8727068015924</v>
      </c>
      <c r="L379" s="36">
        <f t="shared" si="56"/>
        <v>8705436.7161815763</v>
      </c>
      <c r="M379" s="36">
        <f t="shared" si="57"/>
        <v>8244394.6828264426</v>
      </c>
      <c r="N379" s="40">
        <f>'jan-sep'!M379</f>
        <v>6420579.9080298096</v>
      </c>
      <c r="O379" s="40">
        <f t="shared" si="59"/>
        <v>1823814.774796633</v>
      </c>
    </row>
    <row r="380" spans="1:15" s="34" customFormat="1" x14ac:dyDescent="0.3">
      <c r="A380" s="33">
        <v>1853</v>
      </c>
      <c r="B380" s="34" t="s">
        <v>431</v>
      </c>
      <c r="C380" s="35">
        <v>27810</v>
      </c>
      <c r="D380" s="35">
        <v>1400</v>
      </c>
      <c r="E380" s="36">
        <f t="shared" si="51"/>
        <v>19864.285714285714</v>
      </c>
      <c r="F380" s="37">
        <f t="shared" si="58"/>
        <v>0.69651254148543995</v>
      </c>
      <c r="G380" s="38">
        <f t="shared" si="52"/>
        <v>5193.2115167189786</v>
      </c>
      <c r="H380" s="38">
        <f t="shared" si="53"/>
        <v>2031.1860462774637</v>
      </c>
      <c r="I380" s="36">
        <f t="shared" si="54"/>
        <v>7224.3975629964425</v>
      </c>
      <c r="J380" s="39">
        <f t="shared" si="60"/>
        <v>-359.34686933369665</v>
      </c>
      <c r="K380" s="36">
        <f t="shared" si="55"/>
        <v>6865.0506936627462</v>
      </c>
      <c r="L380" s="36">
        <f t="shared" si="56"/>
        <v>10114156.58819502</v>
      </c>
      <c r="M380" s="36">
        <f t="shared" si="57"/>
        <v>9611070.9711278453</v>
      </c>
      <c r="N380" s="40">
        <f>'jan-sep'!M380</f>
        <v>7453059.6814043149</v>
      </c>
      <c r="O380" s="40">
        <f t="shared" si="59"/>
        <v>2158011.2897235304</v>
      </c>
    </row>
    <row r="381" spans="1:15" s="34" customFormat="1" x14ac:dyDescent="0.3">
      <c r="A381" s="33">
        <v>1854</v>
      </c>
      <c r="B381" s="34" t="s">
        <v>432</v>
      </c>
      <c r="C381" s="35">
        <v>49523</v>
      </c>
      <c r="D381" s="35">
        <v>2556</v>
      </c>
      <c r="E381" s="36">
        <f t="shared" si="51"/>
        <v>19375.195618153364</v>
      </c>
      <c r="F381" s="37">
        <f t="shared" si="58"/>
        <v>0.67936330235485731</v>
      </c>
      <c r="G381" s="38">
        <f t="shared" si="52"/>
        <v>5486.6655743983883</v>
      </c>
      <c r="H381" s="38">
        <f t="shared" si="53"/>
        <v>2202.3675799237858</v>
      </c>
      <c r="I381" s="36">
        <f t="shared" si="54"/>
        <v>7689.0331543221746</v>
      </c>
      <c r="J381" s="39">
        <f t="shared" si="60"/>
        <v>-359.34686933369665</v>
      </c>
      <c r="K381" s="36">
        <f t="shared" si="55"/>
        <v>7329.6862849884783</v>
      </c>
      <c r="L381" s="36">
        <f t="shared" si="56"/>
        <v>19653168.742447477</v>
      </c>
      <c r="M381" s="36">
        <f t="shared" si="57"/>
        <v>18734678.144430552</v>
      </c>
      <c r="N381" s="40">
        <f>'jan-sep'!M381</f>
        <v>14681965.818335306</v>
      </c>
      <c r="O381" s="40">
        <f t="shared" si="59"/>
        <v>4052712.3260952458</v>
      </c>
    </row>
    <row r="382" spans="1:15" s="34" customFormat="1" x14ac:dyDescent="0.3">
      <c r="A382" s="33">
        <v>1856</v>
      </c>
      <c r="B382" s="34" t="s">
        <v>433</v>
      </c>
      <c r="C382" s="35">
        <v>16060</v>
      </c>
      <c r="D382" s="35">
        <v>551</v>
      </c>
      <c r="E382" s="36">
        <f t="shared" si="51"/>
        <v>29147.005444646096</v>
      </c>
      <c r="F382" s="37">
        <f t="shared" si="58"/>
        <v>1.0219977265198337</v>
      </c>
      <c r="G382" s="38">
        <f t="shared" si="52"/>
        <v>-376.42032149725054</v>
      </c>
      <c r="H382" s="38">
        <f t="shared" si="53"/>
        <v>0</v>
      </c>
      <c r="I382" s="36">
        <f t="shared" si="54"/>
        <v>-376.42032149725054</v>
      </c>
      <c r="J382" s="39">
        <f t="shared" si="60"/>
        <v>-359.34686933369665</v>
      </c>
      <c r="K382" s="36">
        <f t="shared" si="55"/>
        <v>-735.76719083094713</v>
      </c>
      <c r="L382" s="36">
        <f t="shared" si="56"/>
        <v>-207407.59714498505</v>
      </c>
      <c r="M382" s="36">
        <f t="shared" si="57"/>
        <v>-405407.72214785189</v>
      </c>
      <c r="N382" s="40">
        <f>'jan-sep'!M382</f>
        <v>333029.48714785127</v>
      </c>
      <c r="O382" s="40">
        <f t="shared" si="59"/>
        <v>-738437.2092957031</v>
      </c>
    </row>
    <row r="383" spans="1:15" s="34" customFormat="1" x14ac:dyDescent="0.3">
      <c r="A383" s="33">
        <v>1857</v>
      </c>
      <c r="B383" s="34" t="s">
        <v>434</v>
      </c>
      <c r="C383" s="35">
        <v>20483</v>
      </c>
      <c r="D383" s="35">
        <v>765</v>
      </c>
      <c r="E383" s="36">
        <f t="shared" si="51"/>
        <v>26775.16339869281</v>
      </c>
      <c r="F383" s="37">
        <f t="shared" si="58"/>
        <v>0.9388325045133421</v>
      </c>
      <c r="G383" s="38">
        <f t="shared" si="52"/>
        <v>1046.6849060747211</v>
      </c>
      <c r="H383" s="38">
        <f t="shared" si="53"/>
        <v>0</v>
      </c>
      <c r="I383" s="36">
        <f t="shared" si="54"/>
        <v>1046.6849060747211</v>
      </c>
      <c r="J383" s="39">
        <f t="shared" si="60"/>
        <v>-359.34686933369665</v>
      </c>
      <c r="K383" s="36">
        <f t="shared" si="55"/>
        <v>687.33803674102444</v>
      </c>
      <c r="L383" s="36">
        <f t="shared" si="56"/>
        <v>800713.95314716164</v>
      </c>
      <c r="M383" s="36">
        <f t="shared" si="57"/>
        <v>525813.5981068837</v>
      </c>
      <c r="N383" s="40">
        <f>'jan-sep'!M383</f>
        <v>750324.06110364059</v>
      </c>
      <c r="O383" s="40">
        <f t="shared" si="59"/>
        <v>-224510.46299675689</v>
      </c>
    </row>
    <row r="384" spans="1:15" s="34" customFormat="1" x14ac:dyDescent="0.3">
      <c r="A384" s="33">
        <v>1859</v>
      </c>
      <c r="B384" s="34" t="s">
        <v>435</v>
      </c>
      <c r="C384" s="35">
        <v>32074</v>
      </c>
      <c r="D384" s="35">
        <v>1336</v>
      </c>
      <c r="E384" s="36">
        <f t="shared" si="51"/>
        <v>24007.485029940119</v>
      </c>
      <c r="F384" s="37">
        <f t="shared" si="58"/>
        <v>0.84178785250011301</v>
      </c>
      <c r="G384" s="38">
        <f t="shared" si="52"/>
        <v>2707.291927326336</v>
      </c>
      <c r="H384" s="38">
        <f t="shared" si="53"/>
        <v>581.06628579842197</v>
      </c>
      <c r="I384" s="36">
        <f t="shared" si="54"/>
        <v>3288.3582131247581</v>
      </c>
      <c r="J384" s="39">
        <f t="shared" si="60"/>
        <v>-359.34686933369665</v>
      </c>
      <c r="K384" s="36">
        <f t="shared" si="55"/>
        <v>2929.0113437910613</v>
      </c>
      <c r="L384" s="36">
        <f t="shared" si="56"/>
        <v>4393246.5727346772</v>
      </c>
      <c r="M384" s="36">
        <f t="shared" si="57"/>
        <v>3913159.155304858</v>
      </c>
      <c r="N384" s="40">
        <f>'jan-sep'!M384</f>
        <v>2980098.0959686907</v>
      </c>
      <c r="O384" s="40">
        <f t="shared" si="59"/>
        <v>933061.05933616729</v>
      </c>
    </row>
    <row r="385" spans="1:15" s="34" customFormat="1" x14ac:dyDescent="0.3">
      <c r="A385" s="33">
        <v>1860</v>
      </c>
      <c r="B385" s="34" t="s">
        <v>436</v>
      </c>
      <c r="C385" s="35">
        <v>250975</v>
      </c>
      <c r="D385" s="35">
        <v>11198</v>
      </c>
      <c r="E385" s="36">
        <f t="shared" si="51"/>
        <v>22412.484372209325</v>
      </c>
      <c r="F385" s="37">
        <f t="shared" si="58"/>
        <v>0.78586145384848294</v>
      </c>
      <c r="G385" s="38">
        <f t="shared" si="52"/>
        <v>3664.2923219648123</v>
      </c>
      <c r="H385" s="38">
        <f t="shared" si="53"/>
        <v>1139.3165160041999</v>
      </c>
      <c r="I385" s="36">
        <f t="shared" si="54"/>
        <v>4803.6088379690118</v>
      </c>
      <c r="J385" s="39">
        <f t="shared" si="60"/>
        <v>-359.34686933369665</v>
      </c>
      <c r="K385" s="36">
        <f t="shared" si="55"/>
        <v>4444.2619686353155</v>
      </c>
      <c r="L385" s="36">
        <f t="shared" si="56"/>
        <v>53790811.767576993</v>
      </c>
      <c r="M385" s="36">
        <f t="shared" si="57"/>
        <v>49766845.524778262</v>
      </c>
      <c r="N385" s="40">
        <f>'jan-sep'!M385</f>
        <v>39552628.651689656</v>
      </c>
      <c r="O385" s="40">
        <f t="shared" si="59"/>
        <v>10214216.873088606</v>
      </c>
    </row>
    <row r="386" spans="1:15" s="34" customFormat="1" x14ac:dyDescent="0.3">
      <c r="A386" s="33">
        <v>1865</v>
      </c>
      <c r="B386" s="34" t="s">
        <v>437</v>
      </c>
      <c r="C386" s="35">
        <v>223156</v>
      </c>
      <c r="D386" s="35">
        <v>9350</v>
      </c>
      <c r="E386" s="36">
        <f t="shared" si="51"/>
        <v>23866.951871657755</v>
      </c>
      <c r="F386" s="37">
        <f t="shared" si="58"/>
        <v>0.83686025990271951</v>
      </c>
      <c r="G386" s="38">
        <f t="shared" si="52"/>
        <v>2791.6118222957543</v>
      </c>
      <c r="H386" s="38">
        <f t="shared" si="53"/>
        <v>630.25289119724926</v>
      </c>
      <c r="I386" s="36">
        <f t="shared" si="54"/>
        <v>3421.8647134930034</v>
      </c>
      <c r="J386" s="39">
        <f t="shared" si="60"/>
        <v>-359.34686933369665</v>
      </c>
      <c r="K386" s="36">
        <f t="shared" si="55"/>
        <v>3062.5178441593066</v>
      </c>
      <c r="L386" s="36">
        <f t="shared" si="56"/>
        <v>31994435.071159583</v>
      </c>
      <c r="M386" s="36">
        <f t="shared" si="57"/>
        <v>28634541.842889518</v>
      </c>
      <c r="N386" s="40">
        <f>'jan-sep'!M386</f>
        <v>25376737.872235939</v>
      </c>
      <c r="O386" s="40">
        <f t="shared" si="59"/>
        <v>3257803.9706535786</v>
      </c>
    </row>
    <row r="387" spans="1:15" s="34" customFormat="1" x14ac:dyDescent="0.3">
      <c r="A387" s="33">
        <v>1866</v>
      </c>
      <c r="B387" s="34" t="s">
        <v>438</v>
      </c>
      <c r="C387" s="35">
        <v>190058</v>
      </c>
      <c r="D387" s="35">
        <v>8082</v>
      </c>
      <c r="E387" s="36">
        <f t="shared" si="51"/>
        <v>23516.20885919327</v>
      </c>
      <c r="F387" s="37">
        <f t="shared" si="58"/>
        <v>0.82456196181469876</v>
      </c>
      <c r="G387" s="38">
        <f t="shared" si="52"/>
        <v>3002.0576297744451</v>
      </c>
      <c r="H387" s="38">
        <f t="shared" si="53"/>
        <v>753.01294555981906</v>
      </c>
      <c r="I387" s="36">
        <f t="shared" si="54"/>
        <v>3755.070575334264</v>
      </c>
      <c r="J387" s="39">
        <f t="shared" si="60"/>
        <v>-359.34686933369665</v>
      </c>
      <c r="K387" s="36">
        <f t="shared" si="55"/>
        <v>3395.7237060005673</v>
      </c>
      <c r="L387" s="36">
        <f t="shared" si="56"/>
        <v>30348480.389851522</v>
      </c>
      <c r="M387" s="36">
        <f t="shared" si="57"/>
        <v>27444238.991896585</v>
      </c>
      <c r="N387" s="40">
        <f>'jan-sep'!M387</f>
        <v>26182298.960792609</v>
      </c>
      <c r="O387" s="40">
        <f t="shared" si="59"/>
        <v>1261940.0311039761</v>
      </c>
    </row>
    <row r="388" spans="1:15" s="34" customFormat="1" x14ac:dyDescent="0.3">
      <c r="A388" s="33">
        <v>1867</v>
      </c>
      <c r="B388" s="34" t="s">
        <v>194</v>
      </c>
      <c r="C388" s="35">
        <v>51514</v>
      </c>
      <c r="D388" s="35">
        <v>2632</v>
      </c>
      <c r="E388" s="36">
        <f t="shared" si="51"/>
        <v>19572.188449848025</v>
      </c>
      <c r="F388" s="37">
        <f t="shared" si="58"/>
        <v>0.68627057200610819</v>
      </c>
      <c r="G388" s="38">
        <f t="shared" si="52"/>
        <v>5368.4698753815919</v>
      </c>
      <c r="H388" s="38">
        <f t="shared" si="53"/>
        <v>2133.4200888306545</v>
      </c>
      <c r="I388" s="36">
        <f t="shared" si="54"/>
        <v>7501.8899642122469</v>
      </c>
      <c r="J388" s="39">
        <f t="shared" si="60"/>
        <v>-359.34686933369665</v>
      </c>
      <c r="K388" s="36">
        <f t="shared" si="55"/>
        <v>7142.5430948785506</v>
      </c>
      <c r="L388" s="36">
        <f t="shared" si="56"/>
        <v>19744974.385806635</v>
      </c>
      <c r="M388" s="36">
        <f t="shared" si="57"/>
        <v>18799173.425720345</v>
      </c>
      <c r="N388" s="40">
        <f>'jan-sep'!M388</f>
        <v>14923220.201040113</v>
      </c>
      <c r="O388" s="40">
        <f t="shared" si="59"/>
        <v>3875953.2246802319</v>
      </c>
    </row>
    <row r="389" spans="1:15" s="34" customFormat="1" x14ac:dyDescent="0.3">
      <c r="A389" s="33">
        <v>1868</v>
      </c>
      <c r="B389" s="34" t="s">
        <v>439</v>
      </c>
      <c r="C389" s="35">
        <v>105316</v>
      </c>
      <c r="D389" s="35">
        <v>4529</v>
      </c>
      <c r="E389" s="36">
        <f t="shared" si="51"/>
        <v>23253.698388165158</v>
      </c>
      <c r="F389" s="37">
        <f t="shared" si="58"/>
        <v>0.8153574105928626</v>
      </c>
      <c r="G389" s="38">
        <f t="shared" si="52"/>
        <v>3159.5639123913124</v>
      </c>
      <c r="H389" s="38">
        <f t="shared" si="53"/>
        <v>844.89161041965826</v>
      </c>
      <c r="I389" s="36">
        <f t="shared" si="54"/>
        <v>4004.4555228109707</v>
      </c>
      <c r="J389" s="39">
        <f t="shared" si="60"/>
        <v>-359.34686933369665</v>
      </c>
      <c r="K389" s="36">
        <f t="shared" si="55"/>
        <v>3645.1086534772739</v>
      </c>
      <c r="L389" s="36">
        <f t="shared" si="56"/>
        <v>18136179.062810887</v>
      </c>
      <c r="M389" s="36">
        <f t="shared" si="57"/>
        <v>16508697.091598574</v>
      </c>
      <c r="N389" s="40">
        <f>'jan-sep'!M389</f>
        <v>9519531.5693429522</v>
      </c>
      <c r="O389" s="40">
        <f t="shared" si="59"/>
        <v>6989165.5222556219</v>
      </c>
    </row>
    <row r="390" spans="1:15" s="34" customFormat="1" x14ac:dyDescent="0.3">
      <c r="A390" s="33">
        <v>1870</v>
      </c>
      <c r="B390" s="34" t="s">
        <v>440</v>
      </c>
      <c r="C390" s="35">
        <v>235699</v>
      </c>
      <c r="D390" s="35">
        <v>10214</v>
      </c>
      <c r="E390" s="36">
        <f t="shared" si="51"/>
        <v>23076.072057959664</v>
      </c>
      <c r="F390" s="37">
        <f t="shared" si="58"/>
        <v>0.80912919939686745</v>
      </c>
      <c r="G390" s="38">
        <f t="shared" si="52"/>
        <v>3266.1397105146089</v>
      </c>
      <c r="H390" s="38">
        <f t="shared" si="53"/>
        <v>907.06082599158117</v>
      </c>
      <c r="I390" s="36">
        <f t="shared" si="54"/>
        <v>4173.2005365061905</v>
      </c>
      <c r="J390" s="39">
        <f t="shared" si="60"/>
        <v>-359.34686933369665</v>
      </c>
      <c r="K390" s="36">
        <f t="shared" si="55"/>
        <v>3813.8536671724937</v>
      </c>
      <c r="L390" s="36">
        <f t="shared" si="56"/>
        <v>42625070.279874228</v>
      </c>
      <c r="M390" s="36">
        <f t="shared" si="57"/>
        <v>38954701.356499851</v>
      </c>
      <c r="N390" s="40">
        <f>'jan-sep'!M390</f>
        <v>32974019.275616921</v>
      </c>
      <c r="O390" s="40">
        <f t="shared" si="59"/>
        <v>5980682.0808829293</v>
      </c>
    </row>
    <row r="391" spans="1:15" s="34" customFormat="1" x14ac:dyDescent="0.3">
      <c r="A391" s="33">
        <v>1871</v>
      </c>
      <c r="B391" s="34" t="s">
        <v>441</v>
      </c>
      <c r="C391" s="35">
        <v>110054</v>
      </c>
      <c r="D391" s="35">
        <v>4980</v>
      </c>
      <c r="E391" s="36">
        <f t="shared" si="51"/>
        <v>22099.196787148594</v>
      </c>
      <c r="F391" s="37">
        <f t="shared" si="58"/>
        <v>0.77487647632525103</v>
      </c>
      <c r="G391" s="38">
        <f t="shared" si="52"/>
        <v>3852.2648730012506</v>
      </c>
      <c r="H391" s="38">
        <f t="shared" si="53"/>
        <v>1248.9671707754555</v>
      </c>
      <c r="I391" s="36">
        <f t="shared" si="54"/>
        <v>5101.2320437767066</v>
      </c>
      <c r="J391" s="39">
        <f t="shared" si="60"/>
        <v>-359.34686933369665</v>
      </c>
      <c r="K391" s="36">
        <f t="shared" si="55"/>
        <v>4741.8851744430103</v>
      </c>
      <c r="L391" s="36">
        <f t="shared" si="56"/>
        <v>25404135.578008</v>
      </c>
      <c r="M391" s="36">
        <f t="shared" si="57"/>
        <v>23614588.168726191</v>
      </c>
      <c r="N391" s="40">
        <f>'jan-sep'!M391</f>
        <v>16171010.86670964</v>
      </c>
      <c r="O391" s="40">
        <f t="shared" si="59"/>
        <v>7443577.3020165507</v>
      </c>
    </row>
    <row r="392" spans="1:15" s="34" customFormat="1" x14ac:dyDescent="0.3">
      <c r="A392" s="33">
        <v>1874</v>
      </c>
      <c r="B392" s="34" t="s">
        <v>442</v>
      </c>
      <c r="C392" s="35">
        <v>25449</v>
      </c>
      <c r="D392" s="35">
        <v>1062</v>
      </c>
      <c r="E392" s="36">
        <f t="shared" ref="E392:E435" si="61">(C392*1000)/D392</f>
        <v>23963.276836158191</v>
      </c>
      <c r="F392" s="37">
        <f t="shared" si="58"/>
        <v>0.84023775591731031</v>
      </c>
      <c r="G392" s="38">
        <f t="shared" ref="G392:G435" si="62">(E$437-E392)*0.6</f>
        <v>2733.8168435954926</v>
      </c>
      <c r="H392" s="38">
        <f t="shared" ref="H392:H435" si="63">IF(E392&gt;=E$437*0.9,0,IF(E392&lt;0.9*E$437,(E$437*0.9-E392)*0.35))</f>
        <v>596.53915362209659</v>
      </c>
      <c r="I392" s="36">
        <f t="shared" ref="I392:I435" si="64">G392+H392</f>
        <v>3330.355997217589</v>
      </c>
      <c r="J392" s="39">
        <f t="shared" si="60"/>
        <v>-359.34686933369665</v>
      </c>
      <c r="K392" s="36">
        <f t="shared" ref="K392:K435" si="65">I392+J392</f>
        <v>2971.0091278838922</v>
      </c>
      <c r="L392" s="36">
        <f t="shared" ref="L392:L435" si="66">(I392*D392)</f>
        <v>3536838.0690450794</v>
      </c>
      <c r="M392" s="36">
        <f t="shared" ref="M392:M435" si="67">(K392*D392)</f>
        <v>3155211.6938126935</v>
      </c>
      <c r="N392" s="40">
        <f>'jan-sep'!M392</f>
        <v>1388962.5583224141</v>
      </c>
      <c r="O392" s="40">
        <f t="shared" si="59"/>
        <v>1766249.1354902794</v>
      </c>
    </row>
    <row r="393" spans="1:15" s="34" customFormat="1" x14ac:dyDescent="0.3">
      <c r="A393" s="33">
        <v>1902</v>
      </c>
      <c r="B393" s="34" t="s">
        <v>443</v>
      </c>
      <c r="C393" s="35">
        <v>2020348</v>
      </c>
      <c r="D393" s="35">
        <v>73480</v>
      </c>
      <c r="E393" s="36">
        <f t="shared" si="61"/>
        <v>27495.209580838324</v>
      </c>
      <c r="F393" s="37">
        <f t="shared" ref="F393:F435" si="68">IF(ISNUMBER(C393),E393/E$437,"")</f>
        <v>0.96407988584517534</v>
      </c>
      <c r="G393" s="38">
        <f t="shared" si="62"/>
        <v>614.657196787413</v>
      </c>
      <c r="H393" s="38">
        <f t="shared" si="63"/>
        <v>0</v>
      </c>
      <c r="I393" s="36">
        <f t="shared" si="64"/>
        <v>614.657196787413</v>
      </c>
      <c r="J393" s="39">
        <f t="shared" si="60"/>
        <v>-359.34686933369665</v>
      </c>
      <c r="K393" s="36">
        <f t="shared" si="65"/>
        <v>255.31032745371635</v>
      </c>
      <c r="L393" s="36">
        <f t="shared" si="66"/>
        <v>45165010.819939107</v>
      </c>
      <c r="M393" s="36">
        <f t="shared" si="67"/>
        <v>18760202.861299079</v>
      </c>
      <c r="N393" s="40">
        <f>'jan-sep'!M393</f>
        <v>5283542.4965955475</v>
      </c>
      <c r="O393" s="40">
        <f t="shared" ref="O393:O437" si="69">M393-N393</f>
        <v>13476660.364703532</v>
      </c>
    </row>
    <row r="394" spans="1:15" s="34" customFormat="1" x14ac:dyDescent="0.3">
      <c r="A394" s="33">
        <v>1903</v>
      </c>
      <c r="B394" s="34" t="s">
        <v>444</v>
      </c>
      <c r="C394" s="35">
        <v>622065</v>
      </c>
      <c r="D394" s="35">
        <v>24695</v>
      </c>
      <c r="E394" s="36">
        <f t="shared" si="61"/>
        <v>25189.916987244382</v>
      </c>
      <c r="F394" s="37">
        <f t="shared" si="68"/>
        <v>0.88324812444552236</v>
      </c>
      <c r="G394" s="38">
        <f t="shared" si="62"/>
        <v>1997.8327529437781</v>
      </c>
      <c r="H394" s="38">
        <f t="shared" si="63"/>
        <v>167.21510074192992</v>
      </c>
      <c r="I394" s="36">
        <f t="shared" si="64"/>
        <v>2165.0478536857081</v>
      </c>
      <c r="J394" s="39">
        <f t="shared" ref="J394:J435" si="70">I$439</f>
        <v>-359.34686933369665</v>
      </c>
      <c r="K394" s="36">
        <f t="shared" si="65"/>
        <v>1805.7009843520113</v>
      </c>
      <c r="L394" s="36">
        <f t="shared" si="66"/>
        <v>53465856.746768564</v>
      </c>
      <c r="M394" s="36">
        <f t="shared" si="67"/>
        <v>44591785.808572918</v>
      </c>
      <c r="N394" s="40">
        <f>'jan-sep'!M394</f>
        <v>42963977.380199671</v>
      </c>
      <c r="O394" s="40">
        <f t="shared" si="69"/>
        <v>1627808.4283732474</v>
      </c>
    </row>
    <row r="395" spans="1:15" s="34" customFormat="1" x14ac:dyDescent="0.3">
      <c r="A395" s="33">
        <v>1911</v>
      </c>
      <c r="B395" s="34" t="s">
        <v>445</v>
      </c>
      <c r="C395" s="35">
        <v>60054</v>
      </c>
      <c r="D395" s="35">
        <v>3029</v>
      </c>
      <c r="E395" s="36">
        <f t="shared" si="61"/>
        <v>19826.34532849125</v>
      </c>
      <c r="F395" s="37">
        <f t="shared" si="68"/>
        <v>0.69518221655381474</v>
      </c>
      <c r="G395" s="38">
        <f t="shared" si="62"/>
        <v>5215.9757481956567</v>
      </c>
      <c r="H395" s="38">
        <f t="shared" si="63"/>
        <v>2044.4651813055259</v>
      </c>
      <c r="I395" s="36">
        <f t="shared" si="64"/>
        <v>7260.4409295011828</v>
      </c>
      <c r="J395" s="39">
        <f t="shared" si="70"/>
        <v>-359.34686933369665</v>
      </c>
      <c r="K395" s="36">
        <f t="shared" si="65"/>
        <v>6901.0940601674865</v>
      </c>
      <c r="L395" s="36">
        <f t="shared" si="66"/>
        <v>21991875.575459082</v>
      </c>
      <c r="M395" s="36">
        <f t="shared" si="67"/>
        <v>20903413.908247318</v>
      </c>
      <c r="N395" s="40">
        <f>'jan-sep'!M395</f>
        <v>16233731.910695476</v>
      </c>
      <c r="O395" s="40">
        <f t="shared" si="69"/>
        <v>4669681.9975518417</v>
      </c>
    </row>
    <row r="396" spans="1:15" s="34" customFormat="1" x14ac:dyDescent="0.3">
      <c r="A396" s="33">
        <v>1913</v>
      </c>
      <c r="B396" s="34" t="s">
        <v>446</v>
      </c>
      <c r="C396" s="35">
        <v>65808</v>
      </c>
      <c r="D396" s="35">
        <v>3041</v>
      </c>
      <c r="E396" s="36">
        <f t="shared" si="61"/>
        <v>21640.249917790199</v>
      </c>
      <c r="F396" s="37">
        <f t="shared" si="68"/>
        <v>0.75878416598591114</v>
      </c>
      <c r="G396" s="38">
        <f t="shared" si="62"/>
        <v>4127.6329946162878</v>
      </c>
      <c r="H396" s="38">
        <f t="shared" si="63"/>
        <v>1409.5985750508937</v>
      </c>
      <c r="I396" s="36">
        <f t="shared" si="64"/>
        <v>5537.2315696671812</v>
      </c>
      <c r="J396" s="39">
        <f t="shared" si="70"/>
        <v>-359.34686933369665</v>
      </c>
      <c r="K396" s="36">
        <f t="shared" si="65"/>
        <v>5177.8847003334849</v>
      </c>
      <c r="L396" s="36">
        <f t="shared" si="66"/>
        <v>16838721.203357898</v>
      </c>
      <c r="M396" s="36">
        <f t="shared" si="67"/>
        <v>15745947.373714129</v>
      </c>
      <c r="N396" s="40">
        <f>'jan-sep'!M396</f>
        <v>12029574.707964657</v>
      </c>
      <c r="O396" s="40">
        <f t="shared" si="69"/>
        <v>3716372.6657494716</v>
      </c>
    </row>
    <row r="397" spans="1:15" s="34" customFormat="1" x14ac:dyDescent="0.3">
      <c r="A397" s="33">
        <v>1917</v>
      </c>
      <c r="B397" s="34" t="s">
        <v>447</v>
      </c>
      <c r="C397" s="35">
        <v>31564</v>
      </c>
      <c r="D397" s="35">
        <v>1403</v>
      </c>
      <c r="E397" s="36">
        <f t="shared" si="61"/>
        <v>22497.505345687812</v>
      </c>
      <c r="F397" s="37">
        <f t="shared" si="68"/>
        <v>0.78884259171413895</v>
      </c>
      <c r="G397" s="38">
        <f t="shared" si="62"/>
        <v>3613.27973787772</v>
      </c>
      <c r="H397" s="38">
        <f t="shared" si="63"/>
        <v>1109.5591752867292</v>
      </c>
      <c r="I397" s="36">
        <f t="shared" si="64"/>
        <v>4722.838913164449</v>
      </c>
      <c r="J397" s="39">
        <f t="shared" si="70"/>
        <v>-359.34686933369665</v>
      </c>
      <c r="K397" s="36">
        <f t="shared" si="65"/>
        <v>4363.4920438307527</v>
      </c>
      <c r="L397" s="36">
        <f t="shared" si="66"/>
        <v>6626142.9951697215</v>
      </c>
      <c r="M397" s="36">
        <f t="shared" si="67"/>
        <v>6121979.3374945456</v>
      </c>
      <c r="N397" s="40">
        <f>'jan-sep'!M397</f>
        <v>6206557.8807216072</v>
      </c>
      <c r="O397" s="40">
        <f t="shared" si="69"/>
        <v>-84578.543227061629</v>
      </c>
    </row>
    <row r="398" spans="1:15" s="34" customFormat="1" x14ac:dyDescent="0.3">
      <c r="A398" s="33">
        <v>1919</v>
      </c>
      <c r="B398" s="34" t="s">
        <v>448</v>
      </c>
      <c r="C398" s="35">
        <v>21990</v>
      </c>
      <c r="D398" s="35">
        <v>1137</v>
      </c>
      <c r="E398" s="36">
        <f t="shared" si="61"/>
        <v>19340.369393139841</v>
      </c>
      <c r="F398" s="37">
        <f t="shared" si="68"/>
        <v>0.67814217098152696</v>
      </c>
      <c r="G398" s="38">
        <f t="shared" si="62"/>
        <v>5507.561309406502</v>
      </c>
      <c r="H398" s="38">
        <f t="shared" si="63"/>
        <v>2214.5567586785191</v>
      </c>
      <c r="I398" s="36">
        <f t="shared" si="64"/>
        <v>7722.1180680850212</v>
      </c>
      <c r="J398" s="39">
        <f t="shared" si="70"/>
        <v>-359.34686933369665</v>
      </c>
      <c r="K398" s="36">
        <f t="shared" si="65"/>
        <v>7362.7711987513248</v>
      </c>
      <c r="L398" s="36">
        <f t="shared" si="66"/>
        <v>8780048.2434126697</v>
      </c>
      <c r="M398" s="36">
        <f t="shared" si="67"/>
        <v>8371470.8529802561</v>
      </c>
      <c r="N398" s="40">
        <f>'jan-sep'!M398</f>
        <v>7291617.5412547896</v>
      </c>
      <c r="O398" s="40">
        <f t="shared" si="69"/>
        <v>1079853.3117254665</v>
      </c>
    </row>
    <row r="399" spans="1:15" s="34" customFormat="1" x14ac:dyDescent="0.3">
      <c r="A399" s="33">
        <v>1920</v>
      </c>
      <c r="B399" s="34" t="s">
        <v>449</v>
      </c>
      <c r="C399" s="35">
        <v>19154</v>
      </c>
      <c r="D399" s="35">
        <v>1051</v>
      </c>
      <c r="E399" s="36">
        <f t="shared" si="61"/>
        <v>18224.548049476689</v>
      </c>
      <c r="F399" s="37">
        <f t="shared" si="68"/>
        <v>0.63901750417512893</v>
      </c>
      <c r="G399" s="38">
        <f t="shared" si="62"/>
        <v>6177.0541156043937</v>
      </c>
      <c r="H399" s="38">
        <f t="shared" si="63"/>
        <v>2605.0942289606223</v>
      </c>
      <c r="I399" s="36">
        <f t="shared" si="64"/>
        <v>8782.1483445650156</v>
      </c>
      <c r="J399" s="39">
        <f t="shared" si="70"/>
        <v>-359.34686933369665</v>
      </c>
      <c r="K399" s="36">
        <f t="shared" si="65"/>
        <v>8422.8014752313193</v>
      </c>
      <c r="L399" s="36">
        <f t="shared" si="66"/>
        <v>9230037.9101378322</v>
      </c>
      <c r="M399" s="36">
        <f t="shared" si="67"/>
        <v>8852364.3504681159</v>
      </c>
      <c r="N399" s="40">
        <f>'jan-sep'!M399</f>
        <v>7439569.1608256679</v>
      </c>
      <c r="O399" s="40">
        <f t="shared" si="69"/>
        <v>1412795.189642448</v>
      </c>
    </row>
    <row r="400" spans="1:15" s="34" customFormat="1" x14ac:dyDescent="0.3">
      <c r="A400" s="33">
        <v>1922</v>
      </c>
      <c r="B400" s="34" t="s">
        <v>450</v>
      </c>
      <c r="C400" s="35">
        <v>108572</v>
      </c>
      <c r="D400" s="35">
        <v>4019</v>
      </c>
      <c r="E400" s="36">
        <f t="shared" si="61"/>
        <v>27014.680268723561</v>
      </c>
      <c r="F400" s="37">
        <f t="shared" si="68"/>
        <v>0.94723081826462785</v>
      </c>
      <c r="G400" s="38">
        <f t="shared" si="62"/>
        <v>902.97478405627044</v>
      </c>
      <c r="H400" s="38">
        <f t="shared" si="63"/>
        <v>0</v>
      </c>
      <c r="I400" s="36">
        <f t="shared" si="64"/>
        <v>902.97478405627044</v>
      </c>
      <c r="J400" s="39">
        <f t="shared" si="70"/>
        <v>-359.34686933369665</v>
      </c>
      <c r="K400" s="36">
        <f t="shared" si="65"/>
        <v>543.62791472257379</v>
      </c>
      <c r="L400" s="36">
        <f t="shared" si="66"/>
        <v>3629055.657122151</v>
      </c>
      <c r="M400" s="36">
        <f t="shared" si="67"/>
        <v>2184840.5892700241</v>
      </c>
      <c r="N400" s="40">
        <f>'jan-sep'!M400</f>
        <v>829898.56415102596</v>
      </c>
      <c r="O400" s="40">
        <f t="shared" si="69"/>
        <v>1354942.0251189983</v>
      </c>
    </row>
    <row r="401" spans="1:15" s="34" customFormat="1" x14ac:dyDescent="0.3">
      <c r="A401" s="33">
        <v>1923</v>
      </c>
      <c r="B401" s="34" t="s">
        <v>451</v>
      </c>
      <c r="C401" s="35">
        <v>46652</v>
      </c>
      <c r="D401" s="35">
        <v>2230</v>
      </c>
      <c r="E401" s="36">
        <f t="shared" si="61"/>
        <v>20920.179372197308</v>
      </c>
      <c r="F401" s="37">
        <f t="shared" si="68"/>
        <v>0.73353593038491882</v>
      </c>
      <c r="G401" s="38">
        <f t="shared" si="62"/>
        <v>4559.6753219720222</v>
      </c>
      <c r="H401" s="38">
        <f t="shared" si="63"/>
        <v>1661.6232660084056</v>
      </c>
      <c r="I401" s="36">
        <f t="shared" si="64"/>
        <v>6221.2985879804273</v>
      </c>
      <c r="J401" s="39">
        <f t="shared" si="70"/>
        <v>-359.34686933369665</v>
      </c>
      <c r="K401" s="36">
        <f t="shared" si="65"/>
        <v>5861.951718646731</v>
      </c>
      <c r="L401" s="36">
        <f t="shared" si="66"/>
        <v>13873495.851196352</v>
      </c>
      <c r="M401" s="36">
        <f t="shared" si="67"/>
        <v>13072152.332582209</v>
      </c>
      <c r="N401" s="40">
        <f>'jan-sep'!M401</f>
        <v>11440861.492522586</v>
      </c>
      <c r="O401" s="40">
        <f t="shared" si="69"/>
        <v>1631290.8400596231</v>
      </c>
    </row>
    <row r="402" spans="1:15" s="34" customFormat="1" x14ac:dyDescent="0.3">
      <c r="A402" s="33">
        <v>1924</v>
      </c>
      <c r="B402" s="34" t="s">
        <v>452</v>
      </c>
      <c r="C402" s="35">
        <v>178308</v>
      </c>
      <c r="D402" s="35">
        <v>6741</v>
      </c>
      <c r="E402" s="36">
        <f t="shared" si="61"/>
        <v>26451.268357810415</v>
      </c>
      <c r="F402" s="37">
        <f t="shared" si="68"/>
        <v>0.92747559184382256</v>
      </c>
      <c r="G402" s="38">
        <f t="shared" si="62"/>
        <v>1241.0219306041581</v>
      </c>
      <c r="H402" s="38">
        <f t="shared" si="63"/>
        <v>0</v>
      </c>
      <c r="I402" s="36">
        <f t="shared" si="64"/>
        <v>1241.0219306041581</v>
      </c>
      <c r="J402" s="39">
        <f t="shared" si="70"/>
        <v>-359.34686933369665</v>
      </c>
      <c r="K402" s="36">
        <f t="shared" si="65"/>
        <v>881.67506127046147</v>
      </c>
      <c r="L402" s="36">
        <f t="shared" si="66"/>
        <v>8365728.8342026295</v>
      </c>
      <c r="M402" s="36">
        <f t="shared" si="67"/>
        <v>5943371.5880241804</v>
      </c>
      <c r="N402" s="40">
        <f>'jan-sep'!M402</f>
        <v>6245679.0796073787</v>
      </c>
      <c r="O402" s="40">
        <f t="shared" si="69"/>
        <v>-302307.49158319831</v>
      </c>
    </row>
    <row r="403" spans="1:15" s="34" customFormat="1" x14ac:dyDescent="0.3">
      <c r="A403" s="33">
        <v>1925</v>
      </c>
      <c r="B403" s="34" t="s">
        <v>453</v>
      </c>
      <c r="C403" s="35">
        <v>80430</v>
      </c>
      <c r="D403" s="35">
        <v>3452</v>
      </c>
      <c r="E403" s="36">
        <f t="shared" si="61"/>
        <v>23299.536500579376</v>
      </c>
      <c r="F403" s="37">
        <f t="shared" si="68"/>
        <v>0.81696465792275585</v>
      </c>
      <c r="G403" s="38">
        <f t="shared" si="62"/>
        <v>3132.0610449427818</v>
      </c>
      <c r="H403" s="38">
        <f t="shared" si="63"/>
        <v>828.84827107468209</v>
      </c>
      <c r="I403" s="36">
        <f t="shared" si="64"/>
        <v>3960.9093160174639</v>
      </c>
      <c r="J403" s="39">
        <f t="shared" si="70"/>
        <v>-359.34686933369665</v>
      </c>
      <c r="K403" s="36">
        <f t="shared" si="65"/>
        <v>3601.5624466837671</v>
      </c>
      <c r="L403" s="36">
        <f t="shared" si="66"/>
        <v>13673058.958892286</v>
      </c>
      <c r="M403" s="36">
        <f t="shared" si="67"/>
        <v>12432593.565952364</v>
      </c>
      <c r="N403" s="40">
        <f>'jan-sep'!M403</f>
        <v>10837628.01443406</v>
      </c>
      <c r="O403" s="40">
        <f t="shared" si="69"/>
        <v>1594965.5515183043</v>
      </c>
    </row>
    <row r="404" spans="1:15" s="34" customFormat="1" x14ac:dyDescent="0.3">
      <c r="A404" s="33">
        <v>1926</v>
      </c>
      <c r="B404" s="34" t="s">
        <v>454</v>
      </c>
      <c r="C404" s="35">
        <v>22619</v>
      </c>
      <c r="D404" s="35">
        <v>1158</v>
      </c>
      <c r="E404" s="36">
        <f t="shared" si="61"/>
        <v>19532.815198618307</v>
      </c>
      <c r="F404" s="37">
        <f t="shared" si="68"/>
        <v>0.68489000571366743</v>
      </c>
      <c r="G404" s="38">
        <f t="shared" si="62"/>
        <v>5392.0938261194224</v>
      </c>
      <c r="H404" s="38">
        <f t="shared" si="63"/>
        <v>2147.2007267610556</v>
      </c>
      <c r="I404" s="36">
        <f t="shared" si="64"/>
        <v>7539.2945528804776</v>
      </c>
      <c r="J404" s="39">
        <f t="shared" si="70"/>
        <v>-359.34686933369665</v>
      </c>
      <c r="K404" s="36">
        <f t="shared" si="65"/>
        <v>7179.9476835467813</v>
      </c>
      <c r="L404" s="36">
        <f t="shared" si="66"/>
        <v>8730503.0922355931</v>
      </c>
      <c r="M404" s="36">
        <f t="shared" si="67"/>
        <v>8314379.4175471729</v>
      </c>
      <c r="N404" s="40">
        <f>'jan-sep'!M404</f>
        <v>6409304.9364758553</v>
      </c>
      <c r="O404" s="40">
        <f t="shared" si="69"/>
        <v>1905074.4810713176</v>
      </c>
    </row>
    <row r="405" spans="1:15" s="34" customFormat="1" x14ac:dyDescent="0.3">
      <c r="A405" s="33">
        <v>1927</v>
      </c>
      <c r="B405" s="34" t="s">
        <v>455</v>
      </c>
      <c r="C405" s="35">
        <v>30489</v>
      </c>
      <c r="D405" s="35">
        <v>1543</v>
      </c>
      <c r="E405" s="36">
        <f t="shared" si="61"/>
        <v>19759.559300064808</v>
      </c>
      <c r="F405" s="37">
        <f t="shared" si="68"/>
        <v>0.69284046074824024</v>
      </c>
      <c r="G405" s="38">
        <f t="shared" si="62"/>
        <v>5256.047365251522</v>
      </c>
      <c r="H405" s="38">
        <f t="shared" si="63"/>
        <v>2067.8402912547808</v>
      </c>
      <c r="I405" s="36">
        <f t="shared" si="64"/>
        <v>7323.8876565063028</v>
      </c>
      <c r="J405" s="39">
        <f t="shared" si="70"/>
        <v>-359.34686933369665</v>
      </c>
      <c r="K405" s="36">
        <f t="shared" si="65"/>
        <v>6964.5407871726065</v>
      </c>
      <c r="L405" s="36">
        <f t="shared" si="66"/>
        <v>11300758.653989226</v>
      </c>
      <c r="M405" s="36">
        <f t="shared" si="67"/>
        <v>10746286.434607333</v>
      </c>
      <c r="N405" s="40">
        <f>'jan-sep'!M405</f>
        <v>7890273.8488620408</v>
      </c>
      <c r="O405" s="40">
        <f t="shared" si="69"/>
        <v>2856012.5857452918</v>
      </c>
    </row>
    <row r="406" spans="1:15" s="34" customFormat="1" x14ac:dyDescent="0.3">
      <c r="A406" s="33">
        <v>1928</v>
      </c>
      <c r="B406" s="34" t="s">
        <v>456</v>
      </c>
      <c r="C406" s="35">
        <v>18526</v>
      </c>
      <c r="D406" s="35">
        <v>913</v>
      </c>
      <c r="E406" s="36">
        <f t="shared" si="61"/>
        <v>20291.347207009858</v>
      </c>
      <c r="F406" s="37">
        <f t="shared" si="68"/>
        <v>0.7114868370602333</v>
      </c>
      <c r="G406" s="38">
        <f t="shared" si="62"/>
        <v>4936.9746210844924</v>
      </c>
      <c r="H406" s="38">
        <f t="shared" si="63"/>
        <v>1881.7145238240132</v>
      </c>
      <c r="I406" s="36">
        <f t="shared" si="64"/>
        <v>6818.6891449085051</v>
      </c>
      <c r="J406" s="39">
        <f t="shared" si="70"/>
        <v>-359.34686933369665</v>
      </c>
      <c r="K406" s="36">
        <f t="shared" si="65"/>
        <v>6459.3422755748088</v>
      </c>
      <c r="L406" s="36">
        <f t="shared" si="66"/>
        <v>6225463.1893014647</v>
      </c>
      <c r="M406" s="36">
        <f t="shared" si="67"/>
        <v>5897379.4975998001</v>
      </c>
      <c r="N406" s="40">
        <f>'jan-sep'!M406</f>
        <v>3536901.9922300978</v>
      </c>
      <c r="O406" s="40">
        <f t="shared" si="69"/>
        <v>2360477.5053697024</v>
      </c>
    </row>
    <row r="407" spans="1:15" s="34" customFormat="1" x14ac:dyDescent="0.3">
      <c r="A407" s="33">
        <v>1929</v>
      </c>
      <c r="B407" s="34" t="s">
        <v>457</v>
      </c>
      <c r="C407" s="35">
        <v>21283</v>
      </c>
      <c r="D407" s="35">
        <v>915</v>
      </c>
      <c r="E407" s="36">
        <f t="shared" si="61"/>
        <v>23260.109289617485</v>
      </c>
      <c r="F407" s="37">
        <f t="shared" si="68"/>
        <v>0.81558219961009681</v>
      </c>
      <c r="G407" s="38">
        <f t="shared" si="62"/>
        <v>3155.717371519916</v>
      </c>
      <c r="H407" s="38">
        <f t="shared" si="63"/>
        <v>842.64779491134368</v>
      </c>
      <c r="I407" s="36">
        <f t="shared" si="64"/>
        <v>3998.3651664312597</v>
      </c>
      <c r="J407" s="39">
        <f t="shared" si="70"/>
        <v>-359.34686933369665</v>
      </c>
      <c r="K407" s="36">
        <f t="shared" si="65"/>
        <v>3639.0182970975629</v>
      </c>
      <c r="L407" s="36">
        <f t="shared" si="66"/>
        <v>3658504.1272846027</v>
      </c>
      <c r="M407" s="36">
        <f t="shared" si="67"/>
        <v>3329701.7418442699</v>
      </c>
      <c r="N407" s="40">
        <f>'jan-sep'!M407</f>
        <v>1679900.7917749616</v>
      </c>
      <c r="O407" s="40">
        <f t="shared" si="69"/>
        <v>1649800.9500693083</v>
      </c>
    </row>
    <row r="408" spans="1:15" s="34" customFormat="1" x14ac:dyDescent="0.3">
      <c r="A408" s="33">
        <v>1931</v>
      </c>
      <c r="B408" s="34" t="s">
        <v>458</v>
      </c>
      <c r="C408" s="35">
        <v>272622</v>
      </c>
      <c r="D408" s="35">
        <v>11618</v>
      </c>
      <c r="E408" s="36">
        <f t="shared" si="61"/>
        <v>23465.484592873127</v>
      </c>
      <c r="F408" s="37">
        <f t="shared" si="68"/>
        <v>0.82278338854215372</v>
      </c>
      <c r="G408" s="38">
        <f t="shared" si="62"/>
        <v>3032.4921895665311</v>
      </c>
      <c r="H408" s="38">
        <f t="shared" si="63"/>
        <v>770.76643877186916</v>
      </c>
      <c r="I408" s="36">
        <f t="shared" si="64"/>
        <v>3803.2586283384003</v>
      </c>
      <c r="J408" s="39">
        <f t="shared" si="70"/>
        <v>-359.34686933369665</v>
      </c>
      <c r="K408" s="36">
        <f t="shared" si="65"/>
        <v>3443.9117590047035</v>
      </c>
      <c r="L408" s="36">
        <f t="shared" si="66"/>
        <v>44186258.744035535</v>
      </c>
      <c r="M408" s="36">
        <f t="shared" si="67"/>
        <v>40011366.816116646</v>
      </c>
      <c r="N408" s="40">
        <f>'jan-sep'!M408</f>
        <v>28587726.556110933</v>
      </c>
      <c r="O408" s="40">
        <f t="shared" si="69"/>
        <v>11423640.260005713</v>
      </c>
    </row>
    <row r="409" spans="1:15" s="34" customFormat="1" x14ac:dyDescent="0.3">
      <c r="A409" s="33">
        <v>1933</v>
      </c>
      <c r="B409" s="34" t="s">
        <v>459</v>
      </c>
      <c r="C409" s="35">
        <v>116486</v>
      </c>
      <c r="D409" s="35">
        <v>5701</v>
      </c>
      <c r="E409" s="36">
        <f t="shared" si="61"/>
        <v>20432.555691983864</v>
      </c>
      <c r="F409" s="37">
        <f t="shared" si="68"/>
        <v>0.71643810901449345</v>
      </c>
      <c r="G409" s="38">
        <f t="shared" si="62"/>
        <v>4852.249530100089</v>
      </c>
      <c r="H409" s="38">
        <f t="shared" si="63"/>
        <v>1832.2915540831111</v>
      </c>
      <c r="I409" s="36">
        <f t="shared" si="64"/>
        <v>6684.5410841831999</v>
      </c>
      <c r="J409" s="39">
        <f t="shared" si="70"/>
        <v>-359.34686933369665</v>
      </c>
      <c r="K409" s="36">
        <f t="shared" si="65"/>
        <v>6325.1942148495036</v>
      </c>
      <c r="L409" s="36">
        <f t="shared" si="66"/>
        <v>38108568.720928423</v>
      </c>
      <c r="M409" s="36">
        <f t="shared" si="67"/>
        <v>36059932.21885702</v>
      </c>
      <c r="N409" s="40">
        <f>'jan-sep'!M409</f>
        <v>28366078.102632847</v>
      </c>
      <c r="O409" s="40">
        <f t="shared" si="69"/>
        <v>7693854.1162241735</v>
      </c>
    </row>
    <row r="410" spans="1:15" s="34" customFormat="1" x14ac:dyDescent="0.3">
      <c r="A410" s="33">
        <v>1936</v>
      </c>
      <c r="B410" s="34" t="s">
        <v>460</v>
      </c>
      <c r="C410" s="35">
        <v>49612</v>
      </c>
      <c r="D410" s="35">
        <v>2282</v>
      </c>
      <c r="E410" s="36">
        <f t="shared" si="61"/>
        <v>21740.578439964942</v>
      </c>
      <c r="F410" s="37">
        <f t="shared" si="68"/>
        <v>0.76230204097867527</v>
      </c>
      <c r="G410" s="38">
        <f t="shared" si="62"/>
        <v>4067.4358813114418</v>
      </c>
      <c r="H410" s="38">
        <f t="shared" si="63"/>
        <v>1374.4835922897337</v>
      </c>
      <c r="I410" s="36">
        <f t="shared" si="64"/>
        <v>5441.9194736011759</v>
      </c>
      <c r="J410" s="39">
        <f t="shared" si="70"/>
        <v>-359.34686933369665</v>
      </c>
      <c r="K410" s="36">
        <f t="shared" si="65"/>
        <v>5082.5726042674796</v>
      </c>
      <c r="L410" s="36">
        <f t="shared" si="66"/>
        <v>12418460.238757884</v>
      </c>
      <c r="M410" s="36">
        <f t="shared" si="67"/>
        <v>11598430.682938388</v>
      </c>
      <c r="N410" s="40">
        <f>'jan-sep'!M410</f>
        <v>8859530.280689029</v>
      </c>
      <c r="O410" s="40">
        <f t="shared" si="69"/>
        <v>2738900.4022493586</v>
      </c>
    </row>
    <row r="411" spans="1:15" s="34" customFormat="1" x14ac:dyDescent="0.3">
      <c r="A411" s="33">
        <v>1938</v>
      </c>
      <c r="B411" s="34" t="s">
        <v>461</v>
      </c>
      <c r="C411" s="35">
        <v>61474</v>
      </c>
      <c r="D411" s="35">
        <v>2861</v>
      </c>
      <c r="E411" s="36">
        <f t="shared" si="61"/>
        <v>21486.892694861937</v>
      </c>
      <c r="F411" s="37">
        <f t="shared" si="68"/>
        <v>0.75340691604935317</v>
      </c>
      <c r="G411" s="38">
        <f t="shared" si="62"/>
        <v>4219.6473283732448</v>
      </c>
      <c r="H411" s="38">
        <f t="shared" si="63"/>
        <v>1463.2736030757853</v>
      </c>
      <c r="I411" s="36">
        <f t="shared" si="64"/>
        <v>5682.9209314490299</v>
      </c>
      <c r="J411" s="39">
        <f t="shared" si="70"/>
        <v>-359.34686933369665</v>
      </c>
      <c r="K411" s="36">
        <f t="shared" si="65"/>
        <v>5323.5740621153336</v>
      </c>
      <c r="L411" s="36">
        <f t="shared" si="66"/>
        <v>16258836.784875674</v>
      </c>
      <c r="M411" s="36">
        <f t="shared" si="67"/>
        <v>15230745.391711969</v>
      </c>
      <c r="N411" s="40">
        <f>'jan-sep'!M411</f>
        <v>12509732.74892696</v>
      </c>
      <c r="O411" s="40">
        <f t="shared" si="69"/>
        <v>2721012.642785009</v>
      </c>
    </row>
    <row r="412" spans="1:15" s="34" customFormat="1" x14ac:dyDescent="0.3">
      <c r="A412" s="33">
        <v>1939</v>
      </c>
      <c r="B412" s="34" t="s">
        <v>462</v>
      </c>
      <c r="C412" s="35">
        <v>43522</v>
      </c>
      <c r="D412" s="35">
        <v>1865</v>
      </c>
      <c r="E412" s="36">
        <f t="shared" si="61"/>
        <v>23336.193029490616</v>
      </c>
      <c r="F412" s="37">
        <f t="shared" si="68"/>
        <v>0.81824996626362623</v>
      </c>
      <c r="G412" s="38">
        <f t="shared" si="62"/>
        <v>3110.0671275960376</v>
      </c>
      <c r="H412" s="38">
        <f t="shared" si="63"/>
        <v>816.01848595574791</v>
      </c>
      <c r="I412" s="36">
        <f t="shared" si="64"/>
        <v>3926.0856135517856</v>
      </c>
      <c r="J412" s="39">
        <f t="shared" si="70"/>
        <v>-359.34686933369665</v>
      </c>
      <c r="K412" s="36">
        <f t="shared" si="65"/>
        <v>3566.7387442180889</v>
      </c>
      <c r="L412" s="36">
        <f t="shared" si="66"/>
        <v>7322149.6692740805</v>
      </c>
      <c r="M412" s="36">
        <f t="shared" si="67"/>
        <v>6651967.7579667354</v>
      </c>
      <c r="N412" s="40">
        <f>'jan-sep'!M412</f>
        <v>4147430.575585031</v>
      </c>
      <c r="O412" s="40">
        <f t="shared" si="69"/>
        <v>2504537.1823817044</v>
      </c>
    </row>
    <row r="413" spans="1:15" s="34" customFormat="1" x14ac:dyDescent="0.3">
      <c r="A413" s="33">
        <v>1940</v>
      </c>
      <c r="B413" s="34" t="s">
        <v>463</v>
      </c>
      <c r="C413" s="35">
        <v>43996</v>
      </c>
      <c r="D413" s="35">
        <v>2150</v>
      </c>
      <c r="E413" s="36">
        <f t="shared" si="61"/>
        <v>20463.255813953489</v>
      </c>
      <c r="F413" s="37">
        <f t="shared" si="68"/>
        <v>0.71751456453293161</v>
      </c>
      <c r="G413" s="38">
        <f t="shared" si="62"/>
        <v>4833.8294569183136</v>
      </c>
      <c r="H413" s="38">
        <f t="shared" si="63"/>
        <v>1821.5465113937423</v>
      </c>
      <c r="I413" s="36">
        <f t="shared" si="64"/>
        <v>6655.3759683120561</v>
      </c>
      <c r="J413" s="39">
        <f t="shared" si="70"/>
        <v>-359.34686933369665</v>
      </c>
      <c r="K413" s="36">
        <f t="shared" si="65"/>
        <v>6296.0290989783598</v>
      </c>
      <c r="L413" s="36">
        <f t="shared" si="66"/>
        <v>14309058.331870921</v>
      </c>
      <c r="M413" s="36">
        <f t="shared" si="67"/>
        <v>13536462.562803473</v>
      </c>
      <c r="N413" s="40">
        <f>'jan-sep'!M413</f>
        <v>10145559.510728056</v>
      </c>
      <c r="O413" s="40">
        <f t="shared" si="69"/>
        <v>3390903.0520754177</v>
      </c>
    </row>
    <row r="414" spans="1:15" s="34" customFormat="1" x14ac:dyDescent="0.3">
      <c r="A414" s="33">
        <v>1941</v>
      </c>
      <c r="B414" s="34" t="s">
        <v>464</v>
      </c>
      <c r="C414" s="35">
        <v>61787</v>
      </c>
      <c r="D414" s="35">
        <v>2920</v>
      </c>
      <c r="E414" s="36">
        <f t="shared" si="61"/>
        <v>21159.931506849316</v>
      </c>
      <c r="F414" s="37">
        <f t="shared" si="68"/>
        <v>0.74194249335098283</v>
      </c>
      <c r="G414" s="38">
        <f t="shared" si="62"/>
        <v>4415.8240411808174</v>
      </c>
      <c r="H414" s="38">
        <f t="shared" si="63"/>
        <v>1577.7100188802028</v>
      </c>
      <c r="I414" s="36">
        <f t="shared" si="64"/>
        <v>5993.5340600610198</v>
      </c>
      <c r="J414" s="39">
        <f t="shared" si="70"/>
        <v>-359.34686933369665</v>
      </c>
      <c r="K414" s="36">
        <f t="shared" si="65"/>
        <v>5634.1871907273235</v>
      </c>
      <c r="L414" s="36">
        <f t="shared" si="66"/>
        <v>17501119.455378179</v>
      </c>
      <c r="M414" s="36">
        <f t="shared" si="67"/>
        <v>16451826.596923785</v>
      </c>
      <c r="N414" s="40">
        <f>'jan-sep'!M414</f>
        <v>14460297.335500421</v>
      </c>
      <c r="O414" s="40">
        <f t="shared" si="69"/>
        <v>1991529.2614233643</v>
      </c>
    </row>
    <row r="415" spans="1:15" s="34" customFormat="1" x14ac:dyDescent="0.3">
      <c r="A415" s="33">
        <v>1942</v>
      </c>
      <c r="B415" s="34" t="s">
        <v>465</v>
      </c>
      <c r="C415" s="35">
        <v>103635</v>
      </c>
      <c r="D415" s="35">
        <v>4895</v>
      </c>
      <c r="E415" s="36">
        <f t="shared" si="61"/>
        <v>21171.603677221654</v>
      </c>
      <c r="F415" s="37">
        <f t="shared" si="68"/>
        <v>0.74235176117805812</v>
      </c>
      <c r="G415" s="38">
        <f t="shared" si="62"/>
        <v>4408.8207389574145</v>
      </c>
      <c r="H415" s="38">
        <f t="shared" si="63"/>
        <v>1573.6247592498846</v>
      </c>
      <c r="I415" s="36">
        <f t="shared" si="64"/>
        <v>5982.4454982072994</v>
      </c>
      <c r="J415" s="39">
        <f t="shared" si="70"/>
        <v>-359.34686933369665</v>
      </c>
      <c r="K415" s="36">
        <f t="shared" si="65"/>
        <v>5623.098628873603</v>
      </c>
      <c r="L415" s="36">
        <f t="shared" si="66"/>
        <v>29284070.713724729</v>
      </c>
      <c r="M415" s="36">
        <f t="shared" si="67"/>
        <v>27525067.788336288</v>
      </c>
      <c r="N415" s="40">
        <f>'jan-sep'!M415</f>
        <v>24891411.88605294</v>
      </c>
      <c r="O415" s="40">
        <f t="shared" si="69"/>
        <v>2633655.9022833481</v>
      </c>
    </row>
    <row r="416" spans="1:15" s="34" customFormat="1" x14ac:dyDescent="0.3">
      <c r="A416" s="33">
        <v>1943</v>
      </c>
      <c r="B416" s="34" t="s">
        <v>466</v>
      </c>
      <c r="C416" s="35">
        <v>30461</v>
      </c>
      <c r="D416" s="35">
        <v>1231</v>
      </c>
      <c r="E416" s="36">
        <f t="shared" si="61"/>
        <v>24744.922826969942</v>
      </c>
      <c r="F416" s="37">
        <f t="shared" si="68"/>
        <v>0.86764504573547196</v>
      </c>
      <c r="G416" s="38">
        <f t="shared" si="62"/>
        <v>2264.8292491084421</v>
      </c>
      <c r="H416" s="38">
        <f t="shared" si="63"/>
        <v>322.96305683798397</v>
      </c>
      <c r="I416" s="36">
        <f t="shared" si="64"/>
        <v>2587.792305946426</v>
      </c>
      <c r="J416" s="39">
        <f t="shared" si="70"/>
        <v>-359.34686933369665</v>
      </c>
      <c r="K416" s="36">
        <f t="shared" si="65"/>
        <v>2228.4454366127293</v>
      </c>
      <c r="L416" s="36">
        <f t="shared" si="66"/>
        <v>3185572.3286200506</v>
      </c>
      <c r="M416" s="36">
        <f t="shared" si="67"/>
        <v>2743216.3324702699</v>
      </c>
      <c r="N416" s="40">
        <f>'jan-sep'!M416</f>
        <v>2656861.1198633658</v>
      </c>
      <c r="O416" s="40">
        <f t="shared" si="69"/>
        <v>86355.212606904097</v>
      </c>
    </row>
    <row r="417" spans="1:15" s="34" customFormat="1" x14ac:dyDescent="0.3">
      <c r="A417" s="33">
        <v>2002</v>
      </c>
      <c r="B417" s="34" t="s">
        <v>467</v>
      </c>
      <c r="C417" s="35">
        <v>46142</v>
      </c>
      <c r="D417" s="35">
        <v>2137</v>
      </c>
      <c r="E417" s="36">
        <f t="shared" si="61"/>
        <v>21591.951333645298</v>
      </c>
      <c r="F417" s="37">
        <f t="shared" si="68"/>
        <v>0.75709064576188811</v>
      </c>
      <c r="G417" s="38">
        <f t="shared" si="62"/>
        <v>4156.6121451032277</v>
      </c>
      <c r="H417" s="38">
        <f t="shared" si="63"/>
        <v>1426.5030795016091</v>
      </c>
      <c r="I417" s="36">
        <f t="shared" si="64"/>
        <v>5583.1152246048368</v>
      </c>
      <c r="J417" s="39">
        <f t="shared" si="70"/>
        <v>-359.34686933369665</v>
      </c>
      <c r="K417" s="36">
        <f t="shared" si="65"/>
        <v>5223.7683552711405</v>
      </c>
      <c r="L417" s="36">
        <f t="shared" si="66"/>
        <v>11931117.234980537</v>
      </c>
      <c r="M417" s="36">
        <f t="shared" si="67"/>
        <v>11163192.975214427</v>
      </c>
      <c r="N417" s="40">
        <f>'jan-sep'!M417</f>
        <v>8154167.3136864426</v>
      </c>
      <c r="O417" s="40">
        <f t="shared" si="69"/>
        <v>3009025.6615279848</v>
      </c>
    </row>
    <row r="418" spans="1:15" s="34" customFormat="1" x14ac:dyDescent="0.3">
      <c r="A418" s="33">
        <v>2003</v>
      </c>
      <c r="B418" s="34" t="s">
        <v>468</v>
      </c>
      <c r="C418" s="35">
        <v>142676</v>
      </c>
      <c r="D418" s="35">
        <v>6160</v>
      </c>
      <c r="E418" s="36">
        <f t="shared" si="61"/>
        <v>23161.688311688311</v>
      </c>
      <c r="F418" s="37">
        <f t="shared" si="68"/>
        <v>0.81213120990631749</v>
      </c>
      <c r="G418" s="38">
        <f t="shared" si="62"/>
        <v>3214.7699582774208</v>
      </c>
      <c r="H418" s="38">
        <f t="shared" si="63"/>
        <v>877.09513718655467</v>
      </c>
      <c r="I418" s="36">
        <f t="shared" si="64"/>
        <v>4091.8650954639752</v>
      </c>
      <c r="J418" s="39">
        <f t="shared" si="70"/>
        <v>-359.34686933369665</v>
      </c>
      <c r="K418" s="36">
        <f t="shared" si="65"/>
        <v>3732.5182261302784</v>
      </c>
      <c r="L418" s="36">
        <f t="shared" si="66"/>
        <v>25205888.988058086</v>
      </c>
      <c r="M418" s="36">
        <f t="shared" si="67"/>
        <v>22992312.272962514</v>
      </c>
      <c r="N418" s="40">
        <f>'jan-sep'!M418</f>
        <v>16249402.598178972</v>
      </c>
      <c r="O418" s="40">
        <f t="shared" si="69"/>
        <v>6742909.6747835428</v>
      </c>
    </row>
    <row r="419" spans="1:15" s="34" customFormat="1" x14ac:dyDescent="0.3">
      <c r="A419" s="33">
        <v>2004</v>
      </c>
      <c r="B419" s="34" t="s">
        <v>469</v>
      </c>
      <c r="C419" s="35">
        <v>279146</v>
      </c>
      <c r="D419" s="35">
        <v>10455</v>
      </c>
      <c r="E419" s="36">
        <f t="shared" si="61"/>
        <v>26699.760879961741</v>
      </c>
      <c r="F419" s="37">
        <f t="shared" si="68"/>
        <v>0.93618862389708557</v>
      </c>
      <c r="G419" s="38">
        <f t="shared" si="62"/>
        <v>1091.9264173133627</v>
      </c>
      <c r="H419" s="38">
        <f t="shared" si="63"/>
        <v>0</v>
      </c>
      <c r="I419" s="36">
        <f t="shared" si="64"/>
        <v>1091.9264173133627</v>
      </c>
      <c r="J419" s="39">
        <f t="shared" si="70"/>
        <v>-359.34686933369665</v>
      </c>
      <c r="K419" s="36">
        <f t="shared" si="65"/>
        <v>732.57954797966602</v>
      </c>
      <c r="L419" s="36">
        <f t="shared" si="66"/>
        <v>11416090.693011208</v>
      </c>
      <c r="M419" s="36">
        <f t="shared" si="67"/>
        <v>7659119.1741274083</v>
      </c>
      <c r="N419" s="40">
        <f>'jan-sep'!M419</f>
        <v>4415828.8350831037</v>
      </c>
      <c r="O419" s="40">
        <f t="shared" si="69"/>
        <v>3243290.3390443046</v>
      </c>
    </row>
    <row r="420" spans="1:15" s="34" customFormat="1" x14ac:dyDescent="0.3">
      <c r="A420" s="33">
        <v>2011</v>
      </c>
      <c r="B420" s="34" t="s">
        <v>470</v>
      </c>
      <c r="C420" s="35">
        <v>48665</v>
      </c>
      <c r="D420" s="35">
        <v>2956</v>
      </c>
      <c r="E420" s="36">
        <f t="shared" si="61"/>
        <v>16463.125845737482</v>
      </c>
      <c r="F420" s="37">
        <f t="shared" si="68"/>
        <v>0.57725577393214478</v>
      </c>
      <c r="G420" s="38">
        <f t="shared" si="62"/>
        <v>7233.9074378479172</v>
      </c>
      <c r="H420" s="38">
        <f t="shared" si="63"/>
        <v>3221.5920002693447</v>
      </c>
      <c r="I420" s="36">
        <f t="shared" si="64"/>
        <v>10455.499438117262</v>
      </c>
      <c r="J420" s="39">
        <f t="shared" si="70"/>
        <v>-359.34686933369665</v>
      </c>
      <c r="K420" s="36">
        <f t="shared" si="65"/>
        <v>10096.152568783566</v>
      </c>
      <c r="L420" s="36">
        <f t="shared" si="66"/>
        <v>30906456.339074627</v>
      </c>
      <c r="M420" s="36">
        <f t="shared" si="67"/>
        <v>29844226.99332422</v>
      </c>
      <c r="N420" s="40">
        <f>'jan-sep'!M420</f>
        <v>23214275.727307968</v>
      </c>
      <c r="O420" s="40">
        <f t="shared" si="69"/>
        <v>6629951.2660162523</v>
      </c>
    </row>
    <row r="421" spans="1:15" s="34" customFormat="1" x14ac:dyDescent="0.3">
      <c r="A421" s="33">
        <v>2012</v>
      </c>
      <c r="B421" s="34" t="s">
        <v>471</v>
      </c>
      <c r="C421" s="35">
        <v>467470</v>
      </c>
      <c r="D421" s="35">
        <v>20097</v>
      </c>
      <c r="E421" s="36">
        <f t="shared" si="61"/>
        <v>23260.685674478776</v>
      </c>
      <c r="F421" s="37">
        <f t="shared" si="68"/>
        <v>0.8156024097143203</v>
      </c>
      <c r="G421" s="38">
        <f t="shared" si="62"/>
        <v>3155.3715406031411</v>
      </c>
      <c r="H421" s="38">
        <f t="shared" si="63"/>
        <v>842.4460602098917</v>
      </c>
      <c r="I421" s="36">
        <f t="shared" si="64"/>
        <v>3997.8176008130326</v>
      </c>
      <c r="J421" s="39">
        <f t="shared" si="70"/>
        <v>-359.34686933369665</v>
      </c>
      <c r="K421" s="36">
        <f t="shared" si="65"/>
        <v>3638.4707314793359</v>
      </c>
      <c r="L421" s="36">
        <f t="shared" si="66"/>
        <v>80344140.32353951</v>
      </c>
      <c r="M421" s="36">
        <f t="shared" si="67"/>
        <v>73122346.290540218</v>
      </c>
      <c r="N421" s="40">
        <f>'jan-sep'!M421</f>
        <v>59852037.226558961</v>
      </c>
      <c r="O421" s="40">
        <f t="shared" si="69"/>
        <v>13270309.063981257</v>
      </c>
    </row>
    <row r="422" spans="1:15" s="34" customFormat="1" x14ac:dyDescent="0.3">
      <c r="A422" s="33">
        <v>2014</v>
      </c>
      <c r="B422" s="34" t="s">
        <v>472</v>
      </c>
      <c r="C422" s="35">
        <v>20053</v>
      </c>
      <c r="D422" s="35">
        <v>951</v>
      </c>
      <c r="E422" s="36">
        <f t="shared" si="61"/>
        <v>21086.225026288117</v>
      </c>
      <c r="F422" s="37">
        <f t="shared" si="68"/>
        <v>0.73935808186808172</v>
      </c>
      <c r="G422" s="38">
        <f t="shared" si="62"/>
        <v>4460.0479295175364</v>
      </c>
      <c r="H422" s="38">
        <f t="shared" si="63"/>
        <v>1603.5072870766226</v>
      </c>
      <c r="I422" s="36">
        <f t="shared" si="64"/>
        <v>6063.555216594159</v>
      </c>
      <c r="J422" s="39">
        <f t="shared" si="70"/>
        <v>-359.34686933369665</v>
      </c>
      <c r="K422" s="36">
        <f t="shared" si="65"/>
        <v>5704.2083472604627</v>
      </c>
      <c r="L422" s="36">
        <f t="shared" si="66"/>
        <v>5766441.0109810457</v>
      </c>
      <c r="M422" s="36">
        <f t="shared" si="67"/>
        <v>5424702.1382446997</v>
      </c>
      <c r="N422" s="40">
        <f>'jan-sep'!M422</f>
        <v>4725329.1835825015</v>
      </c>
      <c r="O422" s="40">
        <f t="shared" si="69"/>
        <v>699372.9546621982</v>
      </c>
    </row>
    <row r="423" spans="1:15" s="34" customFormat="1" x14ac:dyDescent="0.3">
      <c r="A423" s="33">
        <v>2015</v>
      </c>
      <c r="B423" s="34" t="s">
        <v>473</v>
      </c>
      <c r="C423" s="35">
        <v>20149</v>
      </c>
      <c r="D423" s="35">
        <v>1054</v>
      </c>
      <c r="E423" s="36">
        <f t="shared" si="61"/>
        <v>19116.698292220113</v>
      </c>
      <c r="F423" s="37">
        <f t="shared" si="68"/>
        <v>0.6702994662802747</v>
      </c>
      <c r="G423" s="38">
        <f t="shared" si="62"/>
        <v>5641.7639699583387</v>
      </c>
      <c r="H423" s="38">
        <f t="shared" si="63"/>
        <v>2292.8416440004239</v>
      </c>
      <c r="I423" s="36">
        <f t="shared" si="64"/>
        <v>7934.6056139587627</v>
      </c>
      <c r="J423" s="39">
        <f t="shared" si="70"/>
        <v>-359.34686933369665</v>
      </c>
      <c r="K423" s="36">
        <f t="shared" si="65"/>
        <v>7575.2587446250664</v>
      </c>
      <c r="L423" s="36">
        <f t="shared" si="66"/>
        <v>8363074.3171125362</v>
      </c>
      <c r="M423" s="36">
        <f t="shared" si="67"/>
        <v>7984322.7168348199</v>
      </c>
      <c r="N423" s="40">
        <f>'jan-sep'!M423</f>
        <v>5057817.3601429621</v>
      </c>
      <c r="O423" s="40">
        <f t="shared" si="69"/>
        <v>2926505.3566918578</v>
      </c>
    </row>
    <row r="424" spans="1:15" s="34" customFormat="1" x14ac:dyDescent="0.3">
      <c r="A424" s="33">
        <v>2017</v>
      </c>
      <c r="B424" s="34" t="s">
        <v>474</v>
      </c>
      <c r="C424" s="35">
        <v>22412</v>
      </c>
      <c r="D424" s="35">
        <v>1035</v>
      </c>
      <c r="E424" s="36">
        <f t="shared" si="61"/>
        <v>21654.106280193238</v>
      </c>
      <c r="F424" s="37">
        <f t="shared" si="68"/>
        <v>0.75927001935773131</v>
      </c>
      <c r="G424" s="38">
        <f t="shared" si="62"/>
        <v>4119.3191771744641</v>
      </c>
      <c r="H424" s="38">
        <f t="shared" si="63"/>
        <v>1404.7488482098299</v>
      </c>
      <c r="I424" s="36">
        <f t="shared" si="64"/>
        <v>5524.0680253842938</v>
      </c>
      <c r="J424" s="39">
        <f t="shared" si="70"/>
        <v>-359.34686933369665</v>
      </c>
      <c r="K424" s="36">
        <f t="shared" si="65"/>
        <v>5164.7211560505975</v>
      </c>
      <c r="L424" s="36">
        <f t="shared" si="66"/>
        <v>5717410.4062727438</v>
      </c>
      <c r="M424" s="36">
        <f t="shared" si="67"/>
        <v>5345486.3965123687</v>
      </c>
      <c r="N424" s="40">
        <f>'jan-sep'!M424</f>
        <v>4298778.7644667607</v>
      </c>
      <c r="O424" s="40">
        <f t="shared" si="69"/>
        <v>1046707.632045608</v>
      </c>
    </row>
    <row r="425" spans="1:15" s="34" customFormat="1" x14ac:dyDescent="0.3">
      <c r="A425" s="33">
        <v>2018</v>
      </c>
      <c r="B425" s="34" t="s">
        <v>475</v>
      </c>
      <c r="C425" s="35">
        <v>28503</v>
      </c>
      <c r="D425" s="35">
        <v>1215</v>
      </c>
      <c r="E425" s="36">
        <f t="shared" si="61"/>
        <v>23459.259259259259</v>
      </c>
      <c r="F425" s="37">
        <f t="shared" si="68"/>
        <v>0.82256510619365364</v>
      </c>
      <c r="G425" s="38">
        <f t="shared" si="62"/>
        <v>3036.2273897348518</v>
      </c>
      <c r="H425" s="38">
        <f t="shared" si="63"/>
        <v>772.9453055367228</v>
      </c>
      <c r="I425" s="36">
        <f t="shared" si="64"/>
        <v>3809.1726952715744</v>
      </c>
      <c r="J425" s="39">
        <f t="shared" si="70"/>
        <v>-359.34686933369665</v>
      </c>
      <c r="K425" s="36">
        <f t="shared" si="65"/>
        <v>3449.8258259378777</v>
      </c>
      <c r="L425" s="36">
        <f t="shared" si="66"/>
        <v>4628144.8247549627</v>
      </c>
      <c r="M425" s="36">
        <f t="shared" si="67"/>
        <v>4191538.3785145213</v>
      </c>
      <c r="N425" s="40">
        <f>'jan-sep'!M425</f>
        <v>2656770.7235044572</v>
      </c>
      <c r="O425" s="40">
        <f t="shared" si="69"/>
        <v>1534767.6550100641</v>
      </c>
    </row>
    <row r="426" spans="1:15" s="34" customFormat="1" x14ac:dyDescent="0.3">
      <c r="A426" s="33">
        <v>2019</v>
      </c>
      <c r="B426" s="34" t="s">
        <v>476</v>
      </c>
      <c r="C426" s="35">
        <v>76813</v>
      </c>
      <c r="D426" s="35">
        <v>3276</v>
      </c>
      <c r="E426" s="36">
        <f t="shared" si="61"/>
        <v>23447.191697191698</v>
      </c>
      <c r="F426" s="37">
        <f t="shared" si="68"/>
        <v>0.8221419745267966</v>
      </c>
      <c r="G426" s="38">
        <f t="shared" si="62"/>
        <v>3043.4679269753883</v>
      </c>
      <c r="H426" s="38">
        <f t="shared" si="63"/>
        <v>777.16895226036922</v>
      </c>
      <c r="I426" s="36">
        <f t="shared" si="64"/>
        <v>3820.6368792357575</v>
      </c>
      <c r="J426" s="39">
        <f t="shared" si="70"/>
        <v>-359.34686933369665</v>
      </c>
      <c r="K426" s="36">
        <f t="shared" si="65"/>
        <v>3461.2900099020608</v>
      </c>
      <c r="L426" s="36">
        <f t="shared" si="66"/>
        <v>12516406.416376341</v>
      </c>
      <c r="M426" s="36">
        <f t="shared" si="67"/>
        <v>11339186.072439151</v>
      </c>
      <c r="N426" s="40">
        <f>'jan-sep'!M426</f>
        <v>7286483.6544860918</v>
      </c>
      <c r="O426" s="40">
        <f t="shared" si="69"/>
        <v>4052702.4179530591</v>
      </c>
    </row>
    <row r="427" spans="1:15" s="34" customFormat="1" x14ac:dyDescent="0.3">
      <c r="A427" s="33">
        <v>2020</v>
      </c>
      <c r="B427" s="34" t="s">
        <v>477</v>
      </c>
      <c r="C427" s="35">
        <v>90255</v>
      </c>
      <c r="D427" s="35">
        <v>3978</v>
      </c>
      <c r="E427" s="36">
        <f t="shared" si="61"/>
        <v>22688.536953242834</v>
      </c>
      <c r="F427" s="37">
        <f t="shared" si="68"/>
        <v>0.79554083963485367</v>
      </c>
      <c r="G427" s="38">
        <f t="shared" si="62"/>
        <v>3498.6607733447067</v>
      </c>
      <c r="H427" s="38">
        <f t="shared" si="63"/>
        <v>1042.6981126424716</v>
      </c>
      <c r="I427" s="36">
        <f t="shared" si="64"/>
        <v>4541.3588859871779</v>
      </c>
      <c r="J427" s="39">
        <f t="shared" si="70"/>
        <v>-359.34686933369665</v>
      </c>
      <c r="K427" s="36">
        <f t="shared" si="65"/>
        <v>4182.0120166534816</v>
      </c>
      <c r="L427" s="36">
        <f t="shared" si="66"/>
        <v>18065525.648456994</v>
      </c>
      <c r="M427" s="36">
        <f t="shared" si="67"/>
        <v>16636043.80224755</v>
      </c>
      <c r="N427" s="40">
        <f>'jan-sep'!M427</f>
        <v>13298012.294733116</v>
      </c>
      <c r="O427" s="40">
        <f t="shared" si="69"/>
        <v>3338031.5075144339</v>
      </c>
    </row>
    <row r="428" spans="1:15" s="34" customFormat="1" x14ac:dyDescent="0.3">
      <c r="A428" s="33">
        <v>2021</v>
      </c>
      <c r="B428" s="34" t="s">
        <v>478</v>
      </c>
      <c r="C428" s="35">
        <v>53563</v>
      </c>
      <c r="D428" s="35">
        <v>2668</v>
      </c>
      <c r="E428" s="36">
        <f t="shared" si="61"/>
        <v>20076.08695652174</v>
      </c>
      <c r="F428" s="37">
        <f t="shared" si="68"/>
        <v>0.70393904670397367</v>
      </c>
      <c r="G428" s="38">
        <f t="shared" si="62"/>
        <v>5066.1307713773631</v>
      </c>
      <c r="H428" s="38">
        <f t="shared" si="63"/>
        <v>1957.0556114948545</v>
      </c>
      <c r="I428" s="36">
        <f t="shared" si="64"/>
        <v>7023.186382872218</v>
      </c>
      <c r="J428" s="39">
        <f t="shared" si="70"/>
        <v>-359.34686933369665</v>
      </c>
      <c r="K428" s="36">
        <f t="shared" si="65"/>
        <v>6663.8395135385217</v>
      </c>
      <c r="L428" s="36">
        <f t="shared" si="66"/>
        <v>18737861.269503079</v>
      </c>
      <c r="M428" s="36">
        <f t="shared" si="67"/>
        <v>17779123.822120775</v>
      </c>
      <c r="N428" s="40">
        <f>'jan-sep'!M428</f>
        <v>15497698.592847651</v>
      </c>
      <c r="O428" s="40">
        <f t="shared" si="69"/>
        <v>2281425.2292731237</v>
      </c>
    </row>
    <row r="429" spans="1:15" s="34" customFormat="1" x14ac:dyDescent="0.3">
      <c r="A429" s="33">
        <v>2022</v>
      </c>
      <c r="B429" s="34" t="s">
        <v>479</v>
      </c>
      <c r="C429" s="35">
        <v>29047</v>
      </c>
      <c r="D429" s="35">
        <v>1318</v>
      </c>
      <c r="E429" s="36">
        <f t="shared" si="61"/>
        <v>22038.694992412748</v>
      </c>
      <c r="F429" s="37">
        <f t="shared" si="68"/>
        <v>0.77275506811445449</v>
      </c>
      <c r="G429" s="38">
        <f t="shared" si="62"/>
        <v>3888.5659498427585</v>
      </c>
      <c r="H429" s="38">
        <f t="shared" si="63"/>
        <v>1270.1427989330018</v>
      </c>
      <c r="I429" s="36">
        <f t="shared" si="64"/>
        <v>5158.7087487757599</v>
      </c>
      <c r="J429" s="39">
        <f t="shared" si="70"/>
        <v>-359.34686933369665</v>
      </c>
      <c r="K429" s="36">
        <f t="shared" si="65"/>
        <v>4799.3618794420636</v>
      </c>
      <c r="L429" s="36">
        <f t="shared" si="66"/>
        <v>6799178.1308864513</v>
      </c>
      <c r="M429" s="36">
        <f t="shared" si="67"/>
        <v>6325558.9571046401</v>
      </c>
      <c r="N429" s="40">
        <f>'jan-sep'!M429</f>
        <v>4872158.9000649191</v>
      </c>
      <c r="O429" s="40">
        <f t="shared" si="69"/>
        <v>1453400.0570397209</v>
      </c>
    </row>
    <row r="430" spans="1:15" s="34" customFormat="1" x14ac:dyDescent="0.3">
      <c r="A430" s="33">
        <v>2023</v>
      </c>
      <c r="B430" s="34" t="s">
        <v>480</v>
      </c>
      <c r="C430" s="35">
        <v>23679</v>
      </c>
      <c r="D430" s="35">
        <v>1139</v>
      </c>
      <c r="E430" s="36">
        <f t="shared" si="61"/>
        <v>20789.288849868306</v>
      </c>
      <c r="F430" s="37">
        <f t="shared" si="68"/>
        <v>0.72894644291605071</v>
      </c>
      <c r="G430" s="38">
        <f t="shared" si="62"/>
        <v>4638.2096353694233</v>
      </c>
      <c r="H430" s="38">
        <f t="shared" si="63"/>
        <v>1707.4349488235564</v>
      </c>
      <c r="I430" s="36">
        <f t="shared" si="64"/>
        <v>6345.6445841929799</v>
      </c>
      <c r="J430" s="39">
        <f t="shared" si="70"/>
        <v>-359.34686933369665</v>
      </c>
      <c r="K430" s="36">
        <f t="shared" si="65"/>
        <v>5986.2977148592836</v>
      </c>
      <c r="L430" s="36">
        <f t="shared" si="66"/>
        <v>7227689.1813958045</v>
      </c>
      <c r="M430" s="36">
        <f t="shared" si="67"/>
        <v>6818393.0972247235</v>
      </c>
      <c r="N430" s="40">
        <f>'jan-sep'!M430</f>
        <v>4925416.3407996539</v>
      </c>
      <c r="O430" s="40">
        <f t="shared" si="69"/>
        <v>1892976.7564250696</v>
      </c>
    </row>
    <row r="431" spans="1:15" s="34" customFormat="1" x14ac:dyDescent="0.3">
      <c r="A431" s="33">
        <v>2024</v>
      </c>
      <c r="B431" s="34" t="s">
        <v>481</v>
      </c>
      <c r="C431" s="35">
        <v>22620</v>
      </c>
      <c r="D431" s="35">
        <v>1000</v>
      </c>
      <c r="E431" s="36">
        <f t="shared" si="61"/>
        <v>22620</v>
      </c>
      <c r="F431" s="37">
        <f t="shared" si="68"/>
        <v>0.79313769017479008</v>
      </c>
      <c r="G431" s="38">
        <f t="shared" si="62"/>
        <v>3539.782945290407</v>
      </c>
      <c r="H431" s="38">
        <f t="shared" si="63"/>
        <v>1066.6860462774634</v>
      </c>
      <c r="I431" s="36">
        <f t="shared" si="64"/>
        <v>4606.46899156787</v>
      </c>
      <c r="J431" s="39">
        <f t="shared" si="70"/>
        <v>-359.34686933369665</v>
      </c>
      <c r="K431" s="36">
        <f t="shared" si="65"/>
        <v>4247.1221222341737</v>
      </c>
      <c r="L431" s="36">
        <f t="shared" si="66"/>
        <v>4606468.9915678697</v>
      </c>
      <c r="M431" s="36">
        <f t="shared" si="67"/>
        <v>4247122.1222341741</v>
      </c>
      <c r="N431" s="40">
        <f>'jan-sep'!M431</f>
        <v>3702099.772431653</v>
      </c>
      <c r="O431" s="40">
        <f t="shared" si="69"/>
        <v>545022.34980252106</v>
      </c>
    </row>
    <row r="432" spans="1:15" s="34" customFormat="1" x14ac:dyDescent="0.3">
      <c r="A432" s="33">
        <v>2025</v>
      </c>
      <c r="B432" s="34" t="s">
        <v>482</v>
      </c>
      <c r="C432" s="35">
        <v>65564</v>
      </c>
      <c r="D432" s="35">
        <v>2922</v>
      </c>
      <c r="E432" s="36">
        <f t="shared" si="61"/>
        <v>22438.056125941137</v>
      </c>
      <c r="F432" s="37">
        <f t="shared" si="68"/>
        <v>0.78675809052790679</v>
      </c>
      <c r="G432" s="38">
        <f t="shared" si="62"/>
        <v>3648.9492697257251</v>
      </c>
      <c r="H432" s="38">
        <f t="shared" si="63"/>
        <v>1130.3664021980655</v>
      </c>
      <c r="I432" s="36">
        <f t="shared" si="64"/>
        <v>4779.3156719237904</v>
      </c>
      <c r="J432" s="39">
        <f t="shared" si="70"/>
        <v>-359.34686933369665</v>
      </c>
      <c r="K432" s="36">
        <f t="shared" si="65"/>
        <v>4419.9688025900941</v>
      </c>
      <c r="L432" s="36">
        <f t="shared" si="66"/>
        <v>13965160.393361315</v>
      </c>
      <c r="M432" s="36">
        <f t="shared" si="67"/>
        <v>12915148.841168255</v>
      </c>
      <c r="N432" s="40">
        <f>'jan-sep'!M432</f>
        <v>10214046.135045286</v>
      </c>
      <c r="O432" s="40">
        <f t="shared" si="69"/>
        <v>2701102.7061229683</v>
      </c>
    </row>
    <row r="433" spans="1:15" s="34" customFormat="1" x14ac:dyDescent="0.3">
      <c r="A433" s="33">
        <v>2027</v>
      </c>
      <c r="B433" s="34" t="s">
        <v>483</v>
      </c>
      <c r="C433" s="35">
        <v>17372</v>
      </c>
      <c r="D433" s="35">
        <v>959</v>
      </c>
      <c r="E433" s="36">
        <f t="shared" si="61"/>
        <v>18114.702815432742</v>
      </c>
      <c r="F433" s="37">
        <f t="shared" si="68"/>
        <v>0.63516593940031352</v>
      </c>
      <c r="G433" s="38">
        <f t="shared" si="62"/>
        <v>6242.9612560307623</v>
      </c>
      <c r="H433" s="38">
        <f t="shared" si="63"/>
        <v>2643.5400608760037</v>
      </c>
      <c r="I433" s="36">
        <f t="shared" si="64"/>
        <v>8886.5013169067661</v>
      </c>
      <c r="J433" s="39">
        <f t="shared" si="70"/>
        <v>-359.34686933369665</v>
      </c>
      <c r="K433" s="36">
        <f t="shared" si="65"/>
        <v>8527.1544475730698</v>
      </c>
      <c r="L433" s="36">
        <f t="shared" si="66"/>
        <v>8522154.7629135884</v>
      </c>
      <c r="M433" s="36">
        <f t="shared" si="67"/>
        <v>8177541.1152225742</v>
      </c>
      <c r="N433" s="40">
        <f>'jan-sep'!M433</f>
        <v>6300474.3817619551</v>
      </c>
      <c r="O433" s="40">
        <f t="shared" si="69"/>
        <v>1877066.7334606191</v>
      </c>
    </row>
    <row r="434" spans="1:15" s="34" customFormat="1" x14ac:dyDescent="0.3">
      <c r="A434" s="33">
        <v>2028</v>
      </c>
      <c r="B434" s="34" t="s">
        <v>484</v>
      </c>
      <c r="C434" s="35">
        <v>50721</v>
      </c>
      <c r="D434" s="35">
        <v>2211</v>
      </c>
      <c r="E434" s="36">
        <f t="shared" si="61"/>
        <v>22940.298507462685</v>
      </c>
      <c r="F434" s="37">
        <f t="shared" si="68"/>
        <v>0.80436849558484258</v>
      </c>
      <c r="G434" s="38">
        <f t="shared" si="62"/>
        <v>3347.6038408127961</v>
      </c>
      <c r="H434" s="38">
        <f t="shared" si="63"/>
        <v>954.58156866552372</v>
      </c>
      <c r="I434" s="36">
        <f t="shared" si="64"/>
        <v>4302.1854094783193</v>
      </c>
      <c r="J434" s="39">
        <f t="shared" si="70"/>
        <v>-359.34686933369665</v>
      </c>
      <c r="K434" s="36">
        <f t="shared" si="65"/>
        <v>3942.8385401446226</v>
      </c>
      <c r="L434" s="36">
        <f t="shared" si="66"/>
        <v>9512131.9403565638</v>
      </c>
      <c r="M434" s="36">
        <f t="shared" si="67"/>
        <v>8717616.0122597609</v>
      </c>
      <c r="N434" s="40">
        <f>'jan-sep'!M434</f>
        <v>5271572.8968463875</v>
      </c>
      <c r="O434" s="40">
        <f t="shared" si="69"/>
        <v>3446043.1154133733</v>
      </c>
    </row>
    <row r="435" spans="1:15" s="34" customFormat="1" x14ac:dyDescent="0.3">
      <c r="A435" s="33">
        <v>2030</v>
      </c>
      <c r="B435" s="34" t="s">
        <v>485</v>
      </c>
      <c r="C435" s="35">
        <v>251087</v>
      </c>
      <c r="D435" s="35">
        <v>10227</v>
      </c>
      <c r="E435" s="36">
        <f t="shared" si="61"/>
        <v>24551.383592451355</v>
      </c>
      <c r="F435" s="37">
        <f t="shared" si="68"/>
        <v>0.86085887149036722</v>
      </c>
      <c r="G435" s="38">
        <f t="shared" si="62"/>
        <v>2380.9527898195943</v>
      </c>
      <c r="H435" s="38">
        <f t="shared" si="63"/>
        <v>390.70178891948922</v>
      </c>
      <c r="I435" s="36">
        <f t="shared" si="64"/>
        <v>2771.6545787390833</v>
      </c>
      <c r="J435" s="39">
        <f t="shared" si="70"/>
        <v>-359.34686933369665</v>
      </c>
      <c r="K435" s="36">
        <f t="shared" si="65"/>
        <v>2412.3077094053865</v>
      </c>
      <c r="L435" s="36">
        <f t="shared" si="66"/>
        <v>28345711.376764603</v>
      </c>
      <c r="M435" s="36">
        <f t="shared" si="67"/>
        <v>24670670.944088887</v>
      </c>
      <c r="N435" s="40">
        <f>'jan-sep'!M435</f>
        <v>16380561.472658515</v>
      </c>
      <c r="O435" s="40">
        <f t="shared" si="69"/>
        <v>8290109.4714303724</v>
      </c>
    </row>
    <row r="436" spans="1:15" s="34" customFormat="1" x14ac:dyDescent="0.3">
      <c r="A436" s="41"/>
      <c r="C436" s="35"/>
      <c r="D436" s="42"/>
      <c r="E436" s="36"/>
      <c r="F436" s="37"/>
      <c r="G436" s="38"/>
      <c r="H436" s="38"/>
      <c r="I436" s="36"/>
      <c r="J436" s="39"/>
      <c r="K436" s="36"/>
      <c r="M436" s="36"/>
      <c r="N436" s="40"/>
      <c r="O436" s="40"/>
    </row>
    <row r="437" spans="1:15" s="59" customFormat="1" ht="14.4" thickBot="1" x14ac:dyDescent="0.35">
      <c r="A437" s="43"/>
      <c r="B437" s="43" t="s">
        <v>33</v>
      </c>
      <c r="C437" s="44">
        <f>SUM(C8:C436)</f>
        <v>148700966</v>
      </c>
      <c r="D437" s="45">
        <f>SUM(D8:D435)</f>
        <v>5213985</v>
      </c>
      <c r="E437" s="45">
        <f>(C437*1000)/D437</f>
        <v>28519.638242150679</v>
      </c>
      <c r="F437" s="46">
        <f>IF(C437&gt;0,E437/E$437,"")</f>
        <v>1</v>
      </c>
      <c r="G437" s="47"/>
      <c r="H437" s="47"/>
      <c r="I437" s="45"/>
      <c r="J437" s="48"/>
      <c r="K437" s="45"/>
      <c r="L437" s="45">
        <f>SUM(L8:L435)</f>
        <v>1873629186.5028543</v>
      </c>
      <c r="M437" s="45">
        <f>SUM(M8:M436)</f>
        <v>1.0058283805847168E-7</v>
      </c>
      <c r="N437" s="45">
        <f>jan!M437</f>
        <v>1.1344673112034798E-7</v>
      </c>
      <c r="O437" s="45">
        <f t="shared" si="69"/>
        <v>-1.2863893061876297E-8</v>
      </c>
    </row>
    <row r="438" spans="1:15" s="34" customFormat="1" ht="14.4" thickTop="1" x14ac:dyDescent="0.3">
      <c r="A438" s="49"/>
      <c r="B438" s="49"/>
      <c r="C438" s="49"/>
      <c r="D438" s="2"/>
      <c r="E438" s="36"/>
      <c r="F438" s="37"/>
      <c r="G438" s="38"/>
      <c r="H438" s="38"/>
      <c r="I438" s="36"/>
      <c r="J438" s="39"/>
      <c r="K438" s="36"/>
      <c r="L438" s="36"/>
      <c r="M438" s="36"/>
      <c r="O438" s="50"/>
    </row>
    <row r="439" spans="1:15" s="34" customFormat="1" x14ac:dyDescent="0.3">
      <c r="A439" s="51" t="s">
        <v>34</v>
      </c>
      <c r="B439" s="51"/>
      <c r="C439" s="51"/>
      <c r="D439" s="52">
        <f>L437</f>
        <v>1873629186.5028543</v>
      </c>
      <c r="E439" s="53" t="s">
        <v>35</v>
      </c>
      <c r="F439" s="54">
        <f>D437</f>
        <v>5213985</v>
      </c>
      <c r="G439" s="53" t="s">
        <v>36</v>
      </c>
      <c r="H439" s="53"/>
      <c r="I439" s="55">
        <f>-L437/D437</f>
        <v>-359.34686933369665</v>
      </c>
      <c r="J439" s="56" t="s">
        <v>37</v>
      </c>
      <c r="M439" s="57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9"/>
  <sheetViews>
    <sheetView workbookViewId="0">
      <pane xSplit="2" ySplit="7" topLeftCell="C32" activePane="bottomRight" state="frozen"/>
      <selection pane="topRight" activeCell="C1" sqref="C1"/>
      <selection pane="bottomLeft" activeCell="A8" sqref="A8"/>
      <selection pane="bottomRight" activeCell="C33" sqref="C33"/>
    </sheetView>
  </sheetViews>
  <sheetFormatPr baseColWidth="10" defaultColWidth="8.6640625" defaultRowHeight="13.8" x14ac:dyDescent="0.3"/>
  <cols>
    <col min="1" max="1" width="6.44140625" style="2" customWidth="1"/>
    <col min="2" max="2" width="14" style="2" bestFit="1" customWidth="1"/>
    <col min="3" max="3" width="11.44140625" style="2" customWidth="1"/>
    <col min="4" max="4" width="12.33203125" style="2" bestFit="1" customWidth="1"/>
    <col min="5" max="6" width="11.44140625" style="2" customWidth="1"/>
    <col min="7" max="8" width="11.44140625" style="60" customWidth="1"/>
    <col min="9" max="9" width="11.44140625" style="2" customWidth="1"/>
    <col min="10" max="10" width="11.44140625" style="61" customWidth="1"/>
    <col min="11" max="11" width="11.44140625" style="2" customWidth="1"/>
    <col min="12" max="12" width="13" style="2" bestFit="1" customWidth="1"/>
    <col min="13" max="13" width="13.44140625" style="2" bestFit="1" customWidth="1"/>
    <col min="14" max="14" width="12.88671875" style="2" bestFit="1" customWidth="1"/>
    <col min="15" max="232" width="11.44140625" style="2" customWidth="1"/>
    <col min="233" max="16384" width="8.6640625" style="2"/>
  </cols>
  <sheetData>
    <row r="1" spans="1:15" ht="22.5" customHeight="1" x14ac:dyDescent="0.3">
      <c r="A1" s="76" t="s">
        <v>491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3"/>
      <c r="O1" s="3"/>
    </row>
    <row r="2" spans="1:15" x14ac:dyDescent="0.3">
      <c r="A2" s="78" t="s">
        <v>0</v>
      </c>
      <c r="B2" s="78" t="s">
        <v>1</v>
      </c>
      <c r="C2" s="5" t="s">
        <v>2</v>
      </c>
      <c r="D2" s="6" t="s">
        <v>3</v>
      </c>
      <c r="E2" s="81" t="s">
        <v>492</v>
      </c>
      <c r="F2" s="82"/>
      <c r="G2" s="81" t="s">
        <v>4</v>
      </c>
      <c r="H2" s="83"/>
      <c r="I2" s="83"/>
      <c r="J2" s="83"/>
      <c r="K2" s="82"/>
      <c r="L2" s="81" t="s">
        <v>5</v>
      </c>
      <c r="M2" s="82"/>
      <c r="N2" s="7" t="s">
        <v>6</v>
      </c>
      <c r="O2" s="7" t="s">
        <v>7</v>
      </c>
    </row>
    <row r="3" spans="1:15" x14ac:dyDescent="0.3">
      <c r="A3" s="79"/>
      <c r="B3" s="79"/>
      <c r="C3" s="8" t="s">
        <v>54</v>
      </c>
      <c r="D3" s="9" t="s">
        <v>486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3">
      <c r="A4" s="79"/>
      <c r="B4" s="79"/>
      <c r="C4" s="9" t="s">
        <v>18</v>
      </c>
      <c r="D4" s="9"/>
      <c r="E4" s="18"/>
      <c r="F4" s="16" t="s">
        <v>19</v>
      </c>
      <c r="G4" s="19" t="s">
        <v>20</v>
      </c>
      <c r="H4" s="71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51</v>
      </c>
      <c r="O4" s="17" t="s">
        <v>56</v>
      </c>
    </row>
    <row r="5" spans="1:15" s="34" customFormat="1" x14ac:dyDescent="0.3">
      <c r="A5" s="80"/>
      <c r="B5" s="80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55</v>
      </c>
      <c r="N5" s="27"/>
      <c r="O5" s="27"/>
    </row>
    <row r="6" spans="1:15" s="58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</row>
    <row r="7" spans="1:15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s="34" customFormat="1" x14ac:dyDescent="0.3">
      <c r="A8" s="33">
        <v>101</v>
      </c>
      <c r="B8" s="34" t="s">
        <v>64</v>
      </c>
      <c r="C8" s="35">
        <v>543512</v>
      </c>
      <c r="D8" s="35">
        <v>30544</v>
      </c>
      <c r="E8" s="36">
        <f t="shared" ref="E8:E71" si="1">(C8*1000)/D8</f>
        <v>17794.394971189104</v>
      </c>
      <c r="F8" s="37">
        <f>IF(ISNUMBER(C8),E8/E$437,"")</f>
        <v>0.78191654181798054</v>
      </c>
      <c r="G8" s="38">
        <f t="shared" ref="G8:G71" si="2">(E$437-E8)*0.6</f>
        <v>2977.8087435400653</v>
      </c>
      <c r="H8" s="38">
        <f t="shared" ref="H8:H71" si="3">IF(E8&gt;=E$437*0.9,0,IF(E8&lt;0.9*E$437,(E$437*0.9-E8)*0.35))</f>
        <v>940.54576636691627</v>
      </c>
      <c r="I8" s="36">
        <f t="shared" ref="I8:I71" si="4">G8+H8</f>
        <v>3918.3545099069815</v>
      </c>
      <c r="J8" s="39">
        <f>I$439</f>
        <v>-273.62996010497682</v>
      </c>
      <c r="K8" s="36">
        <f t="shared" ref="K8:K71" si="5">I8+J8</f>
        <v>3644.7245498020047</v>
      </c>
      <c r="L8" s="36">
        <f>(I8*D8)</f>
        <v>119682220.15059884</v>
      </c>
      <c r="M8" s="36">
        <f>(K8*D8)</f>
        <v>111324466.64915243</v>
      </c>
      <c r="N8" s="40">
        <f>'jan-aug'!M8</f>
        <v>88824615.205801621</v>
      </c>
      <c r="O8" s="40">
        <f>M8-N8</f>
        <v>22499851.443350807</v>
      </c>
    </row>
    <row r="9" spans="1:15" s="34" customFormat="1" x14ac:dyDescent="0.3">
      <c r="A9" s="33">
        <v>104</v>
      </c>
      <c r="B9" s="34" t="s">
        <v>65</v>
      </c>
      <c r="C9" s="35">
        <v>616962</v>
      </c>
      <c r="D9" s="35">
        <v>32182</v>
      </c>
      <c r="E9" s="36">
        <f t="shared" si="1"/>
        <v>19171.027282331739</v>
      </c>
      <c r="F9" s="37">
        <f t="shared" ref="F9:F72" si="6">IF(ISNUMBER(C9),E9/E$437,"")</f>
        <v>0.84240815042992612</v>
      </c>
      <c r="G9" s="38">
        <f t="shared" si="2"/>
        <v>2151.8293568544836</v>
      </c>
      <c r="H9" s="38">
        <f t="shared" si="3"/>
        <v>458.7244574669939</v>
      </c>
      <c r="I9" s="36">
        <f t="shared" si="4"/>
        <v>2610.5538143214776</v>
      </c>
      <c r="J9" s="39">
        <f>I$439</f>
        <v>-273.62996010497682</v>
      </c>
      <c r="K9" s="36">
        <f t="shared" si="5"/>
        <v>2336.9238542165008</v>
      </c>
      <c r="L9" s="36">
        <f t="shared" ref="L9:L71" si="7">(I9*D9)</f>
        <v>84012842.852493793</v>
      </c>
      <c r="M9" s="36">
        <f t="shared" ref="M9:M71" si="8">(K9*D9)</f>
        <v>75206883.476395428</v>
      </c>
      <c r="N9" s="40">
        <f>'jan-aug'!M9</f>
        <v>61222464.937569007</v>
      </c>
      <c r="O9" s="40">
        <f t="shared" ref="O9:O72" si="9">M9-N9</f>
        <v>13984418.538826421</v>
      </c>
    </row>
    <row r="10" spans="1:15" s="34" customFormat="1" x14ac:dyDescent="0.3">
      <c r="A10" s="33">
        <v>105</v>
      </c>
      <c r="B10" s="34" t="s">
        <v>66</v>
      </c>
      <c r="C10" s="35">
        <v>999302</v>
      </c>
      <c r="D10" s="35">
        <v>54678</v>
      </c>
      <c r="E10" s="36">
        <f t="shared" si="1"/>
        <v>18276.125681261201</v>
      </c>
      <c r="F10" s="37">
        <f t="shared" si="6"/>
        <v>0.80308462376271461</v>
      </c>
      <c r="G10" s="38">
        <f t="shared" si="2"/>
        <v>2688.7703174968069</v>
      </c>
      <c r="H10" s="38">
        <f t="shared" si="3"/>
        <v>771.94001784168222</v>
      </c>
      <c r="I10" s="36">
        <f t="shared" si="4"/>
        <v>3460.7103353384891</v>
      </c>
      <c r="J10" s="39">
        <f t="shared" ref="J10:J73" si="10">I$439</f>
        <v>-273.62996010497682</v>
      </c>
      <c r="K10" s="36">
        <f t="shared" si="5"/>
        <v>3187.0803752335123</v>
      </c>
      <c r="L10" s="36">
        <f t="shared" si="7"/>
        <v>189224719.71563792</v>
      </c>
      <c r="M10" s="36">
        <f t="shared" si="8"/>
        <v>174263180.757018</v>
      </c>
      <c r="N10" s="40">
        <f>'jan-aug'!M10</f>
        <v>131745121.99852088</v>
      </c>
      <c r="O10" s="40">
        <f t="shared" si="9"/>
        <v>42518058.758497119</v>
      </c>
    </row>
    <row r="11" spans="1:15" s="34" customFormat="1" x14ac:dyDescent="0.3">
      <c r="A11" s="33">
        <v>106</v>
      </c>
      <c r="B11" s="34" t="s">
        <v>67</v>
      </c>
      <c r="C11" s="35">
        <v>1515935</v>
      </c>
      <c r="D11" s="35">
        <v>78967</v>
      </c>
      <c r="E11" s="36">
        <f t="shared" si="1"/>
        <v>19197.069662010712</v>
      </c>
      <c r="F11" s="37">
        <f t="shared" si="6"/>
        <v>0.84355249770850815</v>
      </c>
      <c r="G11" s="38">
        <f t="shared" si="2"/>
        <v>2136.2039290471002</v>
      </c>
      <c r="H11" s="38">
        <f t="shared" si="3"/>
        <v>449.60962457935346</v>
      </c>
      <c r="I11" s="36">
        <f t="shared" si="4"/>
        <v>2585.8135536264535</v>
      </c>
      <c r="J11" s="39">
        <f t="shared" si="10"/>
        <v>-273.62996010497682</v>
      </c>
      <c r="K11" s="36">
        <f t="shared" si="5"/>
        <v>2312.1835935214767</v>
      </c>
      <c r="L11" s="36">
        <f t="shared" si="7"/>
        <v>204193938.88922015</v>
      </c>
      <c r="M11" s="36">
        <f t="shared" si="8"/>
        <v>182586201.82961047</v>
      </c>
      <c r="N11" s="40">
        <f>'jan-aug'!M11</f>
        <v>148517102.23960635</v>
      </c>
      <c r="O11" s="40">
        <f t="shared" si="9"/>
        <v>34069099.590004116</v>
      </c>
    </row>
    <row r="12" spans="1:15" s="34" customFormat="1" x14ac:dyDescent="0.3">
      <c r="A12" s="33">
        <v>111</v>
      </c>
      <c r="B12" s="34" t="s">
        <v>68</v>
      </c>
      <c r="C12" s="35">
        <v>103105</v>
      </c>
      <c r="D12" s="35">
        <v>4511</v>
      </c>
      <c r="E12" s="36">
        <f t="shared" si="1"/>
        <v>22856.351141653737</v>
      </c>
      <c r="F12" s="37">
        <f t="shared" si="6"/>
        <v>1.0043476652168</v>
      </c>
      <c r="G12" s="38">
        <f t="shared" si="2"/>
        <v>-59.364958738714627</v>
      </c>
      <c r="H12" s="38">
        <f t="shared" si="3"/>
        <v>0</v>
      </c>
      <c r="I12" s="36">
        <f t="shared" si="4"/>
        <v>-59.364958738714627</v>
      </c>
      <c r="J12" s="39">
        <f t="shared" si="10"/>
        <v>-273.62996010497682</v>
      </c>
      <c r="K12" s="36">
        <f t="shared" si="5"/>
        <v>-332.99491884369144</v>
      </c>
      <c r="L12" s="36">
        <f t="shared" si="7"/>
        <v>-267795.32887034171</v>
      </c>
      <c r="M12" s="36">
        <f t="shared" si="8"/>
        <v>-1502140.0789038921</v>
      </c>
      <c r="N12" s="40">
        <f>'jan-aug'!M12</f>
        <v>-765792.80776612251</v>
      </c>
      <c r="O12" s="40">
        <f t="shared" si="9"/>
        <v>-736347.27113776957</v>
      </c>
    </row>
    <row r="13" spans="1:15" s="34" customFormat="1" x14ac:dyDescent="0.3">
      <c r="A13" s="33">
        <v>118</v>
      </c>
      <c r="B13" s="34" t="s">
        <v>69</v>
      </c>
      <c r="C13" s="35">
        <v>26013</v>
      </c>
      <c r="D13" s="35">
        <v>1404</v>
      </c>
      <c r="E13" s="36">
        <f t="shared" si="1"/>
        <v>18527.777777777777</v>
      </c>
      <c r="F13" s="37">
        <f t="shared" si="6"/>
        <v>0.81414265284255005</v>
      </c>
      <c r="G13" s="38">
        <f t="shared" si="2"/>
        <v>2537.779059586861</v>
      </c>
      <c r="H13" s="38">
        <f t="shared" si="3"/>
        <v>683.8617840608805</v>
      </c>
      <c r="I13" s="36">
        <f t="shared" si="4"/>
        <v>3221.6408436477413</v>
      </c>
      <c r="J13" s="39">
        <f t="shared" si="10"/>
        <v>-273.62996010497682</v>
      </c>
      <c r="K13" s="36">
        <f t="shared" si="5"/>
        <v>2948.0108835427645</v>
      </c>
      <c r="L13" s="36">
        <f t="shared" si="7"/>
        <v>4523183.7444814285</v>
      </c>
      <c r="M13" s="36">
        <f t="shared" si="8"/>
        <v>4139007.2804940413</v>
      </c>
      <c r="N13" s="40">
        <f>'jan-aug'!M13</f>
        <v>3508706.9129434754</v>
      </c>
      <c r="O13" s="40">
        <f t="shared" si="9"/>
        <v>630300.36755056586</v>
      </c>
    </row>
    <row r="14" spans="1:15" s="34" customFormat="1" x14ac:dyDescent="0.3">
      <c r="A14" s="33">
        <v>119</v>
      </c>
      <c r="B14" s="34" t="s">
        <v>70</v>
      </c>
      <c r="C14" s="35">
        <v>67411</v>
      </c>
      <c r="D14" s="35">
        <v>3610</v>
      </c>
      <c r="E14" s="36">
        <f t="shared" si="1"/>
        <v>18673.407202216065</v>
      </c>
      <c r="F14" s="37">
        <f t="shared" si="6"/>
        <v>0.82054186203893442</v>
      </c>
      <c r="G14" s="38">
        <f t="shared" si="2"/>
        <v>2450.4014049238881</v>
      </c>
      <c r="H14" s="38">
        <f t="shared" si="3"/>
        <v>632.89148550747973</v>
      </c>
      <c r="I14" s="36">
        <f t="shared" si="4"/>
        <v>3083.2928904313676</v>
      </c>
      <c r="J14" s="39">
        <f t="shared" si="10"/>
        <v>-273.62996010497682</v>
      </c>
      <c r="K14" s="36">
        <f t="shared" si="5"/>
        <v>2809.6629303263908</v>
      </c>
      <c r="L14" s="36">
        <f t="shared" si="7"/>
        <v>11130687.334457237</v>
      </c>
      <c r="M14" s="36">
        <f t="shared" si="8"/>
        <v>10142883.178478271</v>
      </c>
      <c r="N14" s="40">
        <f>'jan-aug'!M14</f>
        <v>7497118.7006595023</v>
      </c>
      <c r="O14" s="40">
        <f t="shared" si="9"/>
        <v>2645764.4778187685</v>
      </c>
    </row>
    <row r="15" spans="1:15" s="34" customFormat="1" x14ac:dyDescent="0.3">
      <c r="A15" s="33">
        <v>121</v>
      </c>
      <c r="B15" s="34" t="s">
        <v>71</v>
      </c>
      <c r="C15" s="35">
        <v>15168</v>
      </c>
      <c r="D15" s="35">
        <v>672</v>
      </c>
      <c r="E15" s="36">
        <f t="shared" si="1"/>
        <v>22571.428571428572</v>
      </c>
      <c r="F15" s="37">
        <f t="shared" si="6"/>
        <v>0.99182767388486293</v>
      </c>
      <c r="G15" s="38">
        <f t="shared" si="2"/>
        <v>111.58858339638391</v>
      </c>
      <c r="H15" s="38">
        <f t="shared" si="3"/>
        <v>0</v>
      </c>
      <c r="I15" s="36">
        <f t="shared" si="4"/>
        <v>111.58858339638391</v>
      </c>
      <c r="J15" s="39">
        <f t="shared" si="10"/>
        <v>-273.62996010497682</v>
      </c>
      <c r="K15" s="36">
        <f t="shared" si="5"/>
        <v>-162.04137670859291</v>
      </c>
      <c r="L15" s="36">
        <f t="shared" si="7"/>
        <v>74987.528042369988</v>
      </c>
      <c r="M15" s="36">
        <f t="shared" si="8"/>
        <v>-108891.80514817443</v>
      </c>
      <c r="N15" s="40">
        <f>'jan-aug'!M15</f>
        <v>-233121.4734690375</v>
      </c>
      <c r="O15" s="40">
        <f t="shared" si="9"/>
        <v>124229.66832086307</v>
      </c>
    </row>
    <row r="16" spans="1:15" s="34" customFormat="1" x14ac:dyDescent="0.3">
      <c r="A16" s="33">
        <v>122</v>
      </c>
      <c r="B16" s="34" t="s">
        <v>72</v>
      </c>
      <c r="C16" s="35">
        <v>100375</v>
      </c>
      <c r="D16" s="35">
        <v>5343</v>
      </c>
      <c r="E16" s="36">
        <f t="shared" si="1"/>
        <v>18786.262399401086</v>
      </c>
      <c r="F16" s="37">
        <f t="shared" si="6"/>
        <v>0.82550091491215505</v>
      </c>
      <c r="G16" s="38">
        <f t="shared" si="2"/>
        <v>2382.6882866128753</v>
      </c>
      <c r="H16" s="38">
        <f t="shared" si="3"/>
        <v>593.39216649272237</v>
      </c>
      <c r="I16" s="36">
        <f t="shared" si="4"/>
        <v>2976.0804531055978</v>
      </c>
      <c r="J16" s="39">
        <f t="shared" si="10"/>
        <v>-273.62996010497682</v>
      </c>
      <c r="K16" s="36">
        <f t="shared" si="5"/>
        <v>2702.450493000621</v>
      </c>
      <c r="L16" s="36">
        <f t="shared" si="7"/>
        <v>15901197.860943209</v>
      </c>
      <c r="M16" s="36">
        <f t="shared" si="8"/>
        <v>14439192.984102318</v>
      </c>
      <c r="N16" s="40">
        <f>'jan-aug'!M16</f>
        <v>11889236.029812671</v>
      </c>
      <c r="O16" s="40">
        <f t="shared" si="9"/>
        <v>2549956.9542896468</v>
      </c>
    </row>
    <row r="17" spans="1:15" s="34" customFormat="1" x14ac:dyDescent="0.3">
      <c r="A17" s="33">
        <v>123</v>
      </c>
      <c r="B17" s="34" t="s">
        <v>73</v>
      </c>
      <c r="C17" s="35">
        <v>115657</v>
      </c>
      <c r="D17" s="35">
        <v>5736</v>
      </c>
      <c r="E17" s="36">
        <f t="shared" si="1"/>
        <v>20163.354253835427</v>
      </c>
      <c r="F17" s="37">
        <f t="shared" si="6"/>
        <v>0.88601271665244508</v>
      </c>
      <c r="G17" s="38">
        <f t="shared" si="2"/>
        <v>1556.4331739522713</v>
      </c>
      <c r="H17" s="38">
        <f t="shared" si="3"/>
        <v>111.41001744070326</v>
      </c>
      <c r="I17" s="36">
        <f t="shared" si="4"/>
        <v>1667.8431913929746</v>
      </c>
      <c r="J17" s="39">
        <f t="shared" si="10"/>
        <v>-273.62996010497682</v>
      </c>
      <c r="K17" s="36">
        <f t="shared" si="5"/>
        <v>1394.2132312879978</v>
      </c>
      <c r="L17" s="36">
        <f t="shared" si="7"/>
        <v>9566748.5458301026</v>
      </c>
      <c r="M17" s="36">
        <f t="shared" si="8"/>
        <v>7997207.0946679553</v>
      </c>
      <c r="N17" s="40">
        <f>'jan-aug'!M17</f>
        <v>5683489.3537348807</v>
      </c>
      <c r="O17" s="40">
        <f t="shared" si="9"/>
        <v>2313717.7409330746</v>
      </c>
    </row>
    <row r="18" spans="1:15" s="34" customFormat="1" x14ac:dyDescent="0.3">
      <c r="A18" s="33">
        <v>124</v>
      </c>
      <c r="B18" s="34" t="s">
        <v>74</v>
      </c>
      <c r="C18" s="35">
        <v>305797</v>
      </c>
      <c r="D18" s="35">
        <v>15615</v>
      </c>
      <c r="E18" s="36">
        <f t="shared" si="1"/>
        <v>19583.541466538583</v>
      </c>
      <c r="F18" s="37">
        <f t="shared" si="6"/>
        <v>0.86053473831831029</v>
      </c>
      <c r="G18" s="38">
        <f t="shared" si="2"/>
        <v>1904.3208463303772</v>
      </c>
      <c r="H18" s="38">
        <f t="shared" si="3"/>
        <v>314.34449299459845</v>
      </c>
      <c r="I18" s="36">
        <f t="shared" si="4"/>
        <v>2218.6653393249758</v>
      </c>
      <c r="J18" s="39">
        <f t="shared" si="10"/>
        <v>-273.62996010497682</v>
      </c>
      <c r="K18" s="36">
        <f t="shared" si="5"/>
        <v>1945.035379219999</v>
      </c>
      <c r="L18" s="36">
        <f t="shared" si="7"/>
        <v>34644459.273559496</v>
      </c>
      <c r="M18" s="36">
        <f t="shared" si="8"/>
        <v>30371727.446520284</v>
      </c>
      <c r="N18" s="40">
        <f>'jan-aug'!M18</f>
        <v>19510197.717672627</v>
      </c>
      <c r="O18" s="40">
        <f t="shared" si="9"/>
        <v>10861529.728847656</v>
      </c>
    </row>
    <row r="19" spans="1:15" s="34" customFormat="1" x14ac:dyDescent="0.3">
      <c r="A19" s="33">
        <v>125</v>
      </c>
      <c r="B19" s="34" t="s">
        <v>75</v>
      </c>
      <c r="C19" s="35">
        <v>207811</v>
      </c>
      <c r="D19" s="35">
        <v>11396</v>
      </c>
      <c r="E19" s="36">
        <f t="shared" si="1"/>
        <v>18235.433485433485</v>
      </c>
      <c r="F19" s="37">
        <f t="shared" si="6"/>
        <v>0.8012965381834013</v>
      </c>
      <c r="G19" s="38">
        <f t="shared" si="2"/>
        <v>2713.1856349934365</v>
      </c>
      <c r="H19" s="38">
        <f t="shared" si="3"/>
        <v>786.18228638138294</v>
      </c>
      <c r="I19" s="36">
        <f t="shared" si="4"/>
        <v>3499.3679213748192</v>
      </c>
      <c r="J19" s="39">
        <f t="shared" si="10"/>
        <v>-273.62996010497682</v>
      </c>
      <c r="K19" s="36">
        <f t="shared" si="5"/>
        <v>3225.7379612698423</v>
      </c>
      <c r="L19" s="36">
        <f t="shared" si="7"/>
        <v>39878796.831987441</v>
      </c>
      <c r="M19" s="36">
        <f t="shared" si="8"/>
        <v>36760509.806631126</v>
      </c>
      <c r="N19" s="40">
        <f>'jan-aug'!M19</f>
        <v>29731674.62956113</v>
      </c>
      <c r="O19" s="40">
        <f t="shared" si="9"/>
        <v>7028835.1770699956</v>
      </c>
    </row>
    <row r="20" spans="1:15" s="34" customFormat="1" x14ac:dyDescent="0.3">
      <c r="A20" s="33">
        <v>127</v>
      </c>
      <c r="B20" s="34" t="s">
        <v>76</v>
      </c>
      <c r="C20" s="35">
        <v>69730</v>
      </c>
      <c r="D20" s="35">
        <v>3742</v>
      </c>
      <c r="E20" s="36">
        <f t="shared" si="1"/>
        <v>18634.420096205238</v>
      </c>
      <c r="F20" s="37">
        <f t="shared" si="6"/>
        <v>0.81882870106005112</v>
      </c>
      <c r="G20" s="38">
        <f t="shared" si="2"/>
        <v>2473.7936685303844</v>
      </c>
      <c r="H20" s="38">
        <f t="shared" si="3"/>
        <v>646.53697261126922</v>
      </c>
      <c r="I20" s="36">
        <f t="shared" si="4"/>
        <v>3120.3306411416534</v>
      </c>
      <c r="J20" s="39">
        <f t="shared" si="10"/>
        <v>-273.62996010497682</v>
      </c>
      <c r="K20" s="36">
        <f t="shared" si="5"/>
        <v>2846.7006810366765</v>
      </c>
      <c r="L20" s="36">
        <f t="shared" si="7"/>
        <v>11676277.259152066</v>
      </c>
      <c r="M20" s="36">
        <f t="shared" si="8"/>
        <v>10652353.948439244</v>
      </c>
      <c r="N20" s="40">
        <f>'jan-aug'!M20</f>
        <v>7746141.5728165861</v>
      </c>
      <c r="O20" s="40">
        <f t="shared" si="9"/>
        <v>2906212.3756226581</v>
      </c>
    </row>
    <row r="21" spans="1:15" s="34" customFormat="1" x14ac:dyDescent="0.3">
      <c r="A21" s="33">
        <v>128</v>
      </c>
      <c r="B21" s="34" t="s">
        <v>77</v>
      </c>
      <c r="C21" s="35">
        <v>154571</v>
      </c>
      <c r="D21" s="35">
        <v>8084</v>
      </c>
      <c r="E21" s="36">
        <f t="shared" si="1"/>
        <v>19120.608609599207</v>
      </c>
      <c r="F21" s="37">
        <f t="shared" si="6"/>
        <v>0.84019266660539016</v>
      </c>
      <c r="G21" s="38">
        <f t="shared" si="2"/>
        <v>2182.0805604940033</v>
      </c>
      <c r="H21" s="38">
        <f t="shared" si="3"/>
        <v>476.37099292338024</v>
      </c>
      <c r="I21" s="36">
        <f t="shared" si="4"/>
        <v>2658.4515534173834</v>
      </c>
      <c r="J21" s="39">
        <f t="shared" si="10"/>
        <v>-273.62996010497682</v>
      </c>
      <c r="K21" s="36">
        <f t="shared" si="5"/>
        <v>2384.8215933124065</v>
      </c>
      <c r="L21" s="36">
        <f t="shared" si="7"/>
        <v>21490922.357826129</v>
      </c>
      <c r="M21" s="36">
        <f t="shared" si="8"/>
        <v>19278897.760337494</v>
      </c>
      <c r="N21" s="40">
        <f>'jan-aug'!M21</f>
        <v>16090391.655438077</v>
      </c>
      <c r="O21" s="40">
        <f t="shared" si="9"/>
        <v>3188506.1048994176</v>
      </c>
    </row>
    <row r="22" spans="1:15" s="34" customFormat="1" x14ac:dyDescent="0.3">
      <c r="A22" s="33">
        <v>135</v>
      </c>
      <c r="B22" s="34" t="s">
        <v>78</v>
      </c>
      <c r="C22" s="35">
        <v>147737</v>
      </c>
      <c r="D22" s="35">
        <v>7357</v>
      </c>
      <c r="E22" s="36">
        <f t="shared" si="1"/>
        <v>20081.14720674188</v>
      </c>
      <c r="F22" s="37">
        <f t="shared" si="6"/>
        <v>0.88240039658870995</v>
      </c>
      <c r="G22" s="38">
        <f t="shared" si="2"/>
        <v>1605.7574022083993</v>
      </c>
      <c r="H22" s="38">
        <f t="shared" si="3"/>
        <v>140.18248392344466</v>
      </c>
      <c r="I22" s="36">
        <f t="shared" si="4"/>
        <v>1745.9398861318439</v>
      </c>
      <c r="J22" s="39">
        <f t="shared" si="10"/>
        <v>-273.62996010497682</v>
      </c>
      <c r="K22" s="36">
        <f t="shared" si="5"/>
        <v>1472.3099260268671</v>
      </c>
      <c r="L22" s="36">
        <f t="shared" si="7"/>
        <v>12844879.742271975</v>
      </c>
      <c r="M22" s="36">
        <f t="shared" si="8"/>
        <v>10831784.12577966</v>
      </c>
      <c r="N22" s="40">
        <f>'jan-aug'!M22</f>
        <v>8602369.0943911355</v>
      </c>
      <c r="O22" s="40">
        <f t="shared" si="9"/>
        <v>2229415.0313885249</v>
      </c>
    </row>
    <row r="23" spans="1:15" s="34" customFormat="1" x14ac:dyDescent="0.3">
      <c r="A23" s="33">
        <v>136</v>
      </c>
      <c r="B23" s="34" t="s">
        <v>79</v>
      </c>
      <c r="C23" s="35">
        <v>316171</v>
      </c>
      <c r="D23" s="35">
        <v>15458</v>
      </c>
      <c r="E23" s="36">
        <f t="shared" si="1"/>
        <v>20453.551559063268</v>
      </c>
      <c r="F23" s="37">
        <f t="shared" si="6"/>
        <v>0.89876448897828365</v>
      </c>
      <c r="G23" s="38">
        <f t="shared" si="2"/>
        <v>1382.3147908155668</v>
      </c>
      <c r="H23" s="38">
        <f t="shared" si="3"/>
        <v>9.8409606109589731</v>
      </c>
      <c r="I23" s="36">
        <f t="shared" si="4"/>
        <v>1392.1557514265257</v>
      </c>
      <c r="J23" s="39">
        <f t="shared" si="10"/>
        <v>-273.62996010497682</v>
      </c>
      <c r="K23" s="36">
        <f t="shared" si="5"/>
        <v>1118.5257913215489</v>
      </c>
      <c r="L23" s="36">
        <f t="shared" si="7"/>
        <v>21519943.605551235</v>
      </c>
      <c r="M23" s="36">
        <f t="shared" si="8"/>
        <v>17290171.682248503</v>
      </c>
      <c r="N23" s="40">
        <f>'jan-aug'!M23</f>
        <v>18164930.740940347</v>
      </c>
      <c r="O23" s="40">
        <f t="shared" si="9"/>
        <v>-874759.05869184434</v>
      </c>
    </row>
    <row r="24" spans="1:15" s="34" customFormat="1" x14ac:dyDescent="0.3">
      <c r="A24" s="33">
        <v>137</v>
      </c>
      <c r="B24" s="34" t="s">
        <v>80</v>
      </c>
      <c r="C24" s="35">
        <v>100653</v>
      </c>
      <c r="D24" s="35">
        <v>5186</v>
      </c>
      <c r="E24" s="36">
        <f t="shared" si="1"/>
        <v>19408.600077130737</v>
      </c>
      <c r="F24" s="37">
        <f t="shared" si="6"/>
        <v>0.85284751060148756</v>
      </c>
      <c r="G24" s="38">
        <f t="shared" si="2"/>
        <v>2009.285679975085</v>
      </c>
      <c r="H24" s="38">
        <f t="shared" si="3"/>
        <v>375.57397928734463</v>
      </c>
      <c r="I24" s="36">
        <f t="shared" si="4"/>
        <v>2384.8596592624299</v>
      </c>
      <c r="J24" s="39">
        <f t="shared" si="10"/>
        <v>-273.62996010497682</v>
      </c>
      <c r="K24" s="36">
        <f t="shared" si="5"/>
        <v>2111.2296991574531</v>
      </c>
      <c r="L24" s="36">
        <f t="shared" si="7"/>
        <v>12367882.192934962</v>
      </c>
      <c r="M24" s="36">
        <f t="shared" si="8"/>
        <v>10948837.219830552</v>
      </c>
      <c r="N24" s="40">
        <f>'jan-aug'!M24</f>
        <v>9427719.0530803818</v>
      </c>
      <c r="O24" s="40">
        <f t="shared" si="9"/>
        <v>1521118.1667501703</v>
      </c>
    </row>
    <row r="25" spans="1:15" s="34" customFormat="1" x14ac:dyDescent="0.3">
      <c r="A25" s="33">
        <v>138</v>
      </c>
      <c r="B25" s="34" t="s">
        <v>81</v>
      </c>
      <c r="C25" s="35">
        <v>103149</v>
      </c>
      <c r="D25" s="35">
        <v>5382</v>
      </c>
      <c r="E25" s="36">
        <f t="shared" si="1"/>
        <v>19165.551839464883</v>
      </c>
      <c r="F25" s="37">
        <f t="shared" si="6"/>
        <v>0.84216754998476873</v>
      </c>
      <c r="G25" s="38">
        <f t="shared" si="2"/>
        <v>2155.1146225745979</v>
      </c>
      <c r="H25" s="38">
        <f t="shared" si="3"/>
        <v>460.64086247039376</v>
      </c>
      <c r="I25" s="36">
        <f t="shared" si="4"/>
        <v>2615.7554850449915</v>
      </c>
      <c r="J25" s="39">
        <f t="shared" si="10"/>
        <v>-273.62996010497682</v>
      </c>
      <c r="K25" s="36">
        <f t="shared" si="5"/>
        <v>2342.1255249400147</v>
      </c>
      <c r="L25" s="36">
        <f t="shared" si="7"/>
        <v>14077996.020512145</v>
      </c>
      <c r="M25" s="36">
        <f t="shared" si="8"/>
        <v>12605319.575227158</v>
      </c>
      <c r="N25" s="40">
        <f>'jan-aug'!M25</f>
        <v>10395634.832949983</v>
      </c>
      <c r="O25" s="40">
        <f t="shared" si="9"/>
        <v>2209684.7422771752</v>
      </c>
    </row>
    <row r="26" spans="1:15" s="34" customFormat="1" x14ac:dyDescent="0.3">
      <c r="A26" s="33">
        <v>211</v>
      </c>
      <c r="B26" s="34" t="s">
        <v>82</v>
      </c>
      <c r="C26" s="35">
        <v>377590</v>
      </c>
      <c r="D26" s="35">
        <v>16732</v>
      </c>
      <c r="E26" s="36">
        <f t="shared" si="1"/>
        <v>22566.937604590006</v>
      </c>
      <c r="F26" s="37">
        <f t="shared" si="6"/>
        <v>0.99163033302188242</v>
      </c>
      <c r="G26" s="38">
        <f t="shared" si="2"/>
        <v>114.28316349952365</v>
      </c>
      <c r="H26" s="38">
        <f t="shared" si="3"/>
        <v>0</v>
      </c>
      <c r="I26" s="36">
        <f>G26+H26</f>
        <v>114.28316349952365</v>
      </c>
      <c r="J26" s="39">
        <f>I$439</f>
        <v>-273.62996010497682</v>
      </c>
      <c r="K26" s="36">
        <f t="shared" si="5"/>
        <v>-159.34679660545316</v>
      </c>
      <c r="L26" s="36">
        <f t="shared" si="7"/>
        <v>1912185.8916740296</v>
      </c>
      <c r="M26" s="36">
        <f t="shared" si="8"/>
        <v>-2666190.6008024425</v>
      </c>
      <c r="N26" s="40">
        <f>'jan-aug'!M26</f>
        <v>-17515.020958272726</v>
      </c>
      <c r="O26" s="40">
        <f t="shared" si="9"/>
        <v>-2648675.5798441698</v>
      </c>
    </row>
    <row r="27" spans="1:15" s="34" customFormat="1" x14ac:dyDescent="0.3">
      <c r="A27" s="33">
        <v>213</v>
      </c>
      <c r="B27" s="34" t="s">
        <v>83</v>
      </c>
      <c r="C27" s="35">
        <v>706477</v>
      </c>
      <c r="D27" s="35">
        <v>30261</v>
      </c>
      <c r="E27" s="36">
        <f t="shared" si="1"/>
        <v>23346.122071312911</v>
      </c>
      <c r="F27" s="37">
        <f t="shared" si="6"/>
        <v>1.0258690483389645</v>
      </c>
      <c r="G27" s="38">
        <f t="shared" si="2"/>
        <v>-353.22751653421943</v>
      </c>
      <c r="H27" s="38">
        <f t="shared" si="3"/>
        <v>0</v>
      </c>
      <c r="I27" s="36">
        <f t="shared" si="4"/>
        <v>-353.22751653421943</v>
      </c>
      <c r="J27" s="39">
        <f>I$439</f>
        <v>-273.62996010497682</v>
      </c>
      <c r="K27" s="36">
        <f>I27+J27</f>
        <v>-626.85747663919619</v>
      </c>
      <c r="L27" s="36">
        <f t="shared" si="7"/>
        <v>-10689017.877842015</v>
      </c>
      <c r="M27" s="36">
        <f t="shared" si="8"/>
        <v>-18969334.100578714</v>
      </c>
      <c r="N27" s="40">
        <f>'jan-aug'!M27</f>
        <v>-13918745.102152597</v>
      </c>
      <c r="O27" s="40">
        <f t="shared" si="9"/>
        <v>-5050588.998426117</v>
      </c>
    </row>
    <row r="28" spans="1:15" s="34" customFormat="1" x14ac:dyDescent="0.3">
      <c r="A28" s="33">
        <v>214</v>
      </c>
      <c r="B28" s="34" t="s">
        <v>84</v>
      </c>
      <c r="C28" s="35">
        <v>404467</v>
      </c>
      <c r="D28" s="35">
        <v>18992</v>
      </c>
      <c r="E28" s="36">
        <f t="shared" si="1"/>
        <v>21296.703875315921</v>
      </c>
      <c r="F28" s="37">
        <f t="shared" si="6"/>
        <v>0.93581406242079335</v>
      </c>
      <c r="G28" s="38">
        <f t="shared" si="2"/>
        <v>876.42340106397455</v>
      </c>
      <c r="H28" s="38">
        <f t="shared" si="3"/>
        <v>0</v>
      </c>
      <c r="I28" s="36">
        <f t="shared" si="4"/>
        <v>876.42340106397455</v>
      </c>
      <c r="J28" s="39">
        <f t="shared" si="10"/>
        <v>-273.62996010497682</v>
      </c>
      <c r="K28" s="36">
        <f t="shared" si="5"/>
        <v>602.79344095899773</v>
      </c>
      <c r="L28" s="36">
        <f t="shared" si="7"/>
        <v>16645033.233007004</v>
      </c>
      <c r="M28" s="36">
        <f t="shared" si="8"/>
        <v>11448253.030693285</v>
      </c>
      <c r="N28" s="40">
        <f>'jan-aug'!M28</f>
        <v>11196071.690291686</v>
      </c>
      <c r="O28" s="40">
        <f t="shared" si="9"/>
        <v>252181.34040159918</v>
      </c>
    </row>
    <row r="29" spans="1:15" s="34" customFormat="1" x14ac:dyDescent="0.3">
      <c r="A29" s="33">
        <v>215</v>
      </c>
      <c r="B29" s="34" t="s">
        <v>85</v>
      </c>
      <c r="C29" s="35">
        <v>430822</v>
      </c>
      <c r="D29" s="35">
        <v>15695</v>
      </c>
      <c r="E29" s="36">
        <f t="shared" si="1"/>
        <v>27449.633641287033</v>
      </c>
      <c r="F29" s="37">
        <f t="shared" si="6"/>
        <v>1.2061844555949732</v>
      </c>
      <c r="G29" s="38">
        <f t="shared" si="2"/>
        <v>-2815.3344585186924</v>
      </c>
      <c r="H29" s="38">
        <f t="shared" si="3"/>
        <v>0</v>
      </c>
      <c r="I29" s="36">
        <f t="shared" si="4"/>
        <v>-2815.3344585186924</v>
      </c>
      <c r="J29" s="39">
        <f t="shared" si="10"/>
        <v>-273.62996010497682</v>
      </c>
      <c r="K29" s="36">
        <f t="shared" si="5"/>
        <v>-3088.9644186236692</v>
      </c>
      <c r="L29" s="36">
        <f t="shared" si="7"/>
        <v>-44186674.326450877</v>
      </c>
      <c r="M29" s="36">
        <f t="shared" si="8"/>
        <v>-48481296.55029849</v>
      </c>
      <c r="N29" s="40">
        <f>'jan-aug'!M29</f>
        <v>-34988157.330500826</v>
      </c>
      <c r="O29" s="40">
        <f t="shared" si="9"/>
        <v>-13493139.219797663</v>
      </c>
    </row>
    <row r="30" spans="1:15" s="34" customFormat="1" x14ac:dyDescent="0.3">
      <c r="A30" s="33">
        <v>216</v>
      </c>
      <c r="B30" s="34" t="s">
        <v>86</v>
      </c>
      <c r="C30" s="35">
        <v>437763</v>
      </c>
      <c r="D30" s="35">
        <v>18623</v>
      </c>
      <c r="E30" s="36">
        <f t="shared" si="1"/>
        <v>23506.577887558396</v>
      </c>
      <c r="F30" s="37">
        <f t="shared" si="6"/>
        <v>1.03291975487641</v>
      </c>
      <c r="G30" s="38">
        <f t="shared" si="2"/>
        <v>-449.50100628151046</v>
      </c>
      <c r="H30" s="38">
        <f t="shared" si="3"/>
        <v>0</v>
      </c>
      <c r="I30" s="36">
        <f t="shared" si="4"/>
        <v>-449.50100628151046</v>
      </c>
      <c r="J30" s="39">
        <f t="shared" si="10"/>
        <v>-273.62996010497682</v>
      </c>
      <c r="K30" s="36">
        <f t="shared" si="5"/>
        <v>-723.13096638648722</v>
      </c>
      <c r="L30" s="36">
        <f t="shared" si="7"/>
        <v>-8371057.2399805691</v>
      </c>
      <c r="M30" s="36">
        <f t="shared" si="8"/>
        <v>-13466867.987015551</v>
      </c>
      <c r="N30" s="40">
        <f>'jan-aug'!M30</f>
        <v>-9032743.750615906</v>
      </c>
      <c r="O30" s="40">
        <f t="shared" si="9"/>
        <v>-4434124.236399645</v>
      </c>
    </row>
    <row r="31" spans="1:15" s="34" customFormat="1" x14ac:dyDescent="0.3">
      <c r="A31" s="33">
        <v>217</v>
      </c>
      <c r="B31" s="34" t="s">
        <v>87</v>
      </c>
      <c r="C31" s="35">
        <v>748315</v>
      </c>
      <c r="D31" s="35">
        <v>26792</v>
      </c>
      <c r="E31" s="36">
        <f t="shared" si="1"/>
        <v>27930.538966855776</v>
      </c>
      <c r="F31" s="37">
        <f t="shared" si="6"/>
        <v>1.2273162687147443</v>
      </c>
      <c r="G31" s="38">
        <f t="shared" si="2"/>
        <v>-3103.8776538599382</v>
      </c>
      <c r="H31" s="38">
        <f t="shared" si="3"/>
        <v>0</v>
      </c>
      <c r="I31" s="36">
        <f t="shared" si="4"/>
        <v>-3103.8776538599382</v>
      </c>
      <c r="J31" s="39">
        <f t="shared" si="10"/>
        <v>-273.62996010497682</v>
      </c>
      <c r="K31" s="36">
        <f t="shared" si="5"/>
        <v>-3377.507613964915</v>
      </c>
      <c r="L31" s="36">
        <f t="shared" si="7"/>
        <v>-83159090.102215469</v>
      </c>
      <c r="M31" s="36">
        <f t="shared" si="8"/>
        <v>-90490183.993348002</v>
      </c>
      <c r="N31" s="40">
        <f>'jan-aug'!M31</f>
        <v>-70026595.412473902</v>
      </c>
      <c r="O31" s="40">
        <f t="shared" si="9"/>
        <v>-20463588.5808741</v>
      </c>
    </row>
    <row r="32" spans="1:15" s="34" customFormat="1" x14ac:dyDescent="0.3">
      <c r="A32" s="33">
        <v>219</v>
      </c>
      <c r="B32" s="34" t="s">
        <v>88</v>
      </c>
      <c r="C32" s="35">
        <v>4425783</v>
      </c>
      <c r="D32" s="35">
        <v>122348</v>
      </c>
      <c r="E32" s="36">
        <f t="shared" si="1"/>
        <v>36173.725765848234</v>
      </c>
      <c r="F32" s="37">
        <f t="shared" si="6"/>
        <v>1.5895361770546284</v>
      </c>
      <c r="G32" s="38">
        <f t="shared" si="2"/>
        <v>-8049.789733255413</v>
      </c>
      <c r="H32" s="38">
        <f t="shared" si="3"/>
        <v>0</v>
      </c>
      <c r="I32" s="36">
        <f t="shared" si="4"/>
        <v>-8049.789733255413</v>
      </c>
      <c r="J32" s="39">
        <f t="shared" si="10"/>
        <v>-273.62996010497682</v>
      </c>
      <c r="K32" s="36">
        <f t="shared" si="5"/>
        <v>-8323.4196933603889</v>
      </c>
      <c r="L32" s="36">
        <f t="shared" si="7"/>
        <v>-984875674.28433323</v>
      </c>
      <c r="M32" s="36">
        <f t="shared" si="8"/>
        <v>-1018353752.6432569</v>
      </c>
      <c r="N32" s="40">
        <f>'jan-aug'!M32</f>
        <v>-810208939.9345088</v>
      </c>
      <c r="O32" s="40">
        <f t="shared" si="9"/>
        <v>-208144812.7087481</v>
      </c>
    </row>
    <row r="33" spans="1:15" s="34" customFormat="1" x14ac:dyDescent="0.3">
      <c r="A33" s="33">
        <v>220</v>
      </c>
      <c r="B33" s="34" t="s">
        <v>89</v>
      </c>
      <c r="C33" s="35">
        <v>2090399</v>
      </c>
      <c r="D33" s="35">
        <v>60106</v>
      </c>
      <c r="E33" s="36">
        <f t="shared" si="1"/>
        <v>34778.541243802618</v>
      </c>
      <c r="F33" s="37">
        <f t="shared" si="6"/>
        <v>1.5282293521559911</v>
      </c>
      <c r="G33" s="38">
        <f t="shared" si="2"/>
        <v>-7212.6790200280429</v>
      </c>
      <c r="H33" s="38">
        <f t="shared" si="3"/>
        <v>0</v>
      </c>
      <c r="I33" s="36">
        <f t="shared" si="4"/>
        <v>-7212.6790200280429</v>
      </c>
      <c r="J33" s="39">
        <f t="shared" si="10"/>
        <v>-273.62996010497682</v>
      </c>
      <c r="K33" s="36">
        <f t="shared" si="5"/>
        <v>-7486.3089801330198</v>
      </c>
      <c r="L33" s="36">
        <f t="shared" si="7"/>
        <v>-433525285.17780554</v>
      </c>
      <c r="M33" s="36">
        <f t="shared" si="8"/>
        <v>-449972087.55987531</v>
      </c>
      <c r="N33" s="40">
        <f>'jan-aug'!M33</f>
        <v>-355892462.62549114</v>
      </c>
      <c r="O33" s="40">
        <f t="shared" si="9"/>
        <v>-94079624.934384167</v>
      </c>
    </row>
    <row r="34" spans="1:15" s="34" customFormat="1" x14ac:dyDescent="0.3">
      <c r="A34" s="33">
        <v>221</v>
      </c>
      <c r="B34" s="34" t="s">
        <v>90</v>
      </c>
      <c r="C34" s="35">
        <v>280411</v>
      </c>
      <c r="D34" s="35">
        <v>15914</v>
      </c>
      <c r="E34" s="36">
        <f t="shared" si="1"/>
        <v>17620.397134598468</v>
      </c>
      <c r="F34" s="37">
        <f t="shared" si="6"/>
        <v>0.77427077544654499</v>
      </c>
      <c r="G34" s="38">
        <f t="shared" si="2"/>
        <v>3082.2074454944463</v>
      </c>
      <c r="H34" s="38">
        <f t="shared" si="3"/>
        <v>1001.4450091736387</v>
      </c>
      <c r="I34" s="36">
        <f t="shared" si="4"/>
        <v>4083.6524546680848</v>
      </c>
      <c r="J34" s="39">
        <f t="shared" si="10"/>
        <v>-273.62996010497682</v>
      </c>
      <c r="K34" s="36">
        <f t="shared" si="5"/>
        <v>3810.022494563108</v>
      </c>
      <c r="L34" s="36">
        <f t="shared" si="7"/>
        <v>64987245.163587905</v>
      </c>
      <c r="M34" s="36">
        <f t="shared" si="8"/>
        <v>60632697.978477299</v>
      </c>
      <c r="N34" s="40">
        <f>'jan-aug'!M34</f>
        <v>50073955.208392069</v>
      </c>
      <c r="O34" s="40">
        <f t="shared" si="9"/>
        <v>10558742.77008523</v>
      </c>
    </row>
    <row r="35" spans="1:15" s="34" customFormat="1" x14ac:dyDescent="0.3">
      <c r="A35" s="33">
        <v>226</v>
      </c>
      <c r="B35" s="34" t="s">
        <v>91</v>
      </c>
      <c r="C35" s="35">
        <v>385445</v>
      </c>
      <c r="D35" s="35">
        <v>17443</v>
      </c>
      <c r="E35" s="36">
        <f t="shared" si="1"/>
        <v>22097.402969672647</v>
      </c>
      <c r="F35" s="37">
        <f t="shared" si="6"/>
        <v>0.97099816774777326</v>
      </c>
      <c r="G35" s="38">
        <f t="shared" si="2"/>
        <v>396.00394444993941</v>
      </c>
      <c r="H35" s="38">
        <f t="shared" si="3"/>
        <v>0</v>
      </c>
      <c r="I35" s="36">
        <f t="shared" si="4"/>
        <v>396.00394444993941</v>
      </c>
      <c r="J35" s="39">
        <f t="shared" si="10"/>
        <v>-273.62996010497682</v>
      </c>
      <c r="K35" s="36">
        <f t="shared" si="5"/>
        <v>122.37398434496259</v>
      </c>
      <c r="L35" s="36">
        <f t="shared" si="7"/>
        <v>6907496.803040293</v>
      </c>
      <c r="M35" s="36">
        <f t="shared" si="8"/>
        <v>2134569.4089291827</v>
      </c>
      <c r="N35" s="40">
        <f>'jan-aug'!M35</f>
        <v>2733217.1700588861</v>
      </c>
      <c r="O35" s="40">
        <f t="shared" si="9"/>
        <v>-598647.76112970337</v>
      </c>
    </row>
    <row r="36" spans="1:15" s="34" customFormat="1" x14ac:dyDescent="0.3">
      <c r="A36" s="33">
        <v>227</v>
      </c>
      <c r="B36" s="34" t="s">
        <v>92</v>
      </c>
      <c r="C36" s="35">
        <v>257907</v>
      </c>
      <c r="D36" s="35">
        <v>11374</v>
      </c>
      <c r="E36" s="36">
        <f t="shared" si="1"/>
        <v>22675.136275716548</v>
      </c>
      <c r="F36" s="37">
        <f t="shared" si="6"/>
        <v>0.99638477007318682</v>
      </c>
      <c r="G36" s="38">
        <f t="shared" si="2"/>
        <v>49.36396082359861</v>
      </c>
      <c r="H36" s="38">
        <f t="shared" si="3"/>
        <v>0</v>
      </c>
      <c r="I36" s="36">
        <f t="shared" si="4"/>
        <v>49.36396082359861</v>
      </c>
      <c r="J36" s="39">
        <f t="shared" si="10"/>
        <v>-273.62996010497682</v>
      </c>
      <c r="K36" s="36">
        <f t="shared" si="5"/>
        <v>-224.26599928137821</v>
      </c>
      <c r="L36" s="36">
        <f t="shared" si="7"/>
        <v>561465.69040761061</v>
      </c>
      <c r="M36" s="36">
        <f t="shared" si="8"/>
        <v>-2550801.4758263957</v>
      </c>
      <c r="N36" s="40">
        <f>'jan-aug'!M36</f>
        <v>-1305610.7726738742</v>
      </c>
      <c r="O36" s="40">
        <f t="shared" si="9"/>
        <v>-1245190.7031525215</v>
      </c>
    </row>
    <row r="37" spans="1:15" s="34" customFormat="1" x14ac:dyDescent="0.3">
      <c r="A37" s="33">
        <v>228</v>
      </c>
      <c r="B37" s="34" t="s">
        <v>93</v>
      </c>
      <c r="C37" s="35">
        <v>386177</v>
      </c>
      <c r="D37" s="35">
        <v>17426</v>
      </c>
      <c r="E37" s="36">
        <f t="shared" si="1"/>
        <v>22160.966372087685</v>
      </c>
      <c r="F37" s="37">
        <f t="shared" si="6"/>
        <v>0.97379125376632136</v>
      </c>
      <c r="G37" s="38">
        <f t="shared" si="2"/>
        <v>357.86590300091626</v>
      </c>
      <c r="H37" s="38">
        <f t="shared" si="3"/>
        <v>0</v>
      </c>
      <c r="I37" s="36">
        <f t="shared" si="4"/>
        <v>357.86590300091626</v>
      </c>
      <c r="J37" s="39">
        <f t="shared" si="10"/>
        <v>-273.62996010497682</v>
      </c>
      <c r="K37" s="36">
        <f t="shared" si="5"/>
        <v>84.235942895939445</v>
      </c>
      <c r="L37" s="36">
        <f t="shared" si="7"/>
        <v>6236171.2256939672</v>
      </c>
      <c r="M37" s="36">
        <f t="shared" si="8"/>
        <v>1467895.5409046407</v>
      </c>
      <c r="N37" s="40">
        <f>'jan-aug'!M37</f>
        <v>2681347.6240007863</v>
      </c>
      <c r="O37" s="40">
        <f t="shared" si="9"/>
        <v>-1213452.0830961457</v>
      </c>
    </row>
    <row r="38" spans="1:15" s="34" customFormat="1" x14ac:dyDescent="0.3">
      <c r="A38" s="33">
        <v>229</v>
      </c>
      <c r="B38" s="34" t="s">
        <v>94</v>
      </c>
      <c r="C38" s="35">
        <v>222412</v>
      </c>
      <c r="D38" s="35">
        <v>10870</v>
      </c>
      <c r="E38" s="36">
        <f t="shared" si="1"/>
        <v>20461.085556577738</v>
      </c>
      <c r="F38" s="37">
        <f t="shared" si="6"/>
        <v>0.89909554588087115</v>
      </c>
      <c r="G38" s="38">
        <f t="shared" si="2"/>
        <v>1377.7943923068844</v>
      </c>
      <c r="H38" s="38">
        <f t="shared" si="3"/>
        <v>7.2040614808942331</v>
      </c>
      <c r="I38" s="36">
        <f t="shared" si="4"/>
        <v>1384.9984537877788</v>
      </c>
      <c r="J38" s="39">
        <f t="shared" si="10"/>
        <v>-273.62996010497682</v>
      </c>
      <c r="K38" s="36">
        <f t="shared" si="5"/>
        <v>1111.368493682802</v>
      </c>
      <c r="L38" s="36">
        <f t="shared" si="7"/>
        <v>15054933.192673156</v>
      </c>
      <c r="M38" s="36">
        <f t="shared" si="8"/>
        <v>12080575.526332058</v>
      </c>
      <c r="N38" s="40">
        <f>'jan-aug'!M38</f>
        <v>10306376.669298844</v>
      </c>
      <c r="O38" s="40">
        <f t="shared" si="9"/>
        <v>1774198.8570332136</v>
      </c>
    </row>
    <row r="39" spans="1:15" s="34" customFormat="1" x14ac:dyDescent="0.3">
      <c r="A39" s="33">
        <v>230</v>
      </c>
      <c r="B39" s="34" t="s">
        <v>95</v>
      </c>
      <c r="C39" s="35">
        <v>871834</v>
      </c>
      <c r="D39" s="35">
        <v>36368</v>
      </c>
      <c r="E39" s="36">
        <f t="shared" si="1"/>
        <v>23972.55829300484</v>
      </c>
      <c r="F39" s="37">
        <f t="shared" si="6"/>
        <v>1.053395741150265</v>
      </c>
      <c r="G39" s="38">
        <f t="shared" si="2"/>
        <v>-729.08924954937686</v>
      </c>
      <c r="H39" s="38">
        <f t="shared" si="3"/>
        <v>0</v>
      </c>
      <c r="I39" s="36">
        <f t="shared" si="4"/>
        <v>-729.08924954937686</v>
      </c>
      <c r="J39" s="39">
        <f t="shared" si="10"/>
        <v>-273.62996010497682</v>
      </c>
      <c r="K39" s="36">
        <f t="shared" si="5"/>
        <v>-1002.7192096543537</v>
      </c>
      <c r="L39" s="36">
        <f t="shared" si="7"/>
        <v>-26515517.827611737</v>
      </c>
      <c r="M39" s="36">
        <f t="shared" si="8"/>
        <v>-36466892.216709532</v>
      </c>
      <c r="N39" s="40">
        <f>'jan-aug'!M39</f>
        <v>-27036526.409407701</v>
      </c>
      <c r="O39" s="40">
        <f t="shared" si="9"/>
        <v>-9430365.8073018305</v>
      </c>
    </row>
    <row r="40" spans="1:15" s="34" customFormat="1" x14ac:dyDescent="0.3">
      <c r="A40" s="33">
        <v>231</v>
      </c>
      <c r="B40" s="34" t="s">
        <v>96</v>
      </c>
      <c r="C40" s="35">
        <v>1222536</v>
      </c>
      <c r="D40" s="35">
        <v>52522</v>
      </c>
      <c r="E40" s="36">
        <f t="shared" si="1"/>
        <v>23276.645976923955</v>
      </c>
      <c r="F40" s="37">
        <f t="shared" si="6"/>
        <v>1.02281614839201</v>
      </c>
      <c r="G40" s="38">
        <f t="shared" si="2"/>
        <v>-311.54185990084585</v>
      </c>
      <c r="H40" s="38">
        <f t="shared" si="3"/>
        <v>0</v>
      </c>
      <c r="I40" s="36">
        <f t="shared" si="4"/>
        <v>-311.54185990084585</v>
      </c>
      <c r="J40" s="39">
        <f t="shared" si="10"/>
        <v>-273.62996010497682</v>
      </c>
      <c r="K40" s="36">
        <f t="shared" si="5"/>
        <v>-585.17182000582261</v>
      </c>
      <c r="L40" s="36">
        <f t="shared" si="7"/>
        <v>-16362801.565712227</v>
      </c>
      <c r="M40" s="36">
        <f t="shared" si="8"/>
        <v>-30734394.330345817</v>
      </c>
      <c r="N40" s="40">
        <f>'jan-aug'!M40</f>
        <v>-19665805.996340532</v>
      </c>
      <c r="O40" s="40">
        <f t="shared" si="9"/>
        <v>-11068588.334005285</v>
      </c>
    </row>
    <row r="41" spans="1:15" s="34" customFormat="1" x14ac:dyDescent="0.3">
      <c r="A41" s="33">
        <v>233</v>
      </c>
      <c r="B41" s="34" t="s">
        <v>97</v>
      </c>
      <c r="C41" s="35">
        <v>557314</v>
      </c>
      <c r="D41" s="35">
        <v>22857</v>
      </c>
      <c r="E41" s="36">
        <f t="shared" si="1"/>
        <v>24382.639891499322</v>
      </c>
      <c r="F41" s="37">
        <f t="shared" si="6"/>
        <v>1.0714154370082676</v>
      </c>
      <c r="G41" s="38">
        <f t="shared" si="2"/>
        <v>-975.138208646066</v>
      </c>
      <c r="H41" s="38">
        <f t="shared" si="3"/>
        <v>0</v>
      </c>
      <c r="I41" s="36">
        <f t="shared" si="4"/>
        <v>-975.138208646066</v>
      </c>
      <c r="J41" s="39">
        <f t="shared" si="10"/>
        <v>-273.62996010497682</v>
      </c>
      <c r="K41" s="36">
        <f t="shared" si="5"/>
        <v>-1248.7681687510428</v>
      </c>
      <c r="L41" s="36">
        <f t="shared" si="7"/>
        <v>-22288734.03502313</v>
      </c>
      <c r="M41" s="36">
        <f t="shared" si="8"/>
        <v>-28543094.033142585</v>
      </c>
      <c r="N41" s="40">
        <f>'jan-aug'!M41</f>
        <v>-21422563.86768125</v>
      </c>
      <c r="O41" s="40">
        <f t="shared" si="9"/>
        <v>-7120530.1654613353</v>
      </c>
    </row>
    <row r="42" spans="1:15" s="34" customFormat="1" x14ac:dyDescent="0.3">
      <c r="A42" s="33">
        <v>234</v>
      </c>
      <c r="B42" s="34" t="s">
        <v>98</v>
      </c>
      <c r="C42" s="35">
        <v>161829</v>
      </c>
      <c r="D42" s="35">
        <v>6323</v>
      </c>
      <c r="E42" s="36">
        <f t="shared" si="1"/>
        <v>25593.705519531868</v>
      </c>
      <c r="F42" s="37">
        <f t="shared" si="6"/>
        <v>1.124631758738736</v>
      </c>
      <c r="G42" s="38">
        <f t="shared" si="2"/>
        <v>-1701.7775854655933</v>
      </c>
      <c r="H42" s="38">
        <f t="shared" si="3"/>
        <v>0</v>
      </c>
      <c r="I42" s="36">
        <f t="shared" si="4"/>
        <v>-1701.7775854655933</v>
      </c>
      <c r="J42" s="39">
        <f t="shared" si="10"/>
        <v>-273.62996010497682</v>
      </c>
      <c r="K42" s="36">
        <f t="shared" si="5"/>
        <v>-1975.4075455705702</v>
      </c>
      <c r="L42" s="36">
        <f t="shared" si="7"/>
        <v>-10760339.672898946</v>
      </c>
      <c r="M42" s="36">
        <f t="shared" si="8"/>
        <v>-12490501.910642715</v>
      </c>
      <c r="N42" s="40">
        <f>'jan-aug'!M42</f>
        <v>-9457391.7808701359</v>
      </c>
      <c r="O42" s="40">
        <f t="shared" si="9"/>
        <v>-3033110.1297725793</v>
      </c>
    </row>
    <row r="43" spans="1:15" s="34" customFormat="1" x14ac:dyDescent="0.3">
      <c r="A43" s="33">
        <v>235</v>
      </c>
      <c r="B43" s="34" t="s">
        <v>99</v>
      </c>
      <c r="C43" s="35">
        <v>731068</v>
      </c>
      <c r="D43" s="35">
        <v>34189</v>
      </c>
      <c r="E43" s="36">
        <f t="shared" si="1"/>
        <v>21383.134926438328</v>
      </c>
      <c r="F43" s="37">
        <f t="shared" si="6"/>
        <v>0.9396119925391675</v>
      </c>
      <c r="G43" s="38">
        <f t="shared" si="2"/>
        <v>824.56477039053061</v>
      </c>
      <c r="H43" s="38">
        <f t="shared" si="3"/>
        <v>0</v>
      </c>
      <c r="I43" s="36">
        <f t="shared" si="4"/>
        <v>824.56477039053061</v>
      </c>
      <c r="J43" s="39">
        <f t="shared" si="10"/>
        <v>-273.62996010497682</v>
      </c>
      <c r="K43" s="36">
        <f t="shared" si="5"/>
        <v>550.93481028555379</v>
      </c>
      <c r="L43" s="36">
        <f t="shared" si="7"/>
        <v>28191044.934881851</v>
      </c>
      <c r="M43" s="36">
        <f t="shared" si="8"/>
        <v>18835910.228852797</v>
      </c>
      <c r="N43" s="40">
        <f>'jan-aug'!M43</f>
        <v>17946182.951736715</v>
      </c>
      <c r="O43" s="40">
        <f t="shared" si="9"/>
        <v>889727.27711608261</v>
      </c>
    </row>
    <row r="44" spans="1:15" s="34" customFormat="1" x14ac:dyDescent="0.3">
      <c r="A44" s="33">
        <v>236</v>
      </c>
      <c r="B44" s="34" t="s">
        <v>100</v>
      </c>
      <c r="C44" s="35">
        <v>392973</v>
      </c>
      <c r="D44" s="35">
        <v>20783</v>
      </c>
      <c r="E44" s="36">
        <f t="shared" si="1"/>
        <v>18908.386662175817</v>
      </c>
      <c r="F44" s="37">
        <f t="shared" si="6"/>
        <v>0.83086726658499899</v>
      </c>
      <c r="G44" s="38">
        <f t="shared" si="2"/>
        <v>2309.4137289480373</v>
      </c>
      <c r="H44" s="38">
        <f t="shared" si="3"/>
        <v>550.64867452156659</v>
      </c>
      <c r="I44" s="36">
        <f t="shared" si="4"/>
        <v>2860.0624034696039</v>
      </c>
      <c r="J44" s="39">
        <f t="shared" si="10"/>
        <v>-273.62996010497682</v>
      </c>
      <c r="K44" s="36">
        <f t="shared" si="5"/>
        <v>2586.432443364627</v>
      </c>
      <c r="L44" s="36">
        <f t="shared" si="7"/>
        <v>59440676.931308776</v>
      </c>
      <c r="M44" s="36">
        <f t="shared" si="8"/>
        <v>53753825.470447041</v>
      </c>
      <c r="N44" s="40">
        <f>'jan-aug'!M44</f>
        <v>45145375.015458867</v>
      </c>
      <c r="O44" s="40">
        <f t="shared" si="9"/>
        <v>8608450.4549881741</v>
      </c>
    </row>
    <row r="45" spans="1:15" s="34" customFormat="1" x14ac:dyDescent="0.3">
      <c r="A45" s="33">
        <v>237</v>
      </c>
      <c r="B45" s="34" t="s">
        <v>101</v>
      </c>
      <c r="C45" s="35">
        <v>441983</v>
      </c>
      <c r="D45" s="35">
        <v>23811</v>
      </c>
      <c r="E45" s="36">
        <f t="shared" si="1"/>
        <v>18562.135147620847</v>
      </c>
      <c r="F45" s="37">
        <f t="shared" si="6"/>
        <v>0.8156523751937258</v>
      </c>
      <c r="G45" s="38">
        <f t="shared" si="2"/>
        <v>2517.164637681019</v>
      </c>
      <c r="H45" s="38">
        <f t="shared" si="3"/>
        <v>671.83670461580596</v>
      </c>
      <c r="I45" s="36">
        <f t="shared" si="4"/>
        <v>3189.001342296825</v>
      </c>
      <c r="J45" s="39">
        <f t="shared" si="10"/>
        <v>-273.62996010497682</v>
      </c>
      <c r="K45" s="36">
        <f t="shared" si="5"/>
        <v>2915.3713821918482</v>
      </c>
      <c r="L45" s="36">
        <f t="shared" si="7"/>
        <v>75933310.9614297</v>
      </c>
      <c r="M45" s="36">
        <f t="shared" si="8"/>
        <v>69417907.981370091</v>
      </c>
      <c r="N45" s="40">
        <f>'jan-aug'!M45</f>
        <v>57519726.961607598</v>
      </c>
      <c r="O45" s="40">
        <f t="shared" si="9"/>
        <v>11898181.019762494</v>
      </c>
    </row>
    <row r="46" spans="1:15" s="34" customFormat="1" x14ac:dyDescent="0.3">
      <c r="A46" s="33">
        <v>238</v>
      </c>
      <c r="B46" s="34" t="s">
        <v>102</v>
      </c>
      <c r="C46" s="35">
        <v>240618</v>
      </c>
      <c r="D46" s="35">
        <v>12267</v>
      </c>
      <c r="E46" s="36">
        <f t="shared" si="1"/>
        <v>19615.064808021521</v>
      </c>
      <c r="F46" s="37">
        <f t="shared" si="6"/>
        <v>0.86191992855370725</v>
      </c>
      <c r="G46" s="38">
        <f t="shared" si="2"/>
        <v>1885.4068414406145</v>
      </c>
      <c r="H46" s="38">
        <f t="shared" si="3"/>
        <v>303.31132347557013</v>
      </c>
      <c r="I46" s="36">
        <f t="shared" si="4"/>
        <v>2188.7181649161848</v>
      </c>
      <c r="J46" s="39">
        <f t="shared" si="10"/>
        <v>-273.62996010497682</v>
      </c>
      <c r="K46" s="36">
        <f t="shared" si="5"/>
        <v>1915.088204811208</v>
      </c>
      <c r="L46" s="36">
        <f t="shared" si="7"/>
        <v>26849005.729026839</v>
      </c>
      <c r="M46" s="36">
        <f t="shared" si="8"/>
        <v>23492387.008419089</v>
      </c>
      <c r="N46" s="40">
        <f>'jan-aug'!M46</f>
        <v>19931731.232961249</v>
      </c>
      <c r="O46" s="40">
        <f t="shared" si="9"/>
        <v>3560655.7754578404</v>
      </c>
    </row>
    <row r="47" spans="1:15" s="34" customFormat="1" x14ac:dyDescent="0.3">
      <c r="A47" s="33">
        <v>239</v>
      </c>
      <c r="B47" s="34" t="s">
        <v>103</v>
      </c>
      <c r="C47" s="35">
        <v>47971</v>
      </c>
      <c r="D47" s="35">
        <v>2837</v>
      </c>
      <c r="E47" s="36">
        <f t="shared" si="1"/>
        <v>16909.058864998238</v>
      </c>
      <c r="F47" s="37">
        <f t="shared" si="6"/>
        <v>0.74301333956692373</v>
      </c>
      <c r="G47" s="38">
        <f t="shared" si="2"/>
        <v>3509.0104072545842</v>
      </c>
      <c r="H47" s="38">
        <f t="shared" si="3"/>
        <v>1250.4134035337192</v>
      </c>
      <c r="I47" s="36">
        <f t="shared" si="4"/>
        <v>4759.4238107883029</v>
      </c>
      <c r="J47" s="39">
        <f t="shared" si="10"/>
        <v>-273.62996010497682</v>
      </c>
      <c r="K47" s="36">
        <f t="shared" si="5"/>
        <v>4485.7938506833261</v>
      </c>
      <c r="L47" s="36">
        <f t="shared" si="7"/>
        <v>13502485.351206416</v>
      </c>
      <c r="M47" s="36">
        <f t="shared" si="8"/>
        <v>12726197.154388595</v>
      </c>
      <c r="N47" s="40">
        <f>'jan-aug'!M47</f>
        <v>10370544.987194188</v>
      </c>
      <c r="O47" s="40">
        <f t="shared" si="9"/>
        <v>2355652.1671944074</v>
      </c>
    </row>
    <row r="48" spans="1:15" s="34" customFormat="1" x14ac:dyDescent="0.3">
      <c r="A48" s="33">
        <v>301</v>
      </c>
      <c r="B48" s="34" t="s">
        <v>104</v>
      </c>
      <c r="C48" s="35">
        <v>19962781</v>
      </c>
      <c r="D48" s="35">
        <v>658390</v>
      </c>
      <c r="E48" s="36">
        <f t="shared" si="1"/>
        <v>30320.601770986803</v>
      </c>
      <c r="F48" s="37">
        <f t="shared" si="6"/>
        <v>1.3323397688427194</v>
      </c>
      <c r="G48" s="38">
        <f t="shared" si="2"/>
        <v>-4537.915336338554</v>
      </c>
      <c r="H48" s="38">
        <f t="shared" si="3"/>
        <v>0</v>
      </c>
      <c r="I48" s="36">
        <f t="shared" si="4"/>
        <v>-4537.915336338554</v>
      </c>
      <c r="J48" s="39">
        <f t="shared" si="10"/>
        <v>-273.62996010497682</v>
      </c>
      <c r="K48" s="36">
        <f t="shared" si="5"/>
        <v>-4811.5452964435308</v>
      </c>
      <c r="L48" s="36">
        <f t="shared" si="7"/>
        <v>-2987718078.2919407</v>
      </c>
      <c r="M48" s="36">
        <f t="shared" si="8"/>
        <v>-3167873307.7254562</v>
      </c>
      <c r="N48" s="40">
        <f>'jan-aug'!M48</f>
        <v>-2460059739.4602375</v>
      </c>
      <c r="O48" s="40">
        <f t="shared" si="9"/>
        <v>-707813568.26521873</v>
      </c>
    </row>
    <row r="49" spans="1:15" s="34" customFormat="1" x14ac:dyDescent="0.3">
      <c r="A49" s="33">
        <v>402</v>
      </c>
      <c r="B49" s="34" t="s">
        <v>105</v>
      </c>
      <c r="C49" s="35">
        <v>331993</v>
      </c>
      <c r="D49" s="35">
        <v>17835</v>
      </c>
      <c r="E49" s="36">
        <f t="shared" si="1"/>
        <v>18614.690215867675</v>
      </c>
      <c r="F49" s="37">
        <f t="shared" si="6"/>
        <v>0.81796173593822441</v>
      </c>
      <c r="G49" s="38">
        <f t="shared" si="2"/>
        <v>2485.6315967329224</v>
      </c>
      <c r="H49" s="38">
        <f t="shared" si="3"/>
        <v>653.4424307294164</v>
      </c>
      <c r="I49" s="36">
        <f t="shared" si="4"/>
        <v>3139.0740274623386</v>
      </c>
      <c r="J49" s="39">
        <f t="shared" si="10"/>
        <v>-273.62996010497682</v>
      </c>
      <c r="K49" s="36">
        <f t="shared" si="5"/>
        <v>2865.4440673573617</v>
      </c>
      <c r="L49" s="36">
        <f t="shared" si="7"/>
        <v>55985385.279790811</v>
      </c>
      <c r="M49" s="36">
        <f t="shared" si="8"/>
        <v>51105194.941318549</v>
      </c>
      <c r="N49" s="40">
        <f>'jan-aug'!M49</f>
        <v>42731214.20395077</v>
      </c>
      <c r="O49" s="40">
        <f t="shared" si="9"/>
        <v>8373980.737367779</v>
      </c>
    </row>
    <row r="50" spans="1:15" s="34" customFormat="1" x14ac:dyDescent="0.3">
      <c r="A50" s="33">
        <v>403</v>
      </c>
      <c r="B50" s="34" t="s">
        <v>106</v>
      </c>
      <c r="C50" s="35">
        <v>632101</v>
      </c>
      <c r="D50" s="35">
        <v>30120</v>
      </c>
      <c r="E50" s="36">
        <f t="shared" si="1"/>
        <v>20986.088977423638</v>
      </c>
      <c r="F50" s="37">
        <f t="shared" si="6"/>
        <v>0.92216510570210086</v>
      </c>
      <c r="G50" s="38">
        <f t="shared" si="2"/>
        <v>1062.7923397993443</v>
      </c>
      <c r="H50" s="38">
        <f t="shared" si="3"/>
        <v>0</v>
      </c>
      <c r="I50" s="36">
        <f t="shared" si="4"/>
        <v>1062.7923397993443</v>
      </c>
      <c r="J50" s="39">
        <f t="shared" si="10"/>
        <v>-273.62996010497682</v>
      </c>
      <c r="K50" s="36">
        <f t="shared" si="5"/>
        <v>789.16237969436747</v>
      </c>
      <c r="L50" s="36">
        <f t="shared" si="7"/>
        <v>32011305.274756249</v>
      </c>
      <c r="M50" s="36">
        <f t="shared" si="8"/>
        <v>23769570.87639435</v>
      </c>
      <c r="N50" s="40">
        <f>'jan-aug'!M50</f>
        <v>22204383.957012758</v>
      </c>
      <c r="O50" s="40">
        <f t="shared" si="9"/>
        <v>1565186.9193815924</v>
      </c>
    </row>
    <row r="51" spans="1:15" s="34" customFormat="1" x14ac:dyDescent="0.3">
      <c r="A51" s="33">
        <v>412</v>
      </c>
      <c r="B51" s="34" t="s">
        <v>107</v>
      </c>
      <c r="C51" s="35">
        <v>592979</v>
      </c>
      <c r="D51" s="35">
        <v>33597</v>
      </c>
      <c r="E51" s="36">
        <f t="shared" si="1"/>
        <v>17649.760395273388</v>
      </c>
      <c r="F51" s="37">
        <f t="shared" si="6"/>
        <v>0.77556104798914094</v>
      </c>
      <c r="G51" s="38">
        <f t="shared" si="2"/>
        <v>3064.5894890894947</v>
      </c>
      <c r="H51" s="38">
        <f t="shared" si="3"/>
        <v>991.16786793741676</v>
      </c>
      <c r="I51" s="36">
        <f t="shared" si="4"/>
        <v>4055.7573570269114</v>
      </c>
      <c r="J51" s="39">
        <f t="shared" si="10"/>
        <v>-273.62996010497682</v>
      </c>
      <c r="K51" s="36">
        <f t="shared" si="5"/>
        <v>3782.1273969219346</v>
      </c>
      <c r="L51" s="36">
        <f t="shared" si="7"/>
        <v>136261279.92403314</v>
      </c>
      <c r="M51" s="36">
        <f t="shared" si="8"/>
        <v>127068134.15438624</v>
      </c>
      <c r="N51" s="40">
        <f>'jan-aug'!M51</f>
        <v>103122661.25652558</v>
      </c>
      <c r="O51" s="40">
        <f t="shared" si="9"/>
        <v>23945472.897860661</v>
      </c>
    </row>
    <row r="52" spans="1:15" s="34" customFormat="1" x14ac:dyDescent="0.3">
      <c r="A52" s="33">
        <v>415</v>
      </c>
      <c r="B52" s="34" t="s">
        <v>108</v>
      </c>
      <c r="C52" s="35">
        <v>123945</v>
      </c>
      <c r="D52" s="35">
        <v>7588</v>
      </c>
      <c r="E52" s="36">
        <f t="shared" si="1"/>
        <v>16334.343700579862</v>
      </c>
      <c r="F52" s="37">
        <f t="shared" si="6"/>
        <v>0.71775935961312598</v>
      </c>
      <c r="G52" s="38">
        <f t="shared" si="2"/>
        <v>3853.8395059056097</v>
      </c>
      <c r="H52" s="38">
        <f t="shared" si="3"/>
        <v>1451.5637110801508</v>
      </c>
      <c r="I52" s="36">
        <f t="shared" si="4"/>
        <v>5305.4032169857601</v>
      </c>
      <c r="J52" s="39">
        <f t="shared" si="10"/>
        <v>-273.62996010497682</v>
      </c>
      <c r="K52" s="36">
        <f t="shared" si="5"/>
        <v>5031.7732568807833</v>
      </c>
      <c r="L52" s="36">
        <f t="shared" si="7"/>
        <v>40257399.610487945</v>
      </c>
      <c r="M52" s="36">
        <f t="shared" si="8"/>
        <v>38181095.473211385</v>
      </c>
      <c r="N52" s="40">
        <f>'jan-aug'!M52</f>
        <v>30807646.620666023</v>
      </c>
      <c r="O52" s="40">
        <f t="shared" si="9"/>
        <v>7373448.852545362</v>
      </c>
    </row>
    <row r="53" spans="1:15" s="34" customFormat="1" x14ac:dyDescent="0.3">
      <c r="A53" s="33">
        <v>417</v>
      </c>
      <c r="B53" s="34" t="s">
        <v>109</v>
      </c>
      <c r="C53" s="35">
        <v>361974</v>
      </c>
      <c r="D53" s="35">
        <v>20119</v>
      </c>
      <c r="E53" s="36">
        <f t="shared" si="1"/>
        <v>17991.64968437795</v>
      </c>
      <c r="F53" s="37">
        <f t="shared" si="6"/>
        <v>0.79058425563705925</v>
      </c>
      <c r="G53" s="38">
        <f t="shared" si="2"/>
        <v>2859.4559156267574</v>
      </c>
      <c r="H53" s="38">
        <f t="shared" si="3"/>
        <v>871.50661675082029</v>
      </c>
      <c r="I53" s="36">
        <f t="shared" si="4"/>
        <v>3730.9625323775776</v>
      </c>
      <c r="J53" s="39">
        <f t="shared" si="10"/>
        <v>-273.62996010497682</v>
      </c>
      <c r="K53" s="36">
        <f t="shared" si="5"/>
        <v>3457.3325722726008</v>
      </c>
      <c r="L53" s="36">
        <f t="shared" si="7"/>
        <v>75063235.188904479</v>
      </c>
      <c r="M53" s="36">
        <f t="shared" si="8"/>
        <v>69558074.021552458</v>
      </c>
      <c r="N53" s="40">
        <f>'jan-aug'!M53</f>
        <v>58150573.597941443</v>
      </c>
      <c r="O53" s="40">
        <f t="shared" si="9"/>
        <v>11407500.423611015</v>
      </c>
    </row>
    <row r="54" spans="1:15" s="34" customFormat="1" x14ac:dyDescent="0.3">
      <c r="A54" s="33">
        <v>418</v>
      </c>
      <c r="B54" s="34" t="s">
        <v>110</v>
      </c>
      <c r="C54" s="35">
        <v>80579</v>
      </c>
      <c r="D54" s="35">
        <v>5131</v>
      </c>
      <c r="E54" s="36">
        <f t="shared" si="1"/>
        <v>15704.34613135841</v>
      </c>
      <c r="F54" s="37">
        <f t="shared" si="6"/>
        <v>0.6900761750217449</v>
      </c>
      <c r="G54" s="38">
        <f t="shared" si="2"/>
        <v>4231.8380474384812</v>
      </c>
      <c r="H54" s="38">
        <f t="shared" si="3"/>
        <v>1672.0628603076589</v>
      </c>
      <c r="I54" s="36">
        <f t="shared" si="4"/>
        <v>5903.9009077461396</v>
      </c>
      <c r="J54" s="39">
        <f t="shared" si="10"/>
        <v>-273.62996010497682</v>
      </c>
      <c r="K54" s="36">
        <f t="shared" si="5"/>
        <v>5630.2709476411628</v>
      </c>
      <c r="L54" s="36">
        <f t="shared" si="7"/>
        <v>30292915.557645444</v>
      </c>
      <c r="M54" s="36">
        <f t="shared" si="8"/>
        <v>28888920.232346807</v>
      </c>
      <c r="N54" s="40">
        <f>'jan-aug'!M54</f>
        <v>23094922.023014937</v>
      </c>
      <c r="O54" s="40">
        <f t="shared" si="9"/>
        <v>5793998.2093318701</v>
      </c>
    </row>
    <row r="55" spans="1:15" s="34" customFormat="1" x14ac:dyDescent="0.3">
      <c r="A55" s="33">
        <v>419</v>
      </c>
      <c r="B55" s="34" t="s">
        <v>111</v>
      </c>
      <c r="C55" s="35">
        <v>144404</v>
      </c>
      <c r="D55" s="35">
        <v>7901</v>
      </c>
      <c r="E55" s="36">
        <f t="shared" si="1"/>
        <v>18276.673838754588</v>
      </c>
      <c r="F55" s="37">
        <f t="shared" si="6"/>
        <v>0.80310871075259516</v>
      </c>
      <c r="G55" s="38">
        <f t="shared" si="2"/>
        <v>2688.4414230007742</v>
      </c>
      <c r="H55" s="38">
        <f t="shared" si="3"/>
        <v>771.7481627189967</v>
      </c>
      <c r="I55" s="36">
        <f t="shared" si="4"/>
        <v>3460.189585719771</v>
      </c>
      <c r="J55" s="39">
        <f t="shared" si="10"/>
        <v>-273.62996010497682</v>
      </c>
      <c r="K55" s="36">
        <f t="shared" si="5"/>
        <v>3186.5596256147942</v>
      </c>
      <c r="L55" s="36">
        <f t="shared" si="7"/>
        <v>27338957.916771911</v>
      </c>
      <c r="M55" s="36">
        <f t="shared" si="8"/>
        <v>25177007.601982489</v>
      </c>
      <c r="N55" s="40">
        <f>'jan-aug'!M55</f>
        <v>20355008.809947576</v>
      </c>
      <c r="O55" s="40">
        <f t="shared" si="9"/>
        <v>4821998.7920349129</v>
      </c>
    </row>
    <row r="56" spans="1:15" s="34" customFormat="1" x14ac:dyDescent="0.3">
      <c r="A56" s="33">
        <v>420</v>
      </c>
      <c r="B56" s="34" t="s">
        <v>112</v>
      </c>
      <c r="C56" s="35">
        <v>96266</v>
      </c>
      <c r="D56" s="35">
        <v>6142</v>
      </c>
      <c r="E56" s="36">
        <f t="shared" si="1"/>
        <v>15673.396287854119</v>
      </c>
      <c r="F56" s="37">
        <f t="shared" si="6"/>
        <v>0.68871618528105039</v>
      </c>
      <c r="G56" s="38">
        <f t="shared" si="2"/>
        <v>4250.4079535410556</v>
      </c>
      <c r="H56" s="38">
        <f t="shared" si="3"/>
        <v>1682.895305534161</v>
      </c>
      <c r="I56" s="36">
        <f t="shared" si="4"/>
        <v>5933.3032590752164</v>
      </c>
      <c r="J56" s="39">
        <f t="shared" si="10"/>
        <v>-273.62996010497682</v>
      </c>
      <c r="K56" s="36">
        <f t="shared" si="5"/>
        <v>5659.6732989702396</v>
      </c>
      <c r="L56" s="36">
        <f t="shared" si="7"/>
        <v>36442348.617239982</v>
      </c>
      <c r="M56" s="36">
        <f t="shared" si="8"/>
        <v>34761713.402275212</v>
      </c>
      <c r="N56" s="40">
        <f>'jan-aug'!M56</f>
        <v>27778175.612036191</v>
      </c>
      <c r="O56" s="40">
        <f t="shared" si="9"/>
        <v>6983537.7902390212</v>
      </c>
    </row>
    <row r="57" spans="1:15" s="34" customFormat="1" x14ac:dyDescent="0.3">
      <c r="A57" s="33">
        <v>423</v>
      </c>
      <c r="B57" s="34" t="s">
        <v>113</v>
      </c>
      <c r="C57" s="35">
        <v>81280</v>
      </c>
      <c r="D57" s="35">
        <v>4763</v>
      </c>
      <c r="E57" s="36">
        <f t="shared" si="1"/>
        <v>17064.875078731893</v>
      </c>
      <c r="F57" s="37">
        <f t="shared" si="6"/>
        <v>0.749860173932411</v>
      </c>
      <c r="G57" s="38">
        <f t="shared" si="2"/>
        <v>3415.5206790143916</v>
      </c>
      <c r="H57" s="38">
        <f t="shared" si="3"/>
        <v>1195.8777287269399</v>
      </c>
      <c r="I57" s="36">
        <f t="shared" si="4"/>
        <v>4611.3984077413315</v>
      </c>
      <c r="J57" s="39">
        <f t="shared" si="10"/>
        <v>-273.62996010497682</v>
      </c>
      <c r="K57" s="36">
        <f t="shared" si="5"/>
        <v>4337.7684476363547</v>
      </c>
      <c r="L57" s="36">
        <f t="shared" si="7"/>
        <v>21964090.616071962</v>
      </c>
      <c r="M57" s="36">
        <f t="shared" si="8"/>
        <v>20660791.116091959</v>
      </c>
      <c r="N57" s="40">
        <f>'jan-aug'!M57</f>
        <v>16381562.803667927</v>
      </c>
      <c r="O57" s="40">
        <f t="shared" si="9"/>
        <v>4279228.312424032</v>
      </c>
    </row>
    <row r="58" spans="1:15" s="34" customFormat="1" x14ac:dyDescent="0.3">
      <c r="A58" s="33">
        <v>425</v>
      </c>
      <c r="B58" s="34" t="s">
        <v>114</v>
      </c>
      <c r="C58" s="35">
        <v>119511</v>
      </c>
      <c r="D58" s="35">
        <v>7456</v>
      </c>
      <c r="E58" s="36">
        <f t="shared" si="1"/>
        <v>16028.835836909871</v>
      </c>
      <c r="F58" s="37">
        <f t="shared" si="6"/>
        <v>0.70433481482552229</v>
      </c>
      <c r="G58" s="38">
        <f t="shared" si="2"/>
        <v>4037.1442241076043</v>
      </c>
      <c r="H58" s="38">
        <f t="shared" si="3"/>
        <v>1558.4914633646476</v>
      </c>
      <c r="I58" s="36">
        <f t="shared" si="4"/>
        <v>5595.6356874722514</v>
      </c>
      <c r="J58" s="39">
        <f t="shared" si="10"/>
        <v>-273.62996010497682</v>
      </c>
      <c r="K58" s="36">
        <f t="shared" si="5"/>
        <v>5322.0057273672746</v>
      </c>
      <c r="L58" s="36">
        <f t="shared" si="7"/>
        <v>41721059.685793109</v>
      </c>
      <c r="M58" s="36">
        <f t="shared" si="8"/>
        <v>39680874.703250401</v>
      </c>
      <c r="N58" s="40">
        <f>'jan-aug'!M58</f>
        <v>32078623.748508934</v>
      </c>
      <c r="O58" s="40">
        <f t="shared" si="9"/>
        <v>7602250.9547414668</v>
      </c>
    </row>
    <row r="59" spans="1:15" s="34" customFormat="1" x14ac:dyDescent="0.3">
      <c r="A59" s="33">
        <v>426</v>
      </c>
      <c r="B59" s="34" t="s">
        <v>80</v>
      </c>
      <c r="C59" s="35">
        <v>62727</v>
      </c>
      <c r="D59" s="35">
        <v>3760</v>
      </c>
      <c r="E59" s="36">
        <f t="shared" si="1"/>
        <v>16682.712765957447</v>
      </c>
      <c r="F59" s="37">
        <f t="shared" si="6"/>
        <v>0.73306729985596308</v>
      </c>
      <c r="G59" s="38">
        <f t="shared" si="2"/>
        <v>3644.818066679059</v>
      </c>
      <c r="H59" s="38">
        <f t="shared" si="3"/>
        <v>1329.6345381979961</v>
      </c>
      <c r="I59" s="36">
        <f t="shared" si="4"/>
        <v>4974.4526048770549</v>
      </c>
      <c r="J59" s="39">
        <f t="shared" si="10"/>
        <v>-273.62996010497682</v>
      </c>
      <c r="K59" s="36">
        <f t="shared" si="5"/>
        <v>4700.8226447720781</v>
      </c>
      <c r="L59" s="36">
        <f t="shared" si="7"/>
        <v>18703941.794337727</v>
      </c>
      <c r="M59" s="36">
        <f t="shared" si="8"/>
        <v>17675093.144343015</v>
      </c>
      <c r="N59" s="40">
        <f>'jan-aug'!M59</f>
        <v>13853233.328110727</v>
      </c>
      <c r="O59" s="40">
        <f t="shared" si="9"/>
        <v>3821859.8162322883</v>
      </c>
    </row>
    <row r="60" spans="1:15" s="34" customFormat="1" x14ac:dyDescent="0.3">
      <c r="A60" s="33">
        <v>427</v>
      </c>
      <c r="B60" s="34" t="s">
        <v>115</v>
      </c>
      <c r="C60" s="35">
        <v>377705</v>
      </c>
      <c r="D60" s="35">
        <v>21030</v>
      </c>
      <c r="E60" s="36">
        <f t="shared" si="1"/>
        <v>17960.294816928199</v>
      </c>
      <c r="F60" s="37">
        <f t="shared" si="6"/>
        <v>0.78920646844254294</v>
      </c>
      <c r="G60" s="38">
        <f t="shared" si="2"/>
        <v>2878.2688360966081</v>
      </c>
      <c r="H60" s="38">
        <f t="shared" si="3"/>
        <v>882.4808203582329</v>
      </c>
      <c r="I60" s="36">
        <f t="shared" si="4"/>
        <v>3760.749656454841</v>
      </c>
      <c r="J60" s="39">
        <f t="shared" si="10"/>
        <v>-273.62996010497682</v>
      </c>
      <c r="K60" s="36">
        <f t="shared" si="5"/>
        <v>3487.1196963498642</v>
      </c>
      <c r="L60" s="36">
        <f t="shared" si="7"/>
        <v>79088565.275245309</v>
      </c>
      <c r="M60" s="36">
        <f t="shared" si="8"/>
        <v>73334127.214237645</v>
      </c>
      <c r="N60" s="40">
        <f>'jan-aug'!M60</f>
        <v>61147800.768661886</v>
      </c>
      <c r="O60" s="40">
        <f t="shared" si="9"/>
        <v>12186326.445575759</v>
      </c>
    </row>
    <row r="61" spans="1:15" s="34" customFormat="1" x14ac:dyDescent="0.3">
      <c r="A61" s="33">
        <v>428</v>
      </c>
      <c r="B61" s="34" t="s">
        <v>116</v>
      </c>
      <c r="C61" s="35">
        <v>116155</v>
      </c>
      <c r="D61" s="35">
        <v>6525</v>
      </c>
      <c r="E61" s="36">
        <f t="shared" si="1"/>
        <v>17801.53256704981</v>
      </c>
      <c r="F61" s="37">
        <f t="shared" si="6"/>
        <v>0.78223018014518042</v>
      </c>
      <c r="G61" s="38">
        <f t="shared" si="2"/>
        <v>2973.5261860236415</v>
      </c>
      <c r="H61" s="38">
        <f t="shared" si="3"/>
        <v>938.04760781566927</v>
      </c>
      <c r="I61" s="36">
        <f t="shared" si="4"/>
        <v>3911.5737938393108</v>
      </c>
      <c r="J61" s="39">
        <f t="shared" si="10"/>
        <v>-273.62996010497682</v>
      </c>
      <c r="K61" s="36">
        <f t="shared" si="5"/>
        <v>3637.943833734334</v>
      </c>
      <c r="L61" s="36">
        <f t="shared" si="7"/>
        <v>25523019.004801504</v>
      </c>
      <c r="M61" s="36">
        <f t="shared" si="8"/>
        <v>23737583.515116528</v>
      </c>
      <c r="N61" s="40">
        <f>'jan-aug'!M61</f>
        <v>18301411.294128329</v>
      </c>
      <c r="O61" s="40">
        <f t="shared" si="9"/>
        <v>5436172.2209881991</v>
      </c>
    </row>
    <row r="62" spans="1:15" s="34" customFormat="1" x14ac:dyDescent="0.3">
      <c r="A62" s="33">
        <v>429</v>
      </c>
      <c r="B62" s="34" t="s">
        <v>117</v>
      </c>
      <c r="C62" s="35">
        <v>77869</v>
      </c>
      <c r="D62" s="35">
        <v>4429</v>
      </c>
      <c r="E62" s="36">
        <f t="shared" si="1"/>
        <v>17581.621133438701</v>
      </c>
      <c r="F62" s="37">
        <f t="shared" si="6"/>
        <v>0.77256689078053276</v>
      </c>
      <c r="G62" s="38">
        <f t="shared" si="2"/>
        <v>3105.4730461903068</v>
      </c>
      <c r="H62" s="38">
        <f t="shared" si="3"/>
        <v>1015.0166095795573</v>
      </c>
      <c r="I62" s="36">
        <f t="shared" si="4"/>
        <v>4120.4896557698639</v>
      </c>
      <c r="J62" s="39">
        <f t="shared" si="10"/>
        <v>-273.62996010497682</v>
      </c>
      <c r="K62" s="36">
        <f t="shared" si="5"/>
        <v>3846.8596956648871</v>
      </c>
      <c r="L62" s="36">
        <f t="shared" si="7"/>
        <v>18249648.685404729</v>
      </c>
      <c r="M62" s="36">
        <f t="shared" si="8"/>
        <v>17037741.592099786</v>
      </c>
      <c r="N62" s="40">
        <f>'jan-aug'!M62</f>
        <v>12746393.566543194</v>
      </c>
      <c r="O62" s="40">
        <f t="shared" si="9"/>
        <v>4291348.0255565923</v>
      </c>
    </row>
    <row r="63" spans="1:15" s="34" customFormat="1" x14ac:dyDescent="0.3">
      <c r="A63" s="33">
        <v>430</v>
      </c>
      <c r="B63" s="34" t="s">
        <v>118</v>
      </c>
      <c r="C63" s="35">
        <v>40505</v>
      </c>
      <c r="D63" s="35">
        <v>2600</v>
      </c>
      <c r="E63" s="36">
        <f t="shared" si="1"/>
        <v>15578.846153846154</v>
      </c>
      <c r="F63" s="37">
        <f t="shared" si="6"/>
        <v>0.68456148859528865</v>
      </c>
      <c r="G63" s="38">
        <f t="shared" si="2"/>
        <v>4307.1380339458346</v>
      </c>
      <c r="H63" s="38">
        <f t="shared" si="3"/>
        <v>1715.9878524369485</v>
      </c>
      <c r="I63" s="36">
        <f t="shared" si="4"/>
        <v>6023.1258863827834</v>
      </c>
      <c r="J63" s="39">
        <f t="shared" si="10"/>
        <v>-273.62996010497682</v>
      </c>
      <c r="K63" s="36">
        <f t="shared" si="5"/>
        <v>5749.4959262778066</v>
      </c>
      <c r="L63" s="36">
        <f t="shared" si="7"/>
        <v>15660127.304595238</v>
      </c>
      <c r="M63" s="36">
        <f t="shared" si="8"/>
        <v>14948689.408322297</v>
      </c>
      <c r="N63" s="40">
        <f>'jan-aug'!M63</f>
        <v>12198836.875821248</v>
      </c>
      <c r="O63" s="40">
        <f t="shared" si="9"/>
        <v>2749852.5325010493</v>
      </c>
    </row>
    <row r="64" spans="1:15" s="34" customFormat="1" x14ac:dyDescent="0.3">
      <c r="A64" s="33">
        <v>432</v>
      </c>
      <c r="B64" s="34" t="s">
        <v>119</v>
      </c>
      <c r="C64" s="35">
        <v>34369</v>
      </c>
      <c r="D64" s="35">
        <v>1881</v>
      </c>
      <c r="E64" s="36">
        <f t="shared" si="1"/>
        <v>18271.664008506115</v>
      </c>
      <c r="F64" s="37">
        <f t="shared" si="6"/>
        <v>0.80288857013251091</v>
      </c>
      <c r="G64" s="38">
        <f t="shared" si="2"/>
        <v>2691.447321149858</v>
      </c>
      <c r="H64" s="38">
        <f t="shared" si="3"/>
        <v>773.50160330596225</v>
      </c>
      <c r="I64" s="36">
        <f t="shared" si="4"/>
        <v>3464.9489244558204</v>
      </c>
      <c r="J64" s="39">
        <f t="shared" si="10"/>
        <v>-273.62996010497682</v>
      </c>
      <c r="K64" s="36">
        <f t="shared" si="5"/>
        <v>3191.3189643508435</v>
      </c>
      <c r="L64" s="36">
        <f t="shared" si="7"/>
        <v>6517568.9269013982</v>
      </c>
      <c r="M64" s="36">
        <f t="shared" si="8"/>
        <v>6002870.9719439363</v>
      </c>
      <c r="N64" s="40">
        <f>'jan-aug'!M64</f>
        <v>4007188.4282383742</v>
      </c>
      <c r="O64" s="40">
        <f t="shared" si="9"/>
        <v>1995682.5437055621</v>
      </c>
    </row>
    <row r="65" spans="1:15" s="34" customFormat="1" x14ac:dyDescent="0.3">
      <c r="A65" s="33">
        <v>434</v>
      </c>
      <c r="B65" s="34" t="s">
        <v>120</v>
      </c>
      <c r="C65" s="35">
        <v>19698</v>
      </c>
      <c r="D65" s="35">
        <v>1305</v>
      </c>
      <c r="E65" s="36">
        <f t="shared" si="1"/>
        <v>15094.252873563219</v>
      </c>
      <c r="F65" s="37">
        <f t="shared" si="6"/>
        <v>0.66326762035641007</v>
      </c>
      <c r="G65" s="38">
        <f t="shared" si="2"/>
        <v>4597.8940021155959</v>
      </c>
      <c r="H65" s="38">
        <f t="shared" si="3"/>
        <v>1885.595500535976</v>
      </c>
      <c r="I65" s="36">
        <f t="shared" si="4"/>
        <v>6483.4895026515715</v>
      </c>
      <c r="J65" s="39">
        <f t="shared" si="10"/>
        <v>-273.62996010497682</v>
      </c>
      <c r="K65" s="36">
        <f t="shared" si="5"/>
        <v>6209.8595425465946</v>
      </c>
      <c r="L65" s="36">
        <f t="shared" si="7"/>
        <v>8460953.8009603005</v>
      </c>
      <c r="M65" s="36">
        <f t="shared" si="8"/>
        <v>8103866.7030233061</v>
      </c>
      <c r="N65" s="40">
        <f>'jan-aug'!M65</f>
        <v>6560252.2588256663</v>
      </c>
      <c r="O65" s="40">
        <f t="shared" si="9"/>
        <v>1543614.4441976398</v>
      </c>
    </row>
    <row r="66" spans="1:15" s="34" customFormat="1" x14ac:dyDescent="0.3">
      <c r="A66" s="33">
        <v>436</v>
      </c>
      <c r="B66" s="34" t="s">
        <v>121</v>
      </c>
      <c r="C66" s="35">
        <v>24084</v>
      </c>
      <c r="D66" s="35">
        <v>1620</v>
      </c>
      <c r="E66" s="36">
        <f t="shared" si="1"/>
        <v>14866.666666666666</v>
      </c>
      <c r="F66" s="37">
        <f t="shared" si="6"/>
        <v>0.65326708815792023</v>
      </c>
      <c r="G66" s="38">
        <f t="shared" si="2"/>
        <v>4734.4457262535279</v>
      </c>
      <c r="H66" s="38">
        <f t="shared" si="3"/>
        <v>1965.2506729497693</v>
      </c>
      <c r="I66" s="36">
        <f t="shared" si="4"/>
        <v>6699.696399203297</v>
      </c>
      <c r="J66" s="39">
        <f t="shared" si="10"/>
        <v>-273.62996010497682</v>
      </c>
      <c r="K66" s="36">
        <f t="shared" si="5"/>
        <v>6426.0664390983202</v>
      </c>
      <c r="L66" s="36">
        <f t="shared" si="7"/>
        <v>10853508.166709341</v>
      </c>
      <c r="M66" s="36">
        <f t="shared" si="8"/>
        <v>10410227.631339278</v>
      </c>
      <c r="N66" s="40">
        <f>'jan-aug'!M66</f>
        <v>8705407.9764732383</v>
      </c>
      <c r="O66" s="40">
        <f t="shared" si="9"/>
        <v>1704819.6548660398</v>
      </c>
    </row>
    <row r="67" spans="1:15" s="34" customFormat="1" x14ac:dyDescent="0.3">
      <c r="A67" s="33">
        <v>437</v>
      </c>
      <c r="B67" s="34" t="s">
        <v>122</v>
      </c>
      <c r="C67" s="35">
        <v>98893</v>
      </c>
      <c r="D67" s="35">
        <v>5580</v>
      </c>
      <c r="E67" s="36">
        <f t="shared" si="1"/>
        <v>17722.759856630826</v>
      </c>
      <c r="F67" s="37">
        <f t="shared" si="6"/>
        <v>0.77876877078452689</v>
      </c>
      <c r="G67" s="38">
        <f t="shared" si="2"/>
        <v>3020.7898122750316</v>
      </c>
      <c r="H67" s="38">
        <f t="shared" si="3"/>
        <v>965.61805646231346</v>
      </c>
      <c r="I67" s="36">
        <f t="shared" si="4"/>
        <v>3986.4078687373449</v>
      </c>
      <c r="J67" s="39">
        <f t="shared" si="10"/>
        <v>-273.62996010497682</v>
      </c>
      <c r="K67" s="36">
        <f t="shared" si="5"/>
        <v>3712.7779086323681</v>
      </c>
      <c r="L67" s="36">
        <f t="shared" si="7"/>
        <v>22244155.907554384</v>
      </c>
      <c r="M67" s="36">
        <f t="shared" si="8"/>
        <v>20717300.730168615</v>
      </c>
      <c r="N67" s="40">
        <f>'jan-aug'!M67</f>
        <v>16278694.141185608</v>
      </c>
      <c r="O67" s="40">
        <f t="shared" si="9"/>
        <v>4438606.5889830068</v>
      </c>
    </row>
    <row r="68" spans="1:15" s="34" customFormat="1" x14ac:dyDescent="0.3">
      <c r="A68" s="33">
        <v>438</v>
      </c>
      <c r="B68" s="34" t="s">
        <v>123</v>
      </c>
      <c r="C68" s="35">
        <v>41094</v>
      </c>
      <c r="D68" s="35">
        <v>2426</v>
      </c>
      <c r="E68" s="36">
        <f t="shared" si="1"/>
        <v>16938.994229183842</v>
      </c>
      <c r="F68" s="37">
        <f t="shared" si="6"/>
        <v>0.74432875132888399</v>
      </c>
      <c r="G68" s="38">
        <f t="shared" si="2"/>
        <v>3491.0491887432222</v>
      </c>
      <c r="H68" s="38">
        <f t="shared" si="3"/>
        <v>1239.9360260687581</v>
      </c>
      <c r="I68" s="36">
        <f t="shared" si="4"/>
        <v>4730.9852148119808</v>
      </c>
      <c r="J68" s="39">
        <f t="shared" si="10"/>
        <v>-273.62996010497682</v>
      </c>
      <c r="K68" s="36">
        <f t="shared" si="5"/>
        <v>4457.355254707004</v>
      </c>
      <c r="L68" s="36">
        <f t="shared" si="7"/>
        <v>11477370.131133866</v>
      </c>
      <c r="M68" s="36">
        <f t="shared" si="8"/>
        <v>10813543.847919192</v>
      </c>
      <c r="N68" s="40">
        <f>'jan-aug'!M68</f>
        <v>8335499.9079778269</v>
      </c>
      <c r="O68" s="40">
        <f t="shared" si="9"/>
        <v>2478043.9399413653</v>
      </c>
    </row>
    <row r="69" spans="1:15" s="34" customFormat="1" x14ac:dyDescent="0.3">
      <c r="A69" s="33">
        <v>439</v>
      </c>
      <c r="B69" s="34" t="s">
        <v>124</v>
      </c>
      <c r="C69" s="35">
        <v>25561</v>
      </c>
      <c r="D69" s="35">
        <v>1592</v>
      </c>
      <c r="E69" s="36">
        <f t="shared" si="1"/>
        <v>16055.904522613066</v>
      </c>
      <c r="F69" s="37">
        <f t="shared" si="6"/>
        <v>0.70552425976876809</v>
      </c>
      <c r="G69" s="38">
        <f t="shared" si="2"/>
        <v>4020.9030126856878</v>
      </c>
      <c r="H69" s="38">
        <f t="shared" si="3"/>
        <v>1549.0174233685295</v>
      </c>
      <c r="I69" s="36">
        <f t="shared" si="4"/>
        <v>5569.9204360542171</v>
      </c>
      <c r="J69" s="39">
        <f t="shared" si="10"/>
        <v>-273.62996010497682</v>
      </c>
      <c r="K69" s="36">
        <f t="shared" si="5"/>
        <v>5296.2904759492403</v>
      </c>
      <c r="L69" s="36">
        <f t="shared" si="7"/>
        <v>8867313.3341983128</v>
      </c>
      <c r="M69" s="36">
        <f t="shared" si="8"/>
        <v>8431694.4377111904</v>
      </c>
      <c r="N69" s="40">
        <f>'jan-aug'!M69</f>
        <v>6545398.5793490121</v>
      </c>
      <c r="O69" s="40">
        <f t="shared" si="9"/>
        <v>1886295.8583621783</v>
      </c>
    </row>
    <row r="70" spans="1:15" s="34" customFormat="1" x14ac:dyDescent="0.3">
      <c r="A70" s="33">
        <v>441</v>
      </c>
      <c r="B70" s="34" t="s">
        <v>125</v>
      </c>
      <c r="C70" s="35">
        <v>32742</v>
      </c>
      <c r="D70" s="35">
        <v>1956</v>
      </c>
      <c r="E70" s="36">
        <f t="shared" si="1"/>
        <v>16739.26380368098</v>
      </c>
      <c r="F70" s="37">
        <f t="shared" si="6"/>
        <v>0.73555225042183492</v>
      </c>
      <c r="G70" s="38">
        <f t="shared" si="2"/>
        <v>3610.887444044939</v>
      </c>
      <c r="H70" s="38">
        <f t="shared" si="3"/>
        <v>1309.8416749947594</v>
      </c>
      <c r="I70" s="36">
        <f t="shared" si="4"/>
        <v>4920.7291190396982</v>
      </c>
      <c r="J70" s="39">
        <f t="shared" si="10"/>
        <v>-273.62996010497682</v>
      </c>
      <c r="K70" s="36">
        <f t="shared" si="5"/>
        <v>4647.0991589347213</v>
      </c>
      <c r="L70" s="36">
        <f t="shared" si="7"/>
        <v>9624946.1568416487</v>
      </c>
      <c r="M70" s="36">
        <f t="shared" si="8"/>
        <v>9089725.9548763148</v>
      </c>
      <c r="N70" s="40">
        <f>'jan-aug'!M70</f>
        <v>7226570.7419639872</v>
      </c>
      <c r="O70" s="40">
        <f t="shared" si="9"/>
        <v>1863155.2129123276</v>
      </c>
    </row>
    <row r="71" spans="1:15" s="34" customFormat="1" x14ac:dyDescent="0.3">
      <c r="A71" s="33">
        <v>501</v>
      </c>
      <c r="B71" s="34" t="s">
        <v>126</v>
      </c>
      <c r="C71" s="35">
        <v>580394</v>
      </c>
      <c r="D71" s="35">
        <v>27476</v>
      </c>
      <c r="E71" s="36">
        <f t="shared" si="1"/>
        <v>21123.671567913814</v>
      </c>
      <c r="F71" s="37">
        <f t="shared" si="6"/>
        <v>0.9282107230745722</v>
      </c>
      <c r="G71" s="38">
        <f t="shared" si="2"/>
        <v>980.24278550523877</v>
      </c>
      <c r="H71" s="38">
        <f t="shared" si="3"/>
        <v>0</v>
      </c>
      <c r="I71" s="36">
        <f t="shared" si="4"/>
        <v>980.24278550523877</v>
      </c>
      <c r="J71" s="39">
        <f t="shared" si="10"/>
        <v>-273.62996010497682</v>
      </c>
      <c r="K71" s="36">
        <f t="shared" si="5"/>
        <v>706.61282540026195</v>
      </c>
      <c r="L71" s="36">
        <f t="shared" si="7"/>
        <v>26933150.774541941</v>
      </c>
      <c r="M71" s="36">
        <f t="shared" si="8"/>
        <v>19414893.990697596</v>
      </c>
      <c r="N71" s="40">
        <f>'jan-aug'!M71</f>
        <v>16168038.08774508</v>
      </c>
      <c r="O71" s="40">
        <f t="shared" si="9"/>
        <v>3246855.9029525165</v>
      </c>
    </row>
    <row r="72" spans="1:15" s="34" customFormat="1" x14ac:dyDescent="0.3">
      <c r="A72" s="33">
        <v>502</v>
      </c>
      <c r="B72" s="34" t="s">
        <v>127</v>
      </c>
      <c r="C72" s="35">
        <v>563173</v>
      </c>
      <c r="D72" s="35">
        <v>30137</v>
      </c>
      <c r="E72" s="36">
        <f t="shared" ref="E72:E135" si="11">(C72*1000)/D72</f>
        <v>18687.095596774729</v>
      </c>
      <c r="F72" s="37">
        <f t="shared" si="6"/>
        <v>0.82114335380944303</v>
      </c>
      <c r="G72" s="38">
        <f t="shared" ref="G72:G135" si="12">(E$437-E72)*0.6</f>
        <v>2442.1883681886902</v>
      </c>
      <c r="H72" s="38">
        <f t="shared" ref="H72:H135" si="13">IF(E72&gt;=E$437*0.9,0,IF(E72&lt;0.9*E$437,(E$437*0.9-E72)*0.35))</f>
        <v>628.10054741194756</v>
      </c>
      <c r="I72" s="36">
        <f t="shared" ref="I72:I135" si="14">G72+H72</f>
        <v>3070.2889156006377</v>
      </c>
      <c r="J72" s="39">
        <f t="shared" si="10"/>
        <v>-273.62996010497682</v>
      </c>
      <c r="K72" s="36">
        <f t="shared" ref="K72:K135" si="15">I72+J72</f>
        <v>2796.6589554956608</v>
      </c>
      <c r="L72" s="36">
        <f t="shared" ref="L72:L135" si="16">(I72*D72)</f>
        <v>92529297.049456418</v>
      </c>
      <c r="M72" s="36">
        <f t="shared" ref="M72:M135" si="17">(K72*D72)</f>
        <v>84282910.941772729</v>
      </c>
      <c r="N72" s="40">
        <f>'jan-aug'!M72</f>
        <v>70906207.183317289</v>
      </c>
      <c r="O72" s="40">
        <f t="shared" si="9"/>
        <v>13376703.75845544</v>
      </c>
    </row>
    <row r="73" spans="1:15" s="34" customFormat="1" x14ac:dyDescent="0.3">
      <c r="A73" s="33">
        <v>511</v>
      </c>
      <c r="B73" s="34" t="s">
        <v>128</v>
      </c>
      <c r="C73" s="35">
        <v>47818</v>
      </c>
      <c r="D73" s="35">
        <v>2701</v>
      </c>
      <c r="E73" s="36">
        <f t="shared" si="11"/>
        <v>17703.813402443539</v>
      </c>
      <c r="F73" s="37">
        <f t="shared" ref="F73:F136" si="18">IF(ISNUMBER(C73),E73/E$437,"")</f>
        <v>0.77793623076494078</v>
      </c>
      <c r="G73" s="38">
        <f t="shared" si="12"/>
        <v>3032.1576847874044</v>
      </c>
      <c r="H73" s="38">
        <f t="shared" si="13"/>
        <v>972.24931542786408</v>
      </c>
      <c r="I73" s="36">
        <f t="shared" si="14"/>
        <v>4004.4070002152685</v>
      </c>
      <c r="J73" s="39">
        <f t="shared" si="10"/>
        <v>-273.62996010497682</v>
      </c>
      <c r="K73" s="36">
        <f t="shared" si="15"/>
        <v>3730.7770401102916</v>
      </c>
      <c r="L73" s="36">
        <f t="shared" si="16"/>
        <v>10815903.30758144</v>
      </c>
      <c r="M73" s="36">
        <f t="shared" si="17"/>
        <v>10076828.785337897</v>
      </c>
      <c r="N73" s="40">
        <f>'jan-aug'!M73</f>
        <v>8129685.0583050745</v>
      </c>
      <c r="O73" s="40">
        <f t="shared" ref="O73:O136" si="19">M73-N73</f>
        <v>1947143.7270328226</v>
      </c>
    </row>
    <row r="74" spans="1:15" s="34" customFormat="1" x14ac:dyDescent="0.3">
      <c r="A74" s="33">
        <v>512</v>
      </c>
      <c r="B74" s="34" t="s">
        <v>129</v>
      </c>
      <c r="C74" s="35">
        <v>37483</v>
      </c>
      <c r="D74" s="35">
        <v>2055</v>
      </c>
      <c r="E74" s="36">
        <f t="shared" si="11"/>
        <v>18239.902676399026</v>
      </c>
      <c r="F74" s="37">
        <f t="shared" si="18"/>
        <v>0.80149292217679691</v>
      </c>
      <c r="G74" s="38">
        <f t="shared" si="12"/>
        <v>2710.5041204141116</v>
      </c>
      <c r="H74" s="38">
        <f t="shared" si="13"/>
        <v>784.61806954344354</v>
      </c>
      <c r="I74" s="36">
        <f t="shared" si="14"/>
        <v>3495.1221899575553</v>
      </c>
      <c r="J74" s="39">
        <f t="shared" ref="J74:J137" si="20">I$439</f>
        <v>-273.62996010497682</v>
      </c>
      <c r="K74" s="36">
        <f t="shared" si="15"/>
        <v>3221.4922298525785</v>
      </c>
      <c r="L74" s="36">
        <f t="shared" si="16"/>
        <v>7182476.1003627758</v>
      </c>
      <c r="M74" s="36">
        <f t="shared" si="17"/>
        <v>6620166.5323470486</v>
      </c>
      <c r="N74" s="40">
        <f>'jan-aug'!M74</f>
        <v>4987275.3960817959</v>
      </c>
      <c r="O74" s="40">
        <f t="shared" si="19"/>
        <v>1632891.1362652527</v>
      </c>
    </row>
    <row r="75" spans="1:15" s="34" customFormat="1" x14ac:dyDescent="0.3">
      <c r="A75" s="33">
        <v>513</v>
      </c>
      <c r="B75" s="34" t="s">
        <v>130</v>
      </c>
      <c r="C75" s="35">
        <v>47679</v>
      </c>
      <c r="D75" s="35">
        <v>2204</v>
      </c>
      <c r="E75" s="36">
        <f t="shared" si="11"/>
        <v>21632.940108892923</v>
      </c>
      <c r="F75" s="37">
        <f t="shared" si="18"/>
        <v>0.95058886501554896</v>
      </c>
      <c r="G75" s="38">
        <f t="shared" si="12"/>
        <v>674.6816609177738</v>
      </c>
      <c r="H75" s="38">
        <f t="shared" si="13"/>
        <v>0</v>
      </c>
      <c r="I75" s="36">
        <f t="shared" si="14"/>
        <v>674.6816609177738</v>
      </c>
      <c r="J75" s="39">
        <f t="shared" si="20"/>
        <v>-273.62996010497682</v>
      </c>
      <c r="K75" s="36">
        <f t="shared" si="15"/>
        <v>401.05170081279698</v>
      </c>
      <c r="L75" s="36">
        <f t="shared" si="16"/>
        <v>1486998.3806627735</v>
      </c>
      <c r="M75" s="36">
        <f t="shared" si="17"/>
        <v>883917.94859140459</v>
      </c>
      <c r="N75" s="40">
        <f>'jan-aug'!M75</f>
        <v>-639136.49929428741</v>
      </c>
      <c r="O75" s="40">
        <f t="shared" si="19"/>
        <v>1523054.4478856921</v>
      </c>
    </row>
    <row r="76" spans="1:15" s="34" customFormat="1" x14ac:dyDescent="0.3">
      <c r="A76" s="33">
        <v>514</v>
      </c>
      <c r="B76" s="34" t="s">
        <v>131</v>
      </c>
      <c r="C76" s="35">
        <v>41421</v>
      </c>
      <c r="D76" s="35">
        <v>2347</v>
      </c>
      <c r="E76" s="36">
        <f t="shared" si="11"/>
        <v>17648.487430762674</v>
      </c>
      <c r="F76" s="37">
        <f t="shared" si="18"/>
        <v>0.77550511172327263</v>
      </c>
      <c r="G76" s="38">
        <f t="shared" si="12"/>
        <v>3065.3532677959229</v>
      </c>
      <c r="H76" s="38">
        <f t="shared" si="13"/>
        <v>991.61340551616661</v>
      </c>
      <c r="I76" s="36">
        <f t="shared" si="14"/>
        <v>4056.9666733120894</v>
      </c>
      <c r="J76" s="39">
        <f t="shared" si="20"/>
        <v>-273.62996010497682</v>
      </c>
      <c r="K76" s="36">
        <f t="shared" si="15"/>
        <v>3783.3367132071126</v>
      </c>
      <c r="L76" s="36">
        <f t="shared" si="16"/>
        <v>9521700.7822634745</v>
      </c>
      <c r="M76" s="36">
        <f t="shared" si="17"/>
        <v>8879491.2658970933</v>
      </c>
      <c r="N76" s="40">
        <f>'jan-aug'!M76</f>
        <v>7221630.5375201805</v>
      </c>
      <c r="O76" s="40">
        <f t="shared" si="19"/>
        <v>1657860.7283769129</v>
      </c>
    </row>
    <row r="77" spans="1:15" s="34" customFormat="1" x14ac:dyDescent="0.3">
      <c r="A77" s="33">
        <v>515</v>
      </c>
      <c r="B77" s="34" t="s">
        <v>132</v>
      </c>
      <c r="C77" s="35">
        <v>63582</v>
      </c>
      <c r="D77" s="35">
        <v>3664</v>
      </c>
      <c r="E77" s="36">
        <f t="shared" si="11"/>
        <v>17353.165938864629</v>
      </c>
      <c r="F77" s="37">
        <f t="shared" si="18"/>
        <v>0.76252817375806936</v>
      </c>
      <c r="G77" s="38">
        <f t="shared" si="12"/>
        <v>3242.5461629347496</v>
      </c>
      <c r="H77" s="38">
        <f t="shared" si="13"/>
        <v>1094.9759276804823</v>
      </c>
      <c r="I77" s="36">
        <f t="shared" si="14"/>
        <v>4337.5220906152317</v>
      </c>
      <c r="J77" s="39">
        <f t="shared" si="20"/>
        <v>-273.62996010497682</v>
      </c>
      <c r="K77" s="36">
        <f t="shared" si="15"/>
        <v>4063.8921305102549</v>
      </c>
      <c r="L77" s="36">
        <f t="shared" si="16"/>
        <v>15892680.94001421</v>
      </c>
      <c r="M77" s="36">
        <f t="shared" si="17"/>
        <v>14890100.766189573</v>
      </c>
      <c r="N77" s="40">
        <f>'jan-aug'!M77</f>
        <v>10911943.96654195</v>
      </c>
      <c r="O77" s="40">
        <f t="shared" si="19"/>
        <v>3978156.7996476237</v>
      </c>
    </row>
    <row r="78" spans="1:15" s="34" customFormat="1" x14ac:dyDescent="0.3">
      <c r="A78" s="33">
        <v>516</v>
      </c>
      <c r="B78" s="34" t="s">
        <v>133</v>
      </c>
      <c r="C78" s="35">
        <v>117902</v>
      </c>
      <c r="D78" s="35">
        <v>5741</v>
      </c>
      <c r="E78" s="36">
        <f t="shared" si="11"/>
        <v>20536.840271729663</v>
      </c>
      <c r="F78" s="37">
        <f t="shared" si="18"/>
        <v>0.9024243393011534</v>
      </c>
      <c r="G78" s="38">
        <f t="shared" si="12"/>
        <v>1332.3415632157296</v>
      </c>
      <c r="H78" s="38">
        <f t="shared" si="13"/>
        <v>0</v>
      </c>
      <c r="I78" s="36">
        <f t="shared" si="14"/>
        <v>1332.3415632157296</v>
      </c>
      <c r="J78" s="39">
        <f t="shared" si="20"/>
        <v>-273.62996010497682</v>
      </c>
      <c r="K78" s="36">
        <f t="shared" si="15"/>
        <v>1058.7116031107528</v>
      </c>
      <c r="L78" s="36">
        <f t="shared" si="16"/>
        <v>7648972.9144215034</v>
      </c>
      <c r="M78" s="36">
        <f t="shared" si="17"/>
        <v>6078063.313458832</v>
      </c>
      <c r="N78" s="40">
        <f>'jan-aug'!M78</f>
        <v>3569791.9952592994</v>
      </c>
      <c r="O78" s="40">
        <f t="shared" si="19"/>
        <v>2508271.3181995326</v>
      </c>
    </row>
    <row r="79" spans="1:15" s="34" customFormat="1" x14ac:dyDescent="0.3">
      <c r="A79" s="33">
        <v>517</v>
      </c>
      <c r="B79" s="34" t="s">
        <v>134</v>
      </c>
      <c r="C79" s="35">
        <v>90925</v>
      </c>
      <c r="D79" s="35">
        <v>5935</v>
      </c>
      <c r="E79" s="36">
        <f t="shared" si="11"/>
        <v>15320.134793597304</v>
      </c>
      <c r="F79" s="37">
        <f t="shared" si="18"/>
        <v>0.67319326323767836</v>
      </c>
      <c r="G79" s="38">
        <f t="shared" si="12"/>
        <v>4462.3648500951449</v>
      </c>
      <c r="H79" s="38">
        <f t="shared" si="13"/>
        <v>1806.5368285240459</v>
      </c>
      <c r="I79" s="36">
        <f t="shared" si="14"/>
        <v>6268.9016786191905</v>
      </c>
      <c r="J79" s="39">
        <f t="shared" si="20"/>
        <v>-273.62996010497682</v>
      </c>
      <c r="K79" s="36">
        <f t="shared" si="15"/>
        <v>5995.2717185142137</v>
      </c>
      <c r="L79" s="36">
        <f t="shared" si="16"/>
        <v>37205931.462604895</v>
      </c>
      <c r="M79" s="36">
        <f t="shared" si="17"/>
        <v>35581937.649381861</v>
      </c>
      <c r="N79" s="40">
        <f>'jan-aug'!M79</f>
        <v>27931170.426153503</v>
      </c>
      <c r="O79" s="40">
        <f t="shared" si="19"/>
        <v>7650767.2232283577</v>
      </c>
    </row>
    <row r="80" spans="1:15" s="34" customFormat="1" x14ac:dyDescent="0.3">
      <c r="A80" s="33">
        <v>519</v>
      </c>
      <c r="B80" s="34" t="s">
        <v>135</v>
      </c>
      <c r="C80" s="35">
        <v>63422</v>
      </c>
      <c r="D80" s="35">
        <v>3154</v>
      </c>
      <c r="E80" s="36">
        <f t="shared" si="11"/>
        <v>20108.433734939757</v>
      </c>
      <c r="F80" s="37">
        <f t="shared" si="18"/>
        <v>0.88359941390855967</v>
      </c>
      <c r="G80" s="38">
        <f t="shared" si="12"/>
        <v>1589.3854852896729</v>
      </c>
      <c r="H80" s="38">
        <f t="shared" si="13"/>
        <v>130.63219905418754</v>
      </c>
      <c r="I80" s="36">
        <f t="shared" si="14"/>
        <v>1720.0176843438605</v>
      </c>
      <c r="J80" s="39">
        <f t="shared" si="20"/>
        <v>-273.62996010497682</v>
      </c>
      <c r="K80" s="36">
        <f t="shared" si="15"/>
        <v>1446.3877242388837</v>
      </c>
      <c r="L80" s="36">
        <f t="shared" si="16"/>
        <v>5424935.7764205365</v>
      </c>
      <c r="M80" s="36">
        <f t="shared" si="17"/>
        <v>4561906.8822494391</v>
      </c>
      <c r="N80" s="40">
        <f>'jan-aug'!M80</f>
        <v>2961394.2332077799</v>
      </c>
      <c r="O80" s="40">
        <f t="shared" si="19"/>
        <v>1600512.6490416592</v>
      </c>
    </row>
    <row r="81" spans="1:15" s="34" customFormat="1" x14ac:dyDescent="0.3">
      <c r="A81" s="33">
        <v>520</v>
      </c>
      <c r="B81" s="34" t="s">
        <v>136</v>
      </c>
      <c r="C81" s="35">
        <v>80508</v>
      </c>
      <c r="D81" s="35">
        <v>4462</v>
      </c>
      <c r="E81" s="36">
        <f t="shared" si="11"/>
        <v>18043.030031376064</v>
      </c>
      <c r="F81" s="37">
        <f t="shared" si="18"/>
        <v>0.79284199709481717</v>
      </c>
      <c r="G81" s="38">
        <f t="shared" si="12"/>
        <v>2828.6277074278892</v>
      </c>
      <c r="H81" s="38">
        <f t="shared" si="13"/>
        <v>853.52349530148035</v>
      </c>
      <c r="I81" s="36">
        <f t="shared" si="14"/>
        <v>3682.1512027293693</v>
      </c>
      <c r="J81" s="39">
        <f t="shared" si="20"/>
        <v>-273.62996010497682</v>
      </c>
      <c r="K81" s="36">
        <f t="shared" si="15"/>
        <v>3408.5212426243925</v>
      </c>
      <c r="L81" s="36">
        <f t="shared" si="16"/>
        <v>16429758.666578446</v>
      </c>
      <c r="M81" s="36">
        <f t="shared" si="17"/>
        <v>15208821.784590039</v>
      </c>
      <c r="N81" s="40">
        <f>'jan-aug'!M81</f>
        <v>13055411.784582471</v>
      </c>
      <c r="O81" s="40">
        <f t="shared" si="19"/>
        <v>2153410.0000075679</v>
      </c>
    </row>
    <row r="82" spans="1:15" s="34" customFormat="1" x14ac:dyDescent="0.3">
      <c r="A82" s="33">
        <v>521</v>
      </c>
      <c r="B82" s="34" t="s">
        <v>137</v>
      </c>
      <c r="C82" s="35">
        <v>101706</v>
      </c>
      <c r="D82" s="35">
        <v>5072</v>
      </c>
      <c r="E82" s="36">
        <f t="shared" si="11"/>
        <v>20052.44479495268</v>
      </c>
      <c r="F82" s="37">
        <f t="shared" si="18"/>
        <v>0.8811391628909987</v>
      </c>
      <c r="G82" s="38">
        <f t="shared" si="12"/>
        <v>1622.9788492819191</v>
      </c>
      <c r="H82" s="38">
        <f t="shared" si="13"/>
        <v>150.22832804966455</v>
      </c>
      <c r="I82" s="36">
        <f t="shared" si="14"/>
        <v>1773.2071773315836</v>
      </c>
      <c r="J82" s="39">
        <f t="shared" si="20"/>
        <v>-273.62996010497682</v>
      </c>
      <c r="K82" s="36">
        <f t="shared" si="15"/>
        <v>1499.5772172266068</v>
      </c>
      <c r="L82" s="36">
        <f t="shared" si="16"/>
        <v>8993706.8034257926</v>
      </c>
      <c r="M82" s="36">
        <f t="shared" si="17"/>
        <v>7605855.6457733493</v>
      </c>
      <c r="N82" s="40">
        <f>'jan-aug'!M82</f>
        <v>5238587.9362174524</v>
      </c>
      <c r="O82" s="40">
        <f t="shared" si="19"/>
        <v>2367267.7095558969</v>
      </c>
    </row>
    <row r="83" spans="1:15" s="34" customFormat="1" x14ac:dyDescent="0.3">
      <c r="A83" s="33">
        <v>522</v>
      </c>
      <c r="B83" s="34" t="s">
        <v>138</v>
      </c>
      <c r="C83" s="35">
        <v>112254</v>
      </c>
      <c r="D83" s="35">
        <v>6227</v>
      </c>
      <c r="E83" s="36">
        <f t="shared" si="11"/>
        <v>18026.979283764253</v>
      </c>
      <c r="F83" s="37">
        <f t="shared" si="18"/>
        <v>0.79213669943864284</v>
      </c>
      <c r="G83" s="38">
        <f t="shared" si="12"/>
        <v>2838.2581559949758</v>
      </c>
      <c r="H83" s="38">
        <f t="shared" si="13"/>
        <v>859.14125696561416</v>
      </c>
      <c r="I83" s="36">
        <f t="shared" si="14"/>
        <v>3697.3994129605899</v>
      </c>
      <c r="J83" s="39">
        <f t="shared" si="20"/>
        <v>-273.62996010497682</v>
      </c>
      <c r="K83" s="36">
        <f t="shared" si="15"/>
        <v>3423.7694528556131</v>
      </c>
      <c r="L83" s="36">
        <f t="shared" si="16"/>
        <v>23023706.144505594</v>
      </c>
      <c r="M83" s="36">
        <f t="shared" si="17"/>
        <v>21319812.382931903</v>
      </c>
      <c r="N83" s="40">
        <f>'jan-aug'!M83</f>
        <v>16887375.567591891</v>
      </c>
      <c r="O83" s="40">
        <f t="shared" si="19"/>
        <v>4432436.8153400123</v>
      </c>
    </row>
    <row r="84" spans="1:15" s="34" customFormat="1" x14ac:dyDescent="0.3">
      <c r="A84" s="33">
        <v>528</v>
      </c>
      <c r="B84" s="34" t="s">
        <v>139</v>
      </c>
      <c r="C84" s="35">
        <v>265469</v>
      </c>
      <c r="D84" s="35">
        <v>14906</v>
      </c>
      <c r="E84" s="36">
        <f t="shared" si="11"/>
        <v>17809.539782637865</v>
      </c>
      <c r="F84" s="37">
        <f t="shared" si="18"/>
        <v>0.78258203106971824</v>
      </c>
      <c r="G84" s="38">
        <f t="shared" si="12"/>
        <v>2968.7218566708084</v>
      </c>
      <c r="H84" s="38">
        <f t="shared" si="13"/>
        <v>935.2450823598499</v>
      </c>
      <c r="I84" s="36">
        <f t="shared" si="14"/>
        <v>3903.9669390306581</v>
      </c>
      <c r="J84" s="39">
        <f t="shared" si="20"/>
        <v>-273.62996010497682</v>
      </c>
      <c r="K84" s="36">
        <f t="shared" si="15"/>
        <v>3630.3369789256813</v>
      </c>
      <c r="L84" s="36">
        <f t="shared" si="16"/>
        <v>58192531.193190992</v>
      </c>
      <c r="M84" s="36">
        <f t="shared" si="17"/>
        <v>54113803.007866204</v>
      </c>
      <c r="N84" s="40">
        <f>'jan-aug'!M84</f>
        <v>45526316.91191984</v>
      </c>
      <c r="O84" s="40">
        <f t="shared" si="19"/>
        <v>8587486.0959463641</v>
      </c>
    </row>
    <row r="85" spans="1:15" s="34" customFormat="1" x14ac:dyDescent="0.3">
      <c r="A85" s="33">
        <v>529</v>
      </c>
      <c r="B85" s="34" t="s">
        <v>140</v>
      </c>
      <c r="C85" s="35">
        <v>231227</v>
      </c>
      <c r="D85" s="35">
        <v>13180</v>
      </c>
      <c r="E85" s="36">
        <f t="shared" si="11"/>
        <v>17543.778452200302</v>
      </c>
      <c r="F85" s="37">
        <f t="shared" si="18"/>
        <v>0.77090401780873696</v>
      </c>
      <c r="G85" s="38">
        <f t="shared" si="12"/>
        <v>3128.178654933346</v>
      </c>
      <c r="H85" s="38">
        <f t="shared" si="13"/>
        <v>1028.2615480129969</v>
      </c>
      <c r="I85" s="36">
        <f t="shared" si="14"/>
        <v>4156.4402029463427</v>
      </c>
      <c r="J85" s="39">
        <f t="shared" si="20"/>
        <v>-273.62996010497682</v>
      </c>
      <c r="K85" s="36">
        <f t="shared" si="15"/>
        <v>3882.8102428413658</v>
      </c>
      <c r="L85" s="36">
        <f t="shared" si="16"/>
        <v>54781881.874832794</v>
      </c>
      <c r="M85" s="36">
        <f t="shared" si="17"/>
        <v>51175439.000649199</v>
      </c>
      <c r="N85" s="40">
        <f>'jan-aug'!M85</f>
        <v>41661851.932047732</v>
      </c>
      <c r="O85" s="40">
        <f t="shared" si="19"/>
        <v>9513587.0686014667</v>
      </c>
    </row>
    <row r="86" spans="1:15" s="34" customFormat="1" x14ac:dyDescent="0.3">
      <c r="A86" s="33">
        <v>532</v>
      </c>
      <c r="B86" s="34" t="s">
        <v>141</v>
      </c>
      <c r="C86" s="35">
        <v>118658</v>
      </c>
      <c r="D86" s="35">
        <v>6629</v>
      </c>
      <c r="E86" s="36">
        <f t="shared" si="11"/>
        <v>17899.834062452857</v>
      </c>
      <c r="F86" s="37">
        <f t="shared" si="18"/>
        <v>0.78654971814945296</v>
      </c>
      <c r="G86" s="38">
        <f t="shared" si="12"/>
        <v>2914.5452887818128</v>
      </c>
      <c r="H86" s="38">
        <f t="shared" si="13"/>
        <v>903.64208442460256</v>
      </c>
      <c r="I86" s="36">
        <f t="shared" si="14"/>
        <v>3818.1873732064155</v>
      </c>
      <c r="J86" s="39">
        <f t="shared" si="20"/>
        <v>-273.62996010497682</v>
      </c>
      <c r="K86" s="36">
        <f t="shared" si="15"/>
        <v>3544.5574131014387</v>
      </c>
      <c r="L86" s="36">
        <f t="shared" si="16"/>
        <v>25310764.096985329</v>
      </c>
      <c r="M86" s="36">
        <f t="shared" si="17"/>
        <v>23496871.091449436</v>
      </c>
      <c r="N86" s="40">
        <f>'jan-aug'!M86</f>
        <v>18509874.769161176</v>
      </c>
      <c r="O86" s="40">
        <f t="shared" si="19"/>
        <v>4986996.3222882599</v>
      </c>
    </row>
    <row r="87" spans="1:15" s="34" customFormat="1" x14ac:dyDescent="0.3">
      <c r="A87" s="33">
        <v>533</v>
      </c>
      <c r="B87" s="34" t="s">
        <v>142</v>
      </c>
      <c r="C87" s="35">
        <v>184596</v>
      </c>
      <c r="D87" s="35">
        <v>9044</v>
      </c>
      <c r="E87" s="36">
        <f t="shared" si="11"/>
        <v>20410.880141530295</v>
      </c>
      <c r="F87" s="37">
        <f t="shared" si="18"/>
        <v>0.8968894329684628</v>
      </c>
      <c r="G87" s="38">
        <f t="shared" si="12"/>
        <v>1407.9176413353503</v>
      </c>
      <c r="H87" s="38">
        <f t="shared" si="13"/>
        <v>24.775956747499364</v>
      </c>
      <c r="I87" s="36">
        <f t="shared" si="14"/>
        <v>1432.6935980828496</v>
      </c>
      <c r="J87" s="39">
        <f t="shared" si="20"/>
        <v>-273.62996010497682</v>
      </c>
      <c r="K87" s="36">
        <f t="shared" si="15"/>
        <v>1159.0636379778728</v>
      </c>
      <c r="L87" s="36">
        <f t="shared" si="16"/>
        <v>12957280.901061291</v>
      </c>
      <c r="M87" s="36">
        <f t="shared" si="17"/>
        <v>10482571.541871881</v>
      </c>
      <c r="N87" s="40">
        <f>'jan-aug'!M87</f>
        <v>8308885.2711259136</v>
      </c>
      <c r="O87" s="40">
        <f t="shared" si="19"/>
        <v>2173686.2707459675</v>
      </c>
    </row>
    <row r="88" spans="1:15" s="34" customFormat="1" x14ac:dyDescent="0.3">
      <c r="A88" s="33">
        <v>534</v>
      </c>
      <c r="B88" s="34" t="s">
        <v>143</v>
      </c>
      <c r="C88" s="35">
        <v>264297</v>
      </c>
      <c r="D88" s="35">
        <v>13695</v>
      </c>
      <c r="E88" s="36">
        <f t="shared" si="11"/>
        <v>19298.795180722893</v>
      </c>
      <c r="F88" s="37">
        <f t="shared" si="18"/>
        <v>0.84802249322871848</v>
      </c>
      <c r="G88" s="38">
        <f t="shared" si="12"/>
        <v>2075.1686178197915</v>
      </c>
      <c r="H88" s="38">
        <f t="shared" si="13"/>
        <v>414.00569303009013</v>
      </c>
      <c r="I88" s="36">
        <f t="shared" si="14"/>
        <v>2489.1743108498817</v>
      </c>
      <c r="J88" s="39">
        <f t="shared" si="20"/>
        <v>-273.62996010497682</v>
      </c>
      <c r="K88" s="36">
        <f t="shared" si="15"/>
        <v>2215.5443507449049</v>
      </c>
      <c r="L88" s="36">
        <f t="shared" si="16"/>
        <v>34089242.18708913</v>
      </c>
      <c r="M88" s="36">
        <f t="shared" si="17"/>
        <v>30341879.883451473</v>
      </c>
      <c r="N88" s="40">
        <f>'jan-aug'!M88</f>
        <v>23955360.486296929</v>
      </c>
      <c r="O88" s="40">
        <f t="shared" si="19"/>
        <v>6386519.3971545435</v>
      </c>
    </row>
    <row r="89" spans="1:15" s="34" customFormat="1" x14ac:dyDescent="0.3">
      <c r="A89" s="33">
        <v>536</v>
      </c>
      <c r="B89" s="34" t="s">
        <v>144</v>
      </c>
      <c r="C89" s="35">
        <v>88613</v>
      </c>
      <c r="D89" s="35">
        <v>5758</v>
      </c>
      <c r="E89" s="36">
        <f t="shared" si="11"/>
        <v>15389.544980896144</v>
      </c>
      <c r="F89" s="37">
        <f t="shared" si="18"/>
        <v>0.6762432671129166</v>
      </c>
      <c r="G89" s="38">
        <f t="shared" si="12"/>
        <v>4420.7187377158407</v>
      </c>
      <c r="H89" s="38">
        <f t="shared" si="13"/>
        <v>1782.2432629694522</v>
      </c>
      <c r="I89" s="36">
        <f t="shared" si="14"/>
        <v>6202.9620006852929</v>
      </c>
      <c r="J89" s="39">
        <f t="shared" si="20"/>
        <v>-273.62996010497682</v>
      </c>
      <c r="K89" s="36">
        <f t="shared" si="15"/>
        <v>5929.3320405803161</v>
      </c>
      <c r="L89" s="36">
        <f t="shared" si="16"/>
        <v>35716655.199945919</v>
      </c>
      <c r="M89" s="36">
        <f t="shared" si="17"/>
        <v>34141093.889661461</v>
      </c>
      <c r="N89" s="40">
        <f>'jan-aug'!M89</f>
        <v>27237268.165761054</v>
      </c>
      <c r="O89" s="40">
        <f t="shared" si="19"/>
        <v>6903825.7239004076</v>
      </c>
    </row>
    <row r="90" spans="1:15" s="34" customFormat="1" x14ac:dyDescent="0.3">
      <c r="A90" s="33">
        <v>538</v>
      </c>
      <c r="B90" s="34" t="s">
        <v>145</v>
      </c>
      <c r="C90" s="35">
        <v>112395</v>
      </c>
      <c r="D90" s="35">
        <v>6751</v>
      </c>
      <c r="E90" s="36">
        <f t="shared" si="11"/>
        <v>16648.644645237742</v>
      </c>
      <c r="F90" s="37">
        <f t="shared" si="18"/>
        <v>0.73157028761235943</v>
      </c>
      <c r="G90" s="38">
        <f t="shared" si="12"/>
        <v>3665.2589391108818</v>
      </c>
      <c r="H90" s="38">
        <f t="shared" si="13"/>
        <v>1341.5583804498929</v>
      </c>
      <c r="I90" s="36">
        <f t="shared" si="14"/>
        <v>5006.8173195607742</v>
      </c>
      <c r="J90" s="39">
        <f t="shared" si="20"/>
        <v>-273.62996010497682</v>
      </c>
      <c r="K90" s="36">
        <f t="shared" si="15"/>
        <v>4733.1873594557974</v>
      </c>
      <c r="L90" s="36">
        <f t="shared" si="16"/>
        <v>33801023.724354789</v>
      </c>
      <c r="M90" s="36">
        <f t="shared" si="17"/>
        <v>31953747.863686088</v>
      </c>
      <c r="N90" s="40">
        <f>'jan-aug'!M90</f>
        <v>24401729.999488171</v>
      </c>
      <c r="O90" s="40">
        <f t="shared" si="19"/>
        <v>7552017.8641979173</v>
      </c>
    </row>
    <row r="91" spans="1:15" s="34" customFormat="1" x14ac:dyDescent="0.3">
      <c r="A91" s="33">
        <v>540</v>
      </c>
      <c r="B91" s="34" t="s">
        <v>146</v>
      </c>
      <c r="C91" s="35">
        <v>54312</v>
      </c>
      <c r="D91" s="35">
        <v>3058</v>
      </c>
      <c r="E91" s="36">
        <f t="shared" si="11"/>
        <v>17760.627861347286</v>
      </c>
      <c r="F91" s="37">
        <f t="shared" si="18"/>
        <v>0.78043275651381872</v>
      </c>
      <c r="G91" s="38">
        <f t="shared" si="12"/>
        <v>2998.0690094451556</v>
      </c>
      <c r="H91" s="38">
        <f t="shared" si="13"/>
        <v>952.36425481155254</v>
      </c>
      <c r="I91" s="36">
        <f t="shared" si="14"/>
        <v>3950.4332642567083</v>
      </c>
      <c r="J91" s="39">
        <f t="shared" si="20"/>
        <v>-273.62996010497682</v>
      </c>
      <c r="K91" s="36">
        <f t="shared" si="15"/>
        <v>3676.8033041517315</v>
      </c>
      <c r="L91" s="36">
        <f t="shared" si="16"/>
        <v>12080424.922097014</v>
      </c>
      <c r="M91" s="36">
        <f t="shared" si="17"/>
        <v>11243664.504095996</v>
      </c>
      <c r="N91" s="40">
        <f>'jan-aug'!M91</f>
        <v>8101754.8716389947</v>
      </c>
      <c r="O91" s="40">
        <f t="shared" si="19"/>
        <v>3141909.6324570011</v>
      </c>
    </row>
    <row r="92" spans="1:15" s="34" customFormat="1" x14ac:dyDescent="0.3">
      <c r="A92" s="33">
        <v>541</v>
      </c>
      <c r="B92" s="34" t="s">
        <v>147</v>
      </c>
      <c r="C92" s="35">
        <v>22102</v>
      </c>
      <c r="D92" s="35">
        <v>1321</v>
      </c>
      <c r="E92" s="36">
        <f t="shared" si="11"/>
        <v>16731.26419379258</v>
      </c>
      <c r="F92" s="37">
        <f t="shared" si="18"/>
        <v>0.73520073370491601</v>
      </c>
      <c r="G92" s="38">
        <f t="shared" si="12"/>
        <v>3615.6872099779794</v>
      </c>
      <c r="H92" s="38">
        <f t="shared" si="13"/>
        <v>1312.6415384556994</v>
      </c>
      <c r="I92" s="36">
        <f t="shared" si="14"/>
        <v>4928.3287484336788</v>
      </c>
      <c r="J92" s="39">
        <f t="shared" si="20"/>
        <v>-273.62996010497682</v>
      </c>
      <c r="K92" s="36">
        <f t="shared" si="15"/>
        <v>4654.698788328702</v>
      </c>
      <c r="L92" s="36">
        <f t="shared" si="16"/>
        <v>6510322.2766808895</v>
      </c>
      <c r="M92" s="36">
        <f t="shared" si="17"/>
        <v>6148857.0993822152</v>
      </c>
      <c r="N92" s="40">
        <f>'jan-aug'!M92</f>
        <v>4843300.4857537961</v>
      </c>
      <c r="O92" s="40">
        <f t="shared" si="19"/>
        <v>1305556.6136284191</v>
      </c>
    </row>
    <row r="93" spans="1:15" s="34" customFormat="1" x14ac:dyDescent="0.3">
      <c r="A93" s="33">
        <v>542</v>
      </c>
      <c r="B93" s="34" t="s">
        <v>148</v>
      </c>
      <c r="C93" s="35">
        <v>128983</v>
      </c>
      <c r="D93" s="35">
        <v>6458</v>
      </c>
      <c r="E93" s="36">
        <f t="shared" si="11"/>
        <v>19972.592133787552</v>
      </c>
      <c r="F93" s="37">
        <f t="shared" si="18"/>
        <v>0.87763029862366659</v>
      </c>
      <c r="G93" s="38">
        <f t="shared" si="12"/>
        <v>1670.8904459809964</v>
      </c>
      <c r="H93" s="38">
        <f t="shared" si="13"/>
        <v>178.17675945745958</v>
      </c>
      <c r="I93" s="36">
        <f t="shared" si="14"/>
        <v>1849.0672054384561</v>
      </c>
      <c r="J93" s="39">
        <f t="shared" si="20"/>
        <v>-273.62996010497682</v>
      </c>
      <c r="K93" s="36">
        <f t="shared" si="15"/>
        <v>1575.4372453334793</v>
      </c>
      <c r="L93" s="36">
        <f t="shared" si="16"/>
        <v>11941276.01272155</v>
      </c>
      <c r="M93" s="36">
        <f t="shared" si="17"/>
        <v>10174173.730363609</v>
      </c>
      <c r="N93" s="40">
        <f>'jan-aug'!M93</f>
        <v>7243903.0938667804</v>
      </c>
      <c r="O93" s="40">
        <f t="shared" si="19"/>
        <v>2930270.6364968289</v>
      </c>
    </row>
    <row r="94" spans="1:15" s="34" customFormat="1" x14ac:dyDescent="0.3">
      <c r="A94" s="33">
        <v>543</v>
      </c>
      <c r="B94" s="34" t="s">
        <v>149</v>
      </c>
      <c r="C94" s="35">
        <v>43479</v>
      </c>
      <c r="D94" s="35">
        <v>2168</v>
      </c>
      <c r="E94" s="36">
        <f t="shared" si="11"/>
        <v>20054.889298892987</v>
      </c>
      <c r="F94" s="37">
        <f t="shared" si="18"/>
        <v>0.88124657862896338</v>
      </c>
      <c r="G94" s="38">
        <f t="shared" si="12"/>
        <v>1621.512146917735</v>
      </c>
      <c r="H94" s="38">
        <f t="shared" si="13"/>
        <v>149.37275167055702</v>
      </c>
      <c r="I94" s="36">
        <f t="shared" si="14"/>
        <v>1770.8848985882919</v>
      </c>
      <c r="J94" s="39">
        <f t="shared" si="20"/>
        <v>-273.62996010497682</v>
      </c>
      <c r="K94" s="36">
        <f t="shared" si="15"/>
        <v>1497.2549384833151</v>
      </c>
      <c r="L94" s="36">
        <f t="shared" si="16"/>
        <v>3839278.4601394166</v>
      </c>
      <c r="M94" s="36">
        <f t="shared" si="17"/>
        <v>3246048.7066318272</v>
      </c>
      <c r="N94" s="40">
        <f>'jan-aug'!M94</f>
        <v>2719334.7487617177</v>
      </c>
      <c r="O94" s="40">
        <f t="shared" si="19"/>
        <v>526713.95787010947</v>
      </c>
    </row>
    <row r="95" spans="1:15" s="34" customFormat="1" x14ac:dyDescent="0.3">
      <c r="A95" s="33">
        <v>544</v>
      </c>
      <c r="B95" s="34" t="s">
        <v>150</v>
      </c>
      <c r="C95" s="35">
        <v>66605</v>
      </c>
      <c r="D95" s="35">
        <v>3220</v>
      </c>
      <c r="E95" s="36">
        <f t="shared" si="11"/>
        <v>20684.782608695652</v>
      </c>
      <c r="F95" s="37">
        <f t="shared" si="18"/>
        <v>0.90892518188086524</v>
      </c>
      <c r="G95" s="38">
        <f t="shared" si="12"/>
        <v>1243.5761610361362</v>
      </c>
      <c r="H95" s="38">
        <f t="shared" si="13"/>
        <v>0</v>
      </c>
      <c r="I95" s="36">
        <f t="shared" si="14"/>
        <v>1243.5761610361362</v>
      </c>
      <c r="J95" s="39">
        <f t="shared" si="20"/>
        <v>-273.62996010497682</v>
      </c>
      <c r="K95" s="36">
        <f t="shared" si="15"/>
        <v>969.94620093115941</v>
      </c>
      <c r="L95" s="36">
        <f t="shared" si="16"/>
        <v>4004315.2385363588</v>
      </c>
      <c r="M95" s="36">
        <f t="shared" si="17"/>
        <v>3123226.7669983334</v>
      </c>
      <c r="N95" s="40">
        <f>'jan-aug'!M95</f>
        <v>2570984.6062941919</v>
      </c>
      <c r="O95" s="40">
        <f t="shared" si="19"/>
        <v>552242.16070414148</v>
      </c>
    </row>
    <row r="96" spans="1:15" s="34" customFormat="1" x14ac:dyDescent="0.3">
      <c r="A96" s="33">
        <v>545</v>
      </c>
      <c r="B96" s="34" t="s">
        <v>151</v>
      </c>
      <c r="C96" s="35">
        <v>35263</v>
      </c>
      <c r="D96" s="35">
        <v>1590</v>
      </c>
      <c r="E96" s="36">
        <f t="shared" si="11"/>
        <v>22177.987421383648</v>
      </c>
      <c r="F96" s="37">
        <f t="shared" si="18"/>
        <v>0.97453918815943574</v>
      </c>
      <c r="G96" s="38">
        <f t="shared" si="12"/>
        <v>347.65327342333836</v>
      </c>
      <c r="H96" s="38">
        <f t="shared" si="13"/>
        <v>0</v>
      </c>
      <c r="I96" s="36">
        <f t="shared" si="14"/>
        <v>347.65327342333836</v>
      </c>
      <c r="J96" s="39">
        <f t="shared" si="20"/>
        <v>-273.62996010497682</v>
      </c>
      <c r="K96" s="36">
        <f t="shared" si="15"/>
        <v>74.023313318361545</v>
      </c>
      <c r="L96" s="36">
        <f t="shared" si="16"/>
        <v>552768.70474310801</v>
      </c>
      <c r="M96" s="36">
        <f t="shared" si="17"/>
        <v>117697.06817619485</v>
      </c>
      <c r="N96" s="40">
        <f>'jan-aug'!M96</f>
        <v>-449565.9863329904</v>
      </c>
      <c r="O96" s="40">
        <f t="shared" si="19"/>
        <v>567263.05450918525</v>
      </c>
    </row>
    <row r="97" spans="1:15" s="34" customFormat="1" x14ac:dyDescent="0.3">
      <c r="A97" s="33">
        <v>602</v>
      </c>
      <c r="B97" s="34" t="s">
        <v>152</v>
      </c>
      <c r="C97" s="35">
        <v>1487967</v>
      </c>
      <c r="D97" s="35">
        <v>67895</v>
      </c>
      <c r="E97" s="36">
        <f t="shared" si="11"/>
        <v>21915.70807865086</v>
      </c>
      <c r="F97" s="37">
        <f t="shared" si="18"/>
        <v>0.9630141794703535</v>
      </c>
      <c r="G97" s="38">
        <f t="shared" si="12"/>
        <v>505.02087906301165</v>
      </c>
      <c r="H97" s="38">
        <f t="shared" si="13"/>
        <v>0</v>
      </c>
      <c r="I97" s="36">
        <f t="shared" si="14"/>
        <v>505.02087906301165</v>
      </c>
      <c r="J97" s="39">
        <f t="shared" si="20"/>
        <v>-273.62996010497682</v>
      </c>
      <c r="K97" s="36">
        <f t="shared" si="15"/>
        <v>231.39091895803483</v>
      </c>
      <c r="L97" s="36">
        <f t="shared" si="16"/>
        <v>34288392.583983175</v>
      </c>
      <c r="M97" s="36">
        <f t="shared" si="17"/>
        <v>15710286.442655776</v>
      </c>
      <c r="N97" s="40">
        <f>'jan-aug'!M97</f>
        <v>13154378.212529304</v>
      </c>
      <c r="O97" s="40">
        <f t="shared" si="19"/>
        <v>2555908.2301264722</v>
      </c>
    </row>
    <row r="98" spans="1:15" s="34" customFormat="1" x14ac:dyDescent="0.3">
      <c r="A98" s="33">
        <v>604</v>
      </c>
      <c r="B98" s="34" t="s">
        <v>153</v>
      </c>
      <c r="C98" s="35">
        <v>654379</v>
      </c>
      <c r="D98" s="35">
        <v>27013</v>
      </c>
      <c r="E98" s="36">
        <f t="shared" si="11"/>
        <v>24224.595565098287</v>
      </c>
      <c r="F98" s="37">
        <f t="shared" si="18"/>
        <v>1.0644706955122214</v>
      </c>
      <c r="G98" s="38">
        <f t="shared" si="12"/>
        <v>-880.31161280544472</v>
      </c>
      <c r="H98" s="38">
        <f t="shared" si="13"/>
        <v>0</v>
      </c>
      <c r="I98" s="36">
        <f t="shared" si="14"/>
        <v>-880.31161280544472</v>
      </c>
      <c r="J98" s="39">
        <f t="shared" si="20"/>
        <v>-273.62996010497682</v>
      </c>
      <c r="K98" s="36">
        <f t="shared" si="15"/>
        <v>-1153.9415729104217</v>
      </c>
      <c r="L98" s="36">
        <f t="shared" si="16"/>
        <v>-23779857.59671348</v>
      </c>
      <c r="M98" s="36">
        <f t="shared" si="17"/>
        <v>-31171423.70902922</v>
      </c>
      <c r="N98" s="40">
        <f>'jan-aug'!M98</f>
        <v>-29712691.313718945</v>
      </c>
      <c r="O98" s="40">
        <f t="shared" si="19"/>
        <v>-1458732.3953102753</v>
      </c>
    </row>
    <row r="99" spans="1:15" s="34" customFormat="1" x14ac:dyDescent="0.3">
      <c r="A99" s="33">
        <v>605</v>
      </c>
      <c r="B99" s="34" t="s">
        <v>154</v>
      </c>
      <c r="C99" s="35">
        <v>584225</v>
      </c>
      <c r="D99" s="35">
        <v>29801</v>
      </c>
      <c r="E99" s="36">
        <f t="shared" si="11"/>
        <v>19604.207912486159</v>
      </c>
      <c r="F99" s="37">
        <f t="shared" si="18"/>
        <v>0.86144285775553542</v>
      </c>
      <c r="G99" s="38">
        <f t="shared" si="12"/>
        <v>1891.9209787618317</v>
      </c>
      <c r="H99" s="38">
        <f t="shared" si="13"/>
        <v>307.11123691294688</v>
      </c>
      <c r="I99" s="36">
        <f t="shared" si="14"/>
        <v>2199.0322156747789</v>
      </c>
      <c r="J99" s="39">
        <f t="shared" si="20"/>
        <v>-273.62996010497682</v>
      </c>
      <c r="K99" s="36">
        <f t="shared" si="15"/>
        <v>1925.402255569802</v>
      </c>
      <c r="L99" s="36">
        <f t="shared" si="16"/>
        <v>65533359.059324086</v>
      </c>
      <c r="M99" s="36">
        <f t="shared" si="17"/>
        <v>57378912.61823567</v>
      </c>
      <c r="N99" s="40">
        <f>'jan-aug'!M99</f>
        <v>46315144.417826556</v>
      </c>
      <c r="O99" s="40">
        <f t="shared" si="19"/>
        <v>11063768.200409114</v>
      </c>
    </row>
    <row r="100" spans="1:15" s="34" customFormat="1" x14ac:dyDescent="0.3">
      <c r="A100" s="33">
        <v>612</v>
      </c>
      <c r="B100" s="34" t="s">
        <v>155</v>
      </c>
      <c r="C100" s="35">
        <v>173292</v>
      </c>
      <c r="D100" s="35">
        <v>6767</v>
      </c>
      <c r="E100" s="36">
        <f t="shared" si="11"/>
        <v>25608.393675188414</v>
      </c>
      <c r="F100" s="37">
        <f t="shared" si="18"/>
        <v>1.1252771817438589</v>
      </c>
      <c r="G100" s="38">
        <f t="shared" si="12"/>
        <v>-1710.590478859521</v>
      </c>
      <c r="H100" s="38">
        <f t="shared" si="13"/>
        <v>0</v>
      </c>
      <c r="I100" s="36">
        <f t="shared" si="14"/>
        <v>-1710.590478859521</v>
      </c>
      <c r="J100" s="39">
        <f t="shared" si="20"/>
        <v>-273.62996010497682</v>
      </c>
      <c r="K100" s="36">
        <f t="shared" si="15"/>
        <v>-1984.2204389644978</v>
      </c>
      <c r="L100" s="36">
        <f t="shared" si="16"/>
        <v>-11575565.770442378</v>
      </c>
      <c r="M100" s="36">
        <f t="shared" si="17"/>
        <v>-13427219.710472757</v>
      </c>
      <c r="N100" s="40">
        <f>'jan-aug'!M100</f>
        <v>-9295657.754412178</v>
      </c>
      <c r="O100" s="40">
        <f t="shared" si="19"/>
        <v>-4131561.956060579</v>
      </c>
    </row>
    <row r="101" spans="1:15" s="34" customFormat="1" x14ac:dyDescent="0.3">
      <c r="A101" s="33">
        <v>615</v>
      </c>
      <c r="B101" s="34" t="s">
        <v>156</v>
      </c>
      <c r="C101" s="35">
        <v>21336</v>
      </c>
      <c r="D101" s="35">
        <v>1074</v>
      </c>
      <c r="E101" s="36">
        <f t="shared" si="11"/>
        <v>19865.921787709496</v>
      </c>
      <c r="F101" s="37">
        <f t="shared" si="18"/>
        <v>0.87294301882264358</v>
      </c>
      <c r="G101" s="38">
        <f t="shared" si="12"/>
        <v>1734.8926536278298</v>
      </c>
      <c r="H101" s="38">
        <f t="shared" si="13"/>
        <v>215.51138058477898</v>
      </c>
      <c r="I101" s="36">
        <f t="shared" si="14"/>
        <v>1950.4040342126086</v>
      </c>
      <c r="J101" s="39">
        <f t="shared" si="20"/>
        <v>-273.62996010497682</v>
      </c>
      <c r="K101" s="36">
        <f t="shared" si="15"/>
        <v>1676.7740741076318</v>
      </c>
      <c r="L101" s="36">
        <f t="shared" si="16"/>
        <v>2094733.9327443417</v>
      </c>
      <c r="M101" s="36">
        <f t="shared" si="17"/>
        <v>1800855.3555915966</v>
      </c>
      <c r="N101" s="40">
        <f>'jan-aug'!M101</f>
        <v>1491074.7325507777</v>
      </c>
      <c r="O101" s="40">
        <f t="shared" si="19"/>
        <v>309780.62304081884</v>
      </c>
    </row>
    <row r="102" spans="1:15" s="34" customFormat="1" x14ac:dyDescent="0.3">
      <c r="A102" s="33">
        <v>616</v>
      </c>
      <c r="B102" s="34" t="s">
        <v>100</v>
      </c>
      <c r="C102" s="35">
        <v>72521</v>
      </c>
      <c r="D102" s="35">
        <v>3422</v>
      </c>
      <c r="E102" s="36">
        <f t="shared" si="11"/>
        <v>21192.577440093512</v>
      </c>
      <c r="F102" s="37">
        <f t="shared" si="18"/>
        <v>0.93123856646980618</v>
      </c>
      <c r="G102" s="38">
        <f t="shared" si="12"/>
        <v>938.8992621974204</v>
      </c>
      <c r="H102" s="38">
        <f t="shared" si="13"/>
        <v>0</v>
      </c>
      <c r="I102" s="36">
        <f t="shared" si="14"/>
        <v>938.8992621974204</v>
      </c>
      <c r="J102" s="39">
        <f t="shared" si="20"/>
        <v>-273.62996010497682</v>
      </c>
      <c r="K102" s="36">
        <f t="shared" si="15"/>
        <v>665.26930209244358</v>
      </c>
      <c r="L102" s="36">
        <f t="shared" si="16"/>
        <v>3212913.2752395724</v>
      </c>
      <c r="M102" s="36">
        <f t="shared" si="17"/>
        <v>2276551.551760342</v>
      </c>
      <c r="N102" s="40">
        <f>'jan-aug'!M102</f>
        <v>1474493.3300430845</v>
      </c>
      <c r="O102" s="40">
        <f t="shared" si="19"/>
        <v>802058.22171725752</v>
      </c>
    </row>
    <row r="103" spans="1:15" s="34" customFormat="1" x14ac:dyDescent="0.3">
      <c r="A103" s="33">
        <v>617</v>
      </c>
      <c r="B103" s="34" t="s">
        <v>157</v>
      </c>
      <c r="C103" s="35">
        <v>101311</v>
      </c>
      <c r="D103" s="35">
        <v>4578</v>
      </c>
      <c r="E103" s="36">
        <f t="shared" si="11"/>
        <v>22129.969418960245</v>
      </c>
      <c r="F103" s="37">
        <f t="shared" si="18"/>
        <v>0.97242919394717364</v>
      </c>
      <c r="G103" s="38">
        <f t="shared" si="12"/>
        <v>376.46407487738031</v>
      </c>
      <c r="H103" s="38">
        <f t="shared" si="13"/>
        <v>0</v>
      </c>
      <c r="I103" s="36">
        <f t="shared" si="14"/>
        <v>376.46407487738031</v>
      </c>
      <c r="J103" s="39">
        <f t="shared" si="20"/>
        <v>-273.62996010497682</v>
      </c>
      <c r="K103" s="36">
        <f t="shared" si="15"/>
        <v>102.8341147724035</v>
      </c>
      <c r="L103" s="36">
        <f t="shared" si="16"/>
        <v>1723452.534788647</v>
      </c>
      <c r="M103" s="36">
        <f t="shared" si="17"/>
        <v>470774.5774280632</v>
      </c>
      <c r="N103" s="40">
        <f>'jan-aug'!M103</f>
        <v>4822.461992174698</v>
      </c>
      <c r="O103" s="40">
        <f t="shared" si="19"/>
        <v>465952.11543588853</v>
      </c>
    </row>
    <row r="104" spans="1:15" s="34" customFormat="1" x14ac:dyDescent="0.3">
      <c r="A104" s="33">
        <v>618</v>
      </c>
      <c r="B104" s="34" t="s">
        <v>158</v>
      </c>
      <c r="C104" s="35">
        <v>58261</v>
      </c>
      <c r="D104" s="35">
        <v>2422</v>
      </c>
      <c r="E104" s="36">
        <f t="shared" si="11"/>
        <v>24054.913294797687</v>
      </c>
      <c r="F104" s="37">
        <f t="shared" si="18"/>
        <v>1.0570145625998022</v>
      </c>
      <c r="G104" s="38">
        <f t="shared" si="12"/>
        <v>-778.50225062508468</v>
      </c>
      <c r="H104" s="38">
        <f t="shared" si="13"/>
        <v>0</v>
      </c>
      <c r="I104" s="36">
        <f t="shared" si="14"/>
        <v>-778.50225062508468</v>
      </c>
      <c r="J104" s="39">
        <f t="shared" si="20"/>
        <v>-273.62996010497682</v>
      </c>
      <c r="K104" s="36">
        <f t="shared" si="15"/>
        <v>-1052.1322107300616</v>
      </c>
      <c r="L104" s="36">
        <f t="shared" si="16"/>
        <v>-1885532.4510139551</v>
      </c>
      <c r="M104" s="36">
        <f t="shared" si="17"/>
        <v>-2548264.2143882094</v>
      </c>
      <c r="N104" s="40">
        <f>'jan-aug'!M104</f>
        <v>-2953021.1439613258</v>
      </c>
      <c r="O104" s="40">
        <f t="shared" si="19"/>
        <v>404756.92957311636</v>
      </c>
    </row>
    <row r="105" spans="1:15" s="34" customFormat="1" x14ac:dyDescent="0.3">
      <c r="A105" s="33">
        <v>619</v>
      </c>
      <c r="B105" s="34" t="s">
        <v>159</v>
      </c>
      <c r="C105" s="35">
        <v>104731</v>
      </c>
      <c r="D105" s="35">
        <v>4711</v>
      </c>
      <c r="E105" s="36">
        <f t="shared" si="11"/>
        <v>22231.161112290385</v>
      </c>
      <c r="F105" s="37">
        <f t="shared" si="18"/>
        <v>0.97687573225530477</v>
      </c>
      <c r="G105" s="38">
        <f t="shared" si="12"/>
        <v>315.74905887929634</v>
      </c>
      <c r="H105" s="38">
        <f t="shared" si="13"/>
        <v>0</v>
      </c>
      <c r="I105" s="36">
        <f t="shared" si="14"/>
        <v>315.74905887929634</v>
      </c>
      <c r="J105" s="39">
        <f t="shared" si="20"/>
        <v>-273.62996010497682</v>
      </c>
      <c r="K105" s="36">
        <f t="shared" si="15"/>
        <v>42.119098774319525</v>
      </c>
      <c r="L105" s="36">
        <f t="shared" si="16"/>
        <v>1487493.8163803651</v>
      </c>
      <c r="M105" s="36">
        <f t="shared" si="17"/>
        <v>198423.0743258193</v>
      </c>
      <c r="N105" s="40">
        <f>'jan-aug'!M105</f>
        <v>-894409.91296524054</v>
      </c>
      <c r="O105" s="40">
        <f t="shared" si="19"/>
        <v>1092832.9872910599</v>
      </c>
    </row>
    <row r="106" spans="1:15" s="34" customFormat="1" x14ac:dyDescent="0.3">
      <c r="A106" s="33">
        <v>620</v>
      </c>
      <c r="B106" s="34" t="s">
        <v>160</v>
      </c>
      <c r="C106" s="35">
        <v>130235</v>
      </c>
      <c r="D106" s="35">
        <v>4497</v>
      </c>
      <c r="E106" s="36">
        <f t="shared" si="11"/>
        <v>28960.4180564821</v>
      </c>
      <c r="F106" s="37">
        <f t="shared" si="18"/>
        <v>1.2725709400623846</v>
      </c>
      <c r="G106" s="38">
        <f t="shared" si="12"/>
        <v>-3721.8051076357324</v>
      </c>
      <c r="H106" s="38">
        <f t="shared" si="13"/>
        <v>0</v>
      </c>
      <c r="I106" s="36">
        <f t="shared" si="14"/>
        <v>-3721.8051076357324</v>
      </c>
      <c r="J106" s="39">
        <f t="shared" si="20"/>
        <v>-273.62996010497682</v>
      </c>
      <c r="K106" s="36">
        <f t="shared" si="15"/>
        <v>-3995.4350677407092</v>
      </c>
      <c r="L106" s="36">
        <f t="shared" si="16"/>
        <v>-16736957.569037888</v>
      </c>
      <c r="M106" s="36">
        <f t="shared" si="17"/>
        <v>-17967471.499629971</v>
      </c>
      <c r="N106" s="40">
        <f>'jan-aug'!M106</f>
        <v>-16704273.610402176</v>
      </c>
      <c r="O106" s="40">
        <f t="shared" si="19"/>
        <v>-1263197.8892277945</v>
      </c>
    </row>
    <row r="107" spans="1:15" s="34" customFormat="1" x14ac:dyDescent="0.3">
      <c r="A107" s="33">
        <v>621</v>
      </c>
      <c r="B107" s="34" t="s">
        <v>161</v>
      </c>
      <c r="C107" s="35">
        <v>75869</v>
      </c>
      <c r="D107" s="35">
        <v>3512</v>
      </c>
      <c r="E107" s="36">
        <f t="shared" si="11"/>
        <v>21602.790432801823</v>
      </c>
      <c r="F107" s="37">
        <f t="shared" si="18"/>
        <v>0.94926403601719</v>
      </c>
      <c r="G107" s="38">
        <f t="shared" si="12"/>
        <v>692.7714665724335</v>
      </c>
      <c r="H107" s="38">
        <f t="shared" si="13"/>
        <v>0</v>
      </c>
      <c r="I107" s="36">
        <f t="shared" si="14"/>
        <v>692.7714665724335</v>
      </c>
      <c r="J107" s="39">
        <f t="shared" si="20"/>
        <v>-273.62996010497682</v>
      </c>
      <c r="K107" s="36">
        <f t="shared" si="15"/>
        <v>419.14150646745668</v>
      </c>
      <c r="L107" s="36">
        <f t="shared" si="16"/>
        <v>2433013.3906023866</v>
      </c>
      <c r="M107" s="36">
        <f t="shared" si="17"/>
        <v>1472024.9707137079</v>
      </c>
      <c r="N107" s="40">
        <f>'jan-aug'!M107</f>
        <v>1840755.6327034812</v>
      </c>
      <c r="O107" s="40">
        <f t="shared" si="19"/>
        <v>-368730.66198977339</v>
      </c>
    </row>
    <row r="108" spans="1:15" s="34" customFormat="1" x14ac:dyDescent="0.3">
      <c r="A108" s="33">
        <v>622</v>
      </c>
      <c r="B108" s="34" t="s">
        <v>162</v>
      </c>
      <c r="C108" s="35">
        <v>52669</v>
      </c>
      <c r="D108" s="35">
        <v>2275</v>
      </c>
      <c r="E108" s="36">
        <f t="shared" si="11"/>
        <v>23151.208791208792</v>
      </c>
      <c r="F108" s="37">
        <f t="shared" si="18"/>
        <v>1.0173042211458976</v>
      </c>
      <c r="G108" s="38">
        <f t="shared" si="12"/>
        <v>-236.27954847174769</v>
      </c>
      <c r="H108" s="38">
        <f t="shared" si="13"/>
        <v>0</v>
      </c>
      <c r="I108" s="36">
        <f t="shared" si="14"/>
        <v>-236.27954847174769</v>
      </c>
      <c r="J108" s="39">
        <f t="shared" si="20"/>
        <v>-273.62996010497682</v>
      </c>
      <c r="K108" s="36">
        <f t="shared" si="15"/>
        <v>-509.90950857672453</v>
      </c>
      <c r="L108" s="36">
        <f t="shared" si="16"/>
        <v>-537535.97277322598</v>
      </c>
      <c r="M108" s="36">
        <f t="shared" si="17"/>
        <v>-1160044.1320120483</v>
      </c>
      <c r="N108" s="40">
        <f>'jan-aug'!M108</f>
        <v>-1509669.5716399744</v>
      </c>
      <c r="O108" s="40">
        <f t="shared" si="19"/>
        <v>349625.4396279261</v>
      </c>
    </row>
    <row r="109" spans="1:15" s="34" customFormat="1" x14ac:dyDescent="0.3">
      <c r="A109" s="33">
        <v>623</v>
      </c>
      <c r="B109" s="34" t="s">
        <v>163</v>
      </c>
      <c r="C109" s="35">
        <v>271821</v>
      </c>
      <c r="D109" s="35">
        <v>13794</v>
      </c>
      <c r="E109" s="36">
        <f t="shared" si="11"/>
        <v>19705.741626794257</v>
      </c>
      <c r="F109" s="37">
        <f t="shared" si="18"/>
        <v>0.86590442505795084</v>
      </c>
      <c r="G109" s="38">
        <f t="shared" si="12"/>
        <v>1831.000750176973</v>
      </c>
      <c r="H109" s="38">
        <f t="shared" si="13"/>
        <v>271.57443690511263</v>
      </c>
      <c r="I109" s="36">
        <f t="shared" si="14"/>
        <v>2102.5751870820859</v>
      </c>
      <c r="J109" s="39">
        <f t="shared" si="20"/>
        <v>-273.62996010497682</v>
      </c>
      <c r="K109" s="36">
        <f t="shared" si="15"/>
        <v>1828.9452269771091</v>
      </c>
      <c r="L109" s="36">
        <f t="shared" si="16"/>
        <v>29002922.130610295</v>
      </c>
      <c r="M109" s="36">
        <f t="shared" si="17"/>
        <v>25228470.460922241</v>
      </c>
      <c r="N109" s="40">
        <f>'jan-aug'!M109</f>
        <v>16128165.140414748</v>
      </c>
      <c r="O109" s="40">
        <f t="shared" si="19"/>
        <v>9100305.3205074929</v>
      </c>
    </row>
    <row r="110" spans="1:15" s="34" customFormat="1" x14ac:dyDescent="0.3">
      <c r="A110" s="33">
        <v>624</v>
      </c>
      <c r="B110" s="34" t="s">
        <v>164</v>
      </c>
      <c r="C110" s="35">
        <v>375674</v>
      </c>
      <c r="D110" s="35">
        <v>18205</v>
      </c>
      <c r="E110" s="36">
        <f t="shared" si="11"/>
        <v>20635.759406756384</v>
      </c>
      <c r="F110" s="37">
        <f t="shared" si="18"/>
        <v>0.90677101746048117</v>
      </c>
      <c r="G110" s="38">
        <f t="shared" si="12"/>
        <v>1272.9900821996969</v>
      </c>
      <c r="H110" s="38">
        <f t="shared" si="13"/>
        <v>0</v>
      </c>
      <c r="I110" s="36">
        <f t="shared" si="14"/>
        <v>1272.9900821996969</v>
      </c>
      <c r="J110" s="39">
        <f t="shared" si="20"/>
        <v>-273.62996010497682</v>
      </c>
      <c r="K110" s="36">
        <f t="shared" si="15"/>
        <v>999.36012209472005</v>
      </c>
      <c r="L110" s="36">
        <f t="shared" si="16"/>
        <v>23174784.44644548</v>
      </c>
      <c r="M110" s="36">
        <f t="shared" si="17"/>
        <v>18193351.022734378</v>
      </c>
      <c r="N110" s="40">
        <f>'jan-aug'!M110</f>
        <v>14182357.999250235</v>
      </c>
      <c r="O110" s="40">
        <f t="shared" si="19"/>
        <v>4010993.0234841425</v>
      </c>
    </row>
    <row r="111" spans="1:15" s="34" customFormat="1" x14ac:dyDescent="0.3">
      <c r="A111" s="33">
        <v>625</v>
      </c>
      <c r="B111" s="34" t="s">
        <v>165</v>
      </c>
      <c r="C111" s="35">
        <v>457993</v>
      </c>
      <c r="D111" s="35">
        <v>24431</v>
      </c>
      <c r="E111" s="36">
        <f t="shared" si="11"/>
        <v>18746.387786009578</v>
      </c>
      <c r="F111" s="37">
        <f t="shared" si="18"/>
        <v>0.82374875532145819</v>
      </c>
      <c r="G111" s="38">
        <f t="shared" si="12"/>
        <v>2406.6130546477802</v>
      </c>
      <c r="H111" s="38">
        <f t="shared" si="13"/>
        <v>607.3482811797503</v>
      </c>
      <c r="I111" s="36">
        <f t="shared" si="14"/>
        <v>3013.9613358275305</v>
      </c>
      <c r="J111" s="39">
        <f t="shared" si="20"/>
        <v>-273.62996010497682</v>
      </c>
      <c r="K111" s="36">
        <f t="shared" si="15"/>
        <v>2740.3313757225537</v>
      </c>
      <c r="L111" s="36">
        <f t="shared" si="16"/>
        <v>73634089.395602405</v>
      </c>
      <c r="M111" s="36">
        <f t="shared" si="17"/>
        <v>66949035.840277709</v>
      </c>
      <c r="N111" s="40">
        <f>'jan-aug'!M111</f>
        <v>52480870.755072668</v>
      </c>
      <c r="O111" s="40">
        <f t="shared" si="19"/>
        <v>14468165.085205041</v>
      </c>
    </row>
    <row r="112" spans="1:15" s="34" customFormat="1" x14ac:dyDescent="0.3">
      <c r="A112" s="33">
        <v>626</v>
      </c>
      <c r="B112" s="34" t="s">
        <v>166</v>
      </c>
      <c r="C112" s="35">
        <v>648210</v>
      </c>
      <c r="D112" s="35">
        <v>25731</v>
      </c>
      <c r="E112" s="36">
        <f t="shared" si="11"/>
        <v>25191.792001865455</v>
      </c>
      <c r="F112" s="37">
        <f t="shared" si="18"/>
        <v>1.1069709825025984</v>
      </c>
      <c r="G112" s="38">
        <f t="shared" si="12"/>
        <v>-1460.6294748657456</v>
      </c>
      <c r="H112" s="38">
        <f t="shared" si="13"/>
        <v>0</v>
      </c>
      <c r="I112" s="36">
        <f t="shared" si="14"/>
        <v>-1460.6294748657456</v>
      </c>
      <c r="J112" s="39">
        <f t="shared" si="20"/>
        <v>-273.62996010497682</v>
      </c>
      <c r="K112" s="36">
        <f t="shared" si="15"/>
        <v>-1734.2594349707224</v>
      </c>
      <c r="L112" s="36">
        <f t="shared" si="16"/>
        <v>-37583457.017770499</v>
      </c>
      <c r="M112" s="36">
        <f t="shared" si="17"/>
        <v>-44624229.521231659</v>
      </c>
      <c r="N112" s="40">
        <f>'jan-aug'!M112</f>
        <v>-34688347.669392601</v>
      </c>
      <c r="O112" s="40">
        <f t="shared" si="19"/>
        <v>-9935881.8518390581</v>
      </c>
    </row>
    <row r="113" spans="1:15" s="34" customFormat="1" x14ac:dyDescent="0.3">
      <c r="A113" s="33">
        <v>627</v>
      </c>
      <c r="B113" s="34" t="s">
        <v>167</v>
      </c>
      <c r="C113" s="35">
        <v>484415</v>
      </c>
      <c r="D113" s="35">
        <v>21492</v>
      </c>
      <c r="E113" s="36">
        <f t="shared" si="11"/>
        <v>22539.3169551461</v>
      </c>
      <c r="F113" s="37">
        <f t="shared" si="18"/>
        <v>0.9904166338356547</v>
      </c>
      <c r="G113" s="38">
        <f t="shared" si="12"/>
        <v>130.8555531658676</v>
      </c>
      <c r="H113" s="38">
        <f t="shared" si="13"/>
        <v>0</v>
      </c>
      <c r="I113" s="36">
        <f t="shared" si="14"/>
        <v>130.8555531658676</v>
      </c>
      <c r="J113" s="39">
        <f t="shared" si="20"/>
        <v>-273.62996010497682</v>
      </c>
      <c r="K113" s="36">
        <f t="shared" si="15"/>
        <v>-142.77440693910921</v>
      </c>
      <c r="L113" s="36">
        <f t="shared" si="16"/>
        <v>2812347.5486408267</v>
      </c>
      <c r="M113" s="36">
        <f t="shared" si="17"/>
        <v>-3068507.553935335</v>
      </c>
      <c r="N113" s="40">
        <f>'jan-aug'!M113</f>
        <v>-2015042.1246972878</v>
      </c>
      <c r="O113" s="40">
        <f t="shared" si="19"/>
        <v>-1053465.4292380472</v>
      </c>
    </row>
    <row r="114" spans="1:15" s="34" customFormat="1" x14ac:dyDescent="0.3">
      <c r="A114" s="33">
        <v>628</v>
      </c>
      <c r="B114" s="34" t="s">
        <v>168</v>
      </c>
      <c r="C114" s="35">
        <v>192301</v>
      </c>
      <c r="D114" s="35">
        <v>9413</v>
      </c>
      <c r="E114" s="36">
        <f t="shared" si="11"/>
        <v>20429.29990438755</v>
      </c>
      <c r="F114" s="37">
        <f t="shared" si="18"/>
        <v>0.89769882925857392</v>
      </c>
      <c r="G114" s="38">
        <f t="shared" si="12"/>
        <v>1396.8657836209975</v>
      </c>
      <c r="H114" s="38">
        <f t="shared" si="13"/>
        <v>18.329039747460229</v>
      </c>
      <c r="I114" s="36">
        <f t="shared" si="14"/>
        <v>1415.1948233684577</v>
      </c>
      <c r="J114" s="39">
        <f t="shared" si="20"/>
        <v>-273.62996010497682</v>
      </c>
      <c r="K114" s="36">
        <f t="shared" si="15"/>
        <v>1141.5648632634809</v>
      </c>
      <c r="L114" s="36">
        <f t="shared" si="16"/>
        <v>13321228.872367293</v>
      </c>
      <c r="M114" s="36">
        <f t="shared" si="17"/>
        <v>10745550.057899145</v>
      </c>
      <c r="N114" s="40">
        <f>'jan-aug'!M114</f>
        <v>9381066.2546559386</v>
      </c>
      <c r="O114" s="40">
        <f t="shared" si="19"/>
        <v>1364483.8032432068</v>
      </c>
    </row>
    <row r="115" spans="1:15" s="34" customFormat="1" x14ac:dyDescent="0.3">
      <c r="A115" s="33">
        <v>631</v>
      </c>
      <c r="B115" s="34" t="s">
        <v>169</v>
      </c>
      <c r="C115" s="35">
        <v>55435</v>
      </c>
      <c r="D115" s="35">
        <v>2699</v>
      </c>
      <c r="E115" s="36">
        <f t="shared" si="11"/>
        <v>20539.088551315301</v>
      </c>
      <c r="F115" s="37">
        <f t="shared" si="18"/>
        <v>0.90252313260103734</v>
      </c>
      <c r="G115" s="38">
        <f t="shared" si="12"/>
        <v>1330.992595464347</v>
      </c>
      <c r="H115" s="38">
        <f t="shared" si="13"/>
        <v>0</v>
      </c>
      <c r="I115" s="36">
        <f t="shared" si="14"/>
        <v>1330.992595464347</v>
      </c>
      <c r="J115" s="39">
        <f t="shared" si="20"/>
        <v>-273.62996010497682</v>
      </c>
      <c r="K115" s="36">
        <f t="shared" si="15"/>
        <v>1057.3626353593702</v>
      </c>
      <c r="L115" s="36">
        <f t="shared" si="16"/>
        <v>3592349.0151582723</v>
      </c>
      <c r="M115" s="36">
        <f t="shared" si="17"/>
        <v>2853821.7528349403</v>
      </c>
      <c r="N115" s="40">
        <f>'jan-aug'!M115</f>
        <v>2080606.1653378962</v>
      </c>
      <c r="O115" s="40">
        <f t="shared" si="19"/>
        <v>773215.58749704412</v>
      </c>
    </row>
    <row r="116" spans="1:15" s="34" customFormat="1" x14ac:dyDescent="0.3">
      <c r="A116" s="33">
        <v>632</v>
      </c>
      <c r="B116" s="34" t="s">
        <v>170</v>
      </c>
      <c r="C116" s="35">
        <v>29261</v>
      </c>
      <c r="D116" s="35">
        <v>1404</v>
      </c>
      <c r="E116" s="36">
        <f t="shared" si="11"/>
        <v>20841.168091168092</v>
      </c>
      <c r="F116" s="37">
        <f t="shared" si="18"/>
        <v>0.91579703090092868</v>
      </c>
      <c r="G116" s="38">
        <f t="shared" si="12"/>
        <v>1149.7448715526718</v>
      </c>
      <c r="H116" s="38">
        <f t="shared" si="13"/>
        <v>0</v>
      </c>
      <c r="I116" s="36">
        <f t="shared" si="14"/>
        <v>1149.7448715526718</v>
      </c>
      <c r="J116" s="39">
        <f t="shared" si="20"/>
        <v>-273.62996010497682</v>
      </c>
      <c r="K116" s="36">
        <f t="shared" si="15"/>
        <v>876.11491144769502</v>
      </c>
      <c r="L116" s="36">
        <f t="shared" si="16"/>
        <v>1614241.7996599514</v>
      </c>
      <c r="M116" s="36">
        <f t="shared" si="17"/>
        <v>1230065.3356725639</v>
      </c>
      <c r="N116" s="40">
        <f>'jan-aug'!M116</f>
        <v>533531.92150218913</v>
      </c>
      <c r="O116" s="40">
        <f t="shared" si="19"/>
        <v>696533.41417037474</v>
      </c>
    </row>
    <row r="117" spans="1:15" s="34" customFormat="1" x14ac:dyDescent="0.3">
      <c r="A117" s="33">
        <v>633</v>
      </c>
      <c r="B117" s="34" t="s">
        <v>171</v>
      </c>
      <c r="C117" s="35">
        <v>68142</v>
      </c>
      <c r="D117" s="35">
        <v>2548</v>
      </c>
      <c r="E117" s="36">
        <f t="shared" si="11"/>
        <v>26743.328100470957</v>
      </c>
      <c r="F117" s="37">
        <f t="shared" si="18"/>
        <v>1.1751481665367631</v>
      </c>
      <c r="G117" s="38">
        <f t="shared" si="12"/>
        <v>-2391.5511340290468</v>
      </c>
      <c r="H117" s="38">
        <f t="shared" si="13"/>
        <v>0</v>
      </c>
      <c r="I117" s="36">
        <f t="shared" si="14"/>
        <v>-2391.5511340290468</v>
      </c>
      <c r="J117" s="39">
        <f t="shared" si="20"/>
        <v>-273.62996010497682</v>
      </c>
      <c r="K117" s="36">
        <f t="shared" si="15"/>
        <v>-2665.1810941340236</v>
      </c>
      <c r="L117" s="36">
        <f t="shared" si="16"/>
        <v>-6093672.2895060116</v>
      </c>
      <c r="M117" s="36">
        <f t="shared" si="17"/>
        <v>-6790881.4278534921</v>
      </c>
      <c r="N117" s="40">
        <f>'jan-aug'!M117</f>
        <v>-7969493.9202367673</v>
      </c>
      <c r="O117" s="40">
        <f t="shared" si="19"/>
        <v>1178612.4923832752</v>
      </c>
    </row>
    <row r="118" spans="1:15" s="34" customFormat="1" x14ac:dyDescent="0.3">
      <c r="A118" s="33">
        <v>701</v>
      </c>
      <c r="B118" s="34" t="s">
        <v>172</v>
      </c>
      <c r="C118" s="35">
        <v>502926</v>
      </c>
      <c r="D118" s="35">
        <v>27178</v>
      </c>
      <c r="E118" s="36">
        <f t="shared" si="11"/>
        <v>18504.893663992934</v>
      </c>
      <c r="F118" s="37">
        <f t="shared" si="18"/>
        <v>0.81313708523869588</v>
      </c>
      <c r="G118" s="38">
        <f t="shared" si="12"/>
        <v>2551.5095278577669</v>
      </c>
      <c r="H118" s="38">
        <f t="shared" si="13"/>
        <v>691.87122388557555</v>
      </c>
      <c r="I118" s="36">
        <f t="shared" si="14"/>
        <v>3243.3807517433424</v>
      </c>
      <c r="J118" s="39">
        <f t="shared" si="20"/>
        <v>-273.62996010497682</v>
      </c>
      <c r="K118" s="36">
        <f t="shared" si="15"/>
        <v>2969.7507916383656</v>
      </c>
      <c r="L118" s="36">
        <f t="shared" si="16"/>
        <v>88148602.070880562</v>
      </c>
      <c r="M118" s="36">
        <f t="shared" si="17"/>
        <v>80711887.015147507</v>
      </c>
      <c r="N118" s="40">
        <f>'jan-aug'!M118</f>
        <v>64874356.965796135</v>
      </c>
      <c r="O118" s="40">
        <f t="shared" si="19"/>
        <v>15837530.049351372</v>
      </c>
    </row>
    <row r="119" spans="1:15" s="34" customFormat="1" x14ac:dyDescent="0.3">
      <c r="A119" s="33">
        <v>702</v>
      </c>
      <c r="B119" s="34" t="s">
        <v>173</v>
      </c>
      <c r="C119" s="35">
        <v>208837</v>
      </c>
      <c r="D119" s="35">
        <v>10741</v>
      </c>
      <c r="E119" s="36">
        <f t="shared" si="11"/>
        <v>19442.975514384136</v>
      </c>
      <c r="F119" s="37">
        <f t="shared" si="18"/>
        <v>0.85435802686597295</v>
      </c>
      <c r="G119" s="38">
        <f t="shared" si="12"/>
        <v>1988.6604176230458</v>
      </c>
      <c r="H119" s="38">
        <f t="shared" si="13"/>
        <v>363.54257624865511</v>
      </c>
      <c r="I119" s="36">
        <f t="shared" si="14"/>
        <v>2352.202993871701</v>
      </c>
      <c r="J119" s="39">
        <f t="shared" si="20"/>
        <v>-273.62996010497682</v>
      </c>
      <c r="K119" s="36">
        <f t="shared" si="15"/>
        <v>2078.5730337667242</v>
      </c>
      <c r="L119" s="36">
        <f t="shared" si="16"/>
        <v>25265012.357175939</v>
      </c>
      <c r="M119" s="36">
        <f t="shared" si="17"/>
        <v>22325952.955688383</v>
      </c>
      <c r="N119" s="40">
        <f>'jan-aug'!M119</f>
        <v>19135319.089690782</v>
      </c>
      <c r="O119" s="40">
        <f t="shared" si="19"/>
        <v>3190633.8659976013</v>
      </c>
    </row>
    <row r="120" spans="1:15" s="34" customFormat="1" x14ac:dyDescent="0.3">
      <c r="A120" s="33">
        <v>704</v>
      </c>
      <c r="B120" s="34" t="s">
        <v>174</v>
      </c>
      <c r="C120" s="35">
        <v>913942</v>
      </c>
      <c r="D120" s="35">
        <v>42276</v>
      </c>
      <c r="E120" s="36">
        <f t="shared" si="11"/>
        <v>21618.459646134925</v>
      </c>
      <c r="F120" s="37">
        <f t="shared" si="18"/>
        <v>0.94995256839619269</v>
      </c>
      <c r="G120" s="38">
        <f t="shared" si="12"/>
        <v>683.36993857257255</v>
      </c>
      <c r="H120" s="38">
        <f t="shared" si="13"/>
        <v>0</v>
      </c>
      <c r="I120" s="36">
        <f t="shared" si="14"/>
        <v>683.36993857257255</v>
      </c>
      <c r="J120" s="39">
        <f t="shared" si="20"/>
        <v>-273.62996010497682</v>
      </c>
      <c r="K120" s="36">
        <f t="shared" si="15"/>
        <v>409.73997846759573</v>
      </c>
      <c r="L120" s="36">
        <f t="shared" si="16"/>
        <v>28890147.523094077</v>
      </c>
      <c r="M120" s="36">
        <f t="shared" si="17"/>
        <v>17322167.329696078</v>
      </c>
      <c r="N120" s="40">
        <f>'jan-aug'!M120</f>
        <v>14979572.303010283</v>
      </c>
      <c r="O120" s="40">
        <f t="shared" si="19"/>
        <v>2342595.0266857948</v>
      </c>
    </row>
    <row r="121" spans="1:15" s="34" customFormat="1" x14ac:dyDescent="0.3">
      <c r="A121" s="33">
        <v>706</v>
      </c>
      <c r="B121" s="34" t="s">
        <v>175</v>
      </c>
      <c r="C121" s="35">
        <v>948241</v>
      </c>
      <c r="D121" s="35">
        <v>45820</v>
      </c>
      <c r="E121" s="36">
        <f t="shared" si="11"/>
        <v>20694.914884329988</v>
      </c>
      <c r="F121" s="37">
        <f t="shared" si="18"/>
        <v>0.90937041162526366</v>
      </c>
      <c r="G121" s="38">
        <f t="shared" si="12"/>
        <v>1237.4967956555345</v>
      </c>
      <c r="H121" s="38">
        <f t="shared" si="13"/>
        <v>0</v>
      </c>
      <c r="I121" s="36">
        <f t="shared" si="14"/>
        <v>1237.4967956555345</v>
      </c>
      <c r="J121" s="39">
        <f t="shared" si="20"/>
        <v>-273.62996010497682</v>
      </c>
      <c r="K121" s="36">
        <f t="shared" si="15"/>
        <v>963.86683555055765</v>
      </c>
      <c r="L121" s="36">
        <f t="shared" si="16"/>
        <v>56702103.176936589</v>
      </c>
      <c r="M121" s="36">
        <f t="shared" si="17"/>
        <v>44164378.404926553</v>
      </c>
      <c r="N121" s="40">
        <f>'jan-aug'!M121</f>
        <v>34210741.198881961</v>
      </c>
      <c r="O121" s="40">
        <f t="shared" si="19"/>
        <v>9953637.206044592</v>
      </c>
    </row>
    <row r="122" spans="1:15" s="34" customFormat="1" x14ac:dyDescent="0.3">
      <c r="A122" s="33">
        <v>709</v>
      </c>
      <c r="B122" s="34" t="s">
        <v>176</v>
      </c>
      <c r="C122" s="35">
        <v>869781</v>
      </c>
      <c r="D122" s="35">
        <v>43867</v>
      </c>
      <c r="E122" s="36">
        <f t="shared" si="11"/>
        <v>19827.683680215196</v>
      </c>
      <c r="F122" s="37">
        <f t="shared" si="18"/>
        <v>0.87126277013613207</v>
      </c>
      <c r="G122" s="38">
        <f t="shared" si="12"/>
        <v>1757.8355181244099</v>
      </c>
      <c r="H122" s="38">
        <f t="shared" si="13"/>
        <v>228.89471820778417</v>
      </c>
      <c r="I122" s="36">
        <f t="shared" si="14"/>
        <v>1986.730236332194</v>
      </c>
      <c r="J122" s="39">
        <f t="shared" si="20"/>
        <v>-273.62996010497682</v>
      </c>
      <c r="K122" s="36">
        <f t="shared" si="15"/>
        <v>1713.1002762272171</v>
      </c>
      <c r="L122" s="36">
        <f t="shared" si="16"/>
        <v>87151895.277184352</v>
      </c>
      <c r="M122" s="36">
        <f t="shared" si="17"/>
        <v>75148569.817259341</v>
      </c>
      <c r="N122" s="40">
        <f>'jan-aug'!M122</f>
        <v>60527729.416019559</v>
      </c>
      <c r="O122" s="40">
        <f t="shared" si="19"/>
        <v>14620840.401239783</v>
      </c>
    </row>
    <row r="123" spans="1:15" s="34" customFormat="1" x14ac:dyDescent="0.3">
      <c r="A123" s="33">
        <v>711</v>
      </c>
      <c r="B123" s="34" t="s">
        <v>177</v>
      </c>
      <c r="C123" s="35">
        <v>126533</v>
      </c>
      <c r="D123" s="35">
        <v>6604</v>
      </c>
      <c r="E123" s="36">
        <f t="shared" si="11"/>
        <v>19160.054512416718</v>
      </c>
      <c r="F123" s="37">
        <f t="shared" si="18"/>
        <v>0.84192598791077278</v>
      </c>
      <c r="G123" s="38">
        <f t="shared" si="12"/>
        <v>2158.4130188034965</v>
      </c>
      <c r="H123" s="38">
        <f t="shared" si="13"/>
        <v>462.56492693725119</v>
      </c>
      <c r="I123" s="36">
        <f t="shared" si="14"/>
        <v>2620.9779457407476</v>
      </c>
      <c r="J123" s="39">
        <f t="shared" si="20"/>
        <v>-273.62996010497682</v>
      </c>
      <c r="K123" s="36">
        <f t="shared" si="15"/>
        <v>2347.3479856357708</v>
      </c>
      <c r="L123" s="36">
        <f t="shared" si="16"/>
        <v>17308938.353671897</v>
      </c>
      <c r="M123" s="36">
        <f t="shared" si="17"/>
        <v>15501886.09713863</v>
      </c>
      <c r="N123" s="40">
        <f>'jan-aug'!M123</f>
        <v>13010380.66458597</v>
      </c>
      <c r="O123" s="40">
        <f t="shared" si="19"/>
        <v>2491505.4325526599</v>
      </c>
    </row>
    <row r="124" spans="1:15" s="34" customFormat="1" x14ac:dyDescent="0.3">
      <c r="A124" s="33">
        <v>713</v>
      </c>
      <c r="B124" s="34" t="s">
        <v>178</v>
      </c>
      <c r="C124" s="35">
        <v>193489</v>
      </c>
      <c r="D124" s="35">
        <v>9297</v>
      </c>
      <c r="E124" s="36">
        <f t="shared" si="11"/>
        <v>20811.982359901045</v>
      </c>
      <c r="F124" s="37">
        <f t="shared" si="18"/>
        <v>0.91451455930806436</v>
      </c>
      <c r="G124" s="38">
        <f t="shared" si="12"/>
        <v>1167.2563103129003</v>
      </c>
      <c r="H124" s="38">
        <f t="shared" si="13"/>
        <v>0</v>
      </c>
      <c r="I124" s="36">
        <f t="shared" si="14"/>
        <v>1167.2563103129003</v>
      </c>
      <c r="J124" s="39">
        <f t="shared" si="20"/>
        <v>-273.62996010497682</v>
      </c>
      <c r="K124" s="36">
        <f t="shared" si="15"/>
        <v>893.62635020792345</v>
      </c>
      <c r="L124" s="36">
        <f t="shared" si="16"/>
        <v>10851981.916979033</v>
      </c>
      <c r="M124" s="36">
        <f t="shared" si="17"/>
        <v>8308044.1778830644</v>
      </c>
      <c r="N124" s="40">
        <f>'jan-aug'!M124</f>
        <v>6152315.8648189763</v>
      </c>
      <c r="O124" s="40">
        <f t="shared" si="19"/>
        <v>2155728.3130640881</v>
      </c>
    </row>
    <row r="125" spans="1:15" s="34" customFormat="1" x14ac:dyDescent="0.3">
      <c r="A125" s="33">
        <v>714</v>
      </c>
      <c r="B125" s="34" t="s">
        <v>179</v>
      </c>
      <c r="C125" s="35">
        <v>57388</v>
      </c>
      <c r="D125" s="35">
        <v>3163</v>
      </c>
      <c r="E125" s="36">
        <f t="shared" si="11"/>
        <v>18143.534619032565</v>
      </c>
      <c r="F125" s="37">
        <f t="shared" si="18"/>
        <v>0.79725834278931551</v>
      </c>
      <c r="G125" s="38">
        <f t="shared" si="12"/>
        <v>2768.3249548339882</v>
      </c>
      <c r="H125" s="38">
        <f t="shared" si="13"/>
        <v>818.34688962170469</v>
      </c>
      <c r="I125" s="36">
        <f t="shared" si="14"/>
        <v>3586.6718444556927</v>
      </c>
      <c r="J125" s="39">
        <f t="shared" si="20"/>
        <v>-273.62996010497682</v>
      </c>
      <c r="K125" s="36">
        <f t="shared" si="15"/>
        <v>3313.0418843507159</v>
      </c>
      <c r="L125" s="36">
        <f t="shared" si="16"/>
        <v>11344643.044013357</v>
      </c>
      <c r="M125" s="36">
        <f t="shared" si="17"/>
        <v>10479151.480201315</v>
      </c>
      <c r="N125" s="40">
        <f>'jan-aug'!M125</f>
        <v>8332940.1108548502</v>
      </c>
      <c r="O125" s="40">
        <f t="shared" si="19"/>
        <v>2146211.369346465</v>
      </c>
    </row>
    <row r="126" spans="1:15" s="34" customFormat="1" x14ac:dyDescent="0.3">
      <c r="A126" s="33">
        <v>716</v>
      </c>
      <c r="B126" s="34" t="s">
        <v>180</v>
      </c>
      <c r="C126" s="35">
        <v>180759</v>
      </c>
      <c r="D126" s="35">
        <v>9361</v>
      </c>
      <c r="E126" s="36">
        <f t="shared" si="11"/>
        <v>19309.795961969874</v>
      </c>
      <c r="F126" s="37">
        <f t="shared" si="18"/>
        <v>0.84850588661432458</v>
      </c>
      <c r="G126" s="38">
        <f t="shared" si="12"/>
        <v>2068.5681490716029</v>
      </c>
      <c r="H126" s="38">
        <f t="shared" si="13"/>
        <v>410.15541959364668</v>
      </c>
      <c r="I126" s="36">
        <f t="shared" si="14"/>
        <v>2478.7235686652493</v>
      </c>
      <c r="J126" s="39">
        <f t="shared" si="20"/>
        <v>-273.62996010497682</v>
      </c>
      <c r="K126" s="36">
        <f t="shared" si="15"/>
        <v>2205.0936085602725</v>
      </c>
      <c r="L126" s="36">
        <f t="shared" si="16"/>
        <v>23203331.326275401</v>
      </c>
      <c r="M126" s="36">
        <f t="shared" si="17"/>
        <v>20641881.26973271</v>
      </c>
      <c r="N126" s="40">
        <f>'jan-aug'!M126</f>
        <v>16806534.517139513</v>
      </c>
      <c r="O126" s="40">
        <f t="shared" si="19"/>
        <v>3835346.7525931969</v>
      </c>
    </row>
    <row r="127" spans="1:15" s="34" customFormat="1" x14ac:dyDescent="0.3">
      <c r="A127" s="33">
        <v>719</v>
      </c>
      <c r="B127" s="34" t="s">
        <v>181</v>
      </c>
      <c r="C127" s="35">
        <v>104455</v>
      </c>
      <c r="D127" s="35">
        <v>5937</v>
      </c>
      <c r="E127" s="36">
        <f t="shared" si="11"/>
        <v>17593.902644433216</v>
      </c>
      <c r="F127" s="37">
        <f t="shared" si="18"/>
        <v>0.77310656164996538</v>
      </c>
      <c r="G127" s="38">
        <f t="shared" si="12"/>
        <v>3098.1041395935977</v>
      </c>
      <c r="H127" s="38">
        <f t="shared" si="13"/>
        <v>1010.718080731477</v>
      </c>
      <c r="I127" s="36">
        <f t="shared" si="14"/>
        <v>4108.8222203250743</v>
      </c>
      <c r="J127" s="39">
        <f t="shared" si="20"/>
        <v>-273.62996010497682</v>
      </c>
      <c r="K127" s="36">
        <f t="shared" si="15"/>
        <v>3835.1922602200975</v>
      </c>
      <c r="L127" s="36">
        <f t="shared" si="16"/>
        <v>24394077.522069965</v>
      </c>
      <c r="M127" s="36">
        <f t="shared" si="17"/>
        <v>22769536.448926721</v>
      </c>
      <c r="N127" s="40">
        <f>'jan-aug'!M127</f>
        <v>18132713.954519518</v>
      </c>
      <c r="O127" s="40">
        <f t="shared" si="19"/>
        <v>4636822.494407203</v>
      </c>
    </row>
    <row r="128" spans="1:15" s="34" customFormat="1" x14ac:dyDescent="0.3">
      <c r="A128" s="33">
        <v>720</v>
      </c>
      <c r="B128" s="34" t="s">
        <v>182</v>
      </c>
      <c r="C128" s="35">
        <v>225365</v>
      </c>
      <c r="D128" s="35">
        <v>11657</v>
      </c>
      <c r="E128" s="36">
        <f t="shared" si="11"/>
        <v>19333.01878699494</v>
      </c>
      <c r="F128" s="37">
        <f t="shared" si="18"/>
        <v>0.84952633777685327</v>
      </c>
      <c r="G128" s="38">
        <f t="shared" si="12"/>
        <v>2054.6344540565628</v>
      </c>
      <c r="H128" s="38">
        <f t="shared" si="13"/>
        <v>402.02743083487348</v>
      </c>
      <c r="I128" s="36">
        <f t="shared" si="14"/>
        <v>2456.6618848914363</v>
      </c>
      <c r="J128" s="39">
        <f t="shared" si="20"/>
        <v>-273.62996010497682</v>
      </c>
      <c r="K128" s="36">
        <f t="shared" si="15"/>
        <v>2183.0319247864595</v>
      </c>
      <c r="L128" s="36">
        <f t="shared" si="16"/>
        <v>28637307.592179473</v>
      </c>
      <c r="M128" s="36">
        <f t="shared" si="17"/>
        <v>25447603.147235759</v>
      </c>
      <c r="N128" s="40">
        <f>'jan-aug'!M128</f>
        <v>20245455.081326272</v>
      </c>
      <c r="O128" s="40">
        <f t="shared" si="19"/>
        <v>5202148.0659094863</v>
      </c>
    </row>
    <row r="129" spans="1:15" s="34" customFormat="1" x14ac:dyDescent="0.3">
      <c r="A129" s="33">
        <v>722</v>
      </c>
      <c r="B129" s="34" t="s">
        <v>183</v>
      </c>
      <c r="C129" s="35">
        <v>510286</v>
      </c>
      <c r="D129" s="35">
        <v>21621</v>
      </c>
      <c r="E129" s="36">
        <f t="shared" si="11"/>
        <v>23601.406040423662</v>
      </c>
      <c r="F129" s="37">
        <f t="shared" si="18"/>
        <v>1.0370866681923978</v>
      </c>
      <c r="G129" s="38">
        <f t="shared" si="12"/>
        <v>-506.39789800067007</v>
      </c>
      <c r="H129" s="38">
        <f t="shared" si="13"/>
        <v>0</v>
      </c>
      <c r="I129" s="36">
        <f t="shared" si="14"/>
        <v>-506.39789800067007</v>
      </c>
      <c r="J129" s="39">
        <f t="shared" si="20"/>
        <v>-273.62996010497682</v>
      </c>
      <c r="K129" s="36">
        <f t="shared" si="15"/>
        <v>-780.02785810564683</v>
      </c>
      <c r="L129" s="36">
        <f t="shared" si="16"/>
        <v>-10948828.952672487</v>
      </c>
      <c r="M129" s="36">
        <f t="shared" si="17"/>
        <v>-16864982.320102189</v>
      </c>
      <c r="N129" s="40">
        <f>'jan-aug'!M129</f>
        <v>-12101326.157550687</v>
      </c>
      <c r="O129" s="40">
        <f t="shared" si="19"/>
        <v>-4763656.1625515018</v>
      </c>
    </row>
    <row r="130" spans="1:15" s="34" customFormat="1" x14ac:dyDescent="0.3">
      <c r="A130" s="33">
        <v>723</v>
      </c>
      <c r="B130" s="34" t="s">
        <v>184</v>
      </c>
      <c r="C130" s="35">
        <v>112656</v>
      </c>
      <c r="D130" s="35">
        <v>4971</v>
      </c>
      <c r="E130" s="36">
        <f t="shared" si="11"/>
        <v>22662.643331321666</v>
      </c>
      <c r="F130" s="37">
        <f t="shared" si="18"/>
        <v>0.99583580845385744</v>
      </c>
      <c r="G130" s="38">
        <f t="shared" si="12"/>
        <v>56.859727460527935</v>
      </c>
      <c r="H130" s="38">
        <f t="shared" si="13"/>
        <v>0</v>
      </c>
      <c r="I130" s="36">
        <f t="shared" si="14"/>
        <v>56.859727460527935</v>
      </c>
      <c r="J130" s="39">
        <f t="shared" si="20"/>
        <v>-273.62996010497682</v>
      </c>
      <c r="K130" s="36">
        <f t="shared" si="15"/>
        <v>-216.77023264444887</v>
      </c>
      <c r="L130" s="36">
        <f t="shared" si="16"/>
        <v>282649.70520628436</v>
      </c>
      <c r="M130" s="36">
        <f t="shared" si="17"/>
        <v>-1077564.8264755553</v>
      </c>
      <c r="N130" s="40">
        <f>'jan-aug'!M130</f>
        <v>-1694852.1497240872</v>
      </c>
      <c r="O130" s="40">
        <f t="shared" si="19"/>
        <v>617287.3232485319</v>
      </c>
    </row>
    <row r="131" spans="1:15" s="34" customFormat="1" x14ac:dyDescent="0.3">
      <c r="A131" s="33">
        <v>728</v>
      </c>
      <c r="B131" s="34" t="s">
        <v>185</v>
      </c>
      <c r="C131" s="35">
        <v>47198</v>
      </c>
      <c r="D131" s="35">
        <v>2474</v>
      </c>
      <c r="E131" s="36">
        <f t="shared" si="11"/>
        <v>19077.60711398545</v>
      </c>
      <c r="F131" s="37">
        <f t="shared" si="18"/>
        <v>0.83830310639287664</v>
      </c>
      <c r="G131" s="38">
        <f t="shared" si="12"/>
        <v>2207.8814578622573</v>
      </c>
      <c r="H131" s="38">
        <f t="shared" si="13"/>
        <v>491.42151638819502</v>
      </c>
      <c r="I131" s="36">
        <f t="shared" si="14"/>
        <v>2699.3029742504523</v>
      </c>
      <c r="J131" s="39">
        <f t="shared" si="20"/>
        <v>-273.62996010497682</v>
      </c>
      <c r="K131" s="36">
        <f t="shared" si="15"/>
        <v>2425.6730141454755</v>
      </c>
      <c r="L131" s="36">
        <f t="shared" si="16"/>
        <v>6678075.5582956187</v>
      </c>
      <c r="M131" s="36">
        <f t="shared" si="17"/>
        <v>6001115.0369959064</v>
      </c>
      <c r="N131" s="40">
        <f>'jan-aug'!M131</f>
        <v>4911744.5887622209</v>
      </c>
      <c r="O131" s="40">
        <f t="shared" si="19"/>
        <v>1089370.4482336855</v>
      </c>
    </row>
    <row r="132" spans="1:15" s="34" customFormat="1" x14ac:dyDescent="0.3">
      <c r="A132" s="33">
        <v>805</v>
      </c>
      <c r="B132" s="34" t="s">
        <v>186</v>
      </c>
      <c r="C132" s="35">
        <v>723501</v>
      </c>
      <c r="D132" s="35">
        <v>35955</v>
      </c>
      <c r="E132" s="36">
        <f t="shared" si="11"/>
        <v>20122.403003754695</v>
      </c>
      <c r="F132" s="37">
        <f t="shared" si="18"/>
        <v>0.88421324778047194</v>
      </c>
      <c r="G132" s="38">
        <f t="shared" si="12"/>
        <v>1581.0039240007106</v>
      </c>
      <c r="H132" s="38">
        <f t="shared" si="13"/>
        <v>125.74295496895955</v>
      </c>
      <c r="I132" s="36">
        <f t="shared" si="14"/>
        <v>1706.7468789696702</v>
      </c>
      <c r="J132" s="39">
        <f t="shared" si="20"/>
        <v>-273.62996010497682</v>
      </c>
      <c r="K132" s="36">
        <f t="shared" si="15"/>
        <v>1433.1169188646934</v>
      </c>
      <c r="L132" s="36">
        <f t="shared" si="16"/>
        <v>61366084.033354491</v>
      </c>
      <c r="M132" s="36">
        <f t="shared" si="17"/>
        <v>51527718.817780048</v>
      </c>
      <c r="N132" s="40">
        <f>'jan-aug'!M132</f>
        <v>43205031.200058855</v>
      </c>
      <c r="O132" s="40">
        <f t="shared" si="19"/>
        <v>8322687.6177211925</v>
      </c>
    </row>
    <row r="133" spans="1:15" s="34" customFormat="1" x14ac:dyDescent="0.3">
      <c r="A133" s="33">
        <v>806</v>
      </c>
      <c r="B133" s="34" t="s">
        <v>187</v>
      </c>
      <c r="C133" s="35">
        <v>1030646</v>
      </c>
      <c r="D133" s="35">
        <v>53952</v>
      </c>
      <c r="E133" s="36">
        <f t="shared" si="11"/>
        <v>19103.017497034401</v>
      </c>
      <c r="F133" s="37">
        <f t="shared" si="18"/>
        <v>0.83941968264467248</v>
      </c>
      <c r="G133" s="38">
        <f t="shared" si="12"/>
        <v>2192.6352280328865</v>
      </c>
      <c r="H133" s="38">
        <f t="shared" si="13"/>
        <v>482.52788232106212</v>
      </c>
      <c r="I133" s="36">
        <f t="shared" si="14"/>
        <v>2675.1631103539485</v>
      </c>
      <c r="J133" s="39">
        <f t="shared" si="20"/>
        <v>-273.62996010497682</v>
      </c>
      <c r="K133" s="36">
        <f t="shared" si="15"/>
        <v>2401.5331502489717</v>
      </c>
      <c r="L133" s="36">
        <f t="shared" si="16"/>
        <v>144330400.12981623</v>
      </c>
      <c r="M133" s="36">
        <f t="shared" si="17"/>
        <v>129567516.52223252</v>
      </c>
      <c r="N133" s="40">
        <f>'jan-aug'!M133</f>
        <v>107036371.20165697</v>
      </c>
      <c r="O133" s="40">
        <f t="shared" si="19"/>
        <v>22531145.32057555</v>
      </c>
    </row>
    <row r="134" spans="1:15" s="34" customFormat="1" x14ac:dyDescent="0.3">
      <c r="A134" s="33">
        <v>807</v>
      </c>
      <c r="B134" s="34" t="s">
        <v>188</v>
      </c>
      <c r="C134" s="35">
        <v>243263</v>
      </c>
      <c r="D134" s="35">
        <v>12717</v>
      </c>
      <c r="E134" s="36">
        <f t="shared" si="11"/>
        <v>19128.961232995203</v>
      </c>
      <c r="F134" s="37">
        <f t="shared" si="18"/>
        <v>0.84055969534738895</v>
      </c>
      <c r="G134" s="38">
        <f t="shared" si="12"/>
        <v>2177.0689864564051</v>
      </c>
      <c r="H134" s="38">
        <f t="shared" si="13"/>
        <v>473.44757473478143</v>
      </c>
      <c r="I134" s="36">
        <f t="shared" si="14"/>
        <v>2650.5165611911866</v>
      </c>
      <c r="J134" s="39">
        <f t="shared" si="20"/>
        <v>-273.62996010497682</v>
      </c>
      <c r="K134" s="36">
        <f t="shared" si="15"/>
        <v>2376.8866010862098</v>
      </c>
      <c r="L134" s="36">
        <f t="shared" si="16"/>
        <v>33706619.10866832</v>
      </c>
      <c r="M134" s="36">
        <f t="shared" si="17"/>
        <v>30226866.906013329</v>
      </c>
      <c r="N134" s="40">
        <f>'jan-aug'!M134</f>
        <v>23133175.115314931</v>
      </c>
      <c r="O134" s="40">
        <f t="shared" si="19"/>
        <v>7093691.7906983979</v>
      </c>
    </row>
    <row r="135" spans="1:15" s="34" customFormat="1" x14ac:dyDescent="0.3">
      <c r="A135" s="33">
        <v>811</v>
      </c>
      <c r="B135" s="34" t="s">
        <v>189</v>
      </c>
      <c r="C135" s="35">
        <v>43047</v>
      </c>
      <c r="D135" s="35">
        <v>2335</v>
      </c>
      <c r="E135" s="36">
        <f t="shared" si="11"/>
        <v>18435.546038543896</v>
      </c>
      <c r="F135" s="37">
        <f t="shared" si="18"/>
        <v>0.81008983043951921</v>
      </c>
      <c r="G135" s="38">
        <f t="shared" si="12"/>
        <v>2593.1181031271894</v>
      </c>
      <c r="H135" s="38">
        <f t="shared" si="13"/>
        <v>716.14289279273885</v>
      </c>
      <c r="I135" s="36">
        <f t="shared" si="14"/>
        <v>3309.2609959199281</v>
      </c>
      <c r="J135" s="39">
        <f t="shared" si="20"/>
        <v>-273.62996010497682</v>
      </c>
      <c r="K135" s="36">
        <f t="shared" si="15"/>
        <v>3035.6310358149512</v>
      </c>
      <c r="L135" s="36">
        <f t="shared" si="16"/>
        <v>7727124.4254730316</v>
      </c>
      <c r="M135" s="36">
        <f t="shared" si="17"/>
        <v>7088198.4686279111</v>
      </c>
      <c r="N135" s="40">
        <f>'jan-aug'!M135</f>
        <v>5732969.3673240859</v>
      </c>
      <c r="O135" s="40">
        <f t="shared" si="19"/>
        <v>1355229.1013038252</v>
      </c>
    </row>
    <row r="136" spans="1:15" s="34" customFormat="1" x14ac:dyDescent="0.3">
      <c r="A136" s="33">
        <v>814</v>
      </c>
      <c r="B136" s="34" t="s">
        <v>190</v>
      </c>
      <c r="C136" s="35">
        <v>279244</v>
      </c>
      <c r="D136" s="35">
        <v>14088</v>
      </c>
      <c r="E136" s="36">
        <f t="shared" ref="E136:E199" si="21">(C136*1000)/D136</f>
        <v>19821.408290743897</v>
      </c>
      <c r="F136" s="37">
        <f t="shared" si="18"/>
        <v>0.87098701865135808</v>
      </c>
      <c r="G136" s="38">
        <f t="shared" ref="G136:G199" si="22">(E$437-E136)*0.6</f>
        <v>1761.6007518071892</v>
      </c>
      <c r="H136" s="38">
        <f t="shared" ref="H136:H199" si="23">IF(E136&gt;=E$437*0.9,0,IF(E136&lt;0.9*E$437,(E$437*0.9-E136)*0.35))</f>
        <v>231.0911045227387</v>
      </c>
      <c r="I136" s="36">
        <f t="shared" ref="I136:I199" si="24">G136+H136</f>
        <v>1992.691856329928</v>
      </c>
      <c r="J136" s="39">
        <f t="shared" si="20"/>
        <v>-273.62996010497682</v>
      </c>
      <c r="K136" s="36">
        <f t="shared" ref="K136:K199" si="25">I136+J136</f>
        <v>1719.0618962249512</v>
      </c>
      <c r="L136" s="36">
        <f t="shared" ref="L136:L199" si="26">(I136*D136)</f>
        <v>28073042.871976025</v>
      </c>
      <c r="M136" s="36">
        <f t="shared" ref="M136:M199" si="27">(K136*D136)</f>
        <v>24218143.994017113</v>
      </c>
      <c r="N136" s="40">
        <f>'jan-aug'!M136</f>
        <v>19700913.810219139</v>
      </c>
      <c r="O136" s="40">
        <f t="shared" si="19"/>
        <v>4517230.1837979741</v>
      </c>
    </row>
    <row r="137" spans="1:15" s="34" customFormat="1" x14ac:dyDescent="0.3">
      <c r="A137" s="33">
        <v>815</v>
      </c>
      <c r="B137" s="34" t="s">
        <v>191</v>
      </c>
      <c r="C137" s="35">
        <v>186460</v>
      </c>
      <c r="D137" s="35">
        <v>10607</v>
      </c>
      <c r="E137" s="36">
        <f t="shared" si="21"/>
        <v>17578.957292354105</v>
      </c>
      <c r="F137" s="37">
        <f t="shared" ref="F137:F200" si="28">IF(ISNUMBER(C137),E137/E$437,"")</f>
        <v>0.77244983698847114</v>
      </c>
      <c r="G137" s="38">
        <f t="shared" si="22"/>
        <v>3107.071350841064</v>
      </c>
      <c r="H137" s="38">
        <f t="shared" si="23"/>
        <v>1015.9489539591657</v>
      </c>
      <c r="I137" s="36">
        <f t="shared" si="24"/>
        <v>4123.0203048002295</v>
      </c>
      <c r="J137" s="39">
        <f t="shared" si="20"/>
        <v>-273.62996010497682</v>
      </c>
      <c r="K137" s="36">
        <f t="shared" si="25"/>
        <v>3849.3903446952527</v>
      </c>
      <c r="L137" s="36">
        <f t="shared" si="26"/>
        <v>43732876.373016037</v>
      </c>
      <c r="M137" s="36">
        <f t="shared" si="27"/>
        <v>40830483.386182547</v>
      </c>
      <c r="N137" s="40">
        <f>'jan-aug'!M137</f>
        <v>33296052.689167686</v>
      </c>
      <c r="O137" s="40">
        <f t="shared" ref="O137:O200" si="29">M137-N137</f>
        <v>7534430.6970148608</v>
      </c>
    </row>
    <row r="138" spans="1:15" s="34" customFormat="1" x14ac:dyDescent="0.3">
      <c r="A138" s="33">
        <v>817</v>
      </c>
      <c r="B138" s="34" t="s">
        <v>192</v>
      </c>
      <c r="C138" s="35">
        <v>66380</v>
      </c>
      <c r="D138" s="35">
        <v>4136</v>
      </c>
      <c r="E138" s="36">
        <f t="shared" si="21"/>
        <v>16049.323017408124</v>
      </c>
      <c r="F138" s="37">
        <f t="shared" si="28"/>
        <v>0.70523505702834688</v>
      </c>
      <c r="G138" s="38">
        <f t="shared" si="22"/>
        <v>4024.8519158086528</v>
      </c>
      <c r="H138" s="38">
        <f t="shared" si="23"/>
        <v>1551.3209501902593</v>
      </c>
      <c r="I138" s="36">
        <f t="shared" si="24"/>
        <v>5576.1728659989121</v>
      </c>
      <c r="J138" s="39">
        <f t="shared" ref="J138:J201" si="30">I$439</f>
        <v>-273.62996010497682</v>
      </c>
      <c r="K138" s="36">
        <f t="shared" si="25"/>
        <v>5302.5429058939353</v>
      </c>
      <c r="L138" s="36">
        <f t="shared" si="26"/>
        <v>23063050.973771501</v>
      </c>
      <c r="M138" s="36">
        <f t="shared" si="27"/>
        <v>21931317.458777316</v>
      </c>
      <c r="N138" s="40">
        <f>'jan-aug'!M138</f>
        <v>17417666.660921805</v>
      </c>
      <c r="O138" s="40">
        <f t="shared" si="29"/>
        <v>4513650.7978555113</v>
      </c>
    </row>
    <row r="139" spans="1:15" s="34" customFormat="1" x14ac:dyDescent="0.3">
      <c r="A139" s="33">
        <v>819</v>
      </c>
      <c r="B139" s="34" t="s">
        <v>193</v>
      </c>
      <c r="C139" s="35">
        <v>114675</v>
      </c>
      <c r="D139" s="35">
        <v>6534</v>
      </c>
      <c r="E139" s="36">
        <f t="shared" si="21"/>
        <v>17550.505050505049</v>
      </c>
      <c r="F139" s="37">
        <f t="shared" si="28"/>
        <v>0.77119959619132106</v>
      </c>
      <c r="G139" s="38">
        <f t="shared" si="22"/>
        <v>3124.1426959504975</v>
      </c>
      <c r="H139" s="38">
        <f t="shared" si="23"/>
        <v>1025.9072386063353</v>
      </c>
      <c r="I139" s="36">
        <f t="shared" si="24"/>
        <v>4150.0499345568333</v>
      </c>
      <c r="J139" s="39">
        <f t="shared" si="30"/>
        <v>-273.62996010497682</v>
      </c>
      <c r="K139" s="36">
        <f t="shared" si="25"/>
        <v>3876.4199744518564</v>
      </c>
      <c r="L139" s="36">
        <f t="shared" si="26"/>
        <v>27116426.272394348</v>
      </c>
      <c r="M139" s="36">
        <f t="shared" si="27"/>
        <v>25328528.113068432</v>
      </c>
      <c r="N139" s="40">
        <f>'jan-aug'!M139</f>
        <v>19873907.171775404</v>
      </c>
      <c r="O139" s="40">
        <f t="shared" si="29"/>
        <v>5454620.9412930273</v>
      </c>
    </row>
    <row r="140" spans="1:15" s="34" customFormat="1" x14ac:dyDescent="0.3">
      <c r="A140" s="33">
        <v>821</v>
      </c>
      <c r="B140" s="34" t="s">
        <v>194</v>
      </c>
      <c r="C140" s="35">
        <v>104464</v>
      </c>
      <c r="D140" s="35">
        <v>6101</v>
      </c>
      <c r="E140" s="36">
        <f t="shared" si="21"/>
        <v>17122.43894443534</v>
      </c>
      <c r="F140" s="37">
        <f t="shared" si="28"/>
        <v>0.75238962991433056</v>
      </c>
      <c r="G140" s="38">
        <f t="shared" si="22"/>
        <v>3380.9823595923231</v>
      </c>
      <c r="H140" s="38">
        <f t="shared" si="23"/>
        <v>1175.7303757307336</v>
      </c>
      <c r="I140" s="36">
        <f t="shared" si="24"/>
        <v>4556.7127353230571</v>
      </c>
      <c r="J140" s="39">
        <f t="shared" si="30"/>
        <v>-273.62996010497682</v>
      </c>
      <c r="K140" s="36">
        <f t="shared" si="25"/>
        <v>4283.0827752180803</v>
      </c>
      <c r="L140" s="36">
        <f t="shared" si="26"/>
        <v>27800504.398205973</v>
      </c>
      <c r="M140" s="36">
        <f t="shared" si="27"/>
        <v>26131088.011605509</v>
      </c>
      <c r="N140" s="40">
        <f>'jan-aug'!M140</f>
        <v>21791633.280532859</v>
      </c>
      <c r="O140" s="40">
        <f t="shared" si="29"/>
        <v>4339454.7310726494</v>
      </c>
    </row>
    <row r="141" spans="1:15" s="34" customFormat="1" x14ac:dyDescent="0.3">
      <c r="A141" s="33">
        <v>822</v>
      </c>
      <c r="B141" s="34" t="s">
        <v>195</v>
      </c>
      <c r="C141" s="35">
        <v>75717</v>
      </c>
      <c r="D141" s="35">
        <v>4338</v>
      </c>
      <c r="E141" s="36">
        <f t="shared" si="21"/>
        <v>17454.356846473031</v>
      </c>
      <c r="F141" s="37">
        <f t="shared" si="28"/>
        <v>0.76697467754022619</v>
      </c>
      <c r="G141" s="38">
        <f t="shared" si="22"/>
        <v>3181.8316183697088</v>
      </c>
      <c r="H141" s="38">
        <f t="shared" si="23"/>
        <v>1059.5591100175418</v>
      </c>
      <c r="I141" s="36">
        <f t="shared" si="24"/>
        <v>4241.3907283872504</v>
      </c>
      <c r="J141" s="39">
        <f t="shared" si="30"/>
        <v>-273.62996010497682</v>
      </c>
      <c r="K141" s="36">
        <f t="shared" si="25"/>
        <v>3967.7607682822736</v>
      </c>
      <c r="L141" s="36">
        <f t="shared" si="26"/>
        <v>18399152.97974389</v>
      </c>
      <c r="M141" s="36">
        <f t="shared" si="27"/>
        <v>17212146.212808505</v>
      </c>
      <c r="N141" s="40">
        <f>'jan-aug'!M141</f>
        <v>14068313.025889454</v>
      </c>
      <c r="O141" s="40">
        <f t="shared" si="29"/>
        <v>3143833.1869190503</v>
      </c>
    </row>
    <row r="142" spans="1:15" s="34" customFormat="1" x14ac:dyDescent="0.3">
      <c r="A142" s="33">
        <v>826</v>
      </c>
      <c r="B142" s="34" t="s">
        <v>196</v>
      </c>
      <c r="C142" s="35">
        <v>157545</v>
      </c>
      <c r="D142" s="35">
        <v>5940</v>
      </c>
      <c r="E142" s="36">
        <f t="shared" si="21"/>
        <v>26522.727272727272</v>
      </c>
      <c r="F142" s="37">
        <f t="shared" si="28"/>
        <v>1.1654545839996324</v>
      </c>
      <c r="G142" s="38">
        <f t="shared" si="22"/>
        <v>-2259.1906373828356</v>
      </c>
      <c r="H142" s="38">
        <f t="shared" si="23"/>
        <v>0</v>
      </c>
      <c r="I142" s="36">
        <f t="shared" si="24"/>
        <v>-2259.1906373828356</v>
      </c>
      <c r="J142" s="39">
        <f t="shared" si="30"/>
        <v>-273.62996010497682</v>
      </c>
      <c r="K142" s="36">
        <f t="shared" si="25"/>
        <v>-2532.8205974878124</v>
      </c>
      <c r="L142" s="36">
        <f t="shared" si="26"/>
        <v>-13419592.386054043</v>
      </c>
      <c r="M142" s="36">
        <f t="shared" si="27"/>
        <v>-15044954.349077605</v>
      </c>
      <c r="N142" s="40">
        <f>'jan-aug'!M142</f>
        <v>-16900288.02441382</v>
      </c>
      <c r="O142" s="40">
        <f t="shared" si="29"/>
        <v>1855333.6753362156</v>
      </c>
    </row>
    <row r="143" spans="1:15" s="34" customFormat="1" x14ac:dyDescent="0.3">
      <c r="A143" s="33">
        <v>827</v>
      </c>
      <c r="B143" s="34" t="s">
        <v>197</v>
      </c>
      <c r="C143" s="35">
        <v>34259</v>
      </c>
      <c r="D143" s="35">
        <v>1613</v>
      </c>
      <c r="E143" s="36">
        <f t="shared" si="21"/>
        <v>21239.3056416615</v>
      </c>
      <c r="F143" s="37">
        <f t="shared" si="28"/>
        <v>0.93329188459804679</v>
      </c>
      <c r="G143" s="38">
        <f t="shared" si="22"/>
        <v>910.86234125662736</v>
      </c>
      <c r="H143" s="38">
        <f t="shared" si="23"/>
        <v>0</v>
      </c>
      <c r="I143" s="36">
        <f t="shared" si="24"/>
        <v>910.86234125662736</v>
      </c>
      <c r="J143" s="39">
        <f t="shared" si="30"/>
        <v>-273.62996010497682</v>
      </c>
      <c r="K143" s="36">
        <f t="shared" si="25"/>
        <v>637.23238115165054</v>
      </c>
      <c r="L143" s="36">
        <f t="shared" si="26"/>
        <v>1469220.9564469398</v>
      </c>
      <c r="M143" s="36">
        <f t="shared" si="27"/>
        <v>1027855.8307976123</v>
      </c>
      <c r="N143" s="40">
        <f>'jan-aug'!M143</f>
        <v>259081.04656910888</v>
      </c>
      <c r="O143" s="40">
        <f t="shared" si="29"/>
        <v>768774.78422850347</v>
      </c>
    </row>
    <row r="144" spans="1:15" s="34" customFormat="1" x14ac:dyDescent="0.3">
      <c r="A144" s="33">
        <v>828</v>
      </c>
      <c r="B144" s="34" t="s">
        <v>198</v>
      </c>
      <c r="C144" s="35">
        <v>61063</v>
      </c>
      <c r="D144" s="35">
        <v>2991</v>
      </c>
      <c r="E144" s="36">
        <f t="shared" si="21"/>
        <v>20415.580073553996</v>
      </c>
      <c r="F144" s="37">
        <f t="shared" si="28"/>
        <v>0.89709595612368687</v>
      </c>
      <c r="G144" s="38">
        <f t="shared" si="22"/>
        <v>1405.0976821211298</v>
      </c>
      <c r="H144" s="38">
        <f t="shared" si="23"/>
        <v>23.130980539204028</v>
      </c>
      <c r="I144" s="36">
        <f t="shared" si="24"/>
        <v>1428.2286626603338</v>
      </c>
      <c r="J144" s="39">
        <f t="shared" si="30"/>
        <v>-273.62996010497682</v>
      </c>
      <c r="K144" s="36">
        <f t="shared" si="25"/>
        <v>1154.598702555357</v>
      </c>
      <c r="L144" s="36">
        <f t="shared" si="26"/>
        <v>4271831.9300170587</v>
      </c>
      <c r="M144" s="36">
        <f t="shared" si="27"/>
        <v>3453404.7193430727</v>
      </c>
      <c r="N144" s="40">
        <f>'jan-aug'!M144</f>
        <v>2108177.191747183</v>
      </c>
      <c r="O144" s="40">
        <f t="shared" si="29"/>
        <v>1345227.5275958898</v>
      </c>
    </row>
    <row r="145" spans="1:15" s="34" customFormat="1" x14ac:dyDescent="0.3">
      <c r="A145" s="33">
        <v>829</v>
      </c>
      <c r="B145" s="34" t="s">
        <v>199</v>
      </c>
      <c r="C145" s="35">
        <v>46964</v>
      </c>
      <c r="D145" s="35">
        <v>2448</v>
      </c>
      <c r="E145" s="36">
        <f t="shared" si="21"/>
        <v>19184.640522875816</v>
      </c>
      <c r="F145" s="37">
        <f t="shared" si="28"/>
        <v>0.8430063398028379</v>
      </c>
      <c r="G145" s="38">
        <f t="shared" si="22"/>
        <v>2143.661412528038</v>
      </c>
      <c r="H145" s="38">
        <f t="shared" si="23"/>
        <v>453.95982327656708</v>
      </c>
      <c r="I145" s="36">
        <f t="shared" si="24"/>
        <v>2597.621235804605</v>
      </c>
      <c r="J145" s="39">
        <f t="shared" si="30"/>
        <v>-273.62996010497682</v>
      </c>
      <c r="K145" s="36">
        <f t="shared" si="25"/>
        <v>2323.9912756996282</v>
      </c>
      <c r="L145" s="36">
        <f t="shared" si="26"/>
        <v>6358976.7852496728</v>
      </c>
      <c r="M145" s="36">
        <f t="shared" si="27"/>
        <v>5689130.6429126896</v>
      </c>
      <c r="N145" s="40">
        <f>'jan-aug'!M145</f>
        <v>4063528.7200040072</v>
      </c>
      <c r="O145" s="40">
        <f t="shared" si="29"/>
        <v>1625601.9229086824</v>
      </c>
    </row>
    <row r="146" spans="1:15" s="34" customFormat="1" x14ac:dyDescent="0.3">
      <c r="A146" s="33">
        <v>830</v>
      </c>
      <c r="B146" s="34" t="s">
        <v>200</v>
      </c>
      <c r="C146" s="35">
        <v>33162</v>
      </c>
      <c r="D146" s="35">
        <v>1443</v>
      </c>
      <c r="E146" s="36">
        <f t="shared" si="21"/>
        <v>22981.288981288981</v>
      </c>
      <c r="F146" s="37">
        <f t="shared" si="28"/>
        <v>1.0098376503310997</v>
      </c>
      <c r="G146" s="38">
        <f t="shared" si="22"/>
        <v>-134.32766251986104</v>
      </c>
      <c r="H146" s="38">
        <f t="shared" si="23"/>
        <v>0</v>
      </c>
      <c r="I146" s="36">
        <f t="shared" si="24"/>
        <v>-134.32766251986104</v>
      </c>
      <c r="J146" s="39">
        <f t="shared" si="30"/>
        <v>-273.62996010497682</v>
      </c>
      <c r="K146" s="36">
        <f t="shared" si="25"/>
        <v>-407.95762262483788</v>
      </c>
      <c r="L146" s="36">
        <f t="shared" si="26"/>
        <v>-193834.81701615948</v>
      </c>
      <c r="M146" s="36">
        <f t="shared" si="27"/>
        <v>-588682.84944764106</v>
      </c>
      <c r="N146" s="40">
        <f>'jan-aug'!M146</f>
        <v>-1120014.4140116393</v>
      </c>
      <c r="O146" s="40">
        <f t="shared" si="29"/>
        <v>531331.56456399825</v>
      </c>
    </row>
    <row r="147" spans="1:15" s="34" customFormat="1" x14ac:dyDescent="0.3">
      <c r="A147" s="33">
        <v>831</v>
      </c>
      <c r="B147" s="34" t="s">
        <v>201</v>
      </c>
      <c r="C147" s="35">
        <v>26242</v>
      </c>
      <c r="D147" s="35">
        <v>1323</v>
      </c>
      <c r="E147" s="36">
        <f t="shared" si="21"/>
        <v>19835.222978080121</v>
      </c>
      <c r="F147" s="37">
        <f t="shared" si="28"/>
        <v>0.8715940599453007</v>
      </c>
      <c r="G147" s="38">
        <f t="shared" si="22"/>
        <v>1753.311939405455</v>
      </c>
      <c r="H147" s="38">
        <f t="shared" si="23"/>
        <v>226.25596395506034</v>
      </c>
      <c r="I147" s="36">
        <f t="shared" si="24"/>
        <v>1979.5679033605152</v>
      </c>
      <c r="J147" s="39">
        <f t="shared" si="30"/>
        <v>-273.62996010497682</v>
      </c>
      <c r="K147" s="36">
        <f t="shared" si="25"/>
        <v>1705.9379432555384</v>
      </c>
      <c r="L147" s="36">
        <f t="shared" si="26"/>
        <v>2618968.3361459617</v>
      </c>
      <c r="M147" s="36">
        <f t="shared" si="27"/>
        <v>2256955.8989270772</v>
      </c>
      <c r="N147" s="40">
        <f>'jan-aug'!M147</f>
        <v>1116435.849107831</v>
      </c>
      <c r="O147" s="40">
        <f t="shared" si="29"/>
        <v>1140520.0498192462</v>
      </c>
    </row>
    <row r="148" spans="1:15" s="34" customFormat="1" x14ac:dyDescent="0.3">
      <c r="A148" s="33">
        <v>833</v>
      </c>
      <c r="B148" s="34" t="s">
        <v>202</v>
      </c>
      <c r="C148" s="35">
        <v>60465</v>
      </c>
      <c r="D148" s="35">
        <v>2246</v>
      </c>
      <c r="E148" s="36">
        <f t="shared" si="21"/>
        <v>26921.193232413178</v>
      </c>
      <c r="F148" s="37">
        <f t="shared" si="28"/>
        <v>1.1829638685656008</v>
      </c>
      <c r="G148" s="38">
        <f t="shared" si="22"/>
        <v>-2498.2702131943793</v>
      </c>
      <c r="H148" s="38">
        <f t="shared" si="23"/>
        <v>0</v>
      </c>
      <c r="I148" s="36">
        <f t="shared" si="24"/>
        <v>-2498.2702131943793</v>
      </c>
      <c r="J148" s="39">
        <f t="shared" si="30"/>
        <v>-273.62996010497682</v>
      </c>
      <c r="K148" s="36">
        <f t="shared" si="25"/>
        <v>-2771.9001732993561</v>
      </c>
      <c r="L148" s="36">
        <f t="shared" si="26"/>
        <v>-5611114.8988345759</v>
      </c>
      <c r="M148" s="36">
        <f t="shared" si="27"/>
        <v>-6225687.7892303541</v>
      </c>
      <c r="N148" s="40">
        <f>'jan-aug'!M148</f>
        <v>-7313894.0913860993</v>
      </c>
      <c r="O148" s="40">
        <f t="shared" si="29"/>
        <v>1088206.3021557452</v>
      </c>
    </row>
    <row r="149" spans="1:15" s="34" customFormat="1" x14ac:dyDescent="0.3">
      <c r="A149" s="33">
        <v>834</v>
      </c>
      <c r="B149" s="34" t="s">
        <v>203</v>
      </c>
      <c r="C149" s="35">
        <v>113922</v>
      </c>
      <c r="D149" s="35">
        <v>3727</v>
      </c>
      <c r="E149" s="36">
        <f t="shared" si="21"/>
        <v>30566.675610410519</v>
      </c>
      <c r="F149" s="37">
        <f t="shared" si="28"/>
        <v>1.3431526796421926</v>
      </c>
      <c r="G149" s="38">
        <f t="shared" si="22"/>
        <v>-4685.5596399927836</v>
      </c>
      <c r="H149" s="38">
        <f t="shared" si="23"/>
        <v>0</v>
      </c>
      <c r="I149" s="36">
        <f t="shared" si="24"/>
        <v>-4685.5596399927836</v>
      </c>
      <c r="J149" s="39">
        <f t="shared" si="30"/>
        <v>-273.62996010497682</v>
      </c>
      <c r="K149" s="36">
        <f t="shared" si="25"/>
        <v>-4959.1896000977604</v>
      </c>
      <c r="L149" s="36">
        <f t="shared" si="26"/>
        <v>-17463080.778253105</v>
      </c>
      <c r="M149" s="36">
        <f t="shared" si="27"/>
        <v>-18482899.639564354</v>
      </c>
      <c r="N149" s="40">
        <f>'jan-aug'!M149</f>
        <v>-18658717.755385574</v>
      </c>
      <c r="O149" s="40">
        <f t="shared" si="29"/>
        <v>175818.11582121998</v>
      </c>
    </row>
    <row r="150" spans="1:15" s="34" customFormat="1" x14ac:dyDescent="0.3">
      <c r="A150" s="33">
        <v>901</v>
      </c>
      <c r="B150" s="34" t="s">
        <v>204</v>
      </c>
      <c r="C150" s="35">
        <v>127386</v>
      </c>
      <c r="D150" s="35">
        <v>6920</v>
      </c>
      <c r="E150" s="36">
        <f t="shared" si="21"/>
        <v>18408.381502890174</v>
      </c>
      <c r="F150" s="37">
        <f t="shared" si="28"/>
        <v>0.80889617368339795</v>
      </c>
      <c r="G150" s="38">
        <f t="shared" si="22"/>
        <v>2609.4168245194232</v>
      </c>
      <c r="H150" s="38">
        <f t="shared" si="23"/>
        <v>725.65048027154182</v>
      </c>
      <c r="I150" s="36">
        <f t="shared" si="24"/>
        <v>3335.067304790965</v>
      </c>
      <c r="J150" s="39">
        <f t="shared" si="30"/>
        <v>-273.62996010497682</v>
      </c>
      <c r="K150" s="36">
        <f t="shared" si="25"/>
        <v>3061.4373446859881</v>
      </c>
      <c r="L150" s="36">
        <f t="shared" si="26"/>
        <v>23078665.749153476</v>
      </c>
      <c r="M150" s="36">
        <f t="shared" si="27"/>
        <v>21185146.425227039</v>
      </c>
      <c r="N150" s="40">
        <f>'jan-aug'!M150</f>
        <v>18029208.146416552</v>
      </c>
      <c r="O150" s="40">
        <f t="shared" si="29"/>
        <v>3155938.2788104862</v>
      </c>
    </row>
    <row r="151" spans="1:15" s="34" customFormat="1" x14ac:dyDescent="0.3">
      <c r="A151" s="33">
        <v>904</v>
      </c>
      <c r="B151" s="34" t="s">
        <v>205</v>
      </c>
      <c r="C151" s="35">
        <v>486496</v>
      </c>
      <c r="D151" s="35">
        <v>22550</v>
      </c>
      <c r="E151" s="36">
        <f t="shared" si="21"/>
        <v>21574.101995565412</v>
      </c>
      <c r="F151" s="37">
        <f t="shared" si="28"/>
        <v>0.94800341638553765</v>
      </c>
      <c r="G151" s="38">
        <f t="shared" si="22"/>
        <v>709.98452891428019</v>
      </c>
      <c r="H151" s="38">
        <f t="shared" si="23"/>
        <v>0</v>
      </c>
      <c r="I151" s="36">
        <f t="shared" si="24"/>
        <v>709.98452891428019</v>
      </c>
      <c r="J151" s="39">
        <f t="shared" si="30"/>
        <v>-273.62996010497682</v>
      </c>
      <c r="K151" s="36">
        <f t="shared" si="25"/>
        <v>436.35456880930337</v>
      </c>
      <c r="L151" s="36">
        <f t="shared" si="26"/>
        <v>16010151.127017017</v>
      </c>
      <c r="M151" s="36">
        <f t="shared" si="27"/>
        <v>9839795.5266497917</v>
      </c>
      <c r="N151" s="40">
        <f>'jan-aug'!M151</f>
        <v>12043321.38879939</v>
      </c>
      <c r="O151" s="40">
        <f t="shared" si="29"/>
        <v>-2203525.8621495981</v>
      </c>
    </row>
    <row r="152" spans="1:15" s="34" customFormat="1" x14ac:dyDescent="0.3">
      <c r="A152" s="33">
        <v>906</v>
      </c>
      <c r="B152" s="34" t="s">
        <v>206</v>
      </c>
      <c r="C152" s="35">
        <v>857675</v>
      </c>
      <c r="D152" s="35">
        <v>44313</v>
      </c>
      <c r="E152" s="36">
        <f t="shared" si="21"/>
        <v>19354.92970460136</v>
      </c>
      <c r="F152" s="37">
        <f t="shared" si="28"/>
        <v>0.8504891414546748</v>
      </c>
      <c r="G152" s="38">
        <f t="shared" si="22"/>
        <v>2041.4879034927114</v>
      </c>
      <c r="H152" s="38">
        <f t="shared" si="23"/>
        <v>394.3586096726267</v>
      </c>
      <c r="I152" s="36">
        <f t="shared" si="24"/>
        <v>2435.8465131653384</v>
      </c>
      <c r="J152" s="39">
        <f t="shared" si="30"/>
        <v>-273.62996010497682</v>
      </c>
      <c r="K152" s="36">
        <f t="shared" si="25"/>
        <v>2162.2165530603615</v>
      </c>
      <c r="L152" s="36">
        <f t="shared" si="26"/>
        <v>107939666.53789563</v>
      </c>
      <c r="M152" s="36">
        <f t="shared" si="27"/>
        <v>95814302.115763798</v>
      </c>
      <c r="N152" s="40">
        <f>'jan-aug'!M152</f>
        <v>74128186.241641164</v>
      </c>
      <c r="O152" s="40">
        <f t="shared" si="29"/>
        <v>21686115.874122635</v>
      </c>
    </row>
    <row r="153" spans="1:15" s="34" customFormat="1" x14ac:dyDescent="0.3">
      <c r="A153" s="33">
        <v>911</v>
      </c>
      <c r="B153" s="34" t="s">
        <v>207</v>
      </c>
      <c r="C153" s="35">
        <v>40146</v>
      </c>
      <c r="D153" s="35">
        <v>2473</v>
      </c>
      <c r="E153" s="36">
        <f t="shared" si="21"/>
        <v>16233.724221593207</v>
      </c>
      <c r="F153" s="37">
        <f t="shared" si="28"/>
        <v>0.71333796539454453</v>
      </c>
      <c r="G153" s="38">
        <f t="shared" si="22"/>
        <v>3914.2111932976027</v>
      </c>
      <c r="H153" s="38">
        <f t="shared" si="23"/>
        <v>1486.7805287254801</v>
      </c>
      <c r="I153" s="36">
        <f t="shared" si="24"/>
        <v>5400.9917220230827</v>
      </c>
      <c r="J153" s="39">
        <f t="shared" si="30"/>
        <v>-273.62996010497682</v>
      </c>
      <c r="K153" s="36">
        <f t="shared" si="25"/>
        <v>5127.3617619181059</v>
      </c>
      <c r="L153" s="36">
        <f t="shared" si="26"/>
        <v>13356652.528563084</v>
      </c>
      <c r="M153" s="36">
        <f t="shared" si="27"/>
        <v>12679965.637223477</v>
      </c>
      <c r="N153" s="40">
        <f>'jan-aug'!M153</f>
        <v>9658972.824579211</v>
      </c>
      <c r="O153" s="40">
        <f t="shared" si="29"/>
        <v>3020992.8126442656</v>
      </c>
    </row>
    <row r="154" spans="1:15" s="34" customFormat="1" x14ac:dyDescent="0.3">
      <c r="A154" s="33">
        <v>912</v>
      </c>
      <c r="B154" s="34" t="s">
        <v>208</v>
      </c>
      <c r="C154" s="35">
        <v>31115</v>
      </c>
      <c r="D154" s="35">
        <v>2036</v>
      </c>
      <c r="E154" s="36">
        <f t="shared" si="21"/>
        <v>15282.416502946955</v>
      </c>
      <c r="F154" s="37">
        <f t="shared" si="28"/>
        <v>0.67153585620381406</v>
      </c>
      <c r="G154" s="38">
        <f t="shared" si="22"/>
        <v>4484.9958244853542</v>
      </c>
      <c r="H154" s="38">
        <f t="shared" si="23"/>
        <v>1819.7382302516683</v>
      </c>
      <c r="I154" s="36">
        <f t="shared" si="24"/>
        <v>6304.7340547370222</v>
      </c>
      <c r="J154" s="39">
        <f t="shared" si="30"/>
        <v>-273.62996010497682</v>
      </c>
      <c r="K154" s="36">
        <f t="shared" si="25"/>
        <v>6031.1040946320454</v>
      </c>
      <c r="L154" s="36">
        <f t="shared" si="26"/>
        <v>12836438.535444578</v>
      </c>
      <c r="M154" s="36">
        <f t="shared" si="27"/>
        <v>12279327.936670845</v>
      </c>
      <c r="N154" s="40">
        <f>'jan-aug'!M154</f>
        <v>9479411.876604639</v>
      </c>
      <c r="O154" s="40">
        <f t="shared" si="29"/>
        <v>2799916.0600662064</v>
      </c>
    </row>
    <row r="155" spans="1:15" s="34" customFormat="1" x14ac:dyDescent="0.3">
      <c r="A155" s="33">
        <v>914</v>
      </c>
      <c r="B155" s="34" t="s">
        <v>209</v>
      </c>
      <c r="C155" s="35">
        <v>111793</v>
      </c>
      <c r="D155" s="35">
        <v>6014</v>
      </c>
      <c r="E155" s="36">
        <f t="shared" si="21"/>
        <v>18588.792816760892</v>
      </c>
      <c r="F155" s="37">
        <f t="shared" si="28"/>
        <v>0.81682375935714691</v>
      </c>
      <c r="G155" s="38">
        <f t="shared" si="22"/>
        <v>2501.1700361969924</v>
      </c>
      <c r="H155" s="38">
        <f t="shared" si="23"/>
        <v>662.50652041679052</v>
      </c>
      <c r="I155" s="36">
        <f t="shared" si="24"/>
        <v>3163.6765566137829</v>
      </c>
      <c r="J155" s="39">
        <f t="shared" si="30"/>
        <v>-273.62996010497682</v>
      </c>
      <c r="K155" s="36">
        <f t="shared" si="25"/>
        <v>2890.046596508806</v>
      </c>
      <c r="L155" s="36">
        <f t="shared" si="26"/>
        <v>19026350.811475292</v>
      </c>
      <c r="M155" s="36">
        <f t="shared" si="27"/>
        <v>17380740.231403958</v>
      </c>
      <c r="N155" s="40">
        <f>'jan-aug'!M155</f>
        <v>12574889.796611153</v>
      </c>
      <c r="O155" s="40">
        <f t="shared" si="29"/>
        <v>4805850.4347928055</v>
      </c>
    </row>
    <row r="156" spans="1:15" s="34" customFormat="1" x14ac:dyDescent="0.3">
      <c r="A156" s="33">
        <v>919</v>
      </c>
      <c r="B156" s="34" t="s">
        <v>210</v>
      </c>
      <c r="C156" s="35">
        <v>97192</v>
      </c>
      <c r="D156" s="35">
        <v>5618</v>
      </c>
      <c r="E156" s="36">
        <f t="shared" si="21"/>
        <v>17300.106799572801</v>
      </c>
      <c r="F156" s="37">
        <f t="shared" si="28"/>
        <v>0.76019666325860713</v>
      </c>
      <c r="G156" s="38">
        <f t="shared" si="22"/>
        <v>3274.3816465098466</v>
      </c>
      <c r="H156" s="38">
        <f t="shared" si="23"/>
        <v>1113.5466264326224</v>
      </c>
      <c r="I156" s="36">
        <f t="shared" si="24"/>
        <v>4387.9282729424685</v>
      </c>
      <c r="J156" s="39">
        <f t="shared" si="30"/>
        <v>-273.62996010497682</v>
      </c>
      <c r="K156" s="36">
        <f t="shared" si="25"/>
        <v>4114.2983128374917</v>
      </c>
      <c r="L156" s="36">
        <f t="shared" si="26"/>
        <v>24651381.037390787</v>
      </c>
      <c r="M156" s="36">
        <f t="shared" si="27"/>
        <v>23114127.921521027</v>
      </c>
      <c r="N156" s="40">
        <f>'jan-aug'!M156</f>
        <v>16895121.180139918</v>
      </c>
      <c r="O156" s="40">
        <f t="shared" si="29"/>
        <v>6219006.7413811088</v>
      </c>
    </row>
    <row r="157" spans="1:15" s="34" customFormat="1" x14ac:dyDescent="0.3">
      <c r="A157" s="33">
        <v>926</v>
      </c>
      <c r="B157" s="34" t="s">
        <v>211</v>
      </c>
      <c r="C157" s="35">
        <v>217707</v>
      </c>
      <c r="D157" s="35">
        <v>10577</v>
      </c>
      <c r="E157" s="36">
        <f t="shared" si="21"/>
        <v>20583.057577763069</v>
      </c>
      <c r="F157" s="37">
        <f t="shared" si="28"/>
        <v>0.90445520779453548</v>
      </c>
      <c r="G157" s="38">
        <f t="shared" si="22"/>
        <v>1304.6111795956858</v>
      </c>
      <c r="H157" s="38">
        <f t="shared" si="23"/>
        <v>0</v>
      </c>
      <c r="I157" s="36">
        <f t="shared" si="24"/>
        <v>1304.6111795956858</v>
      </c>
      <c r="J157" s="39">
        <f t="shared" si="30"/>
        <v>-273.62996010497682</v>
      </c>
      <c r="K157" s="36">
        <f t="shared" si="25"/>
        <v>1030.981219490709</v>
      </c>
      <c r="L157" s="36">
        <f t="shared" si="26"/>
        <v>13798872.446583569</v>
      </c>
      <c r="M157" s="36">
        <f t="shared" si="27"/>
        <v>10904688.358553229</v>
      </c>
      <c r="N157" s="40">
        <f>'jan-aug'!M157</f>
        <v>10214349.763677446</v>
      </c>
      <c r="O157" s="40">
        <f t="shared" si="29"/>
        <v>690338.59487578273</v>
      </c>
    </row>
    <row r="158" spans="1:15" s="34" customFormat="1" x14ac:dyDescent="0.3">
      <c r="A158" s="33">
        <v>928</v>
      </c>
      <c r="B158" s="34" t="s">
        <v>212</v>
      </c>
      <c r="C158" s="35">
        <v>80559</v>
      </c>
      <c r="D158" s="35">
        <v>5147</v>
      </c>
      <c r="E158" s="36">
        <f t="shared" si="21"/>
        <v>15651.641733048378</v>
      </c>
      <c r="F158" s="37">
        <f t="shared" si="28"/>
        <v>0.6877602524555716</v>
      </c>
      <c r="G158" s="38">
        <f t="shared" si="22"/>
        <v>4263.4606864245006</v>
      </c>
      <c r="H158" s="38">
        <f t="shared" si="23"/>
        <v>1690.5093997161703</v>
      </c>
      <c r="I158" s="36">
        <f t="shared" si="24"/>
        <v>5953.9700861406709</v>
      </c>
      <c r="J158" s="39">
        <f t="shared" si="30"/>
        <v>-273.62996010497682</v>
      </c>
      <c r="K158" s="36">
        <f t="shared" si="25"/>
        <v>5680.3401260356941</v>
      </c>
      <c r="L158" s="36">
        <f t="shared" si="26"/>
        <v>30645084.033366032</v>
      </c>
      <c r="M158" s="36">
        <f t="shared" si="27"/>
        <v>29236710.628705718</v>
      </c>
      <c r="N158" s="40">
        <f>'jan-aug'!M158</f>
        <v>22661420.249943066</v>
      </c>
      <c r="O158" s="40">
        <f t="shared" si="29"/>
        <v>6575290.3787626512</v>
      </c>
    </row>
    <row r="159" spans="1:15" s="34" customFormat="1" x14ac:dyDescent="0.3">
      <c r="A159" s="33">
        <v>929</v>
      </c>
      <c r="B159" s="34" t="s">
        <v>213</v>
      </c>
      <c r="C159" s="35">
        <v>35207</v>
      </c>
      <c r="D159" s="35">
        <v>1847</v>
      </c>
      <c r="E159" s="36">
        <f t="shared" si="21"/>
        <v>19061.721710882513</v>
      </c>
      <c r="F159" s="37">
        <f t="shared" si="28"/>
        <v>0.83760507426086295</v>
      </c>
      <c r="G159" s="38">
        <f t="shared" si="22"/>
        <v>2217.4126997240191</v>
      </c>
      <c r="H159" s="38">
        <f t="shared" si="23"/>
        <v>496.98140747422292</v>
      </c>
      <c r="I159" s="36">
        <f t="shared" si="24"/>
        <v>2714.3941071982422</v>
      </c>
      <c r="J159" s="39">
        <f t="shared" si="30"/>
        <v>-273.62996010497682</v>
      </c>
      <c r="K159" s="36">
        <f t="shared" si="25"/>
        <v>2440.7641470932654</v>
      </c>
      <c r="L159" s="36">
        <f t="shared" si="26"/>
        <v>5013485.9159951536</v>
      </c>
      <c r="M159" s="36">
        <f t="shared" si="27"/>
        <v>4508091.3796812613</v>
      </c>
      <c r="N159" s="40">
        <f>'jan-aug'!M159</f>
        <v>2809998.4460160942</v>
      </c>
      <c r="O159" s="40">
        <f t="shared" si="29"/>
        <v>1698092.9336651671</v>
      </c>
    </row>
    <row r="160" spans="1:15" s="34" customFormat="1" x14ac:dyDescent="0.3">
      <c r="A160" s="33">
        <v>935</v>
      </c>
      <c r="B160" s="34" t="s">
        <v>214</v>
      </c>
      <c r="C160" s="35">
        <v>24235</v>
      </c>
      <c r="D160" s="35">
        <v>1317</v>
      </c>
      <c r="E160" s="36">
        <f t="shared" si="21"/>
        <v>18401.670463173879</v>
      </c>
      <c r="F160" s="37">
        <f t="shared" si="28"/>
        <v>0.80860127897214396</v>
      </c>
      <c r="G160" s="38">
        <f t="shared" si="22"/>
        <v>2613.4434483491996</v>
      </c>
      <c r="H160" s="38">
        <f t="shared" si="23"/>
        <v>727.99934417224483</v>
      </c>
      <c r="I160" s="36">
        <f t="shared" si="24"/>
        <v>3341.4427925214445</v>
      </c>
      <c r="J160" s="39">
        <f t="shared" si="30"/>
        <v>-273.62996010497682</v>
      </c>
      <c r="K160" s="36">
        <f t="shared" si="25"/>
        <v>3067.8128324164677</v>
      </c>
      <c r="L160" s="36">
        <f t="shared" si="26"/>
        <v>4400680.1577507425</v>
      </c>
      <c r="M160" s="36">
        <f t="shared" si="27"/>
        <v>4040309.5002924879</v>
      </c>
      <c r="N160" s="40">
        <f>'jan-aug'!M160</f>
        <v>2115213.4290217631</v>
      </c>
      <c r="O160" s="40">
        <f t="shared" si="29"/>
        <v>1925096.0712707248</v>
      </c>
    </row>
    <row r="161" spans="1:15" s="34" customFormat="1" x14ac:dyDescent="0.3">
      <c r="A161" s="33">
        <v>937</v>
      </c>
      <c r="B161" s="34" t="s">
        <v>215</v>
      </c>
      <c r="C161" s="35">
        <v>60155</v>
      </c>
      <c r="D161" s="35">
        <v>3582</v>
      </c>
      <c r="E161" s="36">
        <f t="shared" si="21"/>
        <v>16793.690675600224</v>
      </c>
      <c r="F161" s="37">
        <f t="shared" si="28"/>
        <v>0.73794386146238844</v>
      </c>
      <c r="G161" s="38">
        <f t="shared" si="22"/>
        <v>3578.2313208933924</v>
      </c>
      <c r="H161" s="38">
        <f t="shared" si="23"/>
        <v>1290.7922698230241</v>
      </c>
      <c r="I161" s="36">
        <f t="shared" si="24"/>
        <v>4869.0235907164169</v>
      </c>
      <c r="J161" s="39">
        <f t="shared" si="30"/>
        <v>-273.62996010497682</v>
      </c>
      <c r="K161" s="36">
        <f t="shared" si="25"/>
        <v>4595.3936306114401</v>
      </c>
      <c r="L161" s="36">
        <f t="shared" si="26"/>
        <v>17440842.501946207</v>
      </c>
      <c r="M161" s="36">
        <f t="shared" si="27"/>
        <v>16460699.984850179</v>
      </c>
      <c r="N161" s="40">
        <f>'jan-aug'!M161</f>
        <v>13009309.303535275</v>
      </c>
      <c r="O161" s="40">
        <f t="shared" si="29"/>
        <v>3451390.6813149042</v>
      </c>
    </row>
    <row r="162" spans="1:15" s="34" customFormat="1" x14ac:dyDescent="0.3">
      <c r="A162" s="33">
        <v>938</v>
      </c>
      <c r="B162" s="34" t="s">
        <v>216</v>
      </c>
      <c r="C162" s="35">
        <v>23588</v>
      </c>
      <c r="D162" s="35">
        <v>1204</v>
      </c>
      <c r="E162" s="36">
        <f t="shared" si="21"/>
        <v>19591.362126245847</v>
      </c>
      <c r="F162" s="37">
        <f t="shared" si="28"/>
        <v>0.86087839165425906</v>
      </c>
      <c r="G162" s="38">
        <f t="shared" si="22"/>
        <v>1899.6284505060189</v>
      </c>
      <c r="H162" s="38">
        <f t="shared" si="23"/>
        <v>311.60726209705604</v>
      </c>
      <c r="I162" s="36">
        <f t="shared" si="24"/>
        <v>2211.2357126030747</v>
      </c>
      <c r="J162" s="39">
        <f t="shared" si="30"/>
        <v>-273.62996010497682</v>
      </c>
      <c r="K162" s="36">
        <f t="shared" si="25"/>
        <v>1937.6057524980979</v>
      </c>
      <c r="L162" s="36">
        <f t="shared" si="26"/>
        <v>2662327.7979741017</v>
      </c>
      <c r="M162" s="36">
        <f t="shared" si="27"/>
        <v>2332877.3260077098</v>
      </c>
      <c r="N162" s="40">
        <f>'jan-aug'!M162</f>
        <v>1194004.0763418409</v>
      </c>
      <c r="O162" s="40">
        <f t="shared" si="29"/>
        <v>1138873.2496658689</v>
      </c>
    </row>
    <row r="163" spans="1:15" s="34" customFormat="1" x14ac:dyDescent="0.3">
      <c r="A163" s="33">
        <v>940</v>
      </c>
      <c r="B163" s="34" t="s">
        <v>217</v>
      </c>
      <c r="C163" s="35">
        <v>38484</v>
      </c>
      <c r="D163" s="35">
        <v>1242</v>
      </c>
      <c r="E163" s="36">
        <f t="shared" si="21"/>
        <v>30985.507246376812</v>
      </c>
      <c r="F163" s="37">
        <f t="shared" si="28"/>
        <v>1.3615568673051603</v>
      </c>
      <c r="G163" s="38">
        <f t="shared" si="22"/>
        <v>-4936.85862157256</v>
      </c>
      <c r="H163" s="38">
        <f t="shared" si="23"/>
        <v>0</v>
      </c>
      <c r="I163" s="36">
        <f t="shared" si="24"/>
        <v>-4936.85862157256</v>
      </c>
      <c r="J163" s="39">
        <f t="shared" si="30"/>
        <v>-273.62996010497682</v>
      </c>
      <c r="K163" s="36">
        <f t="shared" si="25"/>
        <v>-5210.4885816775368</v>
      </c>
      <c r="L163" s="36">
        <f t="shared" si="26"/>
        <v>-6131578.4079931192</v>
      </c>
      <c r="M163" s="36">
        <f t="shared" si="27"/>
        <v>-6471426.8184435004</v>
      </c>
      <c r="N163" s="40">
        <f>'jan-aug'!M163</f>
        <v>-6857860.2232865263</v>
      </c>
      <c r="O163" s="40">
        <f t="shared" si="29"/>
        <v>386433.40484302584</v>
      </c>
    </row>
    <row r="164" spans="1:15" s="34" customFormat="1" x14ac:dyDescent="0.3">
      <c r="A164" s="33">
        <v>941</v>
      </c>
      <c r="B164" s="34" t="s">
        <v>218</v>
      </c>
      <c r="C164" s="35">
        <v>62253</v>
      </c>
      <c r="D164" s="35">
        <v>945</v>
      </c>
      <c r="E164" s="36">
        <f t="shared" si="21"/>
        <v>65876.190476190473</v>
      </c>
      <c r="F164" s="37">
        <f t="shared" si="28"/>
        <v>2.8947139325998297</v>
      </c>
      <c r="G164" s="38">
        <f t="shared" si="22"/>
        <v>-25871.268559460757</v>
      </c>
      <c r="H164" s="38">
        <f t="shared" si="23"/>
        <v>0</v>
      </c>
      <c r="I164" s="36">
        <f t="shared" si="24"/>
        <v>-25871.268559460757</v>
      </c>
      <c r="J164" s="39">
        <f t="shared" si="30"/>
        <v>-273.62996010497682</v>
      </c>
      <c r="K164" s="36">
        <f t="shared" si="25"/>
        <v>-26144.898519565733</v>
      </c>
      <c r="L164" s="36">
        <f t="shared" si="26"/>
        <v>-24448348.788690414</v>
      </c>
      <c r="M164" s="36">
        <f t="shared" si="27"/>
        <v>-24706929.100989617</v>
      </c>
      <c r="N164" s="40">
        <f>'jan-aug'!M164</f>
        <v>-24299945.822065834</v>
      </c>
      <c r="O164" s="40">
        <f t="shared" si="29"/>
        <v>-406983.27892378345</v>
      </c>
    </row>
    <row r="165" spans="1:15" s="34" customFormat="1" x14ac:dyDescent="0.3">
      <c r="A165" s="33">
        <v>1001</v>
      </c>
      <c r="B165" s="34" t="s">
        <v>219</v>
      </c>
      <c r="C165" s="35">
        <v>1862531</v>
      </c>
      <c r="D165" s="35">
        <v>88447</v>
      </c>
      <c r="E165" s="36">
        <f t="shared" si="21"/>
        <v>21058.159123542911</v>
      </c>
      <c r="F165" s="37">
        <f t="shared" si="28"/>
        <v>0.92533199277598788</v>
      </c>
      <c r="G165" s="38">
        <f t="shared" si="22"/>
        <v>1019.5502521277805</v>
      </c>
      <c r="H165" s="38">
        <f t="shared" si="23"/>
        <v>0</v>
      </c>
      <c r="I165" s="36">
        <f t="shared" si="24"/>
        <v>1019.5502521277805</v>
      </c>
      <c r="J165" s="39">
        <f t="shared" si="30"/>
        <v>-273.62996010497682</v>
      </c>
      <c r="K165" s="36">
        <f t="shared" si="25"/>
        <v>745.92029202280366</v>
      </c>
      <c r="L165" s="36">
        <f t="shared" si="26"/>
        <v>90176161.149945796</v>
      </c>
      <c r="M165" s="36">
        <f t="shared" si="27"/>
        <v>65974412.068540916</v>
      </c>
      <c r="N165" s="40">
        <f>'jan-aug'!M165</f>
        <v>60865596.482267842</v>
      </c>
      <c r="O165" s="40">
        <f t="shared" si="29"/>
        <v>5108815.5862730742</v>
      </c>
    </row>
    <row r="166" spans="1:15" s="34" customFormat="1" x14ac:dyDescent="0.3">
      <c r="A166" s="33">
        <v>1002</v>
      </c>
      <c r="B166" s="34" t="s">
        <v>220</v>
      </c>
      <c r="C166" s="35">
        <v>289555</v>
      </c>
      <c r="D166" s="35">
        <v>15529</v>
      </c>
      <c r="E166" s="36">
        <f t="shared" si="21"/>
        <v>18646.081524888916</v>
      </c>
      <c r="F166" s="37">
        <f t="shared" si="28"/>
        <v>0.81934112443852292</v>
      </c>
      <c r="G166" s="38">
        <f t="shared" si="22"/>
        <v>2466.7968113201778</v>
      </c>
      <c r="H166" s="38">
        <f t="shared" si="23"/>
        <v>642.45547257198211</v>
      </c>
      <c r="I166" s="36">
        <f t="shared" si="24"/>
        <v>3109.25228389216</v>
      </c>
      <c r="J166" s="39">
        <f t="shared" si="30"/>
        <v>-273.62996010497682</v>
      </c>
      <c r="K166" s="36">
        <f t="shared" si="25"/>
        <v>2835.6223237871832</v>
      </c>
      <c r="L166" s="36">
        <f t="shared" si="26"/>
        <v>48283578.716561355</v>
      </c>
      <c r="M166" s="36">
        <f t="shared" si="27"/>
        <v>44034379.066091165</v>
      </c>
      <c r="N166" s="40">
        <f>'jan-aug'!M166</f>
        <v>33618725.997933917</v>
      </c>
      <c r="O166" s="40">
        <f t="shared" si="29"/>
        <v>10415653.068157248</v>
      </c>
    </row>
    <row r="167" spans="1:15" s="34" customFormat="1" x14ac:dyDescent="0.3">
      <c r="A167" s="33">
        <v>1003</v>
      </c>
      <c r="B167" s="34" t="s">
        <v>221</v>
      </c>
      <c r="C167" s="35">
        <v>183191</v>
      </c>
      <c r="D167" s="35">
        <v>9705</v>
      </c>
      <c r="E167" s="36">
        <f t="shared" si="21"/>
        <v>18875.940236991242</v>
      </c>
      <c r="F167" s="37">
        <f t="shared" si="28"/>
        <v>0.82944151445261372</v>
      </c>
      <c r="G167" s="38">
        <f t="shared" si="22"/>
        <v>2328.8815840587818</v>
      </c>
      <c r="H167" s="38">
        <f t="shared" si="23"/>
        <v>562.00492333616785</v>
      </c>
      <c r="I167" s="36">
        <f t="shared" si="24"/>
        <v>2890.8865073949496</v>
      </c>
      <c r="J167" s="39">
        <f t="shared" si="30"/>
        <v>-273.62996010497682</v>
      </c>
      <c r="K167" s="36">
        <f t="shared" si="25"/>
        <v>2617.2565472899728</v>
      </c>
      <c r="L167" s="36">
        <f t="shared" si="26"/>
        <v>28056053.554267988</v>
      </c>
      <c r="M167" s="36">
        <f t="shared" si="27"/>
        <v>25400474.791449185</v>
      </c>
      <c r="N167" s="40">
        <f>'jan-aug'!M167</f>
        <v>20153071.396094318</v>
      </c>
      <c r="O167" s="40">
        <f t="shared" si="29"/>
        <v>5247403.395354867</v>
      </c>
    </row>
    <row r="168" spans="1:15" s="34" customFormat="1" x14ac:dyDescent="0.3">
      <c r="A168" s="33">
        <v>1004</v>
      </c>
      <c r="B168" s="34" t="s">
        <v>222</v>
      </c>
      <c r="C168" s="35">
        <v>188699</v>
      </c>
      <c r="D168" s="35">
        <v>9096</v>
      </c>
      <c r="E168" s="36">
        <f t="shared" si="21"/>
        <v>20745.272647317503</v>
      </c>
      <c r="F168" s="37">
        <f t="shared" si="28"/>
        <v>0.91158321897008432</v>
      </c>
      <c r="G168" s="38">
        <f t="shared" si="22"/>
        <v>1207.2821378630258</v>
      </c>
      <c r="H168" s="38">
        <f t="shared" si="23"/>
        <v>0</v>
      </c>
      <c r="I168" s="36">
        <f t="shared" si="24"/>
        <v>1207.2821378630258</v>
      </c>
      <c r="J168" s="39">
        <f t="shared" si="30"/>
        <v>-273.62996010497682</v>
      </c>
      <c r="K168" s="36">
        <f t="shared" si="25"/>
        <v>933.65217775804899</v>
      </c>
      <c r="L168" s="36">
        <f t="shared" si="26"/>
        <v>10981438.326002082</v>
      </c>
      <c r="M168" s="36">
        <f t="shared" si="27"/>
        <v>8492500.2088872138</v>
      </c>
      <c r="N168" s="40">
        <f>'jan-aug'!M168</f>
        <v>6715070.0555440914</v>
      </c>
      <c r="O168" s="40">
        <f t="shared" si="29"/>
        <v>1777430.1533431225</v>
      </c>
    </row>
    <row r="169" spans="1:15" s="34" customFormat="1" x14ac:dyDescent="0.3">
      <c r="A169" s="33">
        <v>1014</v>
      </c>
      <c r="B169" s="34" t="s">
        <v>223</v>
      </c>
      <c r="C169" s="35">
        <v>233796</v>
      </c>
      <c r="D169" s="35">
        <v>14308</v>
      </c>
      <c r="E169" s="36">
        <f t="shared" si="21"/>
        <v>16340.229242381884</v>
      </c>
      <c r="F169" s="37">
        <f t="shared" si="28"/>
        <v>0.71801798051594479</v>
      </c>
      <c r="G169" s="38">
        <f t="shared" si="22"/>
        <v>3850.3081808243969</v>
      </c>
      <c r="H169" s="38">
        <f t="shared" si="23"/>
        <v>1449.5037714494433</v>
      </c>
      <c r="I169" s="36">
        <f t="shared" si="24"/>
        <v>5299.8119522738398</v>
      </c>
      <c r="J169" s="39">
        <f t="shared" si="30"/>
        <v>-273.62996010497682</v>
      </c>
      <c r="K169" s="36">
        <f t="shared" si="25"/>
        <v>5026.181992168863</v>
      </c>
      <c r="L169" s="36">
        <f t="shared" si="26"/>
        <v>75829709.413134098</v>
      </c>
      <c r="M169" s="36">
        <f t="shared" si="27"/>
        <v>71914611.943952098</v>
      </c>
      <c r="N169" s="40">
        <f>'jan-aug'!M169</f>
        <v>55769451.930480942</v>
      </c>
      <c r="O169" s="40">
        <f t="shared" si="29"/>
        <v>16145160.013471156</v>
      </c>
    </row>
    <row r="170" spans="1:15" s="34" customFormat="1" x14ac:dyDescent="0.3">
      <c r="A170" s="33">
        <v>1017</v>
      </c>
      <c r="B170" s="34" t="s">
        <v>224</v>
      </c>
      <c r="C170" s="35">
        <v>105704</v>
      </c>
      <c r="D170" s="35">
        <v>6419</v>
      </c>
      <c r="E170" s="36">
        <f t="shared" si="21"/>
        <v>16467.362517526093</v>
      </c>
      <c r="F170" s="37">
        <f t="shared" si="28"/>
        <v>0.7236044368698531</v>
      </c>
      <c r="G170" s="38">
        <f t="shared" si="22"/>
        <v>3774.0282157378715</v>
      </c>
      <c r="H170" s="38">
        <f t="shared" si="23"/>
        <v>1405.0071251489699</v>
      </c>
      <c r="I170" s="36">
        <f t="shared" si="24"/>
        <v>5179.0353408868414</v>
      </c>
      <c r="J170" s="39">
        <f t="shared" si="30"/>
        <v>-273.62996010497682</v>
      </c>
      <c r="K170" s="36">
        <f t="shared" si="25"/>
        <v>4905.4053807818646</v>
      </c>
      <c r="L170" s="36">
        <f t="shared" si="26"/>
        <v>33244227.853152636</v>
      </c>
      <c r="M170" s="36">
        <f t="shared" si="27"/>
        <v>31487797.13923879</v>
      </c>
      <c r="N170" s="40">
        <f>'jan-aug'!M170</f>
        <v>23990704.290729456</v>
      </c>
      <c r="O170" s="40">
        <f t="shared" si="29"/>
        <v>7497092.848509334</v>
      </c>
    </row>
    <row r="171" spans="1:15" s="34" customFormat="1" x14ac:dyDescent="0.3">
      <c r="A171" s="33">
        <v>1018</v>
      </c>
      <c r="B171" s="34" t="s">
        <v>225</v>
      </c>
      <c r="C171" s="35">
        <v>224934</v>
      </c>
      <c r="D171" s="35">
        <v>11260</v>
      </c>
      <c r="E171" s="36">
        <f t="shared" si="21"/>
        <v>19976.376554174069</v>
      </c>
      <c r="F171" s="37">
        <f t="shared" si="28"/>
        <v>0.87779659261153198</v>
      </c>
      <c r="G171" s="38">
        <f t="shared" si="22"/>
        <v>1668.6197937490863</v>
      </c>
      <c r="H171" s="38">
        <f t="shared" si="23"/>
        <v>176.85221232217862</v>
      </c>
      <c r="I171" s="36">
        <f t="shared" si="24"/>
        <v>1845.4720060712648</v>
      </c>
      <c r="J171" s="39">
        <f t="shared" si="30"/>
        <v>-273.62996010497682</v>
      </c>
      <c r="K171" s="36">
        <f t="shared" si="25"/>
        <v>1571.842045966288</v>
      </c>
      <c r="L171" s="36">
        <f t="shared" si="26"/>
        <v>20780014.78836244</v>
      </c>
      <c r="M171" s="36">
        <f t="shared" si="27"/>
        <v>17698941.437580403</v>
      </c>
      <c r="N171" s="40">
        <f>'jan-aug'!M171</f>
        <v>15651914.700672032</v>
      </c>
      <c r="O171" s="40">
        <f t="shared" si="29"/>
        <v>2047026.7369083706</v>
      </c>
    </row>
    <row r="172" spans="1:15" s="34" customFormat="1" x14ac:dyDescent="0.3">
      <c r="A172" s="33">
        <v>1021</v>
      </c>
      <c r="B172" s="34" t="s">
        <v>226</v>
      </c>
      <c r="C172" s="35">
        <v>40332</v>
      </c>
      <c r="D172" s="35">
        <v>2290</v>
      </c>
      <c r="E172" s="36">
        <f t="shared" si="21"/>
        <v>17612.227074235809</v>
      </c>
      <c r="F172" s="37">
        <f t="shared" si="28"/>
        <v>0.77391176884050095</v>
      </c>
      <c r="G172" s="38">
        <f t="shared" si="22"/>
        <v>3087.109481712042</v>
      </c>
      <c r="H172" s="38">
        <f t="shared" si="23"/>
        <v>1004.3045303005696</v>
      </c>
      <c r="I172" s="36">
        <f t="shared" si="24"/>
        <v>4091.4140120126117</v>
      </c>
      <c r="J172" s="39">
        <f t="shared" si="30"/>
        <v>-273.62996010497682</v>
      </c>
      <c r="K172" s="36">
        <f t="shared" si="25"/>
        <v>3817.7840519076349</v>
      </c>
      <c r="L172" s="36">
        <f t="shared" si="26"/>
        <v>9369338.0875088815</v>
      </c>
      <c r="M172" s="36">
        <f t="shared" si="27"/>
        <v>8742725.4788684845</v>
      </c>
      <c r="N172" s="40">
        <f>'jan-aug'!M172</f>
        <v>6011989.9790887153</v>
      </c>
      <c r="O172" s="40">
        <f t="shared" si="29"/>
        <v>2730735.4997797692</v>
      </c>
    </row>
    <row r="173" spans="1:15" s="34" customFormat="1" x14ac:dyDescent="0.3">
      <c r="A173" s="33">
        <v>1026</v>
      </c>
      <c r="B173" s="34" t="s">
        <v>227</v>
      </c>
      <c r="C173" s="35">
        <v>29568</v>
      </c>
      <c r="D173" s="35">
        <v>942</v>
      </c>
      <c r="E173" s="36">
        <f t="shared" si="21"/>
        <v>31388.535031847136</v>
      </c>
      <c r="F173" s="37">
        <f t="shared" si="28"/>
        <v>1.3792666063989449</v>
      </c>
      <c r="G173" s="38">
        <f t="shared" si="22"/>
        <v>-5178.6752928547539</v>
      </c>
      <c r="H173" s="38">
        <f t="shared" si="23"/>
        <v>0</v>
      </c>
      <c r="I173" s="36">
        <f t="shared" si="24"/>
        <v>-5178.6752928547539</v>
      </c>
      <c r="J173" s="39">
        <f t="shared" si="30"/>
        <v>-273.62996010497682</v>
      </c>
      <c r="K173" s="36">
        <f t="shared" si="25"/>
        <v>-5452.3052529597308</v>
      </c>
      <c r="L173" s="36">
        <f t="shared" si="26"/>
        <v>-4878312.1258691782</v>
      </c>
      <c r="M173" s="36">
        <f t="shared" si="27"/>
        <v>-5136071.5482880659</v>
      </c>
      <c r="N173" s="40">
        <f>'jan-aug'!M173</f>
        <v>-5766134.5654878486</v>
      </c>
      <c r="O173" s="40">
        <f t="shared" si="29"/>
        <v>630063.01719978265</v>
      </c>
    </row>
    <row r="174" spans="1:15" s="34" customFormat="1" x14ac:dyDescent="0.3">
      <c r="A174" s="33">
        <v>1027</v>
      </c>
      <c r="B174" s="34" t="s">
        <v>228</v>
      </c>
      <c r="C174" s="35">
        <v>29783</v>
      </c>
      <c r="D174" s="35">
        <v>1750</v>
      </c>
      <c r="E174" s="36">
        <f t="shared" si="21"/>
        <v>17018.857142857141</v>
      </c>
      <c r="F174" s="37">
        <f t="shared" si="28"/>
        <v>0.74783806610918657</v>
      </c>
      <c r="G174" s="38">
        <f t="shared" si="22"/>
        <v>3443.1314405392427</v>
      </c>
      <c r="H174" s="38">
        <f t="shared" si="23"/>
        <v>1211.9840062831031</v>
      </c>
      <c r="I174" s="36">
        <f t="shared" si="24"/>
        <v>4655.1154468223458</v>
      </c>
      <c r="J174" s="39">
        <f t="shared" si="30"/>
        <v>-273.62996010497682</v>
      </c>
      <c r="K174" s="36">
        <f t="shared" si="25"/>
        <v>4381.485486717369</v>
      </c>
      <c r="L174" s="36">
        <f t="shared" si="26"/>
        <v>8146452.0319391051</v>
      </c>
      <c r="M174" s="36">
        <f t="shared" si="27"/>
        <v>7667599.6017553955</v>
      </c>
      <c r="N174" s="40">
        <f>'jan-aug'!M174</f>
        <v>5751187.3202643031</v>
      </c>
      <c r="O174" s="40">
        <f t="shared" si="29"/>
        <v>1916412.2814910924</v>
      </c>
    </row>
    <row r="175" spans="1:15" s="34" customFormat="1" x14ac:dyDescent="0.3">
      <c r="A175" s="33">
        <v>1029</v>
      </c>
      <c r="B175" s="34" t="s">
        <v>229</v>
      </c>
      <c r="C175" s="35">
        <v>85864</v>
      </c>
      <c r="D175" s="35">
        <v>4943</v>
      </c>
      <c r="E175" s="36">
        <f t="shared" si="21"/>
        <v>17370.827432733156</v>
      </c>
      <c r="F175" s="37">
        <f t="shared" si="28"/>
        <v>0.76330425039520022</v>
      </c>
      <c r="G175" s="38">
        <f t="shared" si="22"/>
        <v>3231.9492666136334</v>
      </c>
      <c r="H175" s="38">
        <f t="shared" si="23"/>
        <v>1088.7944048264978</v>
      </c>
      <c r="I175" s="36">
        <f t="shared" si="24"/>
        <v>4320.743671440131</v>
      </c>
      <c r="J175" s="39">
        <f t="shared" si="30"/>
        <v>-273.62996010497682</v>
      </c>
      <c r="K175" s="36">
        <f t="shared" si="25"/>
        <v>4047.1137113351542</v>
      </c>
      <c r="L175" s="36">
        <f t="shared" si="26"/>
        <v>21357435.967928566</v>
      </c>
      <c r="M175" s="36">
        <f t="shared" si="27"/>
        <v>20004883.075129669</v>
      </c>
      <c r="N175" s="40">
        <f>'jan-aug'!M175</f>
        <v>14473180.356609398</v>
      </c>
      <c r="O175" s="40">
        <f t="shared" si="29"/>
        <v>5531702.7185202707</v>
      </c>
    </row>
    <row r="176" spans="1:15" s="34" customFormat="1" x14ac:dyDescent="0.3">
      <c r="A176" s="33">
        <v>1032</v>
      </c>
      <c r="B176" s="34" t="s">
        <v>230</v>
      </c>
      <c r="C176" s="35">
        <v>142639</v>
      </c>
      <c r="D176" s="35">
        <v>8497</v>
      </c>
      <c r="E176" s="36">
        <f t="shared" si="21"/>
        <v>16786.983641285158</v>
      </c>
      <c r="F176" s="37">
        <f t="shared" si="28"/>
        <v>0.73764914275540328</v>
      </c>
      <c r="G176" s="38">
        <f t="shared" si="22"/>
        <v>3582.2555414824324</v>
      </c>
      <c r="H176" s="38">
        <f t="shared" si="23"/>
        <v>1293.1397318332972</v>
      </c>
      <c r="I176" s="36">
        <f t="shared" si="24"/>
        <v>4875.3952733157294</v>
      </c>
      <c r="J176" s="39">
        <f t="shared" si="30"/>
        <v>-273.62996010497682</v>
      </c>
      <c r="K176" s="36">
        <f t="shared" si="25"/>
        <v>4601.7653132107525</v>
      </c>
      <c r="L176" s="36">
        <f t="shared" si="26"/>
        <v>41426233.637363754</v>
      </c>
      <c r="M176" s="36">
        <f t="shared" si="27"/>
        <v>39101199.866351761</v>
      </c>
      <c r="N176" s="40">
        <f>'jan-aug'!M176</f>
        <v>30391680.263020437</v>
      </c>
      <c r="O176" s="40">
        <f t="shared" si="29"/>
        <v>8709519.6033313237</v>
      </c>
    </row>
    <row r="177" spans="1:15" s="34" customFormat="1" x14ac:dyDescent="0.3">
      <c r="A177" s="33">
        <v>1034</v>
      </c>
      <c r="B177" s="34" t="s">
        <v>231</v>
      </c>
      <c r="C177" s="35">
        <v>30560</v>
      </c>
      <c r="D177" s="35">
        <v>1702</v>
      </c>
      <c r="E177" s="36">
        <f t="shared" si="21"/>
        <v>17955.346650998825</v>
      </c>
      <c r="F177" s="37">
        <f t="shared" si="28"/>
        <v>0.78898903745946636</v>
      </c>
      <c r="G177" s="38">
        <f t="shared" si="22"/>
        <v>2881.2377356542324</v>
      </c>
      <c r="H177" s="38">
        <f t="shared" si="23"/>
        <v>884.21267843351393</v>
      </c>
      <c r="I177" s="36">
        <f t="shared" si="24"/>
        <v>3765.4504140877461</v>
      </c>
      <c r="J177" s="39">
        <f t="shared" si="30"/>
        <v>-273.62996010497682</v>
      </c>
      <c r="K177" s="36">
        <f t="shared" si="25"/>
        <v>3491.8204539827693</v>
      </c>
      <c r="L177" s="36">
        <f t="shared" si="26"/>
        <v>6408796.6047773436</v>
      </c>
      <c r="M177" s="36">
        <f t="shared" si="27"/>
        <v>5943078.4126786729</v>
      </c>
      <c r="N177" s="40">
        <f>'jan-aug'!M177</f>
        <v>4714692.63947991</v>
      </c>
      <c r="O177" s="40">
        <f t="shared" si="29"/>
        <v>1228385.7731987629</v>
      </c>
    </row>
    <row r="178" spans="1:15" s="34" customFormat="1" x14ac:dyDescent="0.3">
      <c r="A178" s="33">
        <v>1037</v>
      </c>
      <c r="B178" s="34" t="s">
        <v>232</v>
      </c>
      <c r="C178" s="35">
        <v>132526</v>
      </c>
      <c r="D178" s="35">
        <v>5981</v>
      </c>
      <c r="E178" s="36">
        <f t="shared" si="21"/>
        <v>22157.833138271191</v>
      </c>
      <c r="F178" s="37">
        <f t="shared" si="28"/>
        <v>0.97365357404445019</v>
      </c>
      <c r="G178" s="38">
        <f t="shared" si="22"/>
        <v>359.74584329081262</v>
      </c>
      <c r="H178" s="38">
        <f t="shared" si="23"/>
        <v>0</v>
      </c>
      <c r="I178" s="36">
        <f t="shared" si="24"/>
        <v>359.74584329081262</v>
      </c>
      <c r="J178" s="39">
        <f t="shared" si="30"/>
        <v>-273.62996010497682</v>
      </c>
      <c r="K178" s="36">
        <f t="shared" si="25"/>
        <v>86.115883185835798</v>
      </c>
      <c r="L178" s="36">
        <f t="shared" si="26"/>
        <v>2151639.8887223504</v>
      </c>
      <c r="M178" s="36">
        <f t="shared" si="27"/>
        <v>515059.09733448393</v>
      </c>
      <c r="N178" s="40">
        <f>'jan-aug'!M178</f>
        <v>-3124308.5309796394</v>
      </c>
      <c r="O178" s="40">
        <f t="shared" si="29"/>
        <v>3639367.6283141235</v>
      </c>
    </row>
    <row r="179" spans="1:15" s="34" customFormat="1" x14ac:dyDescent="0.3">
      <c r="A179" s="33">
        <v>1046</v>
      </c>
      <c r="B179" s="34" t="s">
        <v>233</v>
      </c>
      <c r="C179" s="35">
        <v>83113</v>
      </c>
      <c r="D179" s="35">
        <v>1832</v>
      </c>
      <c r="E179" s="36">
        <f t="shared" si="21"/>
        <v>45367.358078602621</v>
      </c>
      <c r="F179" s="37">
        <f t="shared" si="28"/>
        <v>1.993520307808953</v>
      </c>
      <c r="G179" s="38">
        <f t="shared" si="22"/>
        <v>-13565.969120908045</v>
      </c>
      <c r="H179" s="38">
        <f t="shared" si="23"/>
        <v>0</v>
      </c>
      <c r="I179" s="36">
        <f t="shared" si="24"/>
        <v>-13565.969120908045</v>
      </c>
      <c r="J179" s="39">
        <f t="shared" si="30"/>
        <v>-273.62996010497682</v>
      </c>
      <c r="K179" s="36">
        <f t="shared" si="25"/>
        <v>-13839.599081013021</v>
      </c>
      <c r="L179" s="36">
        <f t="shared" si="26"/>
        <v>-24852855.429503538</v>
      </c>
      <c r="M179" s="36">
        <f t="shared" si="27"/>
        <v>-25354145.516415853</v>
      </c>
      <c r="N179" s="40">
        <f>'jan-aug'!M179</f>
        <v>-24675140.683623925</v>
      </c>
      <c r="O179" s="40">
        <f t="shared" si="29"/>
        <v>-679004.8327919282</v>
      </c>
    </row>
    <row r="180" spans="1:15" s="34" customFormat="1" x14ac:dyDescent="0.3">
      <c r="A180" s="33">
        <v>1101</v>
      </c>
      <c r="B180" s="34" t="s">
        <v>234</v>
      </c>
      <c r="C180" s="35">
        <v>338496</v>
      </c>
      <c r="D180" s="35">
        <v>14942</v>
      </c>
      <c r="E180" s="36">
        <f t="shared" si="21"/>
        <v>22653.995449069735</v>
      </c>
      <c r="F180" s="37">
        <f t="shared" si="28"/>
        <v>0.99545580552622615</v>
      </c>
      <c r="G180" s="38">
        <f t="shared" si="22"/>
        <v>62.048456811686627</v>
      </c>
      <c r="H180" s="38">
        <f t="shared" si="23"/>
        <v>0</v>
      </c>
      <c r="I180" s="36">
        <f t="shared" si="24"/>
        <v>62.048456811686627</v>
      </c>
      <c r="J180" s="39">
        <f t="shared" si="30"/>
        <v>-273.62996010497682</v>
      </c>
      <c r="K180" s="36">
        <f t="shared" si="25"/>
        <v>-211.58150329329018</v>
      </c>
      <c r="L180" s="36">
        <f t="shared" si="26"/>
        <v>927128.04168022156</v>
      </c>
      <c r="M180" s="36">
        <f t="shared" si="27"/>
        <v>-3161450.8222083421</v>
      </c>
      <c r="N180" s="40">
        <f>'jan-aug'!M180</f>
        <v>-2876731.9294261285</v>
      </c>
      <c r="O180" s="40">
        <f t="shared" si="29"/>
        <v>-284718.89278221363</v>
      </c>
    </row>
    <row r="181" spans="1:15" s="34" customFormat="1" x14ac:dyDescent="0.3">
      <c r="A181" s="33">
        <v>1102</v>
      </c>
      <c r="B181" s="34" t="s">
        <v>235</v>
      </c>
      <c r="C181" s="35">
        <v>1822170</v>
      </c>
      <c r="D181" s="35">
        <v>74820</v>
      </c>
      <c r="E181" s="36">
        <f t="shared" si="21"/>
        <v>24354.049719326384</v>
      </c>
      <c r="F181" s="37">
        <f t="shared" si="28"/>
        <v>1.0701591353137372</v>
      </c>
      <c r="G181" s="38">
        <f t="shared" si="22"/>
        <v>-957.98410534230277</v>
      </c>
      <c r="H181" s="38">
        <f t="shared" si="23"/>
        <v>0</v>
      </c>
      <c r="I181" s="36">
        <f t="shared" si="24"/>
        <v>-957.98410534230277</v>
      </c>
      <c r="J181" s="39">
        <f t="shared" si="30"/>
        <v>-273.62996010497682</v>
      </c>
      <c r="K181" s="36">
        <f t="shared" si="25"/>
        <v>-1231.6140654472797</v>
      </c>
      <c r="L181" s="36">
        <f t="shared" si="26"/>
        <v>-71676370.761711091</v>
      </c>
      <c r="M181" s="36">
        <f t="shared" si="27"/>
        <v>-92149364.37676546</v>
      </c>
      <c r="N181" s="40">
        <f>'jan-aug'!M181</f>
        <v>-77600139.054990262</v>
      </c>
      <c r="O181" s="40">
        <f t="shared" si="29"/>
        <v>-14549225.321775198</v>
      </c>
    </row>
    <row r="182" spans="1:15" s="34" customFormat="1" x14ac:dyDescent="0.3">
      <c r="A182" s="33">
        <v>1103</v>
      </c>
      <c r="B182" s="34" t="s">
        <v>236</v>
      </c>
      <c r="C182" s="35">
        <v>4039598</v>
      </c>
      <c r="D182" s="35">
        <v>132644</v>
      </c>
      <c r="E182" s="36">
        <f t="shared" si="21"/>
        <v>30454.43442598233</v>
      </c>
      <c r="F182" s="37">
        <f t="shared" si="28"/>
        <v>1.3382206075532153</v>
      </c>
      <c r="G182" s="38">
        <f t="shared" si="22"/>
        <v>-4618.2149293358707</v>
      </c>
      <c r="H182" s="38">
        <f t="shared" si="23"/>
        <v>0</v>
      </c>
      <c r="I182" s="36">
        <f t="shared" si="24"/>
        <v>-4618.2149293358707</v>
      </c>
      <c r="J182" s="39">
        <f t="shared" si="30"/>
        <v>-273.62996010497682</v>
      </c>
      <c r="K182" s="36">
        <f t="shared" si="25"/>
        <v>-4891.8448894408475</v>
      </c>
      <c r="L182" s="36">
        <f t="shared" si="26"/>
        <v>-612578501.08682728</v>
      </c>
      <c r="M182" s="36">
        <f t="shared" si="27"/>
        <v>-648873873.51499176</v>
      </c>
      <c r="N182" s="40">
        <f>'jan-aug'!M182</f>
        <v>-522305772.51015931</v>
      </c>
      <c r="O182" s="40">
        <f t="shared" si="29"/>
        <v>-126568101.00483245</v>
      </c>
    </row>
    <row r="183" spans="1:15" s="34" customFormat="1" x14ac:dyDescent="0.3">
      <c r="A183" s="33">
        <v>1106</v>
      </c>
      <c r="B183" s="34" t="s">
        <v>237</v>
      </c>
      <c r="C183" s="35">
        <v>793082</v>
      </c>
      <c r="D183" s="35">
        <v>36951</v>
      </c>
      <c r="E183" s="36">
        <f t="shared" si="21"/>
        <v>21463.072717923736</v>
      </c>
      <c r="F183" s="37">
        <f t="shared" si="28"/>
        <v>0.94312459758025147</v>
      </c>
      <c r="G183" s="38">
        <f t="shared" si="22"/>
        <v>776.6020954992855</v>
      </c>
      <c r="H183" s="38">
        <f t="shared" si="23"/>
        <v>0</v>
      </c>
      <c r="I183" s="36">
        <f t="shared" si="24"/>
        <v>776.6020954992855</v>
      </c>
      <c r="J183" s="39">
        <f t="shared" si="30"/>
        <v>-273.62996010497682</v>
      </c>
      <c r="K183" s="36">
        <f t="shared" si="25"/>
        <v>502.97213539430868</v>
      </c>
      <c r="L183" s="36">
        <f t="shared" si="26"/>
        <v>28696224.030794099</v>
      </c>
      <c r="M183" s="36">
        <f t="shared" si="27"/>
        <v>18585323.374955099</v>
      </c>
      <c r="N183" s="40">
        <f>'jan-aug'!M183</f>
        <v>15881152.728936877</v>
      </c>
      <c r="O183" s="40">
        <f t="shared" si="29"/>
        <v>2704170.646018222</v>
      </c>
    </row>
    <row r="184" spans="1:15" s="34" customFormat="1" x14ac:dyDescent="0.3">
      <c r="A184" s="33">
        <v>1111</v>
      </c>
      <c r="B184" s="34" t="s">
        <v>238</v>
      </c>
      <c r="C184" s="35">
        <v>64020</v>
      </c>
      <c r="D184" s="35">
        <v>3313</v>
      </c>
      <c r="E184" s="36">
        <f t="shared" si="21"/>
        <v>19323.875641412618</v>
      </c>
      <c r="F184" s="37">
        <f t="shared" si="28"/>
        <v>0.84912457212049663</v>
      </c>
      <c r="G184" s="38">
        <f t="shared" si="22"/>
        <v>2060.1203414059564</v>
      </c>
      <c r="H184" s="38">
        <f t="shared" si="23"/>
        <v>405.22753178868624</v>
      </c>
      <c r="I184" s="36">
        <f t="shared" si="24"/>
        <v>2465.3478731946425</v>
      </c>
      <c r="J184" s="39">
        <f t="shared" si="30"/>
        <v>-273.62996010497682</v>
      </c>
      <c r="K184" s="36">
        <f t="shared" si="25"/>
        <v>2191.7179130896657</v>
      </c>
      <c r="L184" s="36">
        <f t="shared" si="26"/>
        <v>8167697.5038938504</v>
      </c>
      <c r="M184" s="36">
        <f t="shared" si="27"/>
        <v>7261161.446066062</v>
      </c>
      <c r="N184" s="40">
        <f>'jan-aug'!M184</f>
        <v>6071604.7383060753</v>
      </c>
      <c r="O184" s="40">
        <f t="shared" si="29"/>
        <v>1189556.7077599866</v>
      </c>
    </row>
    <row r="185" spans="1:15" s="34" customFormat="1" x14ac:dyDescent="0.3">
      <c r="A185" s="33">
        <v>1112</v>
      </c>
      <c r="B185" s="34" t="s">
        <v>239</v>
      </c>
      <c r="C185" s="35">
        <v>58455</v>
      </c>
      <c r="D185" s="35">
        <v>3243</v>
      </c>
      <c r="E185" s="36">
        <f t="shared" si="21"/>
        <v>18024.976873265496</v>
      </c>
      <c r="F185" s="37">
        <f t="shared" si="28"/>
        <v>0.79204871005237698</v>
      </c>
      <c r="G185" s="38">
        <f t="shared" si="22"/>
        <v>2839.4596022942301</v>
      </c>
      <c r="H185" s="38">
        <f t="shared" si="23"/>
        <v>859.84210064017907</v>
      </c>
      <c r="I185" s="36">
        <f t="shared" si="24"/>
        <v>3699.3017029344091</v>
      </c>
      <c r="J185" s="39">
        <f t="shared" si="30"/>
        <v>-273.62996010497682</v>
      </c>
      <c r="K185" s="36">
        <f t="shared" si="25"/>
        <v>3425.6717428294323</v>
      </c>
      <c r="L185" s="36">
        <f t="shared" si="26"/>
        <v>11996835.422616288</v>
      </c>
      <c r="M185" s="36">
        <f t="shared" si="27"/>
        <v>11109453.461995849</v>
      </c>
      <c r="N185" s="40">
        <f>'jan-aug'!M185</f>
        <v>8649681.2454955075</v>
      </c>
      <c r="O185" s="40">
        <f t="shared" si="29"/>
        <v>2459772.2165003419</v>
      </c>
    </row>
    <row r="186" spans="1:15" s="34" customFormat="1" x14ac:dyDescent="0.3">
      <c r="A186" s="33">
        <v>1114</v>
      </c>
      <c r="B186" s="34" t="s">
        <v>240</v>
      </c>
      <c r="C186" s="35">
        <v>57984</v>
      </c>
      <c r="D186" s="35">
        <v>2825</v>
      </c>
      <c r="E186" s="36">
        <f t="shared" si="21"/>
        <v>20525.309734513274</v>
      </c>
      <c r="F186" s="37">
        <f t="shared" si="28"/>
        <v>0.90191766752050906</v>
      </c>
      <c r="G186" s="38">
        <f t="shared" si="22"/>
        <v>1339.2598855455631</v>
      </c>
      <c r="H186" s="38">
        <f t="shared" si="23"/>
        <v>0</v>
      </c>
      <c r="I186" s="36">
        <f t="shared" si="24"/>
        <v>1339.2598855455631</v>
      </c>
      <c r="J186" s="39">
        <f t="shared" si="30"/>
        <v>-273.62996010497682</v>
      </c>
      <c r="K186" s="36">
        <f t="shared" si="25"/>
        <v>1065.6299254405862</v>
      </c>
      <c r="L186" s="36">
        <f t="shared" si="26"/>
        <v>3783409.1766662155</v>
      </c>
      <c r="M186" s="36">
        <f t="shared" si="27"/>
        <v>3010404.5393696562</v>
      </c>
      <c r="N186" s="40">
        <f>'jan-aug'!M186</f>
        <v>2478883.8169980878</v>
      </c>
      <c r="O186" s="40">
        <f t="shared" si="29"/>
        <v>531520.72237156844</v>
      </c>
    </row>
    <row r="187" spans="1:15" s="34" customFormat="1" x14ac:dyDescent="0.3">
      <c r="A187" s="33">
        <v>1119</v>
      </c>
      <c r="B187" s="34" t="s">
        <v>241</v>
      </c>
      <c r="C187" s="35">
        <v>380336</v>
      </c>
      <c r="D187" s="35">
        <v>18591</v>
      </c>
      <c r="E187" s="36">
        <f t="shared" si="21"/>
        <v>20458.071109676726</v>
      </c>
      <c r="F187" s="37">
        <f t="shared" si="28"/>
        <v>0.89896308586185114</v>
      </c>
      <c r="G187" s="38">
        <f t="shared" si="22"/>
        <v>1379.6030604474915</v>
      </c>
      <c r="H187" s="38">
        <f t="shared" si="23"/>
        <v>8.2591178962484264</v>
      </c>
      <c r="I187" s="36">
        <f t="shared" si="24"/>
        <v>1387.86217834374</v>
      </c>
      <c r="J187" s="39">
        <f t="shared" si="30"/>
        <v>-273.62996010497682</v>
      </c>
      <c r="K187" s="36">
        <f t="shared" si="25"/>
        <v>1114.2322182387632</v>
      </c>
      <c r="L187" s="36">
        <f t="shared" si="26"/>
        <v>25801745.757588468</v>
      </c>
      <c r="M187" s="36">
        <f t="shared" si="27"/>
        <v>20714691.169276845</v>
      </c>
      <c r="N187" s="40">
        <f>'jan-aug'!M187</f>
        <v>16381767.926304938</v>
      </c>
      <c r="O187" s="40">
        <f t="shared" si="29"/>
        <v>4332923.2429719064</v>
      </c>
    </row>
    <row r="188" spans="1:15" s="34" customFormat="1" x14ac:dyDescent="0.3">
      <c r="A188" s="33">
        <v>1120</v>
      </c>
      <c r="B188" s="34" t="s">
        <v>242</v>
      </c>
      <c r="C188" s="35">
        <v>426796</v>
      </c>
      <c r="D188" s="35">
        <v>18970</v>
      </c>
      <c r="E188" s="36">
        <f t="shared" si="21"/>
        <v>22498.471270426991</v>
      </c>
      <c r="F188" s="37">
        <f t="shared" si="28"/>
        <v>0.98862180368855146</v>
      </c>
      <c r="G188" s="38">
        <f t="shared" si="22"/>
        <v>155.36296399733254</v>
      </c>
      <c r="H188" s="38">
        <f t="shared" si="23"/>
        <v>0</v>
      </c>
      <c r="I188" s="36">
        <f t="shared" si="24"/>
        <v>155.36296399733254</v>
      </c>
      <c r="J188" s="39">
        <f t="shared" si="30"/>
        <v>-273.62996010497682</v>
      </c>
      <c r="K188" s="36">
        <f t="shared" si="25"/>
        <v>-118.26699610764427</v>
      </c>
      <c r="L188" s="36">
        <f t="shared" si="26"/>
        <v>2947235.4270293983</v>
      </c>
      <c r="M188" s="36">
        <f t="shared" si="27"/>
        <v>-2243524.9161620117</v>
      </c>
      <c r="N188" s="40">
        <f>'jan-aug'!M188</f>
        <v>-2536512.4281363748</v>
      </c>
      <c r="O188" s="40">
        <f t="shared" si="29"/>
        <v>292987.51197436312</v>
      </c>
    </row>
    <row r="189" spans="1:15" s="34" customFormat="1" x14ac:dyDescent="0.3">
      <c r="A189" s="33">
        <v>1121</v>
      </c>
      <c r="B189" s="34" t="s">
        <v>243</v>
      </c>
      <c r="C189" s="35">
        <v>429047</v>
      </c>
      <c r="D189" s="35">
        <v>18572</v>
      </c>
      <c r="E189" s="36">
        <f t="shared" si="21"/>
        <v>23101.819944001723</v>
      </c>
      <c r="F189" s="37">
        <f t="shared" si="28"/>
        <v>1.0151339896390073</v>
      </c>
      <c r="G189" s="38">
        <f t="shared" si="22"/>
        <v>-206.6462401475066</v>
      </c>
      <c r="H189" s="38">
        <f t="shared" si="23"/>
        <v>0</v>
      </c>
      <c r="I189" s="36">
        <f t="shared" si="24"/>
        <v>-206.6462401475066</v>
      </c>
      <c r="J189" s="39">
        <f t="shared" si="30"/>
        <v>-273.62996010497682</v>
      </c>
      <c r="K189" s="36">
        <f t="shared" si="25"/>
        <v>-480.27620025248342</v>
      </c>
      <c r="L189" s="36">
        <f t="shared" si="26"/>
        <v>-3837833.9720194926</v>
      </c>
      <c r="M189" s="36">
        <f t="shared" si="27"/>
        <v>-8919689.591089122</v>
      </c>
      <c r="N189" s="40">
        <f>'jan-aug'!M189</f>
        <v>-7359552.388790125</v>
      </c>
      <c r="O189" s="40">
        <f t="shared" si="29"/>
        <v>-1560137.202298997</v>
      </c>
    </row>
    <row r="190" spans="1:15" s="34" customFormat="1" x14ac:dyDescent="0.3">
      <c r="A190" s="33">
        <v>1122</v>
      </c>
      <c r="B190" s="34" t="s">
        <v>244</v>
      </c>
      <c r="C190" s="35">
        <v>250877</v>
      </c>
      <c r="D190" s="35">
        <v>11853</v>
      </c>
      <c r="E190" s="36">
        <f t="shared" si="21"/>
        <v>21165.696448156585</v>
      </c>
      <c r="F190" s="37">
        <f t="shared" si="28"/>
        <v>0.9300573691158085</v>
      </c>
      <c r="G190" s="38">
        <f t="shared" si="22"/>
        <v>955.0278573595765</v>
      </c>
      <c r="H190" s="38">
        <f t="shared" si="23"/>
        <v>0</v>
      </c>
      <c r="I190" s="36">
        <f t="shared" si="24"/>
        <v>955.0278573595765</v>
      </c>
      <c r="J190" s="39">
        <f t="shared" si="30"/>
        <v>-273.62996010497682</v>
      </c>
      <c r="K190" s="36">
        <f t="shared" si="25"/>
        <v>681.39789725459968</v>
      </c>
      <c r="L190" s="36">
        <f t="shared" si="26"/>
        <v>11319945.193283061</v>
      </c>
      <c r="M190" s="36">
        <f t="shared" si="27"/>
        <v>8076609.2761587696</v>
      </c>
      <c r="N190" s="40">
        <f>'jan-aug'!M190</f>
        <v>5308125.2603742303</v>
      </c>
      <c r="O190" s="40">
        <f t="shared" si="29"/>
        <v>2768484.0157845393</v>
      </c>
    </row>
    <row r="191" spans="1:15" s="34" customFormat="1" x14ac:dyDescent="0.3">
      <c r="A191" s="33">
        <v>1124</v>
      </c>
      <c r="B191" s="34" t="s">
        <v>245</v>
      </c>
      <c r="C191" s="35">
        <v>797200</v>
      </c>
      <c r="D191" s="35">
        <v>26096</v>
      </c>
      <c r="E191" s="36">
        <f t="shared" si="21"/>
        <v>30548.74310239117</v>
      </c>
      <c r="F191" s="37">
        <f t="shared" si="28"/>
        <v>1.3423646941737732</v>
      </c>
      <c r="G191" s="38">
        <f t="shared" si="22"/>
        <v>-4674.8001351811745</v>
      </c>
      <c r="H191" s="38">
        <f t="shared" si="23"/>
        <v>0</v>
      </c>
      <c r="I191" s="36">
        <f t="shared" si="24"/>
        <v>-4674.8001351811745</v>
      </c>
      <c r="J191" s="39">
        <f t="shared" si="30"/>
        <v>-273.62996010497682</v>
      </c>
      <c r="K191" s="36">
        <f t="shared" si="25"/>
        <v>-4948.4300952861513</v>
      </c>
      <c r="L191" s="36">
        <f t="shared" si="26"/>
        <v>-121993584.32768793</v>
      </c>
      <c r="M191" s="36">
        <f t="shared" si="27"/>
        <v>-129134231.76658741</v>
      </c>
      <c r="N191" s="40">
        <f>'jan-aug'!M191</f>
        <v>-105437983.88638099</v>
      </c>
      <c r="O191" s="40">
        <f t="shared" si="29"/>
        <v>-23696247.880206421</v>
      </c>
    </row>
    <row r="192" spans="1:15" s="34" customFormat="1" x14ac:dyDescent="0.3">
      <c r="A192" s="33">
        <v>1127</v>
      </c>
      <c r="B192" s="34" t="s">
        <v>246</v>
      </c>
      <c r="C192" s="35">
        <v>284606</v>
      </c>
      <c r="D192" s="35">
        <v>10737</v>
      </c>
      <c r="E192" s="36">
        <f t="shared" si="21"/>
        <v>26507.031759336871</v>
      </c>
      <c r="F192" s="37">
        <f t="shared" si="28"/>
        <v>1.1647648959505501</v>
      </c>
      <c r="G192" s="38">
        <f t="shared" si="22"/>
        <v>-2249.7733293485949</v>
      </c>
      <c r="H192" s="38">
        <f t="shared" si="23"/>
        <v>0</v>
      </c>
      <c r="I192" s="36">
        <f t="shared" si="24"/>
        <v>-2249.7733293485949</v>
      </c>
      <c r="J192" s="39">
        <f t="shared" si="30"/>
        <v>-273.62996010497682</v>
      </c>
      <c r="K192" s="36">
        <f t="shared" si="25"/>
        <v>-2523.4032894535717</v>
      </c>
      <c r="L192" s="36">
        <f t="shared" si="26"/>
        <v>-24155816.237215862</v>
      </c>
      <c r="M192" s="36">
        <f t="shared" si="27"/>
        <v>-27093781.118862998</v>
      </c>
      <c r="N192" s="40">
        <f>'jan-aug'!M192</f>
        <v>-22768287.292614665</v>
      </c>
      <c r="O192" s="40">
        <f t="shared" si="29"/>
        <v>-4325493.8262483329</v>
      </c>
    </row>
    <row r="193" spans="1:15" s="34" customFormat="1" x14ac:dyDescent="0.3">
      <c r="A193" s="33">
        <v>1129</v>
      </c>
      <c r="B193" s="34" t="s">
        <v>247</v>
      </c>
      <c r="C193" s="35">
        <v>46896</v>
      </c>
      <c r="D193" s="35">
        <v>1238</v>
      </c>
      <c r="E193" s="36">
        <f t="shared" si="21"/>
        <v>37880.452342487886</v>
      </c>
      <c r="F193" s="37">
        <f t="shared" si="28"/>
        <v>1.6645326995436276</v>
      </c>
      <c r="G193" s="38">
        <f t="shared" si="22"/>
        <v>-9073.825679239204</v>
      </c>
      <c r="H193" s="38">
        <f t="shared" si="23"/>
        <v>0</v>
      </c>
      <c r="I193" s="36">
        <f t="shared" si="24"/>
        <v>-9073.825679239204</v>
      </c>
      <c r="J193" s="39">
        <f t="shared" si="30"/>
        <v>-273.62996010497682</v>
      </c>
      <c r="K193" s="36">
        <f t="shared" si="25"/>
        <v>-9347.4556393441817</v>
      </c>
      <c r="L193" s="36">
        <f t="shared" si="26"/>
        <v>-11233396.190898135</v>
      </c>
      <c r="M193" s="36">
        <f t="shared" si="27"/>
        <v>-11572150.081508096</v>
      </c>
      <c r="N193" s="40">
        <f>'jan-aug'!M193</f>
        <v>-11730911.881182546</v>
      </c>
      <c r="O193" s="40">
        <f t="shared" si="29"/>
        <v>158761.79967444949</v>
      </c>
    </row>
    <row r="194" spans="1:15" s="34" customFormat="1" x14ac:dyDescent="0.3">
      <c r="A194" s="33">
        <v>1130</v>
      </c>
      <c r="B194" s="34" t="s">
        <v>248</v>
      </c>
      <c r="C194" s="35">
        <v>256547</v>
      </c>
      <c r="D194" s="35">
        <v>12464</v>
      </c>
      <c r="E194" s="36">
        <f t="shared" si="21"/>
        <v>20583.03915275995</v>
      </c>
      <c r="F194" s="37">
        <f t="shared" si="28"/>
        <v>0.90445439816797923</v>
      </c>
      <c r="G194" s="38">
        <f t="shared" si="22"/>
        <v>1304.6222345975577</v>
      </c>
      <c r="H194" s="38">
        <f t="shared" si="23"/>
        <v>0</v>
      </c>
      <c r="I194" s="36">
        <f t="shared" si="24"/>
        <v>1304.6222345975577</v>
      </c>
      <c r="J194" s="39">
        <f t="shared" si="30"/>
        <v>-273.62996010497682</v>
      </c>
      <c r="K194" s="36">
        <f t="shared" si="25"/>
        <v>1030.9922744925809</v>
      </c>
      <c r="L194" s="36">
        <f t="shared" si="26"/>
        <v>16260811.532023959</v>
      </c>
      <c r="M194" s="36">
        <f t="shared" si="27"/>
        <v>12850287.709275529</v>
      </c>
      <c r="N194" s="40">
        <f>'jan-aug'!M194</f>
        <v>9650766.0039909352</v>
      </c>
      <c r="O194" s="40">
        <f t="shared" si="29"/>
        <v>3199521.7052845936</v>
      </c>
    </row>
    <row r="195" spans="1:15" s="34" customFormat="1" x14ac:dyDescent="0.3">
      <c r="A195" s="33">
        <v>1133</v>
      </c>
      <c r="B195" s="34" t="s">
        <v>249</v>
      </c>
      <c r="C195" s="35">
        <v>80059</v>
      </c>
      <c r="D195" s="35">
        <v>2737</v>
      </c>
      <c r="E195" s="36">
        <f t="shared" si="21"/>
        <v>29250.639386189257</v>
      </c>
      <c r="F195" s="37">
        <f t="shared" si="28"/>
        <v>1.2853237680654639</v>
      </c>
      <c r="G195" s="38">
        <f t="shared" si="22"/>
        <v>-3895.9379054600267</v>
      </c>
      <c r="H195" s="38">
        <f t="shared" si="23"/>
        <v>0</v>
      </c>
      <c r="I195" s="36">
        <f t="shared" si="24"/>
        <v>-3895.9379054600267</v>
      </c>
      <c r="J195" s="39">
        <f t="shared" si="30"/>
        <v>-273.62996010497682</v>
      </c>
      <c r="K195" s="36">
        <f t="shared" si="25"/>
        <v>-4169.5678655650036</v>
      </c>
      <c r="L195" s="36">
        <f t="shared" si="26"/>
        <v>-10663182.047244092</v>
      </c>
      <c r="M195" s="36">
        <f t="shared" si="27"/>
        <v>-11412107.248051414</v>
      </c>
      <c r="N195" s="40">
        <f>'jan-aug'!M195</f>
        <v>-11134603.084649934</v>
      </c>
      <c r="O195" s="40">
        <f t="shared" si="29"/>
        <v>-277504.16340148076</v>
      </c>
    </row>
    <row r="196" spans="1:15" s="34" customFormat="1" x14ac:dyDescent="0.3">
      <c r="A196" s="33">
        <v>1134</v>
      </c>
      <c r="B196" s="34" t="s">
        <v>250</v>
      </c>
      <c r="C196" s="35">
        <v>117394</v>
      </c>
      <c r="D196" s="35">
        <v>3903</v>
      </c>
      <c r="E196" s="36">
        <f t="shared" si="21"/>
        <v>30077.8888034845</v>
      </c>
      <c r="F196" s="37">
        <f t="shared" si="28"/>
        <v>1.3216745405778048</v>
      </c>
      <c r="G196" s="38">
        <f t="shared" si="22"/>
        <v>-4392.2875558371725</v>
      </c>
      <c r="H196" s="38">
        <f t="shared" si="23"/>
        <v>0</v>
      </c>
      <c r="I196" s="36">
        <f t="shared" si="24"/>
        <v>-4392.2875558371725</v>
      </c>
      <c r="J196" s="39">
        <f t="shared" si="30"/>
        <v>-273.62996010497682</v>
      </c>
      <c r="K196" s="36">
        <f t="shared" si="25"/>
        <v>-4665.9175159421493</v>
      </c>
      <c r="L196" s="36">
        <f t="shared" si="26"/>
        <v>-17143098.330432486</v>
      </c>
      <c r="M196" s="36">
        <f t="shared" si="27"/>
        <v>-18211076.06472221</v>
      </c>
      <c r="N196" s="40">
        <f>'jan-aug'!M196</f>
        <v>-19019244.807960793</v>
      </c>
      <c r="O196" s="40">
        <f t="shared" si="29"/>
        <v>808168.74323858321</v>
      </c>
    </row>
    <row r="197" spans="1:15" s="34" customFormat="1" x14ac:dyDescent="0.3">
      <c r="A197" s="33">
        <v>1135</v>
      </c>
      <c r="B197" s="34" t="s">
        <v>251</v>
      </c>
      <c r="C197" s="35">
        <v>89279</v>
      </c>
      <c r="D197" s="35">
        <v>4710</v>
      </c>
      <c r="E197" s="36">
        <f t="shared" si="21"/>
        <v>18955.2016985138</v>
      </c>
      <c r="F197" s="37">
        <f t="shared" si="28"/>
        <v>0.8329244003834646</v>
      </c>
      <c r="G197" s="38">
        <f t="shared" si="22"/>
        <v>2281.3247071452474</v>
      </c>
      <c r="H197" s="38">
        <f t="shared" si="23"/>
        <v>534.26341180327267</v>
      </c>
      <c r="I197" s="36">
        <f t="shared" si="24"/>
        <v>2815.5881189485199</v>
      </c>
      <c r="J197" s="39">
        <f t="shared" si="30"/>
        <v>-273.62996010497682</v>
      </c>
      <c r="K197" s="36">
        <f t="shared" si="25"/>
        <v>2541.9581588435431</v>
      </c>
      <c r="L197" s="36">
        <f t="shared" si="26"/>
        <v>13261420.040247528</v>
      </c>
      <c r="M197" s="36">
        <f t="shared" si="27"/>
        <v>11972622.928153088</v>
      </c>
      <c r="N197" s="40">
        <f>'jan-aug'!M197</f>
        <v>10673359.301968498</v>
      </c>
      <c r="O197" s="40">
        <f t="shared" si="29"/>
        <v>1299263.6261845902</v>
      </c>
    </row>
    <row r="198" spans="1:15" s="34" customFormat="1" x14ac:dyDescent="0.3">
      <c r="A198" s="33">
        <v>1141</v>
      </c>
      <c r="B198" s="34" t="s">
        <v>252</v>
      </c>
      <c r="C198" s="35">
        <v>68396</v>
      </c>
      <c r="D198" s="35">
        <v>3221</v>
      </c>
      <c r="E198" s="36">
        <f t="shared" si="21"/>
        <v>21234.399254889784</v>
      </c>
      <c r="F198" s="37">
        <f t="shared" si="28"/>
        <v>0.93307628946353538</v>
      </c>
      <c r="G198" s="38">
        <f t="shared" si="22"/>
        <v>913.80617331965698</v>
      </c>
      <c r="H198" s="38">
        <f t="shared" si="23"/>
        <v>0</v>
      </c>
      <c r="I198" s="36">
        <f t="shared" si="24"/>
        <v>913.80617331965698</v>
      </c>
      <c r="J198" s="39">
        <f t="shared" si="30"/>
        <v>-273.62996010497682</v>
      </c>
      <c r="K198" s="36">
        <f t="shared" si="25"/>
        <v>640.17621321468016</v>
      </c>
      <c r="L198" s="36">
        <f t="shared" si="26"/>
        <v>2943369.6842626152</v>
      </c>
      <c r="M198" s="36">
        <f t="shared" si="27"/>
        <v>2062007.5827644847</v>
      </c>
      <c r="N198" s="40">
        <f>'jan-aug'!M198</f>
        <v>1919047.5207681991</v>
      </c>
      <c r="O198" s="40">
        <f t="shared" si="29"/>
        <v>142960.06199628557</v>
      </c>
    </row>
    <row r="199" spans="1:15" s="34" customFormat="1" x14ac:dyDescent="0.3">
      <c r="A199" s="33">
        <v>1142</v>
      </c>
      <c r="B199" s="34" t="s">
        <v>253</v>
      </c>
      <c r="C199" s="35">
        <v>119913</v>
      </c>
      <c r="D199" s="35">
        <v>4856</v>
      </c>
      <c r="E199" s="36">
        <f t="shared" si="21"/>
        <v>24693.780889621088</v>
      </c>
      <c r="F199" s="37">
        <f t="shared" si="28"/>
        <v>1.0850875114824527</v>
      </c>
      <c r="G199" s="38">
        <f t="shared" si="22"/>
        <v>-1161.8228075191255</v>
      </c>
      <c r="H199" s="38">
        <f t="shared" si="23"/>
        <v>0</v>
      </c>
      <c r="I199" s="36">
        <f t="shared" si="24"/>
        <v>-1161.8228075191255</v>
      </c>
      <c r="J199" s="39">
        <f t="shared" si="30"/>
        <v>-273.62996010497682</v>
      </c>
      <c r="K199" s="36">
        <f t="shared" si="25"/>
        <v>-1435.4527676241023</v>
      </c>
      <c r="L199" s="36">
        <f t="shared" si="26"/>
        <v>-5641811.5533128735</v>
      </c>
      <c r="M199" s="36">
        <f t="shared" si="27"/>
        <v>-6970558.6395826405</v>
      </c>
      <c r="N199" s="40">
        <f>'jan-aug'!M199</f>
        <v>-5375487.314234593</v>
      </c>
      <c r="O199" s="40">
        <f t="shared" si="29"/>
        <v>-1595071.3253480475</v>
      </c>
    </row>
    <row r="200" spans="1:15" s="34" customFormat="1" x14ac:dyDescent="0.3">
      <c r="A200" s="33">
        <v>1144</v>
      </c>
      <c r="B200" s="34" t="s">
        <v>254</v>
      </c>
      <c r="C200" s="35">
        <v>10000</v>
      </c>
      <c r="D200" s="35">
        <v>524</v>
      </c>
      <c r="E200" s="36">
        <f t="shared" ref="E200:E263" si="31">(C200*1000)/D200</f>
        <v>19083.969465648854</v>
      </c>
      <c r="F200" s="37">
        <f t="shared" si="28"/>
        <v>0.83858267914702378</v>
      </c>
      <c r="G200" s="38">
        <f t="shared" ref="G200:G263" si="32">(E$437-E200)*0.6</f>
        <v>2204.064046864215</v>
      </c>
      <c r="H200" s="38">
        <f t="shared" ref="H200:H263" si="33">IF(E200&gt;=E$437*0.9,0,IF(E200&lt;0.9*E$437,(E$437*0.9-E200)*0.35))</f>
        <v>489.19469330600384</v>
      </c>
      <c r="I200" s="36">
        <f t="shared" ref="I200:I263" si="34">G200+H200</f>
        <v>2693.258740170219</v>
      </c>
      <c r="J200" s="39">
        <f t="shared" si="30"/>
        <v>-273.62996010497682</v>
      </c>
      <c r="K200" s="36">
        <f t="shared" ref="K200:K263" si="35">I200+J200</f>
        <v>2419.6287800652422</v>
      </c>
      <c r="L200" s="36">
        <f t="shared" ref="L200:L263" si="36">(I200*D200)</f>
        <v>1411267.5798491947</v>
      </c>
      <c r="M200" s="36">
        <f t="shared" ref="M200:M263" si="37">(K200*D200)</f>
        <v>1267885.4807541869</v>
      </c>
      <c r="N200" s="40">
        <f>'jan-aug'!M200</f>
        <v>979304.43189628259</v>
      </c>
      <c r="O200" s="40">
        <f t="shared" si="29"/>
        <v>288581.04885790427</v>
      </c>
    </row>
    <row r="201" spans="1:15" s="34" customFormat="1" x14ac:dyDescent="0.3">
      <c r="A201" s="33">
        <v>1145</v>
      </c>
      <c r="B201" s="34" t="s">
        <v>255</v>
      </c>
      <c r="C201" s="35">
        <v>16719</v>
      </c>
      <c r="D201" s="35">
        <v>865</v>
      </c>
      <c r="E201" s="36">
        <f t="shared" si="31"/>
        <v>19328.323699421966</v>
      </c>
      <c r="F201" s="37">
        <f t="shared" ref="F201:F264" si="38">IF(ISNUMBER(C201),E201/E$437,"")</f>
        <v>0.84932002749518665</v>
      </c>
      <c r="G201" s="38">
        <f t="shared" si="32"/>
        <v>2057.4515066003478</v>
      </c>
      <c r="H201" s="38">
        <f t="shared" si="33"/>
        <v>403.67071148541453</v>
      </c>
      <c r="I201" s="36">
        <f t="shared" si="34"/>
        <v>2461.1222180857621</v>
      </c>
      <c r="J201" s="39">
        <f t="shared" si="30"/>
        <v>-273.62996010497682</v>
      </c>
      <c r="K201" s="36">
        <f t="shared" si="35"/>
        <v>2187.4922579807853</v>
      </c>
      <c r="L201" s="36">
        <f t="shared" si="36"/>
        <v>2128870.7186441841</v>
      </c>
      <c r="M201" s="36">
        <f t="shared" si="37"/>
        <v>1892180.8031533794</v>
      </c>
      <c r="N201" s="40">
        <f>'jan-aug'!M201</f>
        <v>1606226.0183020697</v>
      </c>
      <c r="O201" s="40">
        <f t="shared" ref="O201:O264" si="39">M201-N201</f>
        <v>285954.78485130961</v>
      </c>
    </row>
    <row r="202" spans="1:15" s="34" customFormat="1" x14ac:dyDescent="0.3">
      <c r="A202" s="33">
        <v>1146</v>
      </c>
      <c r="B202" s="34" t="s">
        <v>256</v>
      </c>
      <c r="C202" s="35">
        <v>212657</v>
      </c>
      <c r="D202" s="35">
        <v>10925</v>
      </c>
      <c r="E202" s="36">
        <f t="shared" si="31"/>
        <v>19465.171624713959</v>
      </c>
      <c r="F202" s="37">
        <f t="shared" si="38"/>
        <v>0.85533336240612523</v>
      </c>
      <c r="G202" s="38">
        <f t="shared" si="32"/>
        <v>1975.3427514251516</v>
      </c>
      <c r="H202" s="38">
        <f t="shared" si="33"/>
        <v>355.77393763321686</v>
      </c>
      <c r="I202" s="36">
        <f t="shared" si="34"/>
        <v>2331.1166890583686</v>
      </c>
      <c r="J202" s="39">
        <f t="shared" ref="J202:J265" si="40">I$439</f>
        <v>-273.62996010497682</v>
      </c>
      <c r="K202" s="36">
        <f t="shared" si="35"/>
        <v>2057.4867289533918</v>
      </c>
      <c r="L202" s="36">
        <f t="shared" si="36"/>
        <v>25467449.827962678</v>
      </c>
      <c r="M202" s="36">
        <f t="shared" si="37"/>
        <v>22478042.513815805</v>
      </c>
      <c r="N202" s="40">
        <f>'jan-aug'!M202</f>
        <v>17675023.699364282</v>
      </c>
      <c r="O202" s="40">
        <f t="shared" si="39"/>
        <v>4803018.8144515231</v>
      </c>
    </row>
    <row r="203" spans="1:15" s="34" customFormat="1" x14ac:dyDescent="0.3">
      <c r="A203" s="33">
        <v>1149</v>
      </c>
      <c r="B203" s="34" t="s">
        <v>257</v>
      </c>
      <c r="C203" s="35">
        <v>825060</v>
      </c>
      <c r="D203" s="35">
        <v>42187</v>
      </c>
      <c r="E203" s="36">
        <f t="shared" si="31"/>
        <v>19557.209566928199</v>
      </c>
      <c r="F203" s="37">
        <f t="shared" si="38"/>
        <v>0.85937766903238144</v>
      </c>
      <c r="G203" s="38">
        <f t="shared" si="32"/>
        <v>1920.119986096608</v>
      </c>
      <c r="H203" s="38">
        <f t="shared" si="33"/>
        <v>323.56065785823301</v>
      </c>
      <c r="I203" s="36">
        <f t="shared" si="34"/>
        <v>2243.6806439548409</v>
      </c>
      <c r="J203" s="39">
        <f t="shared" si="40"/>
        <v>-273.62996010497682</v>
      </c>
      <c r="K203" s="36">
        <f t="shared" si="35"/>
        <v>1970.0506838498641</v>
      </c>
      <c r="L203" s="36">
        <f t="shared" si="36"/>
        <v>94654155.326522872</v>
      </c>
      <c r="M203" s="36">
        <f t="shared" si="37"/>
        <v>83110528.199574217</v>
      </c>
      <c r="N203" s="40">
        <f>'jan-aug'!M203</f>
        <v>67512465.588565812</v>
      </c>
      <c r="O203" s="40">
        <f t="shared" si="39"/>
        <v>15598062.611008406</v>
      </c>
    </row>
    <row r="204" spans="1:15" s="34" customFormat="1" x14ac:dyDescent="0.3">
      <c r="A204" s="33">
        <v>1151</v>
      </c>
      <c r="B204" s="34" t="s">
        <v>258</v>
      </c>
      <c r="C204" s="35">
        <v>3812</v>
      </c>
      <c r="D204" s="35">
        <v>200</v>
      </c>
      <c r="E204" s="36">
        <f t="shared" si="31"/>
        <v>19060</v>
      </c>
      <c r="F204" s="37">
        <f t="shared" si="38"/>
        <v>0.83752941930201519</v>
      </c>
      <c r="G204" s="38">
        <f t="shared" si="32"/>
        <v>2218.4457262535275</v>
      </c>
      <c r="H204" s="38">
        <f t="shared" si="33"/>
        <v>497.58400628310261</v>
      </c>
      <c r="I204" s="36">
        <f t="shared" si="34"/>
        <v>2716.02973253663</v>
      </c>
      <c r="J204" s="39">
        <f t="shared" si="40"/>
        <v>-273.62996010497682</v>
      </c>
      <c r="K204" s="36">
        <f t="shared" si="35"/>
        <v>2442.3997724316532</v>
      </c>
      <c r="L204" s="36">
        <f t="shared" si="36"/>
        <v>543205.94650732598</v>
      </c>
      <c r="M204" s="36">
        <f t="shared" si="37"/>
        <v>488479.95448633062</v>
      </c>
      <c r="N204" s="40">
        <f>'jan-aug'!M204</f>
        <v>212352.8366016346</v>
      </c>
      <c r="O204" s="40">
        <f t="shared" si="39"/>
        <v>276127.117884696</v>
      </c>
    </row>
    <row r="205" spans="1:15" s="34" customFormat="1" x14ac:dyDescent="0.3">
      <c r="A205" s="33">
        <v>1160</v>
      </c>
      <c r="B205" s="34" t="s">
        <v>259</v>
      </c>
      <c r="C205" s="35">
        <v>192085</v>
      </c>
      <c r="D205" s="35">
        <v>8788</v>
      </c>
      <c r="E205" s="36">
        <f t="shared" si="31"/>
        <v>21857.646791078743</v>
      </c>
      <c r="F205" s="37">
        <f t="shared" si="38"/>
        <v>0.96046286590979724</v>
      </c>
      <c r="G205" s="38">
        <f t="shared" si="32"/>
        <v>539.85765160628137</v>
      </c>
      <c r="H205" s="38">
        <f t="shared" si="33"/>
        <v>0</v>
      </c>
      <c r="I205" s="36">
        <f t="shared" si="34"/>
        <v>539.85765160628137</v>
      </c>
      <c r="J205" s="39">
        <f t="shared" si="40"/>
        <v>-273.62996010497682</v>
      </c>
      <c r="K205" s="36">
        <f t="shared" si="35"/>
        <v>266.22769150130455</v>
      </c>
      <c r="L205" s="36">
        <f t="shared" si="36"/>
        <v>4744269.0423160009</v>
      </c>
      <c r="M205" s="36">
        <f t="shared" si="37"/>
        <v>2339608.9529134645</v>
      </c>
      <c r="N205" s="40">
        <f>'jan-aug'!M205</f>
        <v>1952892.3975507354</v>
      </c>
      <c r="O205" s="40">
        <f t="shared" si="39"/>
        <v>386716.55536272912</v>
      </c>
    </row>
    <row r="206" spans="1:15" s="34" customFormat="1" x14ac:dyDescent="0.3">
      <c r="A206" s="33">
        <v>1201</v>
      </c>
      <c r="B206" s="34" t="s">
        <v>260</v>
      </c>
      <c r="C206" s="35">
        <v>6817151</v>
      </c>
      <c r="D206" s="35">
        <v>277391</v>
      </c>
      <c r="E206" s="36">
        <f t="shared" si="31"/>
        <v>24575.963171119467</v>
      </c>
      <c r="F206" s="37">
        <f t="shared" si="38"/>
        <v>1.0799103968255719</v>
      </c>
      <c r="G206" s="38">
        <f t="shared" si="32"/>
        <v>-1091.1321764181528</v>
      </c>
      <c r="H206" s="38">
        <f t="shared" si="33"/>
        <v>0</v>
      </c>
      <c r="I206" s="36">
        <f t="shared" si="34"/>
        <v>-1091.1321764181528</v>
      </c>
      <c r="J206" s="39">
        <f t="shared" si="40"/>
        <v>-273.62996010497682</v>
      </c>
      <c r="K206" s="36">
        <f t="shared" si="35"/>
        <v>-1364.7621365231296</v>
      </c>
      <c r="L206" s="36">
        <f t="shared" si="36"/>
        <v>-302670245.5488078</v>
      </c>
      <c r="M206" s="36">
        <f t="shared" si="37"/>
        <v>-378572733.81228745</v>
      </c>
      <c r="N206" s="40">
        <f>'jan-aug'!M206</f>
        <v>-298550891.14144367</v>
      </c>
      <c r="O206" s="40">
        <f t="shared" si="39"/>
        <v>-80021842.67084378</v>
      </c>
    </row>
    <row r="207" spans="1:15" s="34" customFormat="1" x14ac:dyDescent="0.3">
      <c r="A207" s="33">
        <v>1211</v>
      </c>
      <c r="B207" s="34" t="s">
        <v>261</v>
      </c>
      <c r="C207" s="35">
        <v>81870</v>
      </c>
      <c r="D207" s="35">
        <v>4106</v>
      </c>
      <c r="E207" s="36">
        <f t="shared" si="31"/>
        <v>19939.113492450073</v>
      </c>
      <c r="F207" s="37">
        <f t="shared" si="38"/>
        <v>0.87615918912532453</v>
      </c>
      <c r="G207" s="38">
        <f t="shared" si="32"/>
        <v>1690.9776307834836</v>
      </c>
      <c r="H207" s="38">
        <f t="shared" si="33"/>
        <v>189.8942839255771</v>
      </c>
      <c r="I207" s="36">
        <f t="shared" si="34"/>
        <v>1880.8719147090608</v>
      </c>
      <c r="J207" s="39">
        <f t="shared" si="40"/>
        <v>-273.62996010497682</v>
      </c>
      <c r="K207" s="36">
        <f t="shared" si="35"/>
        <v>1607.241954604084</v>
      </c>
      <c r="L207" s="36">
        <f t="shared" si="36"/>
        <v>7722860.0817954037</v>
      </c>
      <c r="M207" s="36">
        <f t="shared" si="37"/>
        <v>6599335.4656043686</v>
      </c>
      <c r="N207" s="40">
        <f>'jan-aug'!M207</f>
        <v>4825863.7354315594</v>
      </c>
      <c r="O207" s="40">
        <f t="shared" si="39"/>
        <v>1773471.7301728092</v>
      </c>
    </row>
    <row r="208" spans="1:15" s="34" customFormat="1" x14ac:dyDescent="0.3">
      <c r="A208" s="33">
        <v>1216</v>
      </c>
      <c r="B208" s="34" t="s">
        <v>262</v>
      </c>
      <c r="C208" s="35">
        <v>104749</v>
      </c>
      <c r="D208" s="35">
        <v>5593</v>
      </c>
      <c r="E208" s="36">
        <f t="shared" si="31"/>
        <v>18728.589308063652</v>
      </c>
      <c r="F208" s="37">
        <f t="shared" si="38"/>
        <v>0.82296665936665692</v>
      </c>
      <c r="G208" s="38">
        <f t="shared" si="32"/>
        <v>2417.2921414153357</v>
      </c>
      <c r="H208" s="38">
        <f t="shared" si="33"/>
        <v>613.5777484608243</v>
      </c>
      <c r="I208" s="36">
        <f t="shared" si="34"/>
        <v>3030.86988987616</v>
      </c>
      <c r="J208" s="39">
        <f t="shared" si="40"/>
        <v>-273.62996010497682</v>
      </c>
      <c r="K208" s="36">
        <f t="shared" si="35"/>
        <v>2757.2399297711831</v>
      </c>
      <c r="L208" s="36">
        <f t="shared" si="36"/>
        <v>16951655.294077363</v>
      </c>
      <c r="M208" s="36">
        <f t="shared" si="37"/>
        <v>15421242.927210227</v>
      </c>
      <c r="N208" s="40">
        <f>'jan-aug'!M208</f>
        <v>12576477.075564709</v>
      </c>
      <c r="O208" s="40">
        <f t="shared" si="39"/>
        <v>2844765.8516455181</v>
      </c>
    </row>
    <row r="209" spans="1:15" s="34" customFormat="1" x14ac:dyDescent="0.3">
      <c r="A209" s="33">
        <v>1219</v>
      </c>
      <c r="B209" s="34" t="s">
        <v>263</v>
      </c>
      <c r="C209" s="35">
        <v>264012</v>
      </c>
      <c r="D209" s="35">
        <v>11778</v>
      </c>
      <c r="E209" s="36">
        <f t="shared" si="31"/>
        <v>22415.690269994906</v>
      </c>
      <c r="F209" s="37">
        <f t="shared" si="38"/>
        <v>0.98498426312081144</v>
      </c>
      <c r="G209" s="38">
        <f t="shared" si="32"/>
        <v>205.03156425658381</v>
      </c>
      <c r="H209" s="38">
        <f t="shared" si="33"/>
        <v>0</v>
      </c>
      <c r="I209" s="36">
        <f t="shared" si="34"/>
        <v>205.03156425658381</v>
      </c>
      <c r="J209" s="39">
        <f t="shared" si="40"/>
        <v>-273.62996010497682</v>
      </c>
      <c r="K209" s="36">
        <f t="shared" si="35"/>
        <v>-68.598395848393011</v>
      </c>
      <c r="L209" s="36">
        <f t="shared" si="36"/>
        <v>2414861.7638140442</v>
      </c>
      <c r="M209" s="36">
        <f t="shared" si="37"/>
        <v>-807951.90630237292</v>
      </c>
      <c r="N209" s="40">
        <f>'jan-aug'!M209</f>
        <v>-3515393.3251760909</v>
      </c>
      <c r="O209" s="40">
        <f t="shared" si="39"/>
        <v>2707441.418873718</v>
      </c>
    </row>
    <row r="210" spans="1:15" s="34" customFormat="1" x14ac:dyDescent="0.3">
      <c r="A210" s="33">
        <v>1221</v>
      </c>
      <c r="B210" s="34" t="s">
        <v>264</v>
      </c>
      <c r="C210" s="35">
        <v>395826</v>
      </c>
      <c r="D210" s="35">
        <v>18775</v>
      </c>
      <c r="E210" s="36">
        <f t="shared" si="31"/>
        <v>21082.609853528629</v>
      </c>
      <c r="F210" s="37">
        <f t="shared" si="38"/>
        <v>0.92640640020969445</v>
      </c>
      <c r="G210" s="38">
        <f t="shared" si="32"/>
        <v>1004.8798141363499</v>
      </c>
      <c r="H210" s="38">
        <f t="shared" si="33"/>
        <v>0</v>
      </c>
      <c r="I210" s="36">
        <f t="shared" si="34"/>
        <v>1004.8798141363499</v>
      </c>
      <c r="J210" s="39">
        <f t="shared" si="40"/>
        <v>-273.62996010497682</v>
      </c>
      <c r="K210" s="36">
        <f t="shared" si="35"/>
        <v>731.24985403137305</v>
      </c>
      <c r="L210" s="36">
        <f t="shared" si="36"/>
        <v>18866618.51040997</v>
      </c>
      <c r="M210" s="36">
        <f t="shared" si="37"/>
        <v>13729216.009439029</v>
      </c>
      <c r="N210" s="40">
        <f>'jan-aug'!M210</f>
        <v>10460419.249432757</v>
      </c>
      <c r="O210" s="40">
        <f t="shared" si="39"/>
        <v>3268796.7600062713</v>
      </c>
    </row>
    <row r="211" spans="1:15" s="34" customFormat="1" x14ac:dyDescent="0.3">
      <c r="A211" s="33">
        <v>1222</v>
      </c>
      <c r="B211" s="34" t="s">
        <v>265</v>
      </c>
      <c r="C211" s="35">
        <v>68831</v>
      </c>
      <c r="D211" s="35">
        <v>3140</v>
      </c>
      <c r="E211" s="36">
        <f t="shared" si="31"/>
        <v>21920.700636942674</v>
      </c>
      <c r="F211" s="37">
        <f t="shared" si="38"/>
        <v>0.96323356113074043</v>
      </c>
      <c r="G211" s="38">
        <f t="shared" si="32"/>
        <v>502.02534408792269</v>
      </c>
      <c r="H211" s="38">
        <f t="shared" si="33"/>
        <v>0</v>
      </c>
      <c r="I211" s="36">
        <f t="shared" si="34"/>
        <v>502.02534408792269</v>
      </c>
      <c r="J211" s="39">
        <f t="shared" si="40"/>
        <v>-273.62996010497682</v>
      </c>
      <c r="K211" s="36">
        <f t="shared" si="35"/>
        <v>228.39538398294587</v>
      </c>
      <c r="L211" s="36">
        <f t="shared" si="36"/>
        <v>1576359.5804360772</v>
      </c>
      <c r="M211" s="36">
        <f t="shared" si="37"/>
        <v>717161.50570645009</v>
      </c>
      <c r="N211" s="40">
        <f>'jan-aug'!M211</f>
        <v>1281551.4483738362</v>
      </c>
      <c r="O211" s="40">
        <f t="shared" si="39"/>
        <v>-564389.94266738615</v>
      </c>
    </row>
    <row r="212" spans="1:15" s="34" customFormat="1" x14ac:dyDescent="0.3">
      <c r="A212" s="33">
        <v>1223</v>
      </c>
      <c r="B212" s="34" t="s">
        <v>266</v>
      </c>
      <c r="C212" s="35">
        <v>59304</v>
      </c>
      <c r="D212" s="35">
        <v>2797</v>
      </c>
      <c r="E212" s="36">
        <f t="shared" si="31"/>
        <v>21202.717196996782</v>
      </c>
      <c r="F212" s="37">
        <f t="shared" si="38"/>
        <v>0.93168412495412201</v>
      </c>
      <c r="G212" s="38">
        <f t="shared" si="32"/>
        <v>932.81540805545808</v>
      </c>
      <c r="H212" s="38">
        <f t="shared" si="33"/>
        <v>0</v>
      </c>
      <c r="I212" s="36">
        <f t="shared" si="34"/>
        <v>932.81540805545808</v>
      </c>
      <c r="J212" s="39">
        <f t="shared" si="40"/>
        <v>-273.62996010497682</v>
      </c>
      <c r="K212" s="36">
        <f t="shared" si="35"/>
        <v>659.18544795048126</v>
      </c>
      <c r="L212" s="36">
        <f t="shared" si="36"/>
        <v>2609084.6963311164</v>
      </c>
      <c r="M212" s="36">
        <f t="shared" si="37"/>
        <v>1843741.6979174961</v>
      </c>
      <c r="N212" s="40">
        <f>'jan-aug'!M212</f>
        <v>1588571.7837903299</v>
      </c>
      <c r="O212" s="40">
        <f t="shared" si="39"/>
        <v>255169.91412716615</v>
      </c>
    </row>
    <row r="213" spans="1:15" s="34" customFormat="1" x14ac:dyDescent="0.3">
      <c r="A213" s="33">
        <v>1224</v>
      </c>
      <c r="B213" s="34" t="s">
        <v>267</v>
      </c>
      <c r="C213" s="35">
        <v>276006</v>
      </c>
      <c r="D213" s="35">
        <v>13271</v>
      </c>
      <c r="E213" s="36">
        <f t="shared" si="31"/>
        <v>20797.679150026372</v>
      </c>
      <c r="F213" s="37">
        <f t="shared" si="38"/>
        <v>0.91388605148747204</v>
      </c>
      <c r="G213" s="38">
        <f t="shared" si="32"/>
        <v>1175.8382362377045</v>
      </c>
      <c r="H213" s="38">
        <f t="shared" si="33"/>
        <v>0</v>
      </c>
      <c r="I213" s="36">
        <f t="shared" si="34"/>
        <v>1175.8382362377045</v>
      </c>
      <c r="J213" s="39">
        <f t="shared" si="40"/>
        <v>-273.62996010497682</v>
      </c>
      <c r="K213" s="36">
        <f t="shared" si="35"/>
        <v>902.20827613272763</v>
      </c>
      <c r="L213" s="36">
        <f t="shared" si="36"/>
        <v>15604549.233110575</v>
      </c>
      <c r="M213" s="36">
        <f t="shared" si="37"/>
        <v>11973206.032557428</v>
      </c>
      <c r="N213" s="40">
        <f>'jan-aug'!M213</f>
        <v>6680537.9845124921</v>
      </c>
      <c r="O213" s="40">
        <f t="shared" si="39"/>
        <v>5292668.0480449358</v>
      </c>
    </row>
    <row r="214" spans="1:15" s="34" customFormat="1" x14ac:dyDescent="0.3">
      <c r="A214" s="33">
        <v>1227</v>
      </c>
      <c r="B214" s="34" t="s">
        <v>268</v>
      </c>
      <c r="C214" s="35">
        <v>21120</v>
      </c>
      <c r="D214" s="35">
        <v>1104</v>
      </c>
      <c r="E214" s="36">
        <f t="shared" si="31"/>
        <v>19130.434782608696</v>
      </c>
      <c r="F214" s="37">
        <f t="shared" si="38"/>
        <v>0.84062444567016448</v>
      </c>
      <c r="G214" s="38">
        <f t="shared" si="32"/>
        <v>2176.1848566883095</v>
      </c>
      <c r="H214" s="38">
        <f t="shared" si="33"/>
        <v>472.931832370059</v>
      </c>
      <c r="I214" s="36">
        <f t="shared" si="34"/>
        <v>2649.1166890583686</v>
      </c>
      <c r="J214" s="39">
        <f t="shared" si="40"/>
        <v>-273.62996010497682</v>
      </c>
      <c r="K214" s="36">
        <f t="shared" si="35"/>
        <v>2375.4867289533918</v>
      </c>
      <c r="L214" s="36">
        <f t="shared" si="36"/>
        <v>2924624.824720439</v>
      </c>
      <c r="M214" s="36">
        <f t="shared" si="37"/>
        <v>2622537.3487645444</v>
      </c>
      <c r="N214" s="40">
        <f>'jan-aug'!M214</f>
        <v>1505827.6580410234</v>
      </c>
      <c r="O214" s="40">
        <f t="shared" si="39"/>
        <v>1116709.6907235209</v>
      </c>
    </row>
    <row r="215" spans="1:15" s="34" customFormat="1" x14ac:dyDescent="0.3">
      <c r="A215" s="33">
        <v>1228</v>
      </c>
      <c r="B215" s="34" t="s">
        <v>269</v>
      </c>
      <c r="C215" s="35">
        <v>202465</v>
      </c>
      <c r="D215" s="35">
        <v>6930</v>
      </c>
      <c r="E215" s="36">
        <f t="shared" si="31"/>
        <v>29215.728715728717</v>
      </c>
      <c r="F215" s="37">
        <f t="shared" si="38"/>
        <v>1.2837897327266254</v>
      </c>
      <c r="G215" s="38">
        <f t="shared" si="32"/>
        <v>-3874.9915031837027</v>
      </c>
      <c r="H215" s="38">
        <f t="shared" si="33"/>
        <v>0</v>
      </c>
      <c r="I215" s="36">
        <f t="shared" si="34"/>
        <v>-3874.9915031837027</v>
      </c>
      <c r="J215" s="39">
        <f t="shared" si="40"/>
        <v>-273.62996010497682</v>
      </c>
      <c r="K215" s="36">
        <f t="shared" si="35"/>
        <v>-4148.6214632886795</v>
      </c>
      <c r="L215" s="36">
        <f t="shared" si="36"/>
        <v>-26853691.11706306</v>
      </c>
      <c r="M215" s="36">
        <f t="shared" si="37"/>
        <v>-28749946.74059055</v>
      </c>
      <c r="N215" s="40">
        <f>'jan-aug'!M215</f>
        <v>-30728602.695149451</v>
      </c>
      <c r="O215" s="40">
        <f t="shared" si="39"/>
        <v>1978655.9545589015</v>
      </c>
    </row>
    <row r="216" spans="1:15" s="34" customFormat="1" x14ac:dyDescent="0.3">
      <c r="A216" s="33">
        <v>1231</v>
      </c>
      <c r="B216" s="34" t="s">
        <v>270</v>
      </c>
      <c r="C216" s="35">
        <v>66473</v>
      </c>
      <c r="D216" s="35">
        <v>3401</v>
      </c>
      <c r="E216" s="36">
        <f t="shared" si="31"/>
        <v>19545.133784181122</v>
      </c>
      <c r="F216" s="37">
        <f t="shared" si="38"/>
        <v>0.85884703821854214</v>
      </c>
      <c r="G216" s="38">
        <f t="shared" si="32"/>
        <v>1927.3654557448542</v>
      </c>
      <c r="H216" s="38">
        <f t="shared" si="33"/>
        <v>327.78718181970999</v>
      </c>
      <c r="I216" s="36">
        <f t="shared" si="34"/>
        <v>2255.1526375645644</v>
      </c>
      <c r="J216" s="39">
        <f t="shared" si="40"/>
        <v>-273.62996010497682</v>
      </c>
      <c r="K216" s="36">
        <f t="shared" si="35"/>
        <v>1981.5226774595876</v>
      </c>
      <c r="L216" s="36">
        <f t="shared" si="36"/>
        <v>7669774.1203570841</v>
      </c>
      <c r="M216" s="36">
        <f t="shared" si="37"/>
        <v>6739158.6260400573</v>
      </c>
      <c r="N216" s="40">
        <f>'jan-aug'!M216</f>
        <v>5043469.9864107976</v>
      </c>
      <c r="O216" s="40">
        <f t="shared" si="39"/>
        <v>1695688.6396292597</v>
      </c>
    </row>
    <row r="217" spans="1:15" s="34" customFormat="1" x14ac:dyDescent="0.3">
      <c r="A217" s="33">
        <v>1232</v>
      </c>
      <c r="B217" s="34" t="s">
        <v>271</v>
      </c>
      <c r="C217" s="35">
        <v>44993</v>
      </c>
      <c r="D217" s="35">
        <v>925</v>
      </c>
      <c r="E217" s="36">
        <f t="shared" si="31"/>
        <v>48641.08108108108</v>
      </c>
      <c r="F217" s="37">
        <f t="shared" si="38"/>
        <v>2.137373367894023</v>
      </c>
      <c r="G217" s="38">
        <f t="shared" si="32"/>
        <v>-15530.202922395119</v>
      </c>
      <c r="H217" s="38">
        <f t="shared" si="33"/>
        <v>0</v>
      </c>
      <c r="I217" s="36">
        <f t="shared" si="34"/>
        <v>-15530.202922395119</v>
      </c>
      <c r="J217" s="39">
        <f t="shared" si="40"/>
        <v>-273.62996010497682</v>
      </c>
      <c r="K217" s="36">
        <f t="shared" si="35"/>
        <v>-15803.832882500097</v>
      </c>
      <c r="L217" s="36">
        <f t="shared" si="36"/>
        <v>-14365437.703215485</v>
      </c>
      <c r="M217" s="36">
        <f t="shared" si="37"/>
        <v>-14618545.41631259</v>
      </c>
      <c r="N217" s="40">
        <f>'jan-aug'!M217</f>
        <v>-14390804.111545922</v>
      </c>
      <c r="O217" s="40">
        <f t="shared" si="39"/>
        <v>-227741.30476666801</v>
      </c>
    </row>
    <row r="218" spans="1:15" s="34" customFormat="1" x14ac:dyDescent="0.3">
      <c r="A218" s="33">
        <v>1233</v>
      </c>
      <c r="B218" s="34" t="s">
        <v>272</v>
      </c>
      <c r="C218" s="35">
        <v>28688</v>
      </c>
      <c r="D218" s="35">
        <v>1116</v>
      </c>
      <c r="E218" s="36">
        <f t="shared" si="31"/>
        <v>25706.093189964158</v>
      </c>
      <c r="F218" s="37">
        <f t="shared" si="38"/>
        <v>1.129570267676504</v>
      </c>
      <c r="G218" s="38">
        <f t="shared" si="32"/>
        <v>-1769.2101877249675</v>
      </c>
      <c r="H218" s="38">
        <f t="shared" si="33"/>
        <v>0</v>
      </c>
      <c r="I218" s="36">
        <f t="shared" si="34"/>
        <v>-1769.2101877249675</v>
      </c>
      <c r="J218" s="39">
        <f t="shared" si="40"/>
        <v>-273.62996010497682</v>
      </c>
      <c r="K218" s="36">
        <f t="shared" si="35"/>
        <v>-2042.8401478299443</v>
      </c>
      <c r="L218" s="36">
        <f t="shared" si="36"/>
        <v>-1974438.5695010638</v>
      </c>
      <c r="M218" s="36">
        <f t="shared" si="37"/>
        <v>-2279809.6049782177</v>
      </c>
      <c r="N218" s="40">
        <f>'jan-aug'!M218</f>
        <v>-2902787.4470110806</v>
      </c>
      <c r="O218" s="40">
        <f t="shared" si="39"/>
        <v>622977.84203286283</v>
      </c>
    </row>
    <row r="219" spans="1:15" s="34" customFormat="1" x14ac:dyDescent="0.3">
      <c r="A219" s="33">
        <v>1234</v>
      </c>
      <c r="B219" s="34" t="s">
        <v>273</v>
      </c>
      <c r="C219" s="35">
        <v>16747</v>
      </c>
      <c r="D219" s="35">
        <v>920</v>
      </c>
      <c r="E219" s="36">
        <f t="shared" si="31"/>
        <v>18203.260869565216</v>
      </c>
      <c r="F219" s="37">
        <f t="shared" si="38"/>
        <v>0.79988281770671832</v>
      </c>
      <c r="G219" s="38">
        <f t="shared" si="32"/>
        <v>2732.4892045143974</v>
      </c>
      <c r="H219" s="38">
        <f t="shared" si="33"/>
        <v>797.442701935277</v>
      </c>
      <c r="I219" s="36">
        <f t="shared" si="34"/>
        <v>3529.9319064496744</v>
      </c>
      <c r="J219" s="39">
        <f t="shared" si="40"/>
        <v>-273.62996010497682</v>
      </c>
      <c r="K219" s="36">
        <f t="shared" si="35"/>
        <v>3256.3019463446976</v>
      </c>
      <c r="L219" s="36">
        <f t="shared" si="36"/>
        <v>3247537.3539337004</v>
      </c>
      <c r="M219" s="36">
        <f t="shared" si="37"/>
        <v>2995797.790637122</v>
      </c>
      <c r="N219" s="40">
        <f>'jan-aug'!M219</f>
        <v>2445523.0483675199</v>
      </c>
      <c r="O219" s="40">
        <f t="shared" si="39"/>
        <v>550274.74226960214</v>
      </c>
    </row>
    <row r="220" spans="1:15" s="34" customFormat="1" x14ac:dyDescent="0.3">
      <c r="A220" s="33">
        <v>1235</v>
      </c>
      <c r="B220" s="34" t="s">
        <v>274</v>
      </c>
      <c r="C220" s="35">
        <v>291309</v>
      </c>
      <c r="D220" s="35">
        <v>14425</v>
      </c>
      <c r="E220" s="36">
        <f t="shared" si="31"/>
        <v>20194.731369150781</v>
      </c>
      <c r="F220" s="37">
        <f t="shared" si="38"/>
        <v>0.88739148145671798</v>
      </c>
      <c r="G220" s="38">
        <f t="shared" si="32"/>
        <v>1537.606904763059</v>
      </c>
      <c r="H220" s="38">
        <f t="shared" si="33"/>
        <v>100.4280270803294</v>
      </c>
      <c r="I220" s="36">
        <f t="shared" si="34"/>
        <v>1638.0349318433884</v>
      </c>
      <c r="J220" s="39">
        <f t="shared" si="40"/>
        <v>-273.62996010497682</v>
      </c>
      <c r="K220" s="36">
        <f t="shared" si="35"/>
        <v>1364.4049717384116</v>
      </c>
      <c r="L220" s="36">
        <f t="shared" si="36"/>
        <v>23628653.891840879</v>
      </c>
      <c r="M220" s="36">
        <f t="shared" si="37"/>
        <v>19681541.717326589</v>
      </c>
      <c r="N220" s="40">
        <f>'jan-aug'!M220</f>
        <v>14818148.339892905</v>
      </c>
      <c r="O220" s="40">
        <f t="shared" si="39"/>
        <v>4863393.3774336837</v>
      </c>
    </row>
    <row r="221" spans="1:15" s="34" customFormat="1" x14ac:dyDescent="0.3">
      <c r="A221" s="33">
        <v>1238</v>
      </c>
      <c r="B221" s="34" t="s">
        <v>275</v>
      </c>
      <c r="C221" s="35">
        <v>169540</v>
      </c>
      <c r="D221" s="35">
        <v>8475</v>
      </c>
      <c r="E221" s="36">
        <f t="shared" si="31"/>
        <v>20004.719764011799</v>
      </c>
      <c r="F221" s="37">
        <f t="shared" si="38"/>
        <v>0.8790420423532187</v>
      </c>
      <c r="G221" s="38">
        <f t="shared" si="32"/>
        <v>1651.6138678464479</v>
      </c>
      <c r="H221" s="38">
        <f t="shared" si="33"/>
        <v>166.93208887897288</v>
      </c>
      <c r="I221" s="36">
        <f t="shared" si="34"/>
        <v>1818.5459567254206</v>
      </c>
      <c r="J221" s="39">
        <f t="shared" si="40"/>
        <v>-273.62996010497682</v>
      </c>
      <c r="K221" s="36">
        <f t="shared" si="35"/>
        <v>1544.9159966204438</v>
      </c>
      <c r="L221" s="36">
        <f t="shared" si="36"/>
        <v>15412176.983247939</v>
      </c>
      <c r="M221" s="36">
        <f t="shared" si="37"/>
        <v>13093163.071358262</v>
      </c>
      <c r="N221" s="40">
        <f>'jan-aug'!M221</f>
        <v>9603601.4509942606</v>
      </c>
      <c r="O221" s="40">
        <f t="shared" si="39"/>
        <v>3489561.620364001</v>
      </c>
    </row>
    <row r="222" spans="1:15" s="34" customFormat="1" x14ac:dyDescent="0.3">
      <c r="A222" s="33">
        <v>1241</v>
      </c>
      <c r="B222" s="34" t="s">
        <v>276</v>
      </c>
      <c r="C222" s="35">
        <v>81552</v>
      </c>
      <c r="D222" s="35">
        <v>3876</v>
      </c>
      <c r="E222" s="36">
        <f t="shared" si="31"/>
        <v>21040.247678018575</v>
      </c>
      <c r="F222" s="37">
        <f t="shared" si="38"/>
        <v>0.92454493283008765</v>
      </c>
      <c r="G222" s="38">
        <f t="shared" si="32"/>
        <v>1030.2971194423822</v>
      </c>
      <c r="H222" s="38">
        <f t="shared" si="33"/>
        <v>0</v>
      </c>
      <c r="I222" s="36">
        <f t="shared" si="34"/>
        <v>1030.2971194423822</v>
      </c>
      <c r="J222" s="39">
        <f t="shared" si="40"/>
        <v>-273.62996010497682</v>
      </c>
      <c r="K222" s="36">
        <f t="shared" si="35"/>
        <v>756.66715933740534</v>
      </c>
      <c r="L222" s="36">
        <f t="shared" si="36"/>
        <v>3993431.6349586733</v>
      </c>
      <c r="M222" s="36">
        <f t="shared" si="37"/>
        <v>2932841.9095917833</v>
      </c>
      <c r="N222" s="40">
        <f>'jan-aug'!M222</f>
        <v>1570456.5012410793</v>
      </c>
      <c r="O222" s="40">
        <f t="shared" si="39"/>
        <v>1362385.408350704</v>
      </c>
    </row>
    <row r="223" spans="1:15" s="34" customFormat="1" x14ac:dyDescent="0.3">
      <c r="A223" s="33">
        <v>1242</v>
      </c>
      <c r="B223" s="34" t="s">
        <v>277</v>
      </c>
      <c r="C223" s="35">
        <v>52084</v>
      </c>
      <c r="D223" s="35">
        <v>2443</v>
      </c>
      <c r="E223" s="36">
        <f t="shared" si="31"/>
        <v>21319.688907081458</v>
      </c>
      <c r="F223" s="37">
        <f t="shared" si="38"/>
        <v>0.93682406453554823</v>
      </c>
      <c r="G223" s="38">
        <f t="shared" si="32"/>
        <v>862.63238200465275</v>
      </c>
      <c r="H223" s="38">
        <f t="shared" si="33"/>
        <v>0</v>
      </c>
      <c r="I223" s="36">
        <f t="shared" si="34"/>
        <v>862.63238200465275</v>
      </c>
      <c r="J223" s="39">
        <f t="shared" si="40"/>
        <v>-273.62996010497682</v>
      </c>
      <c r="K223" s="36">
        <f t="shared" si="35"/>
        <v>589.00242189967594</v>
      </c>
      <c r="L223" s="36">
        <f t="shared" si="36"/>
        <v>2107410.9092373666</v>
      </c>
      <c r="M223" s="36">
        <f t="shared" si="37"/>
        <v>1438932.9167009082</v>
      </c>
      <c r="N223" s="40">
        <f>'jan-aug'!M223</f>
        <v>218700.0599927677</v>
      </c>
      <c r="O223" s="40">
        <f t="shared" si="39"/>
        <v>1220232.8567081406</v>
      </c>
    </row>
    <row r="224" spans="1:15" s="34" customFormat="1" x14ac:dyDescent="0.3">
      <c r="A224" s="33">
        <v>1243</v>
      </c>
      <c r="B224" s="34" t="s">
        <v>125</v>
      </c>
      <c r="C224" s="35">
        <v>408171</v>
      </c>
      <c r="D224" s="35">
        <v>19742</v>
      </c>
      <c r="E224" s="36">
        <f t="shared" si="31"/>
        <v>20675.26086516057</v>
      </c>
      <c r="F224" s="37">
        <f t="shared" si="38"/>
        <v>0.90850677997458618</v>
      </c>
      <c r="G224" s="38">
        <f t="shared" si="32"/>
        <v>1249.2892071571855</v>
      </c>
      <c r="H224" s="38">
        <f t="shared" si="33"/>
        <v>0</v>
      </c>
      <c r="I224" s="36">
        <f t="shared" si="34"/>
        <v>1249.2892071571855</v>
      </c>
      <c r="J224" s="39">
        <f t="shared" si="40"/>
        <v>-273.62996010497682</v>
      </c>
      <c r="K224" s="36">
        <f t="shared" si="35"/>
        <v>975.65924705220868</v>
      </c>
      <c r="L224" s="36">
        <f t="shared" si="36"/>
        <v>24663467.527697157</v>
      </c>
      <c r="M224" s="36">
        <f t="shared" si="37"/>
        <v>19261464.855304703</v>
      </c>
      <c r="N224" s="40">
        <f>'jan-aug'!M224</f>
        <v>15375457.545795022</v>
      </c>
      <c r="O224" s="40">
        <f t="shared" si="39"/>
        <v>3886007.3095096815</v>
      </c>
    </row>
    <row r="225" spans="1:15" s="34" customFormat="1" x14ac:dyDescent="0.3">
      <c r="A225" s="33">
        <v>1244</v>
      </c>
      <c r="B225" s="34" t="s">
        <v>278</v>
      </c>
      <c r="C225" s="35">
        <v>153067</v>
      </c>
      <c r="D225" s="35">
        <v>5118</v>
      </c>
      <c r="E225" s="36">
        <f t="shared" si="31"/>
        <v>29907.581086361861</v>
      </c>
      <c r="F225" s="37">
        <f t="shared" si="38"/>
        <v>1.314190924448509</v>
      </c>
      <c r="G225" s="38">
        <f t="shared" si="32"/>
        <v>-4290.1029255635885</v>
      </c>
      <c r="H225" s="38">
        <f t="shared" si="33"/>
        <v>0</v>
      </c>
      <c r="I225" s="36">
        <f t="shared" si="34"/>
        <v>-4290.1029255635885</v>
      </c>
      <c r="J225" s="39">
        <f t="shared" si="40"/>
        <v>-273.62996010497682</v>
      </c>
      <c r="K225" s="36">
        <f t="shared" si="35"/>
        <v>-4563.7328856685654</v>
      </c>
      <c r="L225" s="36">
        <f t="shared" si="36"/>
        <v>-21956746.773034446</v>
      </c>
      <c r="M225" s="36">
        <f t="shared" si="37"/>
        <v>-23357184.908851717</v>
      </c>
      <c r="N225" s="40">
        <f>'jan-aug'!M225</f>
        <v>-18344603.722045437</v>
      </c>
      <c r="O225" s="40">
        <f t="shared" si="39"/>
        <v>-5012581.1868062802</v>
      </c>
    </row>
    <row r="226" spans="1:15" s="34" customFormat="1" x14ac:dyDescent="0.3">
      <c r="A226" s="33">
        <v>1245</v>
      </c>
      <c r="B226" s="34" t="s">
        <v>279</v>
      </c>
      <c r="C226" s="35">
        <v>133133</v>
      </c>
      <c r="D226" s="35">
        <v>6975</v>
      </c>
      <c r="E226" s="36">
        <f t="shared" si="31"/>
        <v>19087.168458781362</v>
      </c>
      <c r="F226" s="37">
        <f t="shared" si="38"/>
        <v>0.83872324844716128</v>
      </c>
      <c r="G226" s="38">
        <f t="shared" si="32"/>
        <v>2202.1446509847106</v>
      </c>
      <c r="H226" s="38">
        <f t="shared" si="33"/>
        <v>488.07504570962607</v>
      </c>
      <c r="I226" s="36">
        <f t="shared" si="34"/>
        <v>2690.2196966943366</v>
      </c>
      <c r="J226" s="39">
        <f t="shared" si="40"/>
        <v>-273.62996010497682</v>
      </c>
      <c r="K226" s="36">
        <f t="shared" si="35"/>
        <v>2416.5897365893597</v>
      </c>
      <c r="L226" s="36">
        <f t="shared" si="36"/>
        <v>18764282.384442996</v>
      </c>
      <c r="M226" s="36">
        <f t="shared" si="37"/>
        <v>16855713.412710786</v>
      </c>
      <c r="N226" s="40">
        <f>'jan-aug'!M226</f>
        <v>12769505.176482009</v>
      </c>
      <c r="O226" s="40">
        <f t="shared" si="39"/>
        <v>4086208.2362287771</v>
      </c>
    </row>
    <row r="227" spans="1:15" s="34" customFormat="1" x14ac:dyDescent="0.3">
      <c r="A227" s="33">
        <v>1246</v>
      </c>
      <c r="B227" s="34" t="s">
        <v>280</v>
      </c>
      <c r="C227" s="35">
        <v>545495</v>
      </c>
      <c r="D227" s="35">
        <v>24870</v>
      </c>
      <c r="E227" s="36">
        <f t="shared" si="31"/>
        <v>21933.856051467632</v>
      </c>
      <c r="F227" s="37">
        <f t="shared" si="38"/>
        <v>0.96381163283524018</v>
      </c>
      <c r="G227" s="38">
        <f t="shared" si="32"/>
        <v>494.13209537294824</v>
      </c>
      <c r="H227" s="38">
        <f t="shared" si="33"/>
        <v>0</v>
      </c>
      <c r="I227" s="36">
        <f t="shared" si="34"/>
        <v>494.13209537294824</v>
      </c>
      <c r="J227" s="39">
        <f t="shared" si="40"/>
        <v>-273.62996010497682</v>
      </c>
      <c r="K227" s="36">
        <f t="shared" si="35"/>
        <v>220.50213526797143</v>
      </c>
      <c r="L227" s="36">
        <f t="shared" si="36"/>
        <v>12289065.211925223</v>
      </c>
      <c r="M227" s="36">
        <f t="shared" si="37"/>
        <v>5483888.1041144496</v>
      </c>
      <c r="N227" s="40">
        <f>'jan-aug'!M227</f>
        <v>4247282.9684896199</v>
      </c>
      <c r="O227" s="40">
        <f t="shared" si="39"/>
        <v>1236605.1356248297</v>
      </c>
    </row>
    <row r="228" spans="1:15" s="34" customFormat="1" x14ac:dyDescent="0.3">
      <c r="A228" s="33">
        <v>1247</v>
      </c>
      <c r="B228" s="34" t="s">
        <v>281</v>
      </c>
      <c r="C228" s="35">
        <v>547477</v>
      </c>
      <c r="D228" s="35">
        <v>28380</v>
      </c>
      <c r="E228" s="36">
        <f t="shared" si="31"/>
        <v>19290.944326990837</v>
      </c>
      <c r="F228" s="37">
        <f t="shared" si="38"/>
        <v>0.8476775131150126</v>
      </c>
      <c r="G228" s="38">
        <f t="shared" si="32"/>
        <v>2079.8791300590251</v>
      </c>
      <c r="H228" s="38">
        <f t="shared" si="33"/>
        <v>416.75349183630965</v>
      </c>
      <c r="I228" s="36">
        <f t="shared" si="34"/>
        <v>2496.6326218953345</v>
      </c>
      <c r="J228" s="39">
        <f t="shared" si="40"/>
        <v>-273.62996010497682</v>
      </c>
      <c r="K228" s="36">
        <f t="shared" si="35"/>
        <v>2223.0026617903577</v>
      </c>
      <c r="L228" s="36">
        <f t="shared" si="36"/>
        <v>70854433.809389591</v>
      </c>
      <c r="M228" s="36">
        <f t="shared" si="37"/>
        <v>63088815.541610353</v>
      </c>
      <c r="N228" s="40">
        <f>'jan-aug'!M228</f>
        <v>47596717.513771944</v>
      </c>
      <c r="O228" s="40">
        <f t="shared" si="39"/>
        <v>15492098.027838409</v>
      </c>
    </row>
    <row r="229" spans="1:15" s="34" customFormat="1" x14ac:dyDescent="0.3">
      <c r="A229" s="33">
        <v>1251</v>
      </c>
      <c r="B229" s="34" t="s">
        <v>282</v>
      </c>
      <c r="C229" s="35">
        <v>84102</v>
      </c>
      <c r="D229" s="35">
        <v>4125</v>
      </c>
      <c r="E229" s="36">
        <f t="shared" si="31"/>
        <v>20388.363636363636</v>
      </c>
      <c r="F229" s="37">
        <f t="shared" si="38"/>
        <v>0.89590001872413216</v>
      </c>
      <c r="G229" s="38">
        <f t="shared" si="32"/>
        <v>1421.4275444353457</v>
      </c>
      <c r="H229" s="38">
        <f t="shared" si="33"/>
        <v>32.65673355583003</v>
      </c>
      <c r="I229" s="36">
        <f t="shared" si="34"/>
        <v>1454.0842779911757</v>
      </c>
      <c r="J229" s="39">
        <f t="shared" si="40"/>
        <v>-273.62996010497682</v>
      </c>
      <c r="K229" s="36">
        <f t="shared" si="35"/>
        <v>1180.4543178861989</v>
      </c>
      <c r="L229" s="36">
        <f t="shared" si="36"/>
        <v>5998097.6467135996</v>
      </c>
      <c r="M229" s="36">
        <f t="shared" si="37"/>
        <v>4869374.06128057</v>
      </c>
      <c r="N229" s="40">
        <f>'jan-aug'!M229</f>
        <v>1988122.2052681781</v>
      </c>
      <c r="O229" s="40">
        <f t="shared" si="39"/>
        <v>2881251.8560123919</v>
      </c>
    </row>
    <row r="230" spans="1:15" s="34" customFormat="1" x14ac:dyDescent="0.3">
      <c r="A230" s="33">
        <v>1252</v>
      </c>
      <c r="B230" s="34" t="s">
        <v>283</v>
      </c>
      <c r="C230" s="35">
        <v>23267</v>
      </c>
      <c r="D230" s="35">
        <v>381</v>
      </c>
      <c r="E230" s="36">
        <f t="shared" si="31"/>
        <v>61068.241469816276</v>
      </c>
      <c r="F230" s="37">
        <f t="shared" si="38"/>
        <v>2.6834443240299302</v>
      </c>
      <c r="G230" s="38">
        <f t="shared" si="32"/>
        <v>-22986.499155636237</v>
      </c>
      <c r="H230" s="38">
        <f t="shared" si="33"/>
        <v>0</v>
      </c>
      <c r="I230" s="36">
        <f t="shared" si="34"/>
        <v>-22986.499155636237</v>
      </c>
      <c r="J230" s="39">
        <f t="shared" si="40"/>
        <v>-273.62996010497682</v>
      </c>
      <c r="K230" s="36">
        <f t="shared" si="35"/>
        <v>-23260.129115741212</v>
      </c>
      <c r="L230" s="36">
        <f t="shared" si="36"/>
        <v>-8757856.1782974061</v>
      </c>
      <c r="M230" s="36">
        <f t="shared" si="37"/>
        <v>-8862109.1930974014</v>
      </c>
      <c r="N230" s="40">
        <f>'jan-aug'!M230</f>
        <v>-9031829.5854043178</v>
      </c>
      <c r="O230" s="40">
        <f t="shared" si="39"/>
        <v>169720.39230691642</v>
      </c>
    </row>
    <row r="231" spans="1:15" s="34" customFormat="1" x14ac:dyDescent="0.3">
      <c r="A231" s="33">
        <v>1253</v>
      </c>
      <c r="B231" s="34" t="s">
        <v>284</v>
      </c>
      <c r="C231" s="35">
        <v>142034</v>
      </c>
      <c r="D231" s="35">
        <v>7957</v>
      </c>
      <c r="E231" s="36">
        <f t="shared" si="31"/>
        <v>17850.194797034059</v>
      </c>
      <c r="F231" s="37">
        <f t="shared" si="38"/>
        <v>0.7843684828325177</v>
      </c>
      <c r="G231" s="38">
        <f t="shared" si="32"/>
        <v>2944.3288480330921</v>
      </c>
      <c r="H231" s="38">
        <f t="shared" si="33"/>
        <v>921.01582732118197</v>
      </c>
      <c r="I231" s="36">
        <f t="shared" si="34"/>
        <v>3865.3446753542739</v>
      </c>
      <c r="J231" s="39">
        <f t="shared" si="40"/>
        <v>-273.62996010497682</v>
      </c>
      <c r="K231" s="36">
        <f t="shared" si="35"/>
        <v>3591.7147152492971</v>
      </c>
      <c r="L231" s="36">
        <f t="shared" si="36"/>
        <v>30756547.581793956</v>
      </c>
      <c r="M231" s="36">
        <f t="shared" si="37"/>
        <v>28579273.989238657</v>
      </c>
      <c r="N231" s="40">
        <f>'jan-aug'!M231</f>
        <v>21238877.604196027</v>
      </c>
      <c r="O231" s="40">
        <f t="shared" si="39"/>
        <v>7340396.3850426301</v>
      </c>
    </row>
    <row r="232" spans="1:15" s="34" customFormat="1" x14ac:dyDescent="0.3">
      <c r="A232" s="33">
        <v>1256</v>
      </c>
      <c r="B232" s="34" t="s">
        <v>285</v>
      </c>
      <c r="C232" s="35">
        <v>147805</v>
      </c>
      <c r="D232" s="35">
        <v>7812</v>
      </c>
      <c r="E232" s="36">
        <f t="shared" si="31"/>
        <v>18920.250896057347</v>
      </c>
      <c r="F232" s="37">
        <f t="shared" si="38"/>
        <v>0.83138860157520156</v>
      </c>
      <c r="G232" s="38">
        <f t="shared" si="32"/>
        <v>2302.295188619119</v>
      </c>
      <c r="H232" s="38">
        <f t="shared" si="33"/>
        <v>546.49619266303125</v>
      </c>
      <c r="I232" s="36">
        <f t="shared" si="34"/>
        <v>2848.7913812821503</v>
      </c>
      <c r="J232" s="39">
        <f t="shared" si="40"/>
        <v>-273.62996010497682</v>
      </c>
      <c r="K232" s="36">
        <f t="shared" si="35"/>
        <v>2575.1614211771735</v>
      </c>
      <c r="L232" s="36">
        <f t="shared" si="36"/>
        <v>22254758.270576157</v>
      </c>
      <c r="M232" s="36">
        <f t="shared" si="37"/>
        <v>20117161.022236079</v>
      </c>
      <c r="N232" s="40">
        <f>'jan-aug'!M232</f>
        <v>14745571.797659846</v>
      </c>
      <c r="O232" s="40">
        <f t="shared" si="39"/>
        <v>5371589.224576233</v>
      </c>
    </row>
    <row r="233" spans="1:15" s="34" customFormat="1" x14ac:dyDescent="0.3">
      <c r="A233" s="33">
        <v>1259</v>
      </c>
      <c r="B233" s="34" t="s">
        <v>286</v>
      </c>
      <c r="C233" s="35">
        <v>93543</v>
      </c>
      <c r="D233" s="35">
        <v>4852</v>
      </c>
      <c r="E233" s="36">
        <f t="shared" si="31"/>
        <v>19279.266281945591</v>
      </c>
      <c r="F233" s="37">
        <f t="shared" si="38"/>
        <v>0.8471643595848275</v>
      </c>
      <c r="G233" s="38">
        <f t="shared" si="32"/>
        <v>2086.8859570861728</v>
      </c>
      <c r="H233" s="38">
        <f t="shared" si="33"/>
        <v>420.84080760214579</v>
      </c>
      <c r="I233" s="36">
        <f t="shared" si="34"/>
        <v>2507.7267646883183</v>
      </c>
      <c r="J233" s="39">
        <f t="shared" si="40"/>
        <v>-273.62996010497682</v>
      </c>
      <c r="K233" s="36">
        <f t="shared" si="35"/>
        <v>2234.0968045833415</v>
      </c>
      <c r="L233" s="36">
        <f t="shared" si="36"/>
        <v>12167490.26226772</v>
      </c>
      <c r="M233" s="36">
        <f t="shared" si="37"/>
        <v>10839837.695838373</v>
      </c>
      <c r="N233" s="40">
        <f>'jan-aug'!M233</f>
        <v>7840749.8159556556</v>
      </c>
      <c r="O233" s="40">
        <f t="shared" si="39"/>
        <v>2999087.8798827175</v>
      </c>
    </row>
    <row r="234" spans="1:15" s="34" customFormat="1" x14ac:dyDescent="0.3">
      <c r="A234" s="33">
        <v>1260</v>
      </c>
      <c r="B234" s="34" t="s">
        <v>287</v>
      </c>
      <c r="C234" s="35">
        <v>92393</v>
      </c>
      <c r="D234" s="35">
        <v>5077</v>
      </c>
      <c r="E234" s="36">
        <f t="shared" si="31"/>
        <v>18198.345479613945</v>
      </c>
      <c r="F234" s="37">
        <f t="shared" si="38"/>
        <v>0.79966682695690039</v>
      </c>
      <c r="G234" s="38">
        <f t="shared" si="32"/>
        <v>2735.4384384851605</v>
      </c>
      <c r="H234" s="38">
        <f t="shared" si="33"/>
        <v>799.16308841822183</v>
      </c>
      <c r="I234" s="36">
        <f t="shared" si="34"/>
        <v>3534.6015269033824</v>
      </c>
      <c r="J234" s="39">
        <f t="shared" si="40"/>
        <v>-273.62996010497682</v>
      </c>
      <c r="K234" s="36">
        <f t="shared" si="35"/>
        <v>3260.9715667984055</v>
      </c>
      <c r="L234" s="36">
        <f t="shared" si="36"/>
        <v>17945171.952088472</v>
      </c>
      <c r="M234" s="36">
        <f t="shared" si="37"/>
        <v>16555952.644635504</v>
      </c>
      <c r="N234" s="40">
        <f>'jan-aug'!M234</f>
        <v>13619096.757132493</v>
      </c>
      <c r="O234" s="40">
        <f t="shared" si="39"/>
        <v>2936855.8875030112</v>
      </c>
    </row>
    <row r="235" spans="1:15" s="34" customFormat="1" x14ac:dyDescent="0.3">
      <c r="A235" s="33">
        <v>1263</v>
      </c>
      <c r="B235" s="34" t="s">
        <v>288</v>
      </c>
      <c r="C235" s="35">
        <v>320834</v>
      </c>
      <c r="D235" s="35">
        <v>15607</v>
      </c>
      <c r="E235" s="36">
        <f t="shared" si="31"/>
        <v>20557.057730505541</v>
      </c>
      <c r="F235" s="37">
        <f t="shared" si="38"/>
        <v>0.90331272946423447</v>
      </c>
      <c r="G235" s="38">
        <f t="shared" si="32"/>
        <v>1320.2110879502027</v>
      </c>
      <c r="H235" s="38">
        <f t="shared" si="33"/>
        <v>0</v>
      </c>
      <c r="I235" s="36">
        <f t="shared" si="34"/>
        <v>1320.2110879502027</v>
      </c>
      <c r="J235" s="39">
        <f t="shared" si="40"/>
        <v>-273.62996010497682</v>
      </c>
      <c r="K235" s="36">
        <f t="shared" si="35"/>
        <v>1046.5811278452259</v>
      </c>
      <c r="L235" s="36">
        <f t="shared" si="36"/>
        <v>20604534.449638814</v>
      </c>
      <c r="M235" s="36">
        <f t="shared" si="37"/>
        <v>16333991.66228044</v>
      </c>
      <c r="N235" s="40">
        <f>'jan-aug'!M235</f>
        <v>13062506.195786787</v>
      </c>
      <c r="O235" s="40">
        <f t="shared" si="39"/>
        <v>3271485.4664936531</v>
      </c>
    </row>
    <row r="236" spans="1:15" s="34" customFormat="1" x14ac:dyDescent="0.3">
      <c r="A236" s="33">
        <v>1264</v>
      </c>
      <c r="B236" s="34" t="s">
        <v>289</v>
      </c>
      <c r="C236" s="35">
        <v>69043</v>
      </c>
      <c r="D236" s="35">
        <v>2858</v>
      </c>
      <c r="E236" s="36">
        <f t="shared" si="31"/>
        <v>24157.80265920224</v>
      </c>
      <c r="F236" s="37">
        <f t="shared" si="38"/>
        <v>1.061535699515967</v>
      </c>
      <c r="G236" s="38">
        <f t="shared" si="32"/>
        <v>-840.23586926781638</v>
      </c>
      <c r="H236" s="38">
        <f t="shared" si="33"/>
        <v>0</v>
      </c>
      <c r="I236" s="36">
        <f t="shared" si="34"/>
        <v>-840.23586926781638</v>
      </c>
      <c r="J236" s="39">
        <f t="shared" si="40"/>
        <v>-273.62996010497682</v>
      </c>
      <c r="K236" s="36">
        <f t="shared" si="35"/>
        <v>-1113.8658293727931</v>
      </c>
      <c r="L236" s="36">
        <f t="shared" si="36"/>
        <v>-2401394.1143674194</v>
      </c>
      <c r="M236" s="36">
        <f t="shared" si="37"/>
        <v>-3183428.5403474425</v>
      </c>
      <c r="N236" s="40">
        <f>'jan-aug'!M236</f>
        <v>-2209590.4332954045</v>
      </c>
      <c r="O236" s="40">
        <f t="shared" si="39"/>
        <v>-973838.10705203796</v>
      </c>
    </row>
    <row r="237" spans="1:15" s="34" customFormat="1" x14ac:dyDescent="0.3">
      <c r="A237" s="33">
        <v>1265</v>
      </c>
      <c r="B237" s="34" t="s">
        <v>290</v>
      </c>
      <c r="C237" s="35">
        <v>10889</v>
      </c>
      <c r="D237" s="35">
        <v>576</v>
      </c>
      <c r="E237" s="36">
        <f t="shared" si="31"/>
        <v>18904.513888888891</v>
      </c>
      <c r="F237" s="37">
        <f t="shared" si="38"/>
        <v>0.83069709021762816</v>
      </c>
      <c r="G237" s="38">
        <f t="shared" si="32"/>
        <v>2311.7373929201931</v>
      </c>
      <c r="H237" s="38">
        <f t="shared" si="33"/>
        <v>552.0041451719909</v>
      </c>
      <c r="I237" s="36">
        <f t="shared" si="34"/>
        <v>2863.7415380921839</v>
      </c>
      <c r="J237" s="39">
        <f t="shared" si="40"/>
        <v>-273.62996010497682</v>
      </c>
      <c r="K237" s="36">
        <f t="shared" si="35"/>
        <v>2590.1115779872071</v>
      </c>
      <c r="L237" s="36">
        <f t="shared" si="36"/>
        <v>1649515.125941098</v>
      </c>
      <c r="M237" s="36">
        <f t="shared" si="37"/>
        <v>1491904.2689206311</v>
      </c>
      <c r="N237" s="40">
        <f>'jan-aug'!M237</f>
        <v>1245986.1694127077</v>
      </c>
      <c r="O237" s="40">
        <f t="shared" si="39"/>
        <v>245918.09950792347</v>
      </c>
    </row>
    <row r="238" spans="1:15" s="34" customFormat="1" x14ac:dyDescent="0.3">
      <c r="A238" s="33">
        <v>1266</v>
      </c>
      <c r="B238" s="34" t="s">
        <v>291</v>
      </c>
      <c r="C238" s="35">
        <v>44428</v>
      </c>
      <c r="D238" s="35">
        <v>1701</v>
      </c>
      <c r="E238" s="36">
        <f t="shared" si="31"/>
        <v>26118.753674309231</v>
      </c>
      <c r="F238" s="37">
        <f t="shared" si="38"/>
        <v>1.1477032842464105</v>
      </c>
      <c r="G238" s="38">
        <f t="shared" si="32"/>
        <v>-2016.8064783320115</v>
      </c>
      <c r="H238" s="38">
        <f t="shared" si="33"/>
        <v>0</v>
      </c>
      <c r="I238" s="36">
        <f t="shared" si="34"/>
        <v>-2016.8064783320115</v>
      </c>
      <c r="J238" s="39">
        <f t="shared" si="40"/>
        <v>-273.62996010497682</v>
      </c>
      <c r="K238" s="36">
        <f t="shared" si="35"/>
        <v>-2290.4364384369883</v>
      </c>
      <c r="L238" s="36">
        <f t="shared" si="36"/>
        <v>-3430587.8196427515</v>
      </c>
      <c r="M238" s="36">
        <f t="shared" si="37"/>
        <v>-3896032.3817813173</v>
      </c>
      <c r="N238" s="40">
        <f>'jan-aug'!M238</f>
        <v>-4261582.4797185026</v>
      </c>
      <c r="O238" s="40">
        <f t="shared" si="39"/>
        <v>365550.09793718532</v>
      </c>
    </row>
    <row r="239" spans="1:15" s="34" customFormat="1" x14ac:dyDescent="0.3">
      <c r="A239" s="33">
        <v>1401</v>
      </c>
      <c r="B239" s="34" t="s">
        <v>292</v>
      </c>
      <c r="C239" s="35">
        <v>264154</v>
      </c>
      <c r="D239" s="35">
        <v>11923</v>
      </c>
      <c r="E239" s="36">
        <f t="shared" si="31"/>
        <v>22154.994548351926</v>
      </c>
      <c r="F239" s="37">
        <f t="shared" si="38"/>
        <v>0.9735288414858605</v>
      </c>
      <c r="G239" s="38">
        <f t="shared" si="32"/>
        <v>361.44899724237183</v>
      </c>
      <c r="H239" s="38">
        <f t="shared" si="33"/>
        <v>0</v>
      </c>
      <c r="I239" s="36">
        <f t="shared" si="34"/>
        <v>361.44899724237183</v>
      </c>
      <c r="J239" s="39">
        <f t="shared" si="40"/>
        <v>-273.62996010497682</v>
      </c>
      <c r="K239" s="36">
        <f t="shared" si="35"/>
        <v>87.819037137395014</v>
      </c>
      <c r="L239" s="36">
        <f t="shared" si="36"/>
        <v>4309556.3941207994</v>
      </c>
      <c r="M239" s="36">
        <f t="shared" si="37"/>
        <v>1047066.3797891608</v>
      </c>
      <c r="N239" s="40">
        <f>'jan-aug'!M239</f>
        <v>-169470.72644545557</v>
      </c>
      <c r="O239" s="40">
        <f t="shared" si="39"/>
        <v>1216537.1062346164</v>
      </c>
    </row>
    <row r="240" spans="1:15" s="34" customFormat="1" x14ac:dyDescent="0.3">
      <c r="A240" s="33">
        <v>1411</v>
      </c>
      <c r="B240" s="34" t="s">
        <v>293</v>
      </c>
      <c r="C240" s="35">
        <v>56164</v>
      </c>
      <c r="D240" s="35">
        <v>2370</v>
      </c>
      <c r="E240" s="36">
        <f t="shared" si="31"/>
        <v>23697.890295358651</v>
      </c>
      <c r="F240" s="37">
        <f t="shared" si="38"/>
        <v>1.0413263535023396</v>
      </c>
      <c r="G240" s="38">
        <f t="shared" si="32"/>
        <v>-564.28845096166333</v>
      </c>
      <c r="H240" s="38">
        <f t="shared" si="33"/>
        <v>0</v>
      </c>
      <c r="I240" s="36">
        <f t="shared" si="34"/>
        <v>-564.28845096166333</v>
      </c>
      <c r="J240" s="39">
        <f t="shared" si="40"/>
        <v>-273.62996010497682</v>
      </c>
      <c r="K240" s="36">
        <f t="shared" si="35"/>
        <v>-837.91841106664015</v>
      </c>
      <c r="L240" s="36">
        <f t="shared" si="36"/>
        <v>-1337363.6287791422</v>
      </c>
      <c r="M240" s="36">
        <f t="shared" si="37"/>
        <v>-1985866.6342279371</v>
      </c>
      <c r="N240" s="40">
        <f>'jan-aug'!M240</f>
        <v>-762892.6966095526</v>
      </c>
      <c r="O240" s="40">
        <f t="shared" si="39"/>
        <v>-1222973.9376183846</v>
      </c>
    </row>
    <row r="241" spans="1:15" s="34" customFormat="1" x14ac:dyDescent="0.3">
      <c r="A241" s="33">
        <v>1412</v>
      </c>
      <c r="B241" s="34" t="s">
        <v>294</v>
      </c>
      <c r="C241" s="35">
        <v>17100</v>
      </c>
      <c r="D241" s="35">
        <v>785</v>
      </c>
      <c r="E241" s="36">
        <f t="shared" si="31"/>
        <v>21783.43949044586</v>
      </c>
      <c r="F241" s="37">
        <f t="shared" si="38"/>
        <v>0.95720206856420287</v>
      </c>
      <c r="G241" s="38">
        <f t="shared" si="32"/>
        <v>584.38203198601116</v>
      </c>
      <c r="H241" s="38">
        <f t="shared" si="33"/>
        <v>0</v>
      </c>
      <c r="I241" s="36">
        <f t="shared" si="34"/>
        <v>584.38203198601116</v>
      </c>
      <c r="J241" s="39">
        <f t="shared" si="40"/>
        <v>-273.62996010497682</v>
      </c>
      <c r="K241" s="36">
        <f t="shared" si="35"/>
        <v>310.75207188103434</v>
      </c>
      <c r="L241" s="36">
        <f t="shared" si="36"/>
        <v>458739.89510901878</v>
      </c>
      <c r="M241" s="36">
        <f t="shared" si="37"/>
        <v>243940.37642661197</v>
      </c>
      <c r="N241" s="40">
        <f>'jan-aug'!M241</f>
        <v>239987.86209345935</v>
      </c>
      <c r="O241" s="40">
        <f t="shared" si="39"/>
        <v>3952.5143331526197</v>
      </c>
    </row>
    <row r="242" spans="1:15" s="34" customFormat="1" x14ac:dyDescent="0.3">
      <c r="A242" s="33">
        <v>1413</v>
      </c>
      <c r="B242" s="34" t="s">
        <v>295</v>
      </c>
      <c r="C242" s="35">
        <v>30453</v>
      </c>
      <c r="D242" s="35">
        <v>1395</v>
      </c>
      <c r="E242" s="36">
        <f t="shared" si="31"/>
        <v>21830.107526881722</v>
      </c>
      <c r="F242" s="37">
        <f t="shared" si="38"/>
        <v>0.95925274293230844</v>
      </c>
      <c r="G242" s="38">
        <f t="shared" si="32"/>
        <v>556.38121012449403</v>
      </c>
      <c r="H242" s="38">
        <f t="shared" si="33"/>
        <v>0</v>
      </c>
      <c r="I242" s="36">
        <f t="shared" si="34"/>
        <v>556.38121012449403</v>
      </c>
      <c r="J242" s="39">
        <f t="shared" si="40"/>
        <v>-273.62996010497682</v>
      </c>
      <c r="K242" s="36">
        <f t="shared" si="35"/>
        <v>282.75125001951722</v>
      </c>
      <c r="L242" s="36">
        <f t="shared" si="36"/>
        <v>776151.78812366922</v>
      </c>
      <c r="M242" s="36">
        <f t="shared" si="37"/>
        <v>394437.99377722654</v>
      </c>
      <c r="N242" s="40">
        <f>'jan-aug'!M242</f>
        <v>521565.69123614766</v>
      </c>
      <c r="O242" s="40">
        <f t="shared" si="39"/>
        <v>-127127.69745892112</v>
      </c>
    </row>
    <row r="243" spans="1:15" s="34" customFormat="1" x14ac:dyDescent="0.3">
      <c r="A243" s="33">
        <v>1416</v>
      </c>
      <c r="B243" s="34" t="s">
        <v>296</v>
      </c>
      <c r="C243" s="35">
        <v>90730</v>
      </c>
      <c r="D243" s="35">
        <v>4161</v>
      </c>
      <c r="E243" s="36">
        <f t="shared" si="31"/>
        <v>21804.854602259071</v>
      </c>
      <c r="F243" s="37">
        <f t="shared" si="38"/>
        <v>0.95814308567654316</v>
      </c>
      <c r="G243" s="38">
        <f t="shared" si="32"/>
        <v>571.53296489808486</v>
      </c>
      <c r="H243" s="38">
        <f t="shared" si="33"/>
        <v>0</v>
      </c>
      <c r="I243" s="36">
        <f t="shared" si="34"/>
        <v>571.53296489808486</v>
      </c>
      <c r="J243" s="39">
        <f t="shared" si="40"/>
        <v>-273.62996010497682</v>
      </c>
      <c r="K243" s="36">
        <f t="shared" si="35"/>
        <v>297.90300479310804</v>
      </c>
      <c r="L243" s="36">
        <f t="shared" si="36"/>
        <v>2378148.6669409312</v>
      </c>
      <c r="M243" s="36">
        <f t="shared" si="37"/>
        <v>1239574.4029441224</v>
      </c>
      <c r="N243" s="40">
        <f>'jan-aug'!M243</f>
        <v>-374812.87366765813</v>
      </c>
      <c r="O243" s="40">
        <f t="shared" si="39"/>
        <v>1614387.2766117805</v>
      </c>
    </row>
    <row r="244" spans="1:15" s="34" customFormat="1" x14ac:dyDescent="0.3">
      <c r="A244" s="33">
        <v>1417</v>
      </c>
      <c r="B244" s="34" t="s">
        <v>297</v>
      </c>
      <c r="C244" s="35">
        <v>61994</v>
      </c>
      <c r="D244" s="35">
        <v>2689</v>
      </c>
      <c r="E244" s="36">
        <f t="shared" si="31"/>
        <v>23054.667162513946</v>
      </c>
      <c r="F244" s="37">
        <f t="shared" si="38"/>
        <v>1.0130620147335543</v>
      </c>
      <c r="G244" s="38">
        <f t="shared" si="32"/>
        <v>-178.35457125484027</v>
      </c>
      <c r="H244" s="38">
        <f t="shared" si="33"/>
        <v>0</v>
      </c>
      <c r="I244" s="36">
        <f t="shared" si="34"/>
        <v>-178.35457125484027</v>
      </c>
      <c r="J244" s="39">
        <f t="shared" si="40"/>
        <v>-273.62996010497682</v>
      </c>
      <c r="K244" s="36">
        <f t="shared" si="35"/>
        <v>-451.98453135981708</v>
      </c>
      <c r="L244" s="36">
        <f t="shared" si="36"/>
        <v>-479595.4421042655</v>
      </c>
      <c r="M244" s="36">
        <f t="shared" si="37"/>
        <v>-1215386.4048265482</v>
      </c>
      <c r="N244" s="40">
        <f>'jan-aug'!M244</f>
        <v>-2248022.979402151</v>
      </c>
      <c r="O244" s="40">
        <f t="shared" si="39"/>
        <v>1032636.5745756028</v>
      </c>
    </row>
    <row r="245" spans="1:15" s="34" customFormat="1" x14ac:dyDescent="0.3">
      <c r="A245" s="33">
        <v>1418</v>
      </c>
      <c r="B245" s="34" t="s">
        <v>298</v>
      </c>
      <c r="C245" s="35">
        <v>25718</v>
      </c>
      <c r="D245" s="35">
        <v>1294</v>
      </c>
      <c r="E245" s="36">
        <f t="shared" si="31"/>
        <v>19874.806800618237</v>
      </c>
      <c r="F245" s="37">
        <f t="shared" si="38"/>
        <v>0.87333344168213711</v>
      </c>
      <c r="G245" s="38">
        <f t="shared" si="32"/>
        <v>1729.5616458825855</v>
      </c>
      <c r="H245" s="38">
        <f t="shared" si="33"/>
        <v>212.40162606671981</v>
      </c>
      <c r="I245" s="36">
        <f t="shared" si="34"/>
        <v>1941.9632719493052</v>
      </c>
      <c r="J245" s="39">
        <f t="shared" si="40"/>
        <v>-273.62996010497682</v>
      </c>
      <c r="K245" s="36">
        <f t="shared" si="35"/>
        <v>1668.3333118443284</v>
      </c>
      <c r="L245" s="36">
        <f t="shared" si="36"/>
        <v>2512900.473902401</v>
      </c>
      <c r="M245" s="36">
        <f t="shared" si="37"/>
        <v>2158823.3055265611</v>
      </c>
      <c r="N245" s="40">
        <f>'jan-aug'!M245</f>
        <v>1548912.8528125763</v>
      </c>
      <c r="O245" s="40">
        <f t="shared" si="39"/>
        <v>609910.45271398476</v>
      </c>
    </row>
    <row r="246" spans="1:15" s="34" customFormat="1" x14ac:dyDescent="0.3">
      <c r="A246" s="33">
        <v>1419</v>
      </c>
      <c r="B246" s="34" t="s">
        <v>299</v>
      </c>
      <c r="C246" s="35">
        <v>48739</v>
      </c>
      <c r="D246" s="35">
        <v>2298</v>
      </c>
      <c r="E246" s="36">
        <f t="shared" si="31"/>
        <v>21209.312445604875</v>
      </c>
      <c r="F246" s="37">
        <f t="shared" si="38"/>
        <v>0.93197393160348663</v>
      </c>
      <c r="G246" s="38">
        <f t="shared" si="32"/>
        <v>928.85825889060209</v>
      </c>
      <c r="H246" s="38">
        <f t="shared" si="33"/>
        <v>0</v>
      </c>
      <c r="I246" s="36">
        <f t="shared" si="34"/>
        <v>928.85825889060209</v>
      </c>
      <c r="J246" s="39">
        <f t="shared" si="40"/>
        <v>-273.62996010497682</v>
      </c>
      <c r="K246" s="36">
        <f t="shared" si="35"/>
        <v>655.22829878562527</v>
      </c>
      <c r="L246" s="36">
        <f t="shared" si="36"/>
        <v>2134516.2789306035</v>
      </c>
      <c r="M246" s="36">
        <f t="shared" si="37"/>
        <v>1505714.6306093668</v>
      </c>
      <c r="N246" s="40">
        <f>'jan-aug'!M246</f>
        <v>1787977.4612621272</v>
      </c>
      <c r="O246" s="40">
        <f t="shared" si="39"/>
        <v>-282262.83065276034</v>
      </c>
    </row>
    <row r="247" spans="1:15" s="34" customFormat="1" x14ac:dyDescent="0.3">
      <c r="A247" s="33">
        <v>1420</v>
      </c>
      <c r="B247" s="34" t="s">
        <v>300</v>
      </c>
      <c r="C247" s="35">
        <v>156429</v>
      </c>
      <c r="D247" s="35">
        <v>7839</v>
      </c>
      <c r="E247" s="36">
        <f t="shared" si="31"/>
        <v>19955.223880597016</v>
      </c>
      <c r="F247" s="37">
        <f t="shared" si="38"/>
        <v>0.87686710748993313</v>
      </c>
      <c r="G247" s="38">
        <f t="shared" si="32"/>
        <v>1681.3113978953181</v>
      </c>
      <c r="H247" s="38">
        <f t="shared" si="33"/>
        <v>184.25564807414719</v>
      </c>
      <c r="I247" s="36">
        <f t="shared" si="34"/>
        <v>1865.5670459694652</v>
      </c>
      <c r="J247" s="39">
        <f t="shared" si="40"/>
        <v>-273.62996010497682</v>
      </c>
      <c r="K247" s="36">
        <f t="shared" si="35"/>
        <v>1591.9370858644884</v>
      </c>
      <c r="L247" s="36">
        <f t="shared" si="36"/>
        <v>14624180.073354637</v>
      </c>
      <c r="M247" s="36">
        <f t="shared" si="37"/>
        <v>12479194.816091724</v>
      </c>
      <c r="N247" s="40">
        <f>'jan-aug'!M247</f>
        <v>10577709.43060107</v>
      </c>
      <c r="O247" s="40">
        <f t="shared" si="39"/>
        <v>1901485.385490654</v>
      </c>
    </row>
    <row r="248" spans="1:15" s="34" customFormat="1" x14ac:dyDescent="0.3">
      <c r="A248" s="33">
        <v>1421</v>
      </c>
      <c r="B248" s="34" t="s">
        <v>301</v>
      </c>
      <c r="C248" s="35">
        <v>67734</v>
      </c>
      <c r="D248" s="35">
        <v>1764</v>
      </c>
      <c r="E248" s="36">
        <f t="shared" si="31"/>
        <v>38397.959183673469</v>
      </c>
      <c r="F248" s="37">
        <f t="shared" si="38"/>
        <v>1.6872728466676035</v>
      </c>
      <c r="G248" s="38">
        <f t="shared" si="32"/>
        <v>-9384.329783950554</v>
      </c>
      <c r="H248" s="38">
        <f t="shared" si="33"/>
        <v>0</v>
      </c>
      <c r="I248" s="36">
        <f t="shared" si="34"/>
        <v>-9384.329783950554</v>
      </c>
      <c r="J248" s="39">
        <f t="shared" si="40"/>
        <v>-273.62996010497682</v>
      </c>
      <c r="K248" s="36">
        <f t="shared" si="35"/>
        <v>-9657.9597440555299</v>
      </c>
      <c r="L248" s="36">
        <f t="shared" si="36"/>
        <v>-16553957.738888778</v>
      </c>
      <c r="M248" s="36">
        <f t="shared" si="37"/>
        <v>-17036640.988513954</v>
      </c>
      <c r="N248" s="40">
        <f>'jan-aug'!M248</f>
        <v>-16581018.867856227</v>
      </c>
      <c r="O248" s="40">
        <f t="shared" si="39"/>
        <v>-455622.12065772712</v>
      </c>
    </row>
    <row r="249" spans="1:15" s="34" customFormat="1" x14ac:dyDescent="0.3">
      <c r="A249" s="33">
        <v>1422</v>
      </c>
      <c r="B249" s="34" t="s">
        <v>302</v>
      </c>
      <c r="C249" s="35">
        <v>58086</v>
      </c>
      <c r="D249" s="35">
        <v>2172</v>
      </c>
      <c r="E249" s="36">
        <f t="shared" si="31"/>
        <v>26743.093922651933</v>
      </c>
      <c r="F249" s="37">
        <f t="shared" si="38"/>
        <v>1.1751378763577085</v>
      </c>
      <c r="G249" s="38">
        <f t="shared" si="32"/>
        <v>-2391.4106273376324</v>
      </c>
      <c r="H249" s="38">
        <f t="shared" si="33"/>
        <v>0</v>
      </c>
      <c r="I249" s="36">
        <f t="shared" si="34"/>
        <v>-2391.4106273376324</v>
      </c>
      <c r="J249" s="39">
        <f t="shared" si="40"/>
        <v>-273.62996010497682</v>
      </c>
      <c r="K249" s="36">
        <f t="shared" si="35"/>
        <v>-2665.0405874426092</v>
      </c>
      <c r="L249" s="36">
        <f t="shared" si="36"/>
        <v>-5194143.8825773373</v>
      </c>
      <c r="M249" s="36">
        <f t="shared" si="37"/>
        <v>-5788468.1559253475</v>
      </c>
      <c r="N249" s="40">
        <f>'jan-aug'!M249</f>
        <v>-5918549.7624624278</v>
      </c>
      <c r="O249" s="40">
        <f t="shared" si="39"/>
        <v>130081.60653708037</v>
      </c>
    </row>
    <row r="250" spans="1:15" s="34" customFormat="1" x14ac:dyDescent="0.3">
      <c r="A250" s="33">
        <v>1424</v>
      </c>
      <c r="B250" s="34" t="s">
        <v>303</v>
      </c>
      <c r="C250" s="35">
        <v>134912</v>
      </c>
      <c r="D250" s="35">
        <v>5359</v>
      </c>
      <c r="E250" s="36">
        <f t="shared" si="31"/>
        <v>25174.846053368165</v>
      </c>
      <c r="F250" s="37">
        <f t="shared" si="38"/>
        <v>1.1062263481686814</v>
      </c>
      <c r="G250" s="38">
        <f t="shared" si="32"/>
        <v>-1450.4619057673713</v>
      </c>
      <c r="H250" s="38">
        <f t="shared" si="33"/>
        <v>0</v>
      </c>
      <c r="I250" s="36">
        <f t="shared" si="34"/>
        <v>-1450.4619057673713</v>
      </c>
      <c r="J250" s="39">
        <f t="shared" si="40"/>
        <v>-273.62996010497682</v>
      </c>
      <c r="K250" s="36">
        <f t="shared" si="35"/>
        <v>-1724.0918658723481</v>
      </c>
      <c r="L250" s="36">
        <f t="shared" si="36"/>
        <v>-7773025.3530073427</v>
      </c>
      <c r="M250" s="36">
        <f t="shared" si="37"/>
        <v>-9239408.309209913</v>
      </c>
      <c r="N250" s="40">
        <f>'jan-aug'!M250</f>
        <v>-9529641.3338103835</v>
      </c>
      <c r="O250" s="40">
        <f t="shared" si="39"/>
        <v>290233.02460047044</v>
      </c>
    </row>
    <row r="251" spans="1:15" s="34" customFormat="1" x14ac:dyDescent="0.3">
      <c r="A251" s="33">
        <v>1426</v>
      </c>
      <c r="B251" s="34" t="s">
        <v>304</v>
      </c>
      <c r="C251" s="35">
        <v>125339</v>
      </c>
      <c r="D251" s="35">
        <v>5093</v>
      </c>
      <c r="E251" s="36">
        <f t="shared" si="31"/>
        <v>24610.053013940702</v>
      </c>
      <c r="F251" s="37">
        <f t="shared" si="38"/>
        <v>1.0814083635759477</v>
      </c>
      <c r="G251" s="38">
        <f t="shared" si="32"/>
        <v>-1111.5860821108938</v>
      </c>
      <c r="H251" s="38">
        <f t="shared" si="33"/>
        <v>0</v>
      </c>
      <c r="I251" s="36">
        <f t="shared" si="34"/>
        <v>-1111.5860821108938</v>
      </c>
      <c r="J251" s="39">
        <f t="shared" si="40"/>
        <v>-273.62996010497682</v>
      </c>
      <c r="K251" s="36">
        <f t="shared" si="35"/>
        <v>-1385.2160422158706</v>
      </c>
      <c r="L251" s="36">
        <f t="shared" si="36"/>
        <v>-5661307.9161907826</v>
      </c>
      <c r="M251" s="36">
        <f t="shared" si="37"/>
        <v>-7054905.303005429</v>
      </c>
      <c r="N251" s="40">
        <f>'jan-aug'!M251</f>
        <v>-9379376.583895551</v>
      </c>
      <c r="O251" s="40">
        <f t="shared" si="39"/>
        <v>2324471.2808901221</v>
      </c>
    </row>
    <row r="252" spans="1:15" s="34" customFormat="1" x14ac:dyDescent="0.3">
      <c r="A252" s="33">
        <v>1428</v>
      </c>
      <c r="B252" s="34" t="s">
        <v>305</v>
      </c>
      <c r="C252" s="35">
        <v>56871</v>
      </c>
      <c r="D252" s="35">
        <v>3023</v>
      </c>
      <c r="E252" s="36">
        <f t="shared" si="31"/>
        <v>18812.768772742307</v>
      </c>
      <c r="F252" s="37">
        <f t="shared" si="38"/>
        <v>0.82666565087607291</v>
      </c>
      <c r="G252" s="38">
        <f t="shared" si="32"/>
        <v>2366.7844626081428</v>
      </c>
      <c r="H252" s="38">
        <f t="shared" si="33"/>
        <v>584.11493582329513</v>
      </c>
      <c r="I252" s="36">
        <f t="shared" si="34"/>
        <v>2950.8993984314379</v>
      </c>
      <c r="J252" s="39">
        <f t="shared" si="40"/>
        <v>-273.62996010497682</v>
      </c>
      <c r="K252" s="36">
        <f t="shared" si="35"/>
        <v>2677.2694383264611</v>
      </c>
      <c r="L252" s="36">
        <f t="shared" si="36"/>
        <v>8920568.8814582378</v>
      </c>
      <c r="M252" s="36">
        <f t="shared" si="37"/>
        <v>8093385.5120608918</v>
      </c>
      <c r="N252" s="40">
        <f>'jan-aug'!M252</f>
        <v>6488543.1252337079</v>
      </c>
      <c r="O252" s="40">
        <f t="shared" si="39"/>
        <v>1604842.3868271839</v>
      </c>
    </row>
    <row r="253" spans="1:15" s="34" customFormat="1" x14ac:dyDescent="0.3">
      <c r="A253" s="33">
        <v>1429</v>
      </c>
      <c r="B253" s="34" t="s">
        <v>306</v>
      </c>
      <c r="C253" s="35">
        <v>51322</v>
      </c>
      <c r="D253" s="35">
        <v>2830</v>
      </c>
      <c r="E253" s="36">
        <f t="shared" si="31"/>
        <v>18134.982332155476</v>
      </c>
      <c r="F253" s="37">
        <f t="shared" si="38"/>
        <v>0.79688254048806306</v>
      </c>
      <c r="G253" s="38">
        <f t="shared" si="32"/>
        <v>2773.4563269602418</v>
      </c>
      <c r="H253" s="38">
        <f t="shared" si="33"/>
        <v>821.34019002868604</v>
      </c>
      <c r="I253" s="36">
        <f t="shared" si="34"/>
        <v>3594.7965169889276</v>
      </c>
      <c r="J253" s="39">
        <f t="shared" si="40"/>
        <v>-273.62996010497682</v>
      </c>
      <c r="K253" s="36">
        <f t="shared" si="35"/>
        <v>3321.1665568839508</v>
      </c>
      <c r="L253" s="36">
        <f t="shared" si="36"/>
        <v>10173274.143078664</v>
      </c>
      <c r="M253" s="36">
        <f t="shared" si="37"/>
        <v>9398901.3559815809</v>
      </c>
      <c r="N253" s="40">
        <f>'jan-aug'!M253</f>
        <v>7157242.6379131293</v>
      </c>
      <c r="O253" s="40">
        <f t="shared" si="39"/>
        <v>2241658.7180684516</v>
      </c>
    </row>
    <row r="254" spans="1:15" s="34" customFormat="1" x14ac:dyDescent="0.3">
      <c r="A254" s="33">
        <v>1430</v>
      </c>
      <c r="B254" s="34" t="s">
        <v>307</v>
      </c>
      <c r="C254" s="35">
        <v>52532</v>
      </c>
      <c r="D254" s="35">
        <v>2942</v>
      </c>
      <c r="E254" s="36">
        <f t="shared" si="31"/>
        <v>17855.880353501019</v>
      </c>
      <c r="F254" s="37">
        <f t="shared" si="38"/>
        <v>0.78461831603326182</v>
      </c>
      <c r="G254" s="38">
        <f t="shared" si="32"/>
        <v>2940.9175141529158</v>
      </c>
      <c r="H254" s="38">
        <f t="shared" si="33"/>
        <v>919.02588255774583</v>
      </c>
      <c r="I254" s="36">
        <f t="shared" si="34"/>
        <v>3859.9433967106615</v>
      </c>
      <c r="J254" s="39">
        <f t="shared" si="40"/>
        <v>-273.62996010497682</v>
      </c>
      <c r="K254" s="36">
        <f t="shared" si="35"/>
        <v>3586.3134366056847</v>
      </c>
      <c r="L254" s="36">
        <f t="shared" si="36"/>
        <v>11355953.473122766</v>
      </c>
      <c r="M254" s="36">
        <f t="shared" si="37"/>
        <v>10550934.130493924</v>
      </c>
      <c r="N254" s="40">
        <f>'jan-aug'!M254</f>
        <v>8239080.2264100472</v>
      </c>
      <c r="O254" s="40">
        <f t="shared" si="39"/>
        <v>2311853.9040838769</v>
      </c>
    </row>
    <row r="255" spans="1:15" s="34" customFormat="1" x14ac:dyDescent="0.3">
      <c r="A255" s="33">
        <v>1431</v>
      </c>
      <c r="B255" s="34" t="s">
        <v>308</v>
      </c>
      <c r="C255" s="35">
        <v>59380</v>
      </c>
      <c r="D255" s="35">
        <v>3020</v>
      </c>
      <c r="E255" s="36">
        <f t="shared" si="31"/>
        <v>19662.251655629138</v>
      </c>
      <c r="F255" s="37">
        <f t="shared" si="38"/>
        <v>0.8639934003834816</v>
      </c>
      <c r="G255" s="38">
        <f t="shared" si="32"/>
        <v>1857.0947328760449</v>
      </c>
      <c r="H255" s="38">
        <f t="shared" si="33"/>
        <v>286.7959268129045</v>
      </c>
      <c r="I255" s="36">
        <f t="shared" si="34"/>
        <v>2143.8906596889492</v>
      </c>
      <c r="J255" s="39">
        <f t="shared" si="40"/>
        <v>-273.62996010497682</v>
      </c>
      <c r="K255" s="36">
        <f t="shared" si="35"/>
        <v>1870.2606995839724</v>
      </c>
      <c r="L255" s="36">
        <f t="shared" si="36"/>
        <v>6474549.7922606263</v>
      </c>
      <c r="M255" s="36">
        <f t="shared" si="37"/>
        <v>5648187.3127435967</v>
      </c>
      <c r="N255" s="40">
        <f>'jan-aug'!M255</f>
        <v>4162227.8326846845</v>
      </c>
      <c r="O255" s="40">
        <f t="shared" si="39"/>
        <v>1485959.4800589122</v>
      </c>
    </row>
    <row r="256" spans="1:15" s="34" customFormat="1" x14ac:dyDescent="0.3">
      <c r="A256" s="33">
        <v>1432</v>
      </c>
      <c r="B256" s="34" t="s">
        <v>309</v>
      </c>
      <c r="C256" s="35">
        <v>285651</v>
      </c>
      <c r="D256" s="35">
        <v>12900</v>
      </c>
      <c r="E256" s="36">
        <f t="shared" si="31"/>
        <v>22143.488372093023</v>
      </c>
      <c r="F256" s="37">
        <f t="shared" si="38"/>
        <v>0.97302324016789066</v>
      </c>
      <c r="G256" s="38">
        <f t="shared" si="32"/>
        <v>368.35270299771361</v>
      </c>
      <c r="H256" s="38">
        <f t="shared" si="33"/>
        <v>0</v>
      </c>
      <c r="I256" s="36">
        <f t="shared" si="34"/>
        <v>368.35270299771361</v>
      </c>
      <c r="J256" s="39">
        <f t="shared" si="40"/>
        <v>-273.62996010497682</v>
      </c>
      <c r="K256" s="36">
        <f t="shared" si="35"/>
        <v>94.72274289273679</v>
      </c>
      <c r="L256" s="36">
        <f t="shared" si="36"/>
        <v>4751749.8686705055</v>
      </c>
      <c r="M256" s="36">
        <f t="shared" si="37"/>
        <v>1221923.3833163045</v>
      </c>
      <c r="N256" s="40">
        <f>'jan-aug'!M256</f>
        <v>918996.71465686581</v>
      </c>
      <c r="O256" s="40">
        <f t="shared" si="39"/>
        <v>302926.66865943873</v>
      </c>
    </row>
    <row r="257" spans="1:15" s="34" customFormat="1" x14ac:dyDescent="0.3">
      <c r="A257" s="33">
        <v>1433</v>
      </c>
      <c r="B257" s="34" t="s">
        <v>310</v>
      </c>
      <c r="C257" s="35">
        <v>52128</v>
      </c>
      <c r="D257" s="35">
        <v>2840</v>
      </c>
      <c r="E257" s="36">
        <f t="shared" si="31"/>
        <v>18354.929577464787</v>
      </c>
      <c r="F257" s="37">
        <f t="shared" si="38"/>
        <v>0.80654740348076948</v>
      </c>
      <c r="G257" s="38">
        <f t="shared" si="32"/>
        <v>2641.4879797746548</v>
      </c>
      <c r="H257" s="38">
        <f t="shared" si="33"/>
        <v>744.35865417042714</v>
      </c>
      <c r="I257" s="36">
        <f t="shared" si="34"/>
        <v>3385.846633945082</v>
      </c>
      <c r="J257" s="39">
        <f t="shared" si="40"/>
        <v>-273.62996010497682</v>
      </c>
      <c r="K257" s="36">
        <f t="shared" si="35"/>
        <v>3112.2166738401052</v>
      </c>
      <c r="L257" s="36">
        <f t="shared" si="36"/>
        <v>9615804.4404040333</v>
      </c>
      <c r="M257" s="36">
        <f t="shared" si="37"/>
        <v>8838695.3537058979</v>
      </c>
      <c r="N257" s="40">
        <f>'jan-aug'!M257</f>
        <v>6922760.2797432113</v>
      </c>
      <c r="O257" s="40">
        <f t="shared" si="39"/>
        <v>1915935.0739626866</v>
      </c>
    </row>
    <row r="258" spans="1:15" s="34" customFormat="1" x14ac:dyDescent="0.3">
      <c r="A258" s="33">
        <v>1438</v>
      </c>
      <c r="B258" s="34" t="s">
        <v>311</v>
      </c>
      <c r="C258" s="35">
        <v>81507</v>
      </c>
      <c r="D258" s="35">
        <v>3846</v>
      </c>
      <c r="E258" s="36">
        <f t="shared" si="31"/>
        <v>21192.667706708267</v>
      </c>
      <c r="F258" s="37">
        <f t="shared" si="38"/>
        <v>0.93124253294123538</v>
      </c>
      <c r="G258" s="38">
        <f t="shared" si="32"/>
        <v>938.84510222856693</v>
      </c>
      <c r="H258" s="38">
        <f t="shared" si="33"/>
        <v>0</v>
      </c>
      <c r="I258" s="36">
        <f t="shared" si="34"/>
        <v>938.84510222856693</v>
      </c>
      <c r="J258" s="39">
        <f t="shared" si="40"/>
        <v>-273.62996010497682</v>
      </c>
      <c r="K258" s="36">
        <f t="shared" si="35"/>
        <v>665.21514212359011</v>
      </c>
      <c r="L258" s="36">
        <f t="shared" si="36"/>
        <v>3610798.2631710684</v>
      </c>
      <c r="M258" s="36">
        <f t="shared" si="37"/>
        <v>2558417.4366073278</v>
      </c>
      <c r="N258" s="40">
        <f>'jan-aug'!M258</f>
        <v>489169.06702094781</v>
      </c>
      <c r="O258" s="40">
        <f t="shared" si="39"/>
        <v>2069248.36958638</v>
      </c>
    </row>
    <row r="259" spans="1:15" s="34" customFormat="1" x14ac:dyDescent="0.3">
      <c r="A259" s="33">
        <v>1439</v>
      </c>
      <c r="B259" s="34" t="s">
        <v>312</v>
      </c>
      <c r="C259" s="35">
        <v>124780</v>
      </c>
      <c r="D259" s="35">
        <v>6046</v>
      </c>
      <c r="E259" s="36">
        <f t="shared" si="31"/>
        <v>20638.438637115447</v>
      </c>
      <c r="F259" s="37">
        <f t="shared" si="38"/>
        <v>0.90688874748392312</v>
      </c>
      <c r="G259" s="38">
        <f t="shared" si="32"/>
        <v>1271.3825439842592</v>
      </c>
      <c r="H259" s="38">
        <f t="shared" si="33"/>
        <v>0</v>
      </c>
      <c r="I259" s="36">
        <f t="shared" si="34"/>
        <v>1271.3825439842592</v>
      </c>
      <c r="J259" s="39">
        <f t="shared" si="40"/>
        <v>-273.62996010497682</v>
      </c>
      <c r="K259" s="36">
        <f t="shared" si="35"/>
        <v>997.75258387928238</v>
      </c>
      <c r="L259" s="36">
        <f t="shared" si="36"/>
        <v>7686778.8609288307</v>
      </c>
      <c r="M259" s="36">
        <f t="shared" si="37"/>
        <v>6032412.1221341416</v>
      </c>
      <c r="N259" s="40">
        <f>'jan-aug'!M259</f>
        <v>4005180.9098306489</v>
      </c>
      <c r="O259" s="40">
        <f t="shared" si="39"/>
        <v>2027231.2123034927</v>
      </c>
    </row>
    <row r="260" spans="1:15" s="34" customFormat="1" x14ac:dyDescent="0.3">
      <c r="A260" s="33">
        <v>1441</v>
      </c>
      <c r="B260" s="34" t="s">
        <v>313</v>
      </c>
      <c r="C260" s="35">
        <v>51415</v>
      </c>
      <c r="D260" s="35">
        <v>2774</v>
      </c>
      <c r="E260" s="36">
        <f t="shared" si="31"/>
        <v>18534.607065609227</v>
      </c>
      <c r="F260" s="37">
        <f t="shared" si="38"/>
        <v>0.81444274358083546</v>
      </c>
      <c r="G260" s="38">
        <f t="shared" si="32"/>
        <v>2533.681486887991</v>
      </c>
      <c r="H260" s="38">
        <f t="shared" si="33"/>
        <v>681.47153331987317</v>
      </c>
      <c r="I260" s="36">
        <f t="shared" si="34"/>
        <v>3215.1530202078643</v>
      </c>
      <c r="J260" s="39">
        <f t="shared" si="40"/>
        <v>-273.62996010497682</v>
      </c>
      <c r="K260" s="36">
        <f t="shared" si="35"/>
        <v>2941.5230601028875</v>
      </c>
      <c r="L260" s="36">
        <f t="shared" si="36"/>
        <v>8918834.4780566152</v>
      </c>
      <c r="M260" s="36">
        <f t="shared" si="37"/>
        <v>8159784.9687254103</v>
      </c>
      <c r="N260" s="40">
        <f>'jan-aug'!M260</f>
        <v>5980773.8436646732</v>
      </c>
      <c r="O260" s="40">
        <f t="shared" si="39"/>
        <v>2179011.1250607371</v>
      </c>
    </row>
    <row r="261" spans="1:15" s="34" customFormat="1" x14ac:dyDescent="0.3">
      <c r="A261" s="33">
        <v>1443</v>
      </c>
      <c r="B261" s="34" t="s">
        <v>314</v>
      </c>
      <c r="C261" s="35">
        <v>110970</v>
      </c>
      <c r="D261" s="35">
        <v>6015</v>
      </c>
      <c r="E261" s="36">
        <f t="shared" si="31"/>
        <v>18448.877805486285</v>
      </c>
      <c r="F261" s="37">
        <f t="shared" si="38"/>
        <v>0.81067565137475162</v>
      </c>
      <c r="G261" s="38">
        <f t="shared" si="32"/>
        <v>2585.1190429617563</v>
      </c>
      <c r="H261" s="38">
        <f t="shared" si="33"/>
        <v>711.4767743629028</v>
      </c>
      <c r="I261" s="36">
        <f t="shared" si="34"/>
        <v>3296.595817324659</v>
      </c>
      <c r="J261" s="39">
        <f t="shared" si="40"/>
        <v>-273.62996010497682</v>
      </c>
      <c r="K261" s="36">
        <f t="shared" si="35"/>
        <v>3022.9658572196822</v>
      </c>
      <c r="L261" s="36">
        <f t="shared" si="36"/>
        <v>19829023.841207825</v>
      </c>
      <c r="M261" s="36">
        <f t="shared" si="37"/>
        <v>18183139.63117639</v>
      </c>
      <c r="N261" s="40">
        <f>'jan-aug'!M261</f>
        <v>13858261.56079416</v>
      </c>
      <c r="O261" s="40">
        <f t="shared" si="39"/>
        <v>4324878.07038223</v>
      </c>
    </row>
    <row r="262" spans="1:15" s="34" customFormat="1" x14ac:dyDescent="0.3">
      <c r="A262" s="33">
        <v>1444</v>
      </c>
      <c r="B262" s="34" t="s">
        <v>315</v>
      </c>
      <c r="C262" s="35">
        <v>19693</v>
      </c>
      <c r="D262" s="35">
        <v>1200</v>
      </c>
      <c r="E262" s="36">
        <f t="shared" si="31"/>
        <v>16410.833333333332</v>
      </c>
      <c r="F262" s="37">
        <f t="shared" si="38"/>
        <v>0.72112044658598218</v>
      </c>
      <c r="G262" s="38">
        <f t="shared" si="32"/>
        <v>3807.9457262535279</v>
      </c>
      <c r="H262" s="38">
        <f t="shared" si="33"/>
        <v>1424.7923396164363</v>
      </c>
      <c r="I262" s="36">
        <f t="shared" si="34"/>
        <v>5232.738065869964</v>
      </c>
      <c r="J262" s="39">
        <f t="shared" si="40"/>
        <v>-273.62996010497682</v>
      </c>
      <c r="K262" s="36">
        <f t="shared" si="35"/>
        <v>4959.1081057649872</v>
      </c>
      <c r="L262" s="36">
        <f t="shared" si="36"/>
        <v>6279285.679043957</v>
      </c>
      <c r="M262" s="36">
        <f t="shared" si="37"/>
        <v>5950929.7269179849</v>
      </c>
      <c r="N262" s="40">
        <f>'jan-aug'!M262</f>
        <v>4453767.0196098071</v>
      </c>
      <c r="O262" s="40">
        <f t="shared" si="39"/>
        <v>1497162.7073081778</v>
      </c>
    </row>
    <row r="263" spans="1:15" s="34" customFormat="1" x14ac:dyDescent="0.3">
      <c r="A263" s="33">
        <v>1445</v>
      </c>
      <c r="B263" s="34" t="s">
        <v>316</v>
      </c>
      <c r="C263" s="35">
        <v>110899</v>
      </c>
      <c r="D263" s="35">
        <v>5784</v>
      </c>
      <c r="E263" s="36">
        <f t="shared" si="31"/>
        <v>19173.409405255879</v>
      </c>
      <c r="F263" s="37">
        <f t="shared" si="38"/>
        <v>0.84251282503797231</v>
      </c>
      <c r="G263" s="38">
        <f t="shared" si="32"/>
        <v>2150.4000830999998</v>
      </c>
      <c r="H263" s="38">
        <f t="shared" si="33"/>
        <v>457.89071444354482</v>
      </c>
      <c r="I263" s="36">
        <f t="shared" si="34"/>
        <v>2608.2907975435446</v>
      </c>
      <c r="J263" s="39">
        <f t="shared" si="40"/>
        <v>-273.62996010497682</v>
      </c>
      <c r="K263" s="36">
        <f t="shared" si="35"/>
        <v>2334.6608374385678</v>
      </c>
      <c r="L263" s="36">
        <f t="shared" si="36"/>
        <v>15086353.972991861</v>
      </c>
      <c r="M263" s="36">
        <f t="shared" si="37"/>
        <v>13503678.283744676</v>
      </c>
      <c r="N263" s="40">
        <f>'jan-aug'!M263</f>
        <v>10754634.034519274</v>
      </c>
      <c r="O263" s="40">
        <f t="shared" si="39"/>
        <v>2749044.2492254023</v>
      </c>
    </row>
    <row r="264" spans="1:15" s="34" customFormat="1" x14ac:dyDescent="0.3">
      <c r="A264" s="33">
        <v>1449</v>
      </c>
      <c r="B264" s="34" t="s">
        <v>317</v>
      </c>
      <c r="C264" s="35">
        <v>138016</v>
      </c>
      <c r="D264" s="35">
        <v>7168</v>
      </c>
      <c r="E264" s="36">
        <f t="shared" ref="E264:E327" si="41">(C264*1000)/D264</f>
        <v>19254.464285714286</v>
      </c>
      <c r="F264" s="37">
        <f t="shared" si="38"/>
        <v>0.84607451690376057</v>
      </c>
      <c r="G264" s="38">
        <f t="shared" ref="G264:G327" si="42">(E$437-E264)*0.6</f>
        <v>2101.7671548249555</v>
      </c>
      <c r="H264" s="38">
        <f t="shared" ref="H264:H327" si="43">IF(E264&gt;=E$437*0.9,0,IF(E264&lt;0.9*E$437,(E$437*0.9-E264)*0.35))</f>
        <v>429.52150628310244</v>
      </c>
      <c r="I264" s="36">
        <f t="shared" ref="I264:I327" si="44">G264+H264</f>
        <v>2531.288661108058</v>
      </c>
      <c r="J264" s="39">
        <f t="shared" si="40"/>
        <v>-273.62996010497682</v>
      </c>
      <c r="K264" s="36">
        <f t="shared" ref="K264:K327" si="45">I264+J264</f>
        <v>2257.6587010030812</v>
      </c>
      <c r="L264" s="36">
        <f t="shared" ref="L264:L327" si="46">(I264*D264)</f>
        <v>18144277.12282256</v>
      </c>
      <c r="M264" s="36">
        <f t="shared" ref="M264:M327" si="47">(K264*D264)</f>
        <v>16182897.568790086</v>
      </c>
      <c r="N264" s="40">
        <f>'jan-aug'!M264</f>
        <v>12420005.663802583</v>
      </c>
      <c r="O264" s="40">
        <f t="shared" si="39"/>
        <v>3762891.9049875028</v>
      </c>
    </row>
    <row r="265" spans="1:15" s="34" customFormat="1" x14ac:dyDescent="0.3">
      <c r="A265" s="33">
        <v>1502</v>
      </c>
      <c r="B265" s="34" t="s">
        <v>318</v>
      </c>
      <c r="C265" s="35">
        <v>584579</v>
      </c>
      <c r="D265" s="35">
        <v>26732</v>
      </c>
      <c r="E265" s="36">
        <f t="shared" si="41"/>
        <v>21868.135567858746</v>
      </c>
      <c r="F265" s="37">
        <f t="shared" ref="F265:F328" si="48">IF(ISNUMBER(C265),E265/E$437,"")</f>
        <v>0.96092376093213427</v>
      </c>
      <c r="G265" s="38">
        <f t="shared" si="42"/>
        <v>533.56438553827968</v>
      </c>
      <c r="H265" s="38">
        <f t="shared" si="43"/>
        <v>0</v>
      </c>
      <c r="I265" s="36">
        <f t="shared" si="44"/>
        <v>533.56438553827968</v>
      </c>
      <c r="J265" s="39">
        <f t="shared" si="40"/>
        <v>-273.62996010497682</v>
      </c>
      <c r="K265" s="36">
        <f t="shared" si="45"/>
        <v>259.93442543330286</v>
      </c>
      <c r="L265" s="36">
        <f t="shared" si="46"/>
        <v>14263243.154209292</v>
      </c>
      <c r="M265" s="36">
        <f t="shared" si="47"/>
        <v>6948567.0606830521</v>
      </c>
      <c r="N265" s="40">
        <f>'jan-aug'!M265</f>
        <v>5605029.719085848</v>
      </c>
      <c r="O265" s="40">
        <f t="shared" ref="O265:O328" si="49">M265-N265</f>
        <v>1343537.3415972041</v>
      </c>
    </row>
    <row r="266" spans="1:15" s="34" customFormat="1" x14ac:dyDescent="0.3">
      <c r="A266" s="33">
        <v>1504</v>
      </c>
      <c r="B266" s="34" t="s">
        <v>319</v>
      </c>
      <c r="C266" s="35">
        <v>1052427</v>
      </c>
      <c r="D266" s="35">
        <v>46747</v>
      </c>
      <c r="E266" s="36">
        <f t="shared" si="41"/>
        <v>22513.252187306138</v>
      </c>
      <c r="F266" s="37">
        <f t="shared" si="48"/>
        <v>0.98927130278249387</v>
      </c>
      <c r="G266" s="38">
        <f t="shared" si="42"/>
        <v>146.49441386984472</v>
      </c>
      <c r="H266" s="38">
        <f t="shared" si="43"/>
        <v>0</v>
      </c>
      <c r="I266" s="36">
        <f t="shared" si="44"/>
        <v>146.49441386984472</v>
      </c>
      <c r="J266" s="39">
        <f t="shared" ref="J266:J329" si="50">I$439</f>
        <v>-273.62996010497682</v>
      </c>
      <c r="K266" s="36">
        <f t="shared" si="45"/>
        <v>-127.1355462351321</v>
      </c>
      <c r="L266" s="36">
        <f t="shared" si="46"/>
        <v>6848174.3651736313</v>
      </c>
      <c r="M266" s="36">
        <f t="shared" si="47"/>
        <v>-5943205.3798537198</v>
      </c>
      <c r="N266" s="40">
        <f>'jan-aug'!M266</f>
        <v>-6949737.0837159669</v>
      </c>
      <c r="O266" s="40">
        <f t="shared" si="49"/>
        <v>1006531.7038622471</v>
      </c>
    </row>
    <row r="267" spans="1:15" s="34" customFormat="1" x14ac:dyDescent="0.3">
      <c r="A267" s="33">
        <v>1505</v>
      </c>
      <c r="B267" s="34" t="s">
        <v>320</v>
      </c>
      <c r="C267" s="35">
        <v>490356</v>
      </c>
      <c r="D267" s="35">
        <v>24526</v>
      </c>
      <c r="E267" s="36">
        <f t="shared" si="41"/>
        <v>19993.313218625131</v>
      </c>
      <c r="F267" s="37">
        <f t="shared" si="48"/>
        <v>0.87854081898837411</v>
      </c>
      <c r="G267" s="38">
        <f t="shared" si="42"/>
        <v>1658.4577950784485</v>
      </c>
      <c r="H267" s="38">
        <f t="shared" si="43"/>
        <v>170.92437976430665</v>
      </c>
      <c r="I267" s="36">
        <f t="shared" si="44"/>
        <v>1829.3821748427551</v>
      </c>
      <c r="J267" s="39">
        <f t="shared" si="50"/>
        <v>-273.62996010497682</v>
      </c>
      <c r="K267" s="36">
        <f t="shared" si="45"/>
        <v>1555.7522147377783</v>
      </c>
      <c r="L267" s="36">
        <f t="shared" si="46"/>
        <v>44867427.220193416</v>
      </c>
      <c r="M267" s="36">
        <f t="shared" si="47"/>
        <v>38156378.818658754</v>
      </c>
      <c r="N267" s="40">
        <f>'jan-aug'!M267</f>
        <v>31026238.352458432</v>
      </c>
      <c r="O267" s="40">
        <f t="shared" si="49"/>
        <v>7130140.4662003219</v>
      </c>
    </row>
    <row r="268" spans="1:15" s="34" customFormat="1" x14ac:dyDescent="0.3">
      <c r="A268" s="33">
        <v>1511</v>
      </c>
      <c r="B268" s="34" t="s">
        <v>321</v>
      </c>
      <c r="C268" s="35">
        <v>60944</v>
      </c>
      <c r="D268" s="35">
        <v>3256</v>
      </c>
      <c r="E268" s="36">
        <f t="shared" si="41"/>
        <v>18717.444717444716</v>
      </c>
      <c r="F268" s="37">
        <f t="shared" si="48"/>
        <v>0.82247694674811356</v>
      </c>
      <c r="G268" s="38">
        <f t="shared" si="42"/>
        <v>2423.9788957866976</v>
      </c>
      <c r="H268" s="38">
        <f t="shared" si="43"/>
        <v>617.47835517745204</v>
      </c>
      <c r="I268" s="36">
        <f t="shared" si="44"/>
        <v>3041.4572509641498</v>
      </c>
      <c r="J268" s="39">
        <f t="shared" si="50"/>
        <v>-273.62996010497682</v>
      </c>
      <c r="K268" s="36">
        <f t="shared" si="45"/>
        <v>2767.827290859173</v>
      </c>
      <c r="L268" s="36">
        <f t="shared" si="46"/>
        <v>9902984.8091392722</v>
      </c>
      <c r="M268" s="36">
        <f t="shared" si="47"/>
        <v>9012045.6590374671</v>
      </c>
      <c r="N268" s="40">
        <f>'jan-aug'!M268</f>
        <v>6213814.1798746129</v>
      </c>
      <c r="O268" s="40">
        <f t="shared" si="49"/>
        <v>2798231.4791628541</v>
      </c>
    </row>
    <row r="269" spans="1:15" s="34" customFormat="1" x14ac:dyDescent="0.3">
      <c r="A269" s="33">
        <v>1514</v>
      </c>
      <c r="B269" s="34" t="s">
        <v>178</v>
      </c>
      <c r="C269" s="35">
        <v>53469</v>
      </c>
      <c r="D269" s="35">
        <v>2559</v>
      </c>
      <c r="E269" s="36">
        <f t="shared" si="41"/>
        <v>20894.490035169987</v>
      </c>
      <c r="F269" s="37">
        <f t="shared" si="48"/>
        <v>0.91814008949463077</v>
      </c>
      <c r="G269" s="38">
        <f t="shared" si="42"/>
        <v>1117.7517051515351</v>
      </c>
      <c r="H269" s="38">
        <f t="shared" si="43"/>
        <v>0</v>
      </c>
      <c r="I269" s="36">
        <f t="shared" si="44"/>
        <v>1117.7517051515351</v>
      </c>
      <c r="J269" s="39">
        <f t="shared" si="50"/>
        <v>-273.62996010497682</v>
      </c>
      <c r="K269" s="36">
        <f t="shared" si="45"/>
        <v>844.12174504655832</v>
      </c>
      <c r="L269" s="36">
        <f t="shared" si="46"/>
        <v>2860326.6134827784</v>
      </c>
      <c r="M269" s="36">
        <f t="shared" si="47"/>
        <v>2160107.5455741426</v>
      </c>
      <c r="N269" s="40">
        <f>'jan-aug'!M269</f>
        <v>1648398.1389772787</v>
      </c>
      <c r="O269" s="40">
        <f t="shared" si="49"/>
        <v>511709.40659686388</v>
      </c>
    </row>
    <row r="270" spans="1:15" s="34" customFormat="1" x14ac:dyDescent="0.3">
      <c r="A270" s="33">
        <v>1515</v>
      </c>
      <c r="B270" s="34" t="s">
        <v>322</v>
      </c>
      <c r="C270" s="35">
        <v>212730</v>
      </c>
      <c r="D270" s="35">
        <v>8972</v>
      </c>
      <c r="E270" s="36">
        <f t="shared" si="41"/>
        <v>23710.432456531431</v>
      </c>
      <c r="F270" s="37">
        <f t="shared" si="48"/>
        <v>1.0418774777921522</v>
      </c>
      <c r="G270" s="38">
        <f t="shared" si="42"/>
        <v>-571.81374766533111</v>
      </c>
      <c r="H270" s="38">
        <f t="shared" si="43"/>
        <v>0</v>
      </c>
      <c r="I270" s="36">
        <f t="shared" si="44"/>
        <v>-571.81374766533111</v>
      </c>
      <c r="J270" s="39">
        <f t="shared" si="50"/>
        <v>-273.62996010497682</v>
      </c>
      <c r="K270" s="36">
        <f t="shared" si="45"/>
        <v>-845.44370777030792</v>
      </c>
      <c r="L270" s="36">
        <f t="shared" si="46"/>
        <v>-5130312.9440533509</v>
      </c>
      <c r="M270" s="36">
        <f t="shared" si="47"/>
        <v>-7585320.9461152023</v>
      </c>
      <c r="N270" s="40">
        <f>'jan-aug'!M270</f>
        <v>-6519931.3392324485</v>
      </c>
      <c r="O270" s="40">
        <f t="shared" si="49"/>
        <v>-1065389.6068827538</v>
      </c>
    </row>
    <row r="271" spans="1:15" s="34" customFormat="1" x14ac:dyDescent="0.3">
      <c r="A271" s="33">
        <v>1516</v>
      </c>
      <c r="B271" s="34" t="s">
        <v>323</v>
      </c>
      <c r="C271" s="35">
        <v>208430</v>
      </c>
      <c r="D271" s="35">
        <v>8430</v>
      </c>
      <c r="E271" s="36">
        <f t="shared" si="41"/>
        <v>24724.792408066431</v>
      </c>
      <c r="F271" s="37">
        <f t="shared" si="48"/>
        <v>1.0864502113269019</v>
      </c>
      <c r="G271" s="38">
        <f t="shared" si="42"/>
        <v>-1180.4297185863309</v>
      </c>
      <c r="H271" s="38">
        <f t="shared" si="43"/>
        <v>0</v>
      </c>
      <c r="I271" s="36">
        <f t="shared" si="44"/>
        <v>-1180.4297185863309</v>
      </c>
      <c r="J271" s="39">
        <f t="shared" si="50"/>
        <v>-273.62996010497682</v>
      </c>
      <c r="K271" s="36">
        <f t="shared" si="45"/>
        <v>-1454.0596786913077</v>
      </c>
      <c r="L271" s="36">
        <f t="shared" si="46"/>
        <v>-9951022.52768277</v>
      </c>
      <c r="M271" s="36">
        <f t="shared" si="47"/>
        <v>-12257723.091367723</v>
      </c>
      <c r="N271" s="40">
        <f>'jan-aug'!M271</f>
        <v>-8985030.9841428399</v>
      </c>
      <c r="O271" s="40">
        <f t="shared" si="49"/>
        <v>-3272692.1072248835</v>
      </c>
    </row>
    <row r="272" spans="1:15" s="34" customFormat="1" x14ac:dyDescent="0.3">
      <c r="A272" s="33">
        <v>1517</v>
      </c>
      <c r="B272" s="34" t="s">
        <v>324</v>
      </c>
      <c r="C272" s="35">
        <v>95889</v>
      </c>
      <c r="D272" s="35">
        <v>5189</v>
      </c>
      <c r="E272" s="36">
        <f t="shared" si="41"/>
        <v>18479.283098862979</v>
      </c>
      <c r="F272" s="37">
        <f t="shared" si="48"/>
        <v>0.8120117126394677</v>
      </c>
      <c r="G272" s="38">
        <f t="shared" si="42"/>
        <v>2566.8758669357399</v>
      </c>
      <c r="H272" s="38">
        <f t="shared" si="43"/>
        <v>700.83492168105977</v>
      </c>
      <c r="I272" s="36">
        <f t="shared" si="44"/>
        <v>3267.7107886167996</v>
      </c>
      <c r="J272" s="39">
        <f t="shared" si="50"/>
        <v>-273.62996010497682</v>
      </c>
      <c r="K272" s="36">
        <f t="shared" si="45"/>
        <v>2994.0808285118228</v>
      </c>
      <c r="L272" s="36">
        <f t="shared" si="46"/>
        <v>16956151.282132573</v>
      </c>
      <c r="M272" s="36">
        <f t="shared" si="47"/>
        <v>15536285.419147849</v>
      </c>
      <c r="N272" s="40">
        <f>'jan-aug'!M272</f>
        <v>11612484.345629405</v>
      </c>
      <c r="O272" s="40">
        <f t="shared" si="49"/>
        <v>3923801.0735184439</v>
      </c>
    </row>
    <row r="273" spans="1:15" s="34" customFormat="1" x14ac:dyDescent="0.3">
      <c r="A273" s="33">
        <v>1519</v>
      </c>
      <c r="B273" s="34" t="s">
        <v>325</v>
      </c>
      <c r="C273" s="35">
        <v>168091</v>
      </c>
      <c r="D273" s="35">
        <v>9037</v>
      </c>
      <c r="E273" s="36">
        <f t="shared" si="41"/>
        <v>18600.309837335401</v>
      </c>
      <c r="F273" s="37">
        <f t="shared" si="48"/>
        <v>0.81732983719313113</v>
      </c>
      <c r="G273" s="38">
        <f t="shared" si="42"/>
        <v>2494.2598238522869</v>
      </c>
      <c r="H273" s="38">
        <f t="shared" si="43"/>
        <v>658.47556321571244</v>
      </c>
      <c r="I273" s="36">
        <f t="shared" si="44"/>
        <v>3152.7353870679995</v>
      </c>
      <c r="J273" s="39">
        <f t="shared" si="50"/>
        <v>-273.62996010497682</v>
      </c>
      <c r="K273" s="36">
        <f t="shared" si="45"/>
        <v>2879.1054269630226</v>
      </c>
      <c r="L273" s="36">
        <f t="shared" si="46"/>
        <v>28491269.692933511</v>
      </c>
      <c r="M273" s="36">
        <f t="shared" si="47"/>
        <v>26018475.743464835</v>
      </c>
      <c r="N273" s="40">
        <f>'jan-aug'!M273</f>
        <v>19787332.92184487</v>
      </c>
      <c r="O273" s="40">
        <f t="shared" si="49"/>
        <v>6231142.8216199651</v>
      </c>
    </row>
    <row r="274" spans="1:15" s="34" customFormat="1" x14ac:dyDescent="0.3">
      <c r="A274" s="33">
        <v>1520</v>
      </c>
      <c r="B274" s="34" t="s">
        <v>326</v>
      </c>
      <c r="C274" s="35">
        <v>203503</v>
      </c>
      <c r="D274" s="35">
        <v>10677</v>
      </c>
      <c r="E274" s="36">
        <f t="shared" si="41"/>
        <v>19059.941931254096</v>
      </c>
      <c r="F274" s="37">
        <f t="shared" si="48"/>
        <v>0.8375268676607226</v>
      </c>
      <c r="G274" s="38">
        <f t="shared" si="42"/>
        <v>2218.4805675010698</v>
      </c>
      <c r="H274" s="38">
        <f t="shared" si="43"/>
        <v>497.60433034416906</v>
      </c>
      <c r="I274" s="36">
        <f t="shared" si="44"/>
        <v>2716.0848978452386</v>
      </c>
      <c r="J274" s="39">
        <f t="shared" si="50"/>
        <v>-273.62996010497682</v>
      </c>
      <c r="K274" s="36">
        <f t="shared" si="45"/>
        <v>2442.4549377402618</v>
      </c>
      <c r="L274" s="36">
        <f t="shared" si="46"/>
        <v>28999638.454293612</v>
      </c>
      <c r="M274" s="36">
        <f t="shared" si="47"/>
        <v>26078091.370252777</v>
      </c>
      <c r="N274" s="40">
        <f>'jan-aug'!M274</f>
        <v>19789176.18197827</v>
      </c>
      <c r="O274" s="40">
        <f t="shared" si="49"/>
        <v>6288915.1882745065</v>
      </c>
    </row>
    <row r="275" spans="1:15" s="34" customFormat="1" x14ac:dyDescent="0.3">
      <c r="A275" s="33">
        <v>1523</v>
      </c>
      <c r="B275" s="34" t="s">
        <v>327</v>
      </c>
      <c r="C275" s="35">
        <v>45505</v>
      </c>
      <c r="D275" s="35">
        <v>2310</v>
      </c>
      <c r="E275" s="36">
        <f t="shared" si="41"/>
        <v>19699.134199134198</v>
      </c>
      <c r="F275" s="37">
        <f t="shared" si="48"/>
        <v>0.86561408323994404</v>
      </c>
      <c r="G275" s="38">
        <f t="shared" si="42"/>
        <v>1834.9652067730087</v>
      </c>
      <c r="H275" s="38">
        <f t="shared" si="43"/>
        <v>273.88703658613338</v>
      </c>
      <c r="I275" s="36">
        <f t="shared" si="44"/>
        <v>2108.852243359142</v>
      </c>
      <c r="J275" s="39">
        <f t="shared" si="50"/>
        <v>-273.62996010497682</v>
      </c>
      <c r="K275" s="36">
        <f t="shared" si="45"/>
        <v>1835.2222832541652</v>
      </c>
      <c r="L275" s="36">
        <f t="shared" si="46"/>
        <v>4871448.6821596175</v>
      </c>
      <c r="M275" s="36">
        <f t="shared" si="47"/>
        <v>4239363.4743171213</v>
      </c>
      <c r="N275" s="40">
        <f>'jan-aug'!M275</f>
        <v>3609775.2627488812</v>
      </c>
      <c r="O275" s="40">
        <f t="shared" si="49"/>
        <v>629588.21156824008</v>
      </c>
    </row>
    <row r="276" spans="1:15" s="34" customFormat="1" x14ac:dyDescent="0.3">
      <c r="A276" s="33">
        <v>1524</v>
      </c>
      <c r="B276" s="34" t="s">
        <v>328</v>
      </c>
      <c r="C276" s="35">
        <v>37383</v>
      </c>
      <c r="D276" s="35">
        <v>1652</v>
      </c>
      <c r="E276" s="36">
        <f t="shared" si="41"/>
        <v>22628.934624697336</v>
      </c>
      <c r="F276" s="37">
        <f t="shared" si="48"/>
        <v>0.99435458948824895</v>
      </c>
      <c r="G276" s="38">
        <f t="shared" si="42"/>
        <v>77.084951435125546</v>
      </c>
      <c r="H276" s="38">
        <f t="shared" si="43"/>
        <v>0</v>
      </c>
      <c r="I276" s="36">
        <f t="shared" si="44"/>
        <v>77.084951435125546</v>
      </c>
      <c r="J276" s="39">
        <f t="shared" si="50"/>
        <v>-273.62996010497682</v>
      </c>
      <c r="K276" s="36">
        <f t="shared" si="45"/>
        <v>-196.54500866985126</v>
      </c>
      <c r="L276" s="36">
        <f t="shared" si="46"/>
        <v>127344.3397708274</v>
      </c>
      <c r="M276" s="36">
        <f t="shared" si="47"/>
        <v>-324692.3543225943</v>
      </c>
      <c r="N276" s="40">
        <f>'jan-aug'!M276</f>
        <v>-1227665.288944717</v>
      </c>
      <c r="O276" s="40">
        <f t="shared" si="49"/>
        <v>902972.93462212267</v>
      </c>
    </row>
    <row r="277" spans="1:15" s="34" customFormat="1" x14ac:dyDescent="0.3">
      <c r="A277" s="33">
        <v>1525</v>
      </c>
      <c r="B277" s="34" t="s">
        <v>329</v>
      </c>
      <c r="C277" s="35">
        <v>92777</v>
      </c>
      <c r="D277" s="35">
        <v>4598</v>
      </c>
      <c r="E277" s="36">
        <f t="shared" si="41"/>
        <v>20177.685950413223</v>
      </c>
      <c r="F277" s="37">
        <f t="shared" si="48"/>
        <v>0.88664247622812264</v>
      </c>
      <c r="G277" s="38">
        <f t="shared" si="42"/>
        <v>1547.8341560055937</v>
      </c>
      <c r="H277" s="38">
        <f t="shared" si="43"/>
        <v>106.39392363847473</v>
      </c>
      <c r="I277" s="36">
        <f t="shared" si="44"/>
        <v>1654.2280796440684</v>
      </c>
      <c r="J277" s="39">
        <f t="shared" si="50"/>
        <v>-273.62996010497682</v>
      </c>
      <c r="K277" s="36">
        <f t="shared" si="45"/>
        <v>1380.5981195390916</v>
      </c>
      <c r="L277" s="36">
        <f t="shared" si="46"/>
        <v>7606140.7102034269</v>
      </c>
      <c r="M277" s="36">
        <f t="shared" si="47"/>
        <v>6347990.1536407433</v>
      </c>
      <c r="N277" s="40">
        <f>'jan-aug'!M277</f>
        <v>5567321.7134715766</v>
      </c>
      <c r="O277" s="40">
        <f t="shared" si="49"/>
        <v>780668.44016916677</v>
      </c>
    </row>
    <row r="278" spans="1:15" s="34" customFormat="1" x14ac:dyDescent="0.3">
      <c r="A278" s="33">
        <v>1526</v>
      </c>
      <c r="B278" s="34" t="s">
        <v>330</v>
      </c>
      <c r="C278" s="35">
        <v>16426</v>
      </c>
      <c r="D278" s="35">
        <v>1020</v>
      </c>
      <c r="E278" s="36">
        <f t="shared" si="41"/>
        <v>16103.921568627451</v>
      </c>
      <c r="F278" s="37">
        <f t="shared" si="48"/>
        <v>0.70763421195476106</v>
      </c>
      <c r="G278" s="38">
        <f t="shared" si="42"/>
        <v>3992.0927850770568</v>
      </c>
      <c r="H278" s="38">
        <f t="shared" si="43"/>
        <v>1532.2114572634946</v>
      </c>
      <c r="I278" s="36">
        <f t="shared" si="44"/>
        <v>5524.3042423405514</v>
      </c>
      <c r="J278" s="39">
        <f t="shared" si="50"/>
        <v>-273.62996010497682</v>
      </c>
      <c r="K278" s="36">
        <f t="shared" si="45"/>
        <v>5250.6742822355745</v>
      </c>
      <c r="L278" s="36">
        <f t="shared" si="46"/>
        <v>5634790.3271873621</v>
      </c>
      <c r="M278" s="36">
        <f t="shared" si="47"/>
        <v>5355687.7678802861</v>
      </c>
      <c r="N278" s="40">
        <f>'jan-aug'!M278</f>
        <v>4217049.4666683357</v>
      </c>
      <c r="O278" s="40">
        <f t="shared" si="49"/>
        <v>1138638.3012119504</v>
      </c>
    </row>
    <row r="279" spans="1:15" s="34" customFormat="1" x14ac:dyDescent="0.3">
      <c r="A279" s="33">
        <v>1528</v>
      </c>
      <c r="B279" s="34" t="s">
        <v>331</v>
      </c>
      <c r="C279" s="35">
        <v>141251</v>
      </c>
      <c r="D279" s="35">
        <v>7675</v>
      </c>
      <c r="E279" s="36">
        <f t="shared" si="41"/>
        <v>18404.039087947884</v>
      </c>
      <c r="F279" s="37">
        <f t="shared" si="48"/>
        <v>0.80870536044808916</v>
      </c>
      <c r="G279" s="38">
        <f t="shared" si="42"/>
        <v>2612.0222734847971</v>
      </c>
      <c r="H279" s="38">
        <f t="shared" si="43"/>
        <v>727.17032550134331</v>
      </c>
      <c r="I279" s="36">
        <f t="shared" si="44"/>
        <v>3339.1925989861402</v>
      </c>
      <c r="J279" s="39">
        <f t="shared" si="50"/>
        <v>-273.62996010497682</v>
      </c>
      <c r="K279" s="36">
        <f t="shared" si="45"/>
        <v>3065.5626388811634</v>
      </c>
      <c r="L279" s="36">
        <f t="shared" si="46"/>
        <v>25628303.197218627</v>
      </c>
      <c r="M279" s="36">
        <f t="shared" si="47"/>
        <v>23528193.253412928</v>
      </c>
      <c r="N279" s="40">
        <f>'jan-aug'!M279</f>
        <v>16259190.104587732</v>
      </c>
      <c r="O279" s="40">
        <f t="shared" si="49"/>
        <v>7269003.1488251965</v>
      </c>
    </row>
    <row r="280" spans="1:15" s="34" customFormat="1" x14ac:dyDescent="0.3">
      <c r="A280" s="33">
        <v>1529</v>
      </c>
      <c r="B280" s="34" t="s">
        <v>332</v>
      </c>
      <c r="C280" s="35">
        <v>87782</v>
      </c>
      <c r="D280" s="35">
        <v>4620</v>
      </c>
      <c r="E280" s="36">
        <f t="shared" si="41"/>
        <v>19000.432900432901</v>
      </c>
      <c r="F280" s="37">
        <f t="shared" si="48"/>
        <v>0.83491193775374983</v>
      </c>
      <c r="G280" s="38">
        <f t="shared" si="42"/>
        <v>2254.1859859937867</v>
      </c>
      <c r="H280" s="38">
        <f t="shared" si="43"/>
        <v>518.4324911315872</v>
      </c>
      <c r="I280" s="36">
        <f t="shared" si="44"/>
        <v>2772.6184771253738</v>
      </c>
      <c r="J280" s="39">
        <f t="shared" si="50"/>
        <v>-273.62996010497682</v>
      </c>
      <c r="K280" s="36">
        <f t="shared" si="45"/>
        <v>2498.988517020397</v>
      </c>
      <c r="L280" s="36">
        <f t="shared" si="46"/>
        <v>12809497.364319228</v>
      </c>
      <c r="M280" s="36">
        <f t="shared" si="47"/>
        <v>11545326.948634233</v>
      </c>
      <c r="N280" s="40">
        <f>'jan-aug'!M280</f>
        <v>8626500.5254977625</v>
      </c>
      <c r="O280" s="40">
        <f t="shared" si="49"/>
        <v>2918826.4231364708</v>
      </c>
    </row>
    <row r="281" spans="1:15" s="34" customFormat="1" x14ac:dyDescent="0.3">
      <c r="A281" s="33">
        <v>1531</v>
      </c>
      <c r="B281" s="34" t="s">
        <v>333</v>
      </c>
      <c r="C281" s="35">
        <v>163871</v>
      </c>
      <c r="D281" s="35">
        <v>8952</v>
      </c>
      <c r="E281" s="36">
        <f t="shared" si="41"/>
        <v>18305.518319928509</v>
      </c>
      <c r="F281" s="37">
        <f t="shared" si="48"/>
        <v>0.80437618722519022</v>
      </c>
      <c r="G281" s="38">
        <f t="shared" si="42"/>
        <v>2671.1347342964218</v>
      </c>
      <c r="H281" s="38">
        <f t="shared" si="43"/>
        <v>761.65259430812432</v>
      </c>
      <c r="I281" s="36">
        <f t="shared" si="44"/>
        <v>3432.787328604546</v>
      </c>
      <c r="J281" s="39">
        <f t="shared" si="50"/>
        <v>-273.62996010497682</v>
      </c>
      <c r="K281" s="36">
        <f t="shared" si="45"/>
        <v>3159.1573684995692</v>
      </c>
      <c r="L281" s="36">
        <f t="shared" si="46"/>
        <v>30730312.165667895</v>
      </c>
      <c r="M281" s="36">
        <f t="shared" si="47"/>
        <v>28280776.762808144</v>
      </c>
      <c r="N281" s="40">
        <f>'jan-aug'!M281</f>
        <v>21021382.966289159</v>
      </c>
      <c r="O281" s="40">
        <f t="shared" si="49"/>
        <v>7259393.7965189852</v>
      </c>
    </row>
    <row r="282" spans="1:15" s="34" customFormat="1" x14ac:dyDescent="0.3">
      <c r="A282" s="33">
        <v>1532</v>
      </c>
      <c r="B282" s="34" t="s">
        <v>334</v>
      </c>
      <c r="C282" s="35">
        <v>162822</v>
      </c>
      <c r="D282" s="35">
        <v>8094</v>
      </c>
      <c r="E282" s="36">
        <f t="shared" si="41"/>
        <v>20116.382505559675</v>
      </c>
      <c r="F282" s="37">
        <f t="shared" si="48"/>
        <v>0.88394869665994824</v>
      </c>
      <c r="G282" s="38">
        <f t="shared" si="42"/>
        <v>1584.6162229177221</v>
      </c>
      <c r="H282" s="38">
        <f t="shared" si="43"/>
        <v>127.85012933721627</v>
      </c>
      <c r="I282" s="36">
        <f t="shared" si="44"/>
        <v>1712.4663522549383</v>
      </c>
      <c r="J282" s="39">
        <f t="shared" si="50"/>
        <v>-273.62996010497682</v>
      </c>
      <c r="K282" s="36">
        <f t="shared" si="45"/>
        <v>1438.8363921499615</v>
      </c>
      <c r="L282" s="36">
        <f t="shared" si="46"/>
        <v>13860702.655151471</v>
      </c>
      <c r="M282" s="36">
        <f t="shared" si="47"/>
        <v>11645941.758061789</v>
      </c>
      <c r="N282" s="40">
        <f>'jan-aug'!M282</f>
        <v>7798959.2972681569</v>
      </c>
      <c r="O282" s="40">
        <f t="shared" si="49"/>
        <v>3846982.4607936321</v>
      </c>
    </row>
    <row r="283" spans="1:15" s="34" customFormat="1" x14ac:dyDescent="0.3">
      <c r="A283" s="33">
        <v>1534</v>
      </c>
      <c r="B283" s="34" t="s">
        <v>335</v>
      </c>
      <c r="C283" s="35">
        <v>188495</v>
      </c>
      <c r="D283" s="35">
        <v>9200</v>
      </c>
      <c r="E283" s="36">
        <f t="shared" si="41"/>
        <v>20488.58695652174</v>
      </c>
      <c r="F283" s="37">
        <f t="shared" si="48"/>
        <v>0.90030400503748664</v>
      </c>
      <c r="G283" s="38">
        <f t="shared" si="42"/>
        <v>1361.2935523404833</v>
      </c>
      <c r="H283" s="38">
        <f t="shared" si="43"/>
        <v>0</v>
      </c>
      <c r="I283" s="36">
        <f t="shared" si="44"/>
        <v>1361.2935523404833</v>
      </c>
      <c r="J283" s="39">
        <f t="shared" si="50"/>
        <v>-273.62996010497682</v>
      </c>
      <c r="K283" s="36">
        <f t="shared" si="45"/>
        <v>1087.6635922355065</v>
      </c>
      <c r="L283" s="36">
        <f t="shared" si="46"/>
        <v>12523900.681532446</v>
      </c>
      <c r="M283" s="36">
        <f t="shared" si="47"/>
        <v>10006505.04856666</v>
      </c>
      <c r="N283" s="40">
        <f>'jan-aug'!M283</f>
        <v>6693213.1608405458</v>
      </c>
      <c r="O283" s="40">
        <f t="shared" si="49"/>
        <v>3313291.8877261141</v>
      </c>
    </row>
    <row r="284" spans="1:15" s="34" customFormat="1" x14ac:dyDescent="0.3">
      <c r="A284" s="33">
        <v>1535</v>
      </c>
      <c r="B284" s="34" t="s">
        <v>336</v>
      </c>
      <c r="C284" s="35">
        <v>128716</v>
      </c>
      <c r="D284" s="35">
        <v>6611</v>
      </c>
      <c r="E284" s="36">
        <f t="shared" si="41"/>
        <v>19469.974285282107</v>
      </c>
      <c r="F284" s="37">
        <f t="shared" si="48"/>
        <v>0.85554439963155782</v>
      </c>
      <c r="G284" s="38">
        <f t="shared" si="42"/>
        <v>1972.4611550842628</v>
      </c>
      <c r="H284" s="38">
        <f t="shared" si="43"/>
        <v>354.09300643436507</v>
      </c>
      <c r="I284" s="36">
        <f t="shared" si="44"/>
        <v>2326.554161518628</v>
      </c>
      <c r="J284" s="39">
        <f t="shared" si="50"/>
        <v>-273.62996010497682</v>
      </c>
      <c r="K284" s="36">
        <f t="shared" si="45"/>
        <v>2052.9242014136512</v>
      </c>
      <c r="L284" s="36">
        <f t="shared" si="46"/>
        <v>15380849.561799649</v>
      </c>
      <c r="M284" s="36">
        <f t="shared" si="47"/>
        <v>13571881.895545648</v>
      </c>
      <c r="N284" s="40">
        <f>'jan-aug'!M284</f>
        <v>9881483.0138670355</v>
      </c>
      <c r="O284" s="40">
        <f t="shared" si="49"/>
        <v>3690398.8816786129</v>
      </c>
    </row>
    <row r="285" spans="1:15" s="34" customFormat="1" x14ac:dyDescent="0.3">
      <c r="A285" s="33">
        <v>1539</v>
      </c>
      <c r="B285" s="34" t="s">
        <v>337</v>
      </c>
      <c r="C285" s="35">
        <v>147695</v>
      </c>
      <c r="D285" s="35">
        <v>7492</v>
      </c>
      <c r="E285" s="36">
        <f t="shared" si="41"/>
        <v>19713.694607581419</v>
      </c>
      <c r="F285" s="37">
        <f t="shared" si="48"/>
        <v>0.86625389281138165</v>
      </c>
      <c r="G285" s="38">
        <f t="shared" si="42"/>
        <v>1826.2289617046756</v>
      </c>
      <c r="H285" s="38">
        <f t="shared" si="43"/>
        <v>268.79089362960582</v>
      </c>
      <c r="I285" s="36">
        <f t="shared" si="44"/>
        <v>2095.0198553342816</v>
      </c>
      <c r="J285" s="39">
        <f t="shared" si="50"/>
        <v>-273.62996010497682</v>
      </c>
      <c r="K285" s="36">
        <f t="shared" si="45"/>
        <v>1821.3898952293048</v>
      </c>
      <c r="L285" s="36">
        <f t="shared" si="46"/>
        <v>15695888.756164437</v>
      </c>
      <c r="M285" s="36">
        <f t="shared" si="47"/>
        <v>13645853.095057951</v>
      </c>
      <c r="N285" s="40">
        <f>'jan-aug'!M285</f>
        <v>11255607.259097232</v>
      </c>
      <c r="O285" s="40">
        <f t="shared" si="49"/>
        <v>2390245.8359607197</v>
      </c>
    </row>
    <row r="286" spans="1:15" s="34" customFormat="1" x14ac:dyDescent="0.3">
      <c r="A286" s="33">
        <v>1543</v>
      </c>
      <c r="B286" s="34" t="s">
        <v>338</v>
      </c>
      <c r="C286" s="35">
        <v>64915</v>
      </c>
      <c r="D286" s="35">
        <v>2970</v>
      </c>
      <c r="E286" s="36">
        <f t="shared" si="41"/>
        <v>21856.902356902356</v>
      </c>
      <c r="F286" s="37">
        <f t="shared" si="48"/>
        <v>0.96043015418243849</v>
      </c>
      <c r="G286" s="38">
        <f t="shared" si="42"/>
        <v>540.30431211211396</v>
      </c>
      <c r="H286" s="38">
        <f t="shared" si="43"/>
        <v>0</v>
      </c>
      <c r="I286" s="36">
        <f t="shared" si="44"/>
        <v>540.30431211211396</v>
      </c>
      <c r="J286" s="39">
        <f t="shared" si="50"/>
        <v>-273.62996010497682</v>
      </c>
      <c r="K286" s="36">
        <f t="shared" si="45"/>
        <v>266.67435200713714</v>
      </c>
      <c r="L286" s="36">
        <f t="shared" si="46"/>
        <v>1604703.8069729784</v>
      </c>
      <c r="M286" s="36">
        <f t="shared" si="47"/>
        <v>792022.8254611973</v>
      </c>
      <c r="N286" s="40">
        <f>'jan-aug'!M286</f>
        <v>-1072544.0122069106</v>
      </c>
      <c r="O286" s="40">
        <f t="shared" si="49"/>
        <v>1864566.8376681078</v>
      </c>
    </row>
    <row r="287" spans="1:15" s="34" customFormat="1" x14ac:dyDescent="0.3">
      <c r="A287" s="33">
        <v>1545</v>
      </c>
      <c r="B287" s="34" t="s">
        <v>339</v>
      </c>
      <c r="C287" s="35">
        <v>40679</v>
      </c>
      <c r="D287" s="35">
        <v>2088</v>
      </c>
      <c r="E287" s="36">
        <f t="shared" si="41"/>
        <v>19482.279693486591</v>
      </c>
      <c r="F287" s="37">
        <f t="shared" si="48"/>
        <v>0.85608512058579578</v>
      </c>
      <c r="G287" s="38">
        <f t="shared" si="42"/>
        <v>1965.0779101615726</v>
      </c>
      <c r="H287" s="38">
        <f t="shared" si="43"/>
        <v>349.78611356279578</v>
      </c>
      <c r="I287" s="36">
        <f t="shared" si="44"/>
        <v>2314.8640237243685</v>
      </c>
      <c r="J287" s="39">
        <f t="shared" si="50"/>
        <v>-273.62996010497682</v>
      </c>
      <c r="K287" s="36">
        <f t="shared" si="45"/>
        <v>2041.2340636193917</v>
      </c>
      <c r="L287" s="36">
        <f t="shared" si="46"/>
        <v>4833436.0815364812</v>
      </c>
      <c r="M287" s="36">
        <f t="shared" si="47"/>
        <v>4262096.7248372901</v>
      </c>
      <c r="N287" s="40">
        <f>'jan-aug'!M287</f>
        <v>2793043.6141210636</v>
      </c>
      <c r="O287" s="40">
        <f t="shared" si="49"/>
        <v>1469053.1107162265</v>
      </c>
    </row>
    <row r="288" spans="1:15" s="34" customFormat="1" x14ac:dyDescent="0.3">
      <c r="A288" s="33">
        <v>1546</v>
      </c>
      <c r="B288" s="34" t="s">
        <v>340</v>
      </c>
      <c r="C288" s="35">
        <v>30626</v>
      </c>
      <c r="D288" s="35">
        <v>1270</v>
      </c>
      <c r="E288" s="36">
        <f t="shared" si="41"/>
        <v>24114.960629921261</v>
      </c>
      <c r="F288" s="37">
        <f t="shared" si="48"/>
        <v>1.0596531465303731</v>
      </c>
      <c r="G288" s="38">
        <f t="shared" si="42"/>
        <v>-814.53065169922922</v>
      </c>
      <c r="H288" s="38">
        <f t="shared" si="43"/>
        <v>0</v>
      </c>
      <c r="I288" s="36">
        <f t="shared" si="44"/>
        <v>-814.53065169922922</v>
      </c>
      <c r="J288" s="39">
        <f t="shared" si="50"/>
        <v>-273.62996010497682</v>
      </c>
      <c r="K288" s="36">
        <f t="shared" si="45"/>
        <v>-1088.1606118042059</v>
      </c>
      <c r="L288" s="36">
        <f t="shared" si="46"/>
        <v>-1034453.9276580211</v>
      </c>
      <c r="M288" s="36">
        <f t="shared" si="47"/>
        <v>-1381963.9769913414</v>
      </c>
      <c r="N288" s="40">
        <f>'jan-aug'!M288</f>
        <v>-1332898.618014402</v>
      </c>
      <c r="O288" s="40">
        <f t="shared" si="49"/>
        <v>-49065.35897693946</v>
      </c>
    </row>
    <row r="289" spans="1:15" s="34" customFormat="1" x14ac:dyDescent="0.3">
      <c r="A289" s="33">
        <v>1547</v>
      </c>
      <c r="B289" s="34" t="s">
        <v>341</v>
      </c>
      <c r="C289" s="35">
        <v>79296</v>
      </c>
      <c r="D289" s="35">
        <v>3518</v>
      </c>
      <c r="E289" s="36">
        <f t="shared" si="41"/>
        <v>22540.07959067652</v>
      </c>
      <c r="F289" s="37">
        <f t="shared" si="48"/>
        <v>0.99045014536204146</v>
      </c>
      <c r="G289" s="38">
        <f t="shared" si="42"/>
        <v>130.39797184761554</v>
      </c>
      <c r="H289" s="38">
        <f t="shared" si="43"/>
        <v>0</v>
      </c>
      <c r="I289" s="36">
        <f t="shared" si="44"/>
        <v>130.39797184761554</v>
      </c>
      <c r="J289" s="39">
        <f t="shared" si="50"/>
        <v>-273.62996010497682</v>
      </c>
      <c r="K289" s="36">
        <f t="shared" si="45"/>
        <v>-143.23198825736128</v>
      </c>
      <c r="L289" s="36">
        <f t="shared" si="46"/>
        <v>458740.06495991145</v>
      </c>
      <c r="M289" s="36">
        <f t="shared" si="47"/>
        <v>-503890.134689397</v>
      </c>
      <c r="N289" s="40">
        <f>'jan-aug'!M289</f>
        <v>-1051466.880452492</v>
      </c>
      <c r="O289" s="40">
        <f t="shared" si="49"/>
        <v>547576.7457630951</v>
      </c>
    </row>
    <row r="290" spans="1:15" s="34" customFormat="1" x14ac:dyDescent="0.3">
      <c r="A290" s="33">
        <v>1548</v>
      </c>
      <c r="B290" s="34" t="s">
        <v>342</v>
      </c>
      <c r="C290" s="35">
        <v>179679</v>
      </c>
      <c r="D290" s="35">
        <v>9717</v>
      </c>
      <c r="E290" s="36">
        <f t="shared" si="41"/>
        <v>18491.200987959248</v>
      </c>
      <c r="F290" s="37">
        <f t="shared" si="48"/>
        <v>0.81253540533275759</v>
      </c>
      <c r="G290" s="38">
        <f t="shared" si="42"/>
        <v>2559.7251334779785</v>
      </c>
      <c r="H290" s="38">
        <f t="shared" si="43"/>
        <v>696.66366049736587</v>
      </c>
      <c r="I290" s="36">
        <f t="shared" si="44"/>
        <v>3256.3887939753445</v>
      </c>
      <c r="J290" s="39">
        <f t="shared" si="50"/>
        <v>-273.62996010497682</v>
      </c>
      <c r="K290" s="36">
        <f t="shared" si="45"/>
        <v>2982.7588338703677</v>
      </c>
      <c r="L290" s="36">
        <f t="shared" si="46"/>
        <v>31642329.911058422</v>
      </c>
      <c r="M290" s="36">
        <f t="shared" si="47"/>
        <v>28983467.588718362</v>
      </c>
      <c r="N290" s="40">
        <f>'jan-aug'!M290</f>
        <v>23546482.566290416</v>
      </c>
      <c r="O290" s="40">
        <f t="shared" si="49"/>
        <v>5436985.0224279463</v>
      </c>
    </row>
    <row r="291" spans="1:15" s="34" customFormat="1" x14ac:dyDescent="0.3">
      <c r="A291" s="33">
        <v>1551</v>
      </c>
      <c r="B291" s="34" t="s">
        <v>343</v>
      </c>
      <c r="C291" s="35">
        <v>65948</v>
      </c>
      <c r="D291" s="35">
        <v>3467</v>
      </c>
      <c r="E291" s="36">
        <f t="shared" si="41"/>
        <v>19021.632535333141</v>
      </c>
      <c r="F291" s="37">
        <f t="shared" si="48"/>
        <v>0.83584348643724471</v>
      </c>
      <c r="G291" s="38">
        <f t="shared" si="42"/>
        <v>2241.4662050536426</v>
      </c>
      <c r="H291" s="38">
        <f t="shared" si="43"/>
        <v>511.01261891650319</v>
      </c>
      <c r="I291" s="36">
        <f t="shared" si="44"/>
        <v>2752.4788239701456</v>
      </c>
      <c r="J291" s="39">
        <f t="shared" si="50"/>
        <v>-273.62996010497682</v>
      </c>
      <c r="K291" s="36">
        <f t="shared" si="45"/>
        <v>2478.8488638651688</v>
      </c>
      <c r="L291" s="36">
        <f t="shared" si="46"/>
        <v>9542844.0827044956</v>
      </c>
      <c r="M291" s="36">
        <f t="shared" si="47"/>
        <v>8594169.0110205412</v>
      </c>
      <c r="N291" s="40">
        <f>'jan-aug'!M291</f>
        <v>6529806.4224893386</v>
      </c>
      <c r="O291" s="40">
        <f t="shared" si="49"/>
        <v>2064362.5885312026</v>
      </c>
    </row>
    <row r="292" spans="1:15" s="34" customFormat="1" x14ac:dyDescent="0.3">
      <c r="A292" s="33">
        <v>1554</v>
      </c>
      <c r="B292" s="34" t="s">
        <v>344</v>
      </c>
      <c r="C292" s="35">
        <v>116661</v>
      </c>
      <c r="D292" s="35">
        <v>5826</v>
      </c>
      <c r="E292" s="36">
        <f t="shared" si="41"/>
        <v>20024.201853759012</v>
      </c>
      <c r="F292" s="37">
        <f t="shared" si="48"/>
        <v>0.87989811912723614</v>
      </c>
      <c r="G292" s="38">
        <f t="shared" si="42"/>
        <v>1639.9246139981201</v>
      </c>
      <c r="H292" s="38">
        <f t="shared" si="43"/>
        <v>160.11335746744842</v>
      </c>
      <c r="I292" s="36">
        <f t="shared" si="44"/>
        <v>1800.0379714655685</v>
      </c>
      <c r="J292" s="39">
        <f t="shared" si="50"/>
        <v>-273.62996010497682</v>
      </c>
      <c r="K292" s="36">
        <f t="shared" si="45"/>
        <v>1526.4080113605917</v>
      </c>
      <c r="L292" s="36">
        <f t="shared" si="46"/>
        <v>10487021.221758403</v>
      </c>
      <c r="M292" s="36">
        <f t="shared" si="47"/>
        <v>8892853.0741868075</v>
      </c>
      <c r="N292" s="40">
        <f>'jan-aug'!M292</f>
        <v>6345248.1302056182</v>
      </c>
      <c r="O292" s="40">
        <f t="shared" si="49"/>
        <v>2547604.9439811893</v>
      </c>
    </row>
    <row r="293" spans="1:15" s="34" customFormat="1" x14ac:dyDescent="0.3">
      <c r="A293" s="33">
        <v>1557</v>
      </c>
      <c r="B293" s="34" t="s">
        <v>345</v>
      </c>
      <c r="C293" s="35">
        <v>47696</v>
      </c>
      <c r="D293" s="35">
        <v>2593</v>
      </c>
      <c r="E293" s="36">
        <f t="shared" si="41"/>
        <v>18394.138064018513</v>
      </c>
      <c r="F293" s="37">
        <f t="shared" si="48"/>
        <v>0.80827029230422454</v>
      </c>
      <c r="G293" s="38">
        <f t="shared" si="42"/>
        <v>2617.9628878424196</v>
      </c>
      <c r="H293" s="38">
        <f t="shared" si="43"/>
        <v>730.63568387662326</v>
      </c>
      <c r="I293" s="36">
        <f t="shared" si="44"/>
        <v>3348.5985717190429</v>
      </c>
      <c r="J293" s="39">
        <f t="shared" si="50"/>
        <v>-273.62996010497682</v>
      </c>
      <c r="K293" s="36">
        <f t="shared" si="45"/>
        <v>3074.968611614066</v>
      </c>
      <c r="L293" s="36">
        <f t="shared" si="46"/>
        <v>8682916.0964674782</v>
      </c>
      <c r="M293" s="36">
        <f t="shared" si="47"/>
        <v>7973393.6099152733</v>
      </c>
      <c r="N293" s="40">
        <f>'jan-aug'!M293</f>
        <v>6718834.5265401918</v>
      </c>
      <c r="O293" s="40">
        <f t="shared" si="49"/>
        <v>1254559.0833750814</v>
      </c>
    </row>
    <row r="294" spans="1:15" s="34" customFormat="1" x14ac:dyDescent="0.3">
      <c r="A294" s="33">
        <v>1560</v>
      </c>
      <c r="B294" s="34" t="s">
        <v>346</v>
      </c>
      <c r="C294" s="35">
        <v>52714</v>
      </c>
      <c r="D294" s="35">
        <v>3103</v>
      </c>
      <c r="E294" s="36">
        <f t="shared" si="41"/>
        <v>16988.076055430229</v>
      </c>
      <c r="F294" s="37">
        <f t="shared" si="48"/>
        <v>0.74648549180288293</v>
      </c>
      <c r="G294" s="38">
        <f t="shared" si="42"/>
        <v>3461.6000929953902</v>
      </c>
      <c r="H294" s="38">
        <f t="shared" si="43"/>
        <v>1222.7573868825225</v>
      </c>
      <c r="I294" s="36">
        <f t="shared" si="44"/>
        <v>4684.3574798779127</v>
      </c>
      <c r="J294" s="39">
        <f t="shared" si="50"/>
        <v>-273.62996010497682</v>
      </c>
      <c r="K294" s="36">
        <f t="shared" si="45"/>
        <v>4410.7275197729359</v>
      </c>
      <c r="L294" s="36">
        <f t="shared" si="46"/>
        <v>14535561.260061163</v>
      </c>
      <c r="M294" s="36">
        <f t="shared" si="47"/>
        <v>13686487.493855421</v>
      </c>
      <c r="N294" s="40">
        <f>'jan-aug'!M294</f>
        <v>11048934.259874359</v>
      </c>
      <c r="O294" s="40">
        <f t="shared" si="49"/>
        <v>2637553.2339810617</v>
      </c>
    </row>
    <row r="295" spans="1:15" s="34" customFormat="1" x14ac:dyDescent="0.3">
      <c r="A295" s="33">
        <v>1563</v>
      </c>
      <c r="B295" s="34" t="s">
        <v>347</v>
      </c>
      <c r="C295" s="35">
        <v>157333</v>
      </c>
      <c r="D295" s="35">
        <v>7160</v>
      </c>
      <c r="E295" s="36">
        <f t="shared" si="41"/>
        <v>21973.882681564246</v>
      </c>
      <c r="F295" s="37">
        <f t="shared" si="48"/>
        <v>0.96557047230331117</v>
      </c>
      <c r="G295" s="38">
        <f t="shared" si="42"/>
        <v>470.11611731497976</v>
      </c>
      <c r="H295" s="38">
        <f t="shared" si="43"/>
        <v>0</v>
      </c>
      <c r="I295" s="36">
        <f t="shared" si="44"/>
        <v>470.11611731497976</v>
      </c>
      <c r="J295" s="39">
        <f t="shared" si="50"/>
        <v>-273.62996010497682</v>
      </c>
      <c r="K295" s="36">
        <f t="shared" si="45"/>
        <v>196.48615721000294</v>
      </c>
      <c r="L295" s="36">
        <f t="shared" si="46"/>
        <v>3366031.3999752551</v>
      </c>
      <c r="M295" s="36">
        <f t="shared" si="47"/>
        <v>1406840.8856236211</v>
      </c>
      <c r="N295" s="40">
        <f>'jan-aug'!M295</f>
        <v>-449132.36612844834</v>
      </c>
      <c r="O295" s="40">
        <f t="shared" si="49"/>
        <v>1855973.2517520695</v>
      </c>
    </row>
    <row r="296" spans="1:15" s="34" customFormat="1" x14ac:dyDescent="0.3">
      <c r="A296" s="33">
        <v>1566</v>
      </c>
      <c r="B296" s="34" t="s">
        <v>348</v>
      </c>
      <c r="C296" s="35">
        <v>107468</v>
      </c>
      <c r="D296" s="35">
        <v>5969</v>
      </c>
      <c r="E296" s="36">
        <f t="shared" si="41"/>
        <v>18004.355838498912</v>
      </c>
      <c r="F296" s="37">
        <f t="shared" si="48"/>
        <v>0.79114258606111443</v>
      </c>
      <c r="G296" s="38">
        <f t="shared" si="42"/>
        <v>2851.8322231541802</v>
      </c>
      <c r="H296" s="38">
        <f t="shared" si="43"/>
        <v>867.05946280848343</v>
      </c>
      <c r="I296" s="36">
        <f t="shared" si="44"/>
        <v>3718.8916859626634</v>
      </c>
      <c r="J296" s="39">
        <f t="shared" si="50"/>
        <v>-273.62996010497682</v>
      </c>
      <c r="K296" s="36">
        <f t="shared" si="45"/>
        <v>3445.2617258576865</v>
      </c>
      <c r="L296" s="36">
        <f t="shared" si="46"/>
        <v>22198064.473511137</v>
      </c>
      <c r="M296" s="36">
        <f t="shared" si="47"/>
        <v>20564767.241644531</v>
      </c>
      <c r="N296" s="40">
        <f>'jan-aug'!M296</f>
        <v>14841310.408375783</v>
      </c>
      <c r="O296" s="40">
        <f t="shared" si="49"/>
        <v>5723456.8332687486</v>
      </c>
    </row>
    <row r="297" spans="1:15" s="34" customFormat="1" x14ac:dyDescent="0.3">
      <c r="A297" s="33">
        <v>1567</v>
      </c>
      <c r="B297" s="34" t="s">
        <v>349</v>
      </c>
      <c r="C297" s="35">
        <v>36688</v>
      </c>
      <c r="D297" s="35">
        <v>2036</v>
      </c>
      <c r="E297" s="36">
        <f t="shared" si="41"/>
        <v>18019.646365422395</v>
      </c>
      <c r="F297" s="37">
        <f t="shared" si="48"/>
        <v>0.79181447830324703</v>
      </c>
      <c r="G297" s="38">
        <f t="shared" si="42"/>
        <v>2842.6579070000903</v>
      </c>
      <c r="H297" s="38">
        <f t="shared" si="43"/>
        <v>861.70777838526419</v>
      </c>
      <c r="I297" s="36">
        <f t="shared" si="44"/>
        <v>3704.3656853853545</v>
      </c>
      <c r="J297" s="39">
        <f t="shared" si="50"/>
        <v>-273.62996010497682</v>
      </c>
      <c r="K297" s="36">
        <f t="shared" si="45"/>
        <v>3430.7357252803777</v>
      </c>
      <c r="L297" s="36">
        <f t="shared" si="46"/>
        <v>7542088.5354445819</v>
      </c>
      <c r="M297" s="36">
        <f t="shared" si="47"/>
        <v>6984977.9366708491</v>
      </c>
      <c r="N297" s="40">
        <f>'jan-aug'!M297</f>
        <v>5203461.8766046381</v>
      </c>
      <c r="O297" s="40">
        <f t="shared" si="49"/>
        <v>1781516.060066211</v>
      </c>
    </row>
    <row r="298" spans="1:15" s="34" customFormat="1" x14ac:dyDescent="0.3">
      <c r="A298" s="33">
        <v>1571</v>
      </c>
      <c r="B298" s="34" t="s">
        <v>350</v>
      </c>
      <c r="C298" s="35">
        <v>27752</v>
      </c>
      <c r="D298" s="35">
        <v>1547</v>
      </c>
      <c r="E298" s="36">
        <f t="shared" si="41"/>
        <v>17939.237233354881</v>
      </c>
      <c r="F298" s="37">
        <f t="shared" si="48"/>
        <v>0.78828116174044094</v>
      </c>
      <c r="G298" s="38">
        <f t="shared" si="42"/>
        <v>2890.9033862405986</v>
      </c>
      <c r="H298" s="38">
        <f t="shared" si="43"/>
        <v>889.85097460889426</v>
      </c>
      <c r="I298" s="36">
        <f t="shared" si="44"/>
        <v>3780.754360849493</v>
      </c>
      <c r="J298" s="39">
        <f t="shared" si="50"/>
        <v>-273.62996010497682</v>
      </c>
      <c r="K298" s="36">
        <f t="shared" si="45"/>
        <v>3507.1244007445162</v>
      </c>
      <c r="L298" s="36">
        <f t="shared" si="46"/>
        <v>5848826.9962341655</v>
      </c>
      <c r="M298" s="36">
        <f t="shared" si="47"/>
        <v>5425521.4479517667</v>
      </c>
      <c r="N298" s="40">
        <f>'jan-aug'!M298</f>
        <v>4492169.1911136433</v>
      </c>
      <c r="O298" s="40">
        <f t="shared" si="49"/>
        <v>933352.25683812331</v>
      </c>
    </row>
    <row r="299" spans="1:15" s="34" customFormat="1" x14ac:dyDescent="0.3">
      <c r="A299" s="33">
        <v>1573</v>
      </c>
      <c r="B299" s="34" t="s">
        <v>351</v>
      </c>
      <c r="C299" s="35">
        <v>39402</v>
      </c>
      <c r="D299" s="35">
        <v>2141</v>
      </c>
      <c r="E299" s="36">
        <f t="shared" si="41"/>
        <v>18403.549743110696</v>
      </c>
      <c r="F299" s="37">
        <f t="shared" si="48"/>
        <v>0.80868385778820839</v>
      </c>
      <c r="G299" s="38">
        <f t="shared" si="42"/>
        <v>2612.3158803871097</v>
      </c>
      <c r="H299" s="38">
        <f t="shared" si="43"/>
        <v>727.341596194359</v>
      </c>
      <c r="I299" s="36">
        <f t="shared" si="44"/>
        <v>3339.6574765814685</v>
      </c>
      <c r="J299" s="39">
        <f t="shared" si="50"/>
        <v>-273.62996010497682</v>
      </c>
      <c r="K299" s="36">
        <f t="shared" si="45"/>
        <v>3066.0275164764917</v>
      </c>
      <c r="L299" s="36">
        <f t="shared" si="46"/>
        <v>7150206.6573609244</v>
      </c>
      <c r="M299" s="36">
        <f t="shared" si="47"/>
        <v>6564364.9127761684</v>
      </c>
      <c r="N299" s="40">
        <f>'jan-aug'!M299</f>
        <v>5524897.1158204973</v>
      </c>
      <c r="O299" s="40">
        <f t="shared" si="49"/>
        <v>1039467.7969556712</v>
      </c>
    </row>
    <row r="300" spans="1:15" s="34" customFormat="1" x14ac:dyDescent="0.3">
      <c r="A300" s="33">
        <v>1576</v>
      </c>
      <c r="B300" s="34" t="s">
        <v>352</v>
      </c>
      <c r="C300" s="35">
        <v>67981</v>
      </c>
      <c r="D300" s="35">
        <v>3536</v>
      </c>
      <c r="E300" s="36">
        <f t="shared" si="41"/>
        <v>19225.39592760181</v>
      </c>
      <c r="F300" s="37">
        <f t="shared" si="48"/>
        <v>0.84479720289064386</v>
      </c>
      <c r="G300" s="38">
        <f t="shared" si="42"/>
        <v>2119.2081696924411</v>
      </c>
      <c r="H300" s="38">
        <f t="shared" si="43"/>
        <v>439.69543162246896</v>
      </c>
      <c r="I300" s="36">
        <f t="shared" si="44"/>
        <v>2558.9036013149098</v>
      </c>
      <c r="J300" s="39">
        <f t="shared" si="50"/>
        <v>-273.62996010497682</v>
      </c>
      <c r="K300" s="36">
        <f t="shared" si="45"/>
        <v>2285.273641209933</v>
      </c>
      <c r="L300" s="36">
        <f t="shared" si="46"/>
        <v>9048283.1342495214</v>
      </c>
      <c r="M300" s="36">
        <f t="shared" si="47"/>
        <v>8080727.595318323</v>
      </c>
      <c r="N300" s="40">
        <f>'jan-aug'!M300</f>
        <v>6016158.1511168983</v>
      </c>
      <c r="O300" s="40">
        <f t="shared" si="49"/>
        <v>2064569.4442014247</v>
      </c>
    </row>
    <row r="301" spans="1:15" s="34" customFormat="1" x14ac:dyDescent="0.3">
      <c r="A301" s="33">
        <v>1601</v>
      </c>
      <c r="B301" s="34" t="s">
        <v>353</v>
      </c>
      <c r="C301" s="35">
        <v>4227305</v>
      </c>
      <c r="D301" s="35">
        <v>187353</v>
      </c>
      <c r="E301" s="36">
        <f t="shared" si="41"/>
        <v>22563.316306651082</v>
      </c>
      <c r="F301" s="37">
        <f t="shared" si="48"/>
        <v>0.99147120691695545</v>
      </c>
      <c r="G301" s="38">
        <f t="shared" si="42"/>
        <v>116.45594226287794</v>
      </c>
      <c r="H301" s="38">
        <f t="shared" si="43"/>
        <v>0</v>
      </c>
      <c r="I301" s="36">
        <f t="shared" si="44"/>
        <v>116.45594226287794</v>
      </c>
      <c r="J301" s="39">
        <f t="shared" si="50"/>
        <v>-273.62996010497682</v>
      </c>
      <c r="K301" s="36">
        <f t="shared" si="45"/>
        <v>-157.17401784209886</v>
      </c>
      <c r="L301" s="36">
        <f t="shared" si="46"/>
        <v>21818370.150776971</v>
      </c>
      <c r="M301" s="36">
        <f t="shared" si="47"/>
        <v>-29447023.76477075</v>
      </c>
      <c r="N301" s="40">
        <f>'jan-aug'!M301</f>
        <v>-9881184.5518520698</v>
      </c>
      <c r="O301" s="40">
        <f t="shared" si="49"/>
        <v>-19565839.21291868</v>
      </c>
    </row>
    <row r="302" spans="1:15" s="34" customFormat="1" x14ac:dyDescent="0.3">
      <c r="A302" s="33">
        <v>1612</v>
      </c>
      <c r="B302" s="34" t="s">
        <v>354</v>
      </c>
      <c r="C302" s="35">
        <v>79976</v>
      </c>
      <c r="D302" s="35">
        <v>4260</v>
      </c>
      <c r="E302" s="36">
        <f t="shared" si="41"/>
        <v>18773.708920187793</v>
      </c>
      <c r="F302" s="37">
        <f t="shared" si="48"/>
        <v>0.8249492932880349</v>
      </c>
      <c r="G302" s="38">
        <f t="shared" si="42"/>
        <v>2390.2203741408512</v>
      </c>
      <c r="H302" s="38">
        <f t="shared" si="43"/>
        <v>597.78588421737493</v>
      </c>
      <c r="I302" s="36">
        <f t="shared" si="44"/>
        <v>2988.0062583582262</v>
      </c>
      <c r="J302" s="39">
        <f t="shared" si="50"/>
        <v>-273.62996010497682</v>
      </c>
      <c r="K302" s="36">
        <f t="shared" si="45"/>
        <v>2714.3762982532494</v>
      </c>
      <c r="L302" s="36">
        <f t="shared" si="46"/>
        <v>12728906.660606043</v>
      </c>
      <c r="M302" s="36">
        <f t="shared" si="47"/>
        <v>11563243.030558843</v>
      </c>
      <c r="N302" s="40">
        <f>'jan-aug'!M302</f>
        <v>9159115.4196148142</v>
      </c>
      <c r="O302" s="40">
        <f t="shared" si="49"/>
        <v>2404127.6109440289</v>
      </c>
    </row>
    <row r="303" spans="1:15" s="34" customFormat="1" x14ac:dyDescent="0.3">
      <c r="A303" s="33">
        <v>1613</v>
      </c>
      <c r="B303" s="34" t="s">
        <v>355</v>
      </c>
      <c r="C303" s="35">
        <v>18363</v>
      </c>
      <c r="D303" s="35">
        <v>978</v>
      </c>
      <c r="E303" s="36">
        <f t="shared" si="41"/>
        <v>18776.073619631901</v>
      </c>
      <c r="F303" s="37">
        <f t="shared" si="48"/>
        <v>0.82505320227818435</v>
      </c>
      <c r="G303" s="38">
        <f t="shared" si="42"/>
        <v>2388.8015544743866</v>
      </c>
      <c r="H303" s="38">
        <f t="shared" si="43"/>
        <v>596.95823941193714</v>
      </c>
      <c r="I303" s="36">
        <f t="shared" si="44"/>
        <v>2985.7597938863237</v>
      </c>
      <c r="J303" s="39">
        <f t="shared" si="50"/>
        <v>-273.62996010497682</v>
      </c>
      <c r="K303" s="36">
        <f t="shared" si="45"/>
        <v>2712.1298337813469</v>
      </c>
      <c r="L303" s="36">
        <f t="shared" si="46"/>
        <v>2920073.0784208244</v>
      </c>
      <c r="M303" s="36">
        <f t="shared" si="47"/>
        <v>2652462.9774381574</v>
      </c>
      <c r="N303" s="40">
        <f>'jan-aug'!M303</f>
        <v>2214885.3709819932</v>
      </c>
      <c r="O303" s="40">
        <f t="shared" si="49"/>
        <v>437577.60645616427</v>
      </c>
    </row>
    <row r="304" spans="1:15" s="34" customFormat="1" x14ac:dyDescent="0.3">
      <c r="A304" s="33">
        <v>1617</v>
      </c>
      <c r="B304" s="34" t="s">
        <v>356</v>
      </c>
      <c r="C304" s="35">
        <v>80806</v>
      </c>
      <c r="D304" s="35">
        <v>4622</v>
      </c>
      <c r="E304" s="36">
        <f t="shared" si="41"/>
        <v>17482.907832107314</v>
      </c>
      <c r="F304" s="37">
        <f t="shared" si="48"/>
        <v>0.76822925731036162</v>
      </c>
      <c r="G304" s="38">
        <f t="shared" si="42"/>
        <v>3164.7010269891389</v>
      </c>
      <c r="H304" s="38">
        <f t="shared" si="43"/>
        <v>1049.5662650455427</v>
      </c>
      <c r="I304" s="36">
        <f t="shared" si="44"/>
        <v>4214.2672920346813</v>
      </c>
      <c r="J304" s="39">
        <f t="shared" si="50"/>
        <v>-273.62996010497682</v>
      </c>
      <c r="K304" s="36">
        <f t="shared" si="45"/>
        <v>3940.6373319297045</v>
      </c>
      <c r="L304" s="36">
        <f t="shared" si="46"/>
        <v>19478343.423784297</v>
      </c>
      <c r="M304" s="36">
        <f t="shared" si="47"/>
        <v>18213625.748179093</v>
      </c>
      <c r="N304" s="40">
        <f>'jan-aug'!M304</f>
        <v>15385594.053863773</v>
      </c>
      <c r="O304" s="40">
        <f t="shared" si="49"/>
        <v>2828031.6943153199</v>
      </c>
    </row>
    <row r="305" spans="1:15" s="34" customFormat="1" x14ac:dyDescent="0.3">
      <c r="A305" s="33">
        <v>1620</v>
      </c>
      <c r="B305" s="34" t="s">
        <v>357</v>
      </c>
      <c r="C305" s="35">
        <v>142628</v>
      </c>
      <c r="D305" s="35">
        <v>4799</v>
      </c>
      <c r="E305" s="36">
        <f t="shared" si="41"/>
        <v>29720.358408001666</v>
      </c>
      <c r="F305" s="37">
        <f t="shared" si="48"/>
        <v>1.3059640356191711</v>
      </c>
      <c r="G305" s="38">
        <f t="shared" si="42"/>
        <v>-4177.7693185474718</v>
      </c>
      <c r="H305" s="38">
        <f t="shared" si="43"/>
        <v>0</v>
      </c>
      <c r="I305" s="36">
        <f t="shared" si="44"/>
        <v>-4177.7693185474718</v>
      </c>
      <c r="J305" s="39">
        <f t="shared" si="50"/>
        <v>-273.62996010497682</v>
      </c>
      <c r="K305" s="36">
        <f t="shared" si="45"/>
        <v>-4451.3992786524486</v>
      </c>
      <c r="L305" s="36">
        <f t="shared" si="46"/>
        <v>-20049114.959709316</v>
      </c>
      <c r="M305" s="36">
        <f t="shared" si="47"/>
        <v>-21362265.1382531</v>
      </c>
      <c r="N305" s="40">
        <f>'jan-aug'!M305</f>
        <v>-20286073.43925285</v>
      </c>
      <c r="O305" s="40">
        <f t="shared" si="49"/>
        <v>-1076191.6990002505</v>
      </c>
    </row>
    <row r="306" spans="1:15" s="34" customFormat="1" x14ac:dyDescent="0.3">
      <c r="A306" s="33">
        <v>1621</v>
      </c>
      <c r="B306" s="34" t="s">
        <v>358</v>
      </c>
      <c r="C306" s="35">
        <v>95362</v>
      </c>
      <c r="D306" s="35">
        <v>5209</v>
      </c>
      <c r="E306" s="36">
        <f t="shared" si="41"/>
        <v>18307.160683432521</v>
      </c>
      <c r="F306" s="37">
        <f t="shared" si="48"/>
        <v>0.80444835552276617</v>
      </c>
      <c r="G306" s="38">
        <f t="shared" si="42"/>
        <v>2670.1493161940148</v>
      </c>
      <c r="H306" s="38">
        <f t="shared" si="43"/>
        <v>761.07776708172014</v>
      </c>
      <c r="I306" s="36">
        <f t="shared" si="44"/>
        <v>3431.2270832757349</v>
      </c>
      <c r="J306" s="39">
        <f t="shared" si="50"/>
        <v>-273.62996010497682</v>
      </c>
      <c r="K306" s="36">
        <f t="shared" si="45"/>
        <v>3157.5971231707581</v>
      </c>
      <c r="L306" s="36">
        <f t="shared" si="46"/>
        <v>17873261.876783304</v>
      </c>
      <c r="M306" s="36">
        <f t="shared" si="47"/>
        <v>16447923.414596479</v>
      </c>
      <c r="N306" s="40">
        <f>'jan-aug'!M306</f>
        <v>13794019.629289575</v>
      </c>
      <c r="O306" s="40">
        <f t="shared" si="49"/>
        <v>2653903.7853069045</v>
      </c>
    </row>
    <row r="307" spans="1:15" s="34" customFormat="1" x14ac:dyDescent="0.3">
      <c r="A307" s="33">
        <v>1622</v>
      </c>
      <c r="B307" s="34" t="s">
        <v>359</v>
      </c>
      <c r="C307" s="35">
        <v>27582</v>
      </c>
      <c r="D307" s="35">
        <v>1733</v>
      </c>
      <c r="E307" s="36">
        <f t="shared" si="41"/>
        <v>15915.753029428737</v>
      </c>
      <c r="F307" s="37">
        <f t="shared" si="48"/>
        <v>0.69936576036158127</v>
      </c>
      <c r="G307" s="38">
        <f t="shared" si="42"/>
        <v>4104.9939085962851</v>
      </c>
      <c r="H307" s="38">
        <f t="shared" si="43"/>
        <v>1598.0704459830445</v>
      </c>
      <c r="I307" s="36">
        <f t="shared" si="44"/>
        <v>5703.06435457933</v>
      </c>
      <c r="J307" s="39">
        <f t="shared" si="50"/>
        <v>-273.62996010497682</v>
      </c>
      <c r="K307" s="36">
        <f t="shared" si="45"/>
        <v>5429.4343944743532</v>
      </c>
      <c r="L307" s="36">
        <f t="shared" si="46"/>
        <v>9883410.5264859796</v>
      </c>
      <c r="M307" s="36">
        <f t="shared" si="47"/>
        <v>9409209.8056240547</v>
      </c>
      <c r="N307" s="40">
        <f>'jan-aug'!M307</f>
        <v>7275367.3291531615</v>
      </c>
      <c r="O307" s="40">
        <f t="shared" si="49"/>
        <v>2133842.4764708932</v>
      </c>
    </row>
    <row r="308" spans="1:15" s="34" customFormat="1" x14ac:dyDescent="0.3">
      <c r="A308" s="33">
        <v>1624</v>
      </c>
      <c r="B308" s="34" t="s">
        <v>360</v>
      </c>
      <c r="C308" s="35">
        <v>109446</v>
      </c>
      <c r="D308" s="35">
        <v>6644</v>
      </c>
      <c r="E308" s="36">
        <f t="shared" si="41"/>
        <v>16472.90788681517</v>
      </c>
      <c r="F308" s="37">
        <f t="shared" si="48"/>
        <v>0.72384811000314253</v>
      </c>
      <c r="G308" s="38">
        <f t="shared" si="42"/>
        <v>3770.7009941644251</v>
      </c>
      <c r="H308" s="38">
        <f t="shared" si="43"/>
        <v>1403.0662458977931</v>
      </c>
      <c r="I308" s="36">
        <f t="shared" si="44"/>
        <v>5173.7672400622178</v>
      </c>
      <c r="J308" s="39">
        <f t="shared" si="50"/>
        <v>-273.62996010497682</v>
      </c>
      <c r="K308" s="36">
        <f t="shared" si="45"/>
        <v>4900.1372799572409</v>
      </c>
      <c r="L308" s="36">
        <f t="shared" si="46"/>
        <v>34374509.542973377</v>
      </c>
      <c r="M308" s="36">
        <f t="shared" si="47"/>
        <v>32556512.088035908</v>
      </c>
      <c r="N308" s="40">
        <f>'jan-aug'!M308</f>
        <v>26104901.231906299</v>
      </c>
      <c r="O308" s="40">
        <f t="shared" si="49"/>
        <v>6451610.856129609</v>
      </c>
    </row>
    <row r="309" spans="1:15" s="34" customFormat="1" x14ac:dyDescent="0.3">
      <c r="A309" s="33">
        <v>1627</v>
      </c>
      <c r="B309" s="34" t="s">
        <v>361</v>
      </c>
      <c r="C309" s="35">
        <v>78556</v>
      </c>
      <c r="D309" s="35">
        <v>4779</v>
      </c>
      <c r="E309" s="36">
        <f t="shared" si="41"/>
        <v>16437.748482946223</v>
      </c>
      <c r="F309" s="37">
        <f t="shared" si="48"/>
        <v>0.72230314488743608</v>
      </c>
      <c r="G309" s="38">
        <f t="shared" si="42"/>
        <v>3791.7966364857934</v>
      </c>
      <c r="H309" s="38">
        <f t="shared" si="43"/>
        <v>1415.3720372519247</v>
      </c>
      <c r="I309" s="36">
        <f t="shared" si="44"/>
        <v>5207.1686737377186</v>
      </c>
      <c r="J309" s="39">
        <f t="shared" si="50"/>
        <v>-273.62996010497682</v>
      </c>
      <c r="K309" s="36">
        <f t="shared" si="45"/>
        <v>4933.5387136327417</v>
      </c>
      <c r="L309" s="36">
        <f t="shared" si="46"/>
        <v>24885059.091792557</v>
      </c>
      <c r="M309" s="36">
        <f t="shared" si="47"/>
        <v>23577381.512450874</v>
      </c>
      <c r="N309" s="40">
        <f>'jan-aug'!M309</f>
        <v>18948161.030596055</v>
      </c>
      <c r="O309" s="40">
        <f t="shared" si="49"/>
        <v>4629220.4818548188</v>
      </c>
    </row>
    <row r="310" spans="1:15" s="34" customFormat="1" x14ac:dyDescent="0.3">
      <c r="A310" s="33">
        <v>1630</v>
      </c>
      <c r="B310" s="34" t="s">
        <v>362</v>
      </c>
      <c r="C310" s="35">
        <v>56738</v>
      </c>
      <c r="D310" s="35">
        <v>3272</v>
      </c>
      <c r="E310" s="36">
        <f t="shared" si="41"/>
        <v>17340.46454767726</v>
      </c>
      <c r="F310" s="37">
        <f t="shared" si="48"/>
        <v>0.7619700526255675</v>
      </c>
      <c r="G310" s="38">
        <f t="shared" si="42"/>
        <v>3250.1669976471712</v>
      </c>
      <c r="H310" s="38">
        <f t="shared" si="43"/>
        <v>1099.4214145960614</v>
      </c>
      <c r="I310" s="36">
        <f t="shared" si="44"/>
        <v>4349.5884122432326</v>
      </c>
      <c r="J310" s="39">
        <f t="shared" si="50"/>
        <v>-273.62996010497682</v>
      </c>
      <c r="K310" s="36">
        <f t="shared" si="45"/>
        <v>4075.9584521382558</v>
      </c>
      <c r="L310" s="36">
        <f t="shared" si="46"/>
        <v>14231853.284859857</v>
      </c>
      <c r="M310" s="36">
        <f t="shared" si="47"/>
        <v>13336536.055396372</v>
      </c>
      <c r="N310" s="40">
        <f>'jan-aug'!M310</f>
        <v>10694662.406802742</v>
      </c>
      <c r="O310" s="40">
        <f t="shared" si="49"/>
        <v>2641873.6485936306</v>
      </c>
    </row>
    <row r="311" spans="1:15" s="34" customFormat="1" x14ac:dyDescent="0.3">
      <c r="A311" s="33">
        <v>1632</v>
      </c>
      <c r="B311" s="34" t="s">
        <v>363</v>
      </c>
      <c r="C311" s="35">
        <v>15419</v>
      </c>
      <c r="D311" s="35">
        <v>961</v>
      </c>
      <c r="E311" s="36">
        <f t="shared" si="41"/>
        <v>16044.74505723205</v>
      </c>
      <c r="F311" s="37">
        <f t="shared" si="48"/>
        <v>0.70503389352741019</v>
      </c>
      <c r="G311" s="38">
        <f t="shared" si="42"/>
        <v>4027.598691914297</v>
      </c>
      <c r="H311" s="38">
        <f t="shared" si="43"/>
        <v>1552.9232362518849</v>
      </c>
      <c r="I311" s="36">
        <f t="shared" si="44"/>
        <v>5580.5219281661821</v>
      </c>
      <c r="J311" s="39">
        <f t="shared" si="50"/>
        <v>-273.62996010497682</v>
      </c>
      <c r="K311" s="36">
        <f t="shared" si="45"/>
        <v>5306.8919680612053</v>
      </c>
      <c r="L311" s="36">
        <f t="shared" si="46"/>
        <v>5362881.5729677007</v>
      </c>
      <c r="M311" s="36">
        <f t="shared" si="47"/>
        <v>5099923.1813068185</v>
      </c>
      <c r="N311" s="40">
        <f>'jan-aug'!M311</f>
        <v>4040215.3798708543</v>
      </c>
      <c r="O311" s="40">
        <f t="shared" si="49"/>
        <v>1059707.8014359642</v>
      </c>
    </row>
    <row r="312" spans="1:15" s="34" customFormat="1" x14ac:dyDescent="0.3">
      <c r="A312" s="33">
        <v>1633</v>
      </c>
      <c r="B312" s="34" t="s">
        <v>364</v>
      </c>
      <c r="C312" s="35">
        <v>15855</v>
      </c>
      <c r="D312" s="35">
        <v>976</v>
      </c>
      <c r="E312" s="36">
        <f t="shared" si="41"/>
        <v>16244.877049180328</v>
      </c>
      <c r="F312" s="37">
        <f t="shared" si="48"/>
        <v>0.71382803995973942</v>
      </c>
      <c r="G312" s="38">
        <f t="shared" si="42"/>
        <v>3907.5194967453303</v>
      </c>
      <c r="H312" s="38">
        <f t="shared" si="43"/>
        <v>1482.8770390699879</v>
      </c>
      <c r="I312" s="36">
        <f t="shared" si="44"/>
        <v>5390.3965358153182</v>
      </c>
      <c r="J312" s="39">
        <f t="shared" si="50"/>
        <v>-273.62996010497682</v>
      </c>
      <c r="K312" s="36">
        <f t="shared" si="45"/>
        <v>5116.7665757103414</v>
      </c>
      <c r="L312" s="36">
        <f t="shared" si="46"/>
        <v>5261027.0189557504</v>
      </c>
      <c r="M312" s="36">
        <f t="shared" si="47"/>
        <v>4993964.1778932931</v>
      </c>
      <c r="N312" s="40">
        <f>'jan-aug'!M312</f>
        <v>3874691.8426159779</v>
      </c>
      <c r="O312" s="40">
        <f t="shared" si="49"/>
        <v>1119272.3352773152</v>
      </c>
    </row>
    <row r="313" spans="1:15" s="34" customFormat="1" x14ac:dyDescent="0.3">
      <c r="A313" s="33">
        <v>1634</v>
      </c>
      <c r="B313" s="34" t="s">
        <v>365</v>
      </c>
      <c r="C313" s="35">
        <v>125216</v>
      </c>
      <c r="D313" s="35">
        <v>6886</v>
      </c>
      <c r="E313" s="36">
        <f t="shared" si="41"/>
        <v>18184.141736857393</v>
      </c>
      <c r="F313" s="37">
        <f t="shared" si="48"/>
        <v>0.79904268989379379</v>
      </c>
      <c r="G313" s="38">
        <f t="shared" si="42"/>
        <v>2743.9606841390914</v>
      </c>
      <c r="H313" s="38">
        <f t="shared" si="43"/>
        <v>804.13439838301508</v>
      </c>
      <c r="I313" s="36">
        <f t="shared" si="44"/>
        <v>3548.0950825221066</v>
      </c>
      <c r="J313" s="39">
        <f t="shared" si="50"/>
        <v>-273.62996010497682</v>
      </c>
      <c r="K313" s="36">
        <f t="shared" si="45"/>
        <v>3274.4651224171298</v>
      </c>
      <c r="L313" s="36">
        <f t="shared" si="46"/>
        <v>24432182.738247227</v>
      </c>
      <c r="M313" s="36">
        <f t="shared" si="47"/>
        <v>22547966.832964357</v>
      </c>
      <c r="N313" s="40">
        <f>'jan-aug'!M313</f>
        <v>17488468.164194282</v>
      </c>
      <c r="O313" s="40">
        <f t="shared" si="49"/>
        <v>5059498.6687700748</v>
      </c>
    </row>
    <row r="314" spans="1:15" s="34" customFormat="1" x14ac:dyDescent="0.3">
      <c r="A314" s="33">
        <v>1635</v>
      </c>
      <c r="B314" s="34" t="s">
        <v>366</v>
      </c>
      <c r="C314" s="35">
        <v>46426</v>
      </c>
      <c r="D314" s="35">
        <v>2562</v>
      </c>
      <c r="E314" s="36">
        <f t="shared" si="41"/>
        <v>18120.999219359874</v>
      </c>
      <c r="F314" s="37">
        <f t="shared" si="48"/>
        <v>0.79626809828765721</v>
      </c>
      <c r="G314" s="38">
        <f t="shared" si="42"/>
        <v>2781.8461946376033</v>
      </c>
      <c r="H314" s="38">
        <f t="shared" si="43"/>
        <v>826.23427950714677</v>
      </c>
      <c r="I314" s="36">
        <f t="shared" si="44"/>
        <v>3608.08047414475</v>
      </c>
      <c r="J314" s="39">
        <f t="shared" si="50"/>
        <v>-273.62996010497682</v>
      </c>
      <c r="K314" s="36">
        <f t="shared" si="45"/>
        <v>3334.4505140397732</v>
      </c>
      <c r="L314" s="36">
        <f t="shared" si="46"/>
        <v>9243902.1747588497</v>
      </c>
      <c r="M314" s="36">
        <f t="shared" si="47"/>
        <v>8542862.2169698998</v>
      </c>
      <c r="N314" s="40">
        <f>'jan-aug'!M314</f>
        <v>5934659.8368669385</v>
      </c>
      <c r="O314" s="40">
        <f t="shared" si="49"/>
        <v>2608202.3801029613</v>
      </c>
    </row>
    <row r="315" spans="1:15" s="34" customFormat="1" x14ac:dyDescent="0.3">
      <c r="A315" s="33">
        <v>1636</v>
      </c>
      <c r="B315" s="34" t="s">
        <v>367</v>
      </c>
      <c r="C315" s="35">
        <v>69031</v>
      </c>
      <c r="D315" s="35">
        <v>3954</v>
      </c>
      <c r="E315" s="36">
        <f t="shared" si="41"/>
        <v>17458.523014668688</v>
      </c>
      <c r="F315" s="37">
        <f t="shared" si="48"/>
        <v>0.76715774618816024</v>
      </c>
      <c r="G315" s="38">
        <f t="shared" si="42"/>
        <v>3179.3319174523144</v>
      </c>
      <c r="H315" s="38">
        <f t="shared" si="43"/>
        <v>1058.1009511490618</v>
      </c>
      <c r="I315" s="36">
        <f t="shared" si="44"/>
        <v>4237.432868601376</v>
      </c>
      <c r="J315" s="39">
        <f t="shared" si="50"/>
        <v>-273.62996010497682</v>
      </c>
      <c r="K315" s="36">
        <f t="shared" si="45"/>
        <v>3963.8029084963991</v>
      </c>
      <c r="L315" s="36">
        <f t="shared" si="46"/>
        <v>16754809.562449841</v>
      </c>
      <c r="M315" s="36">
        <f t="shared" si="47"/>
        <v>15672876.700194763</v>
      </c>
      <c r="N315" s="40">
        <f>'jan-aug'!M315</f>
        <v>12448205.579614311</v>
      </c>
      <c r="O315" s="40">
        <f t="shared" si="49"/>
        <v>3224671.1205804516</v>
      </c>
    </row>
    <row r="316" spans="1:15" s="34" customFormat="1" x14ac:dyDescent="0.3">
      <c r="A316" s="33">
        <v>1638</v>
      </c>
      <c r="B316" s="34" t="s">
        <v>368</v>
      </c>
      <c r="C316" s="35">
        <v>213522</v>
      </c>
      <c r="D316" s="35">
        <v>11779</v>
      </c>
      <c r="E316" s="36">
        <f t="shared" si="41"/>
        <v>18127.345275490279</v>
      </c>
      <c r="F316" s="37">
        <f t="shared" si="48"/>
        <v>0.79654695498785422</v>
      </c>
      <c r="G316" s="38">
        <f t="shared" si="42"/>
        <v>2778.03856095936</v>
      </c>
      <c r="H316" s="38">
        <f t="shared" si="43"/>
        <v>824.01315986150485</v>
      </c>
      <c r="I316" s="36">
        <f t="shared" si="44"/>
        <v>3602.0517208208648</v>
      </c>
      <c r="J316" s="39">
        <f t="shared" si="50"/>
        <v>-273.62996010497682</v>
      </c>
      <c r="K316" s="36">
        <f t="shared" si="45"/>
        <v>3328.421760715888</v>
      </c>
      <c r="L316" s="36">
        <f t="shared" si="46"/>
        <v>42428567.21954897</v>
      </c>
      <c r="M316" s="36">
        <f t="shared" si="47"/>
        <v>39205479.919472449</v>
      </c>
      <c r="N316" s="40">
        <f>'jan-aug'!M316</f>
        <v>31394610.311653271</v>
      </c>
      <c r="O316" s="40">
        <f t="shared" si="49"/>
        <v>7810869.6078191772</v>
      </c>
    </row>
    <row r="317" spans="1:15" s="34" customFormat="1" x14ac:dyDescent="0.3">
      <c r="A317" s="33">
        <v>1640</v>
      </c>
      <c r="B317" s="34" t="s">
        <v>369</v>
      </c>
      <c r="C317" s="35">
        <v>110314</v>
      </c>
      <c r="D317" s="35">
        <v>5635</v>
      </c>
      <c r="E317" s="36">
        <f t="shared" si="41"/>
        <v>19576.574977817214</v>
      </c>
      <c r="F317" s="37">
        <f t="shared" si="48"/>
        <v>0.86022861873523671</v>
      </c>
      <c r="G317" s="38">
        <f t="shared" si="42"/>
        <v>1908.500739563199</v>
      </c>
      <c r="H317" s="38">
        <f t="shared" si="43"/>
        <v>316.78276404707776</v>
      </c>
      <c r="I317" s="36">
        <f t="shared" si="44"/>
        <v>2225.283503610277</v>
      </c>
      <c r="J317" s="39">
        <f t="shared" si="50"/>
        <v>-273.62996010497682</v>
      </c>
      <c r="K317" s="36">
        <f t="shared" si="45"/>
        <v>1951.6535435053001</v>
      </c>
      <c r="L317" s="36">
        <f t="shared" si="46"/>
        <v>12539472.54284391</v>
      </c>
      <c r="M317" s="36">
        <f t="shared" si="47"/>
        <v>10997567.717652366</v>
      </c>
      <c r="N317" s="40">
        <f>'jan-aug'!M317</f>
        <v>9864741.1712510567</v>
      </c>
      <c r="O317" s="40">
        <f t="shared" si="49"/>
        <v>1132826.5464013088</v>
      </c>
    </row>
    <row r="318" spans="1:15" s="34" customFormat="1" x14ac:dyDescent="0.3">
      <c r="A318" s="33">
        <v>1644</v>
      </c>
      <c r="B318" s="34" t="s">
        <v>370</v>
      </c>
      <c r="C318" s="35">
        <v>32958</v>
      </c>
      <c r="D318" s="35">
        <v>2031</v>
      </c>
      <c r="E318" s="36">
        <f t="shared" si="41"/>
        <v>16227.474150664697</v>
      </c>
      <c r="F318" s="37">
        <f t="shared" si="48"/>
        <v>0.71306332645040216</v>
      </c>
      <c r="G318" s="38">
        <f t="shared" si="42"/>
        <v>3917.9612358547092</v>
      </c>
      <c r="H318" s="38">
        <f t="shared" si="43"/>
        <v>1488.9680535504585</v>
      </c>
      <c r="I318" s="36">
        <f t="shared" si="44"/>
        <v>5406.9292894051678</v>
      </c>
      <c r="J318" s="39">
        <f t="shared" si="50"/>
        <v>-273.62996010497682</v>
      </c>
      <c r="K318" s="36">
        <f t="shared" si="45"/>
        <v>5133.2993293001909</v>
      </c>
      <c r="L318" s="36">
        <f t="shared" si="46"/>
        <v>10981473.386781896</v>
      </c>
      <c r="M318" s="36">
        <f t="shared" si="47"/>
        <v>10425730.937808689</v>
      </c>
      <c r="N318" s="40">
        <f>'jan-aug'!M318</f>
        <v>8297053.0556895975</v>
      </c>
      <c r="O318" s="40">
        <f t="shared" si="49"/>
        <v>2128677.8821190912</v>
      </c>
    </row>
    <row r="319" spans="1:15" s="34" customFormat="1" x14ac:dyDescent="0.3">
      <c r="A319" s="33">
        <v>1648</v>
      </c>
      <c r="B319" s="34" t="s">
        <v>371</v>
      </c>
      <c r="C319" s="35">
        <v>106313</v>
      </c>
      <c r="D319" s="35">
        <v>6298</v>
      </c>
      <c r="E319" s="36">
        <f t="shared" si="41"/>
        <v>16880.438234360114</v>
      </c>
      <c r="F319" s="37">
        <f t="shared" si="48"/>
        <v>0.74175569947466746</v>
      </c>
      <c r="G319" s="38">
        <f t="shared" si="42"/>
        <v>3526.1827856374589</v>
      </c>
      <c r="H319" s="38">
        <f t="shared" si="43"/>
        <v>1260.4306242570628</v>
      </c>
      <c r="I319" s="36">
        <f t="shared" si="44"/>
        <v>4786.6134098945222</v>
      </c>
      <c r="J319" s="39">
        <f t="shared" si="50"/>
        <v>-273.62996010497682</v>
      </c>
      <c r="K319" s="36">
        <f t="shared" si="45"/>
        <v>4512.9834497895454</v>
      </c>
      <c r="L319" s="36">
        <f t="shared" si="46"/>
        <v>30146091.255515702</v>
      </c>
      <c r="M319" s="36">
        <f t="shared" si="47"/>
        <v>28422769.766774558</v>
      </c>
      <c r="N319" s="40">
        <f>'jan-aug'!M319</f>
        <v>21831320.824585479</v>
      </c>
      <c r="O319" s="40">
        <f t="shared" si="49"/>
        <v>6591448.9421890788</v>
      </c>
    </row>
    <row r="320" spans="1:15" s="34" customFormat="1" x14ac:dyDescent="0.3">
      <c r="A320" s="33">
        <v>1653</v>
      </c>
      <c r="B320" s="34" t="s">
        <v>372</v>
      </c>
      <c r="C320" s="35">
        <v>293017</v>
      </c>
      <c r="D320" s="35">
        <v>16096</v>
      </c>
      <c r="E320" s="36">
        <f t="shared" si="41"/>
        <v>18204.336481113321</v>
      </c>
      <c r="F320" s="37">
        <f t="shared" si="48"/>
        <v>0.79993008194151793</v>
      </c>
      <c r="G320" s="38">
        <f t="shared" si="42"/>
        <v>2731.8438375855344</v>
      </c>
      <c r="H320" s="38">
        <f t="shared" si="43"/>
        <v>797.06623789344007</v>
      </c>
      <c r="I320" s="36">
        <f t="shared" si="44"/>
        <v>3528.9100754789742</v>
      </c>
      <c r="J320" s="39">
        <f t="shared" si="50"/>
        <v>-273.62996010497682</v>
      </c>
      <c r="K320" s="36">
        <f t="shared" si="45"/>
        <v>3255.2801153739974</v>
      </c>
      <c r="L320" s="36">
        <f t="shared" si="46"/>
        <v>56801336.574909568</v>
      </c>
      <c r="M320" s="36">
        <f t="shared" si="47"/>
        <v>52396988.737059861</v>
      </c>
      <c r="N320" s="40">
        <f>'jan-aug'!M320</f>
        <v>41156316.289699554</v>
      </c>
      <c r="O320" s="40">
        <f t="shared" si="49"/>
        <v>11240672.447360307</v>
      </c>
    </row>
    <row r="321" spans="1:15" s="34" customFormat="1" x14ac:dyDescent="0.3">
      <c r="A321" s="33">
        <v>1657</v>
      </c>
      <c r="B321" s="34" t="s">
        <v>373</v>
      </c>
      <c r="C321" s="35">
        <v>135421</v>
      </c>
      <c r="D321" s="35">
        <v>7755</v>
      </c>
      <c r="E321" s="36">
        <f t="shared" si="41"/>
        <v>17462.411347517729</v>
      </c>
      <c r="F321" s="37">
        <f t="shared" si="48"/>
        <v>0.76732860626964561</v>
      </c>
      <c r="G321" s="38">
        <f t="shared" si="42"/>
        <v>3176.9989177428897</v>
      </c>
      <c r="H321" s="38">
        <f t="shared" si="43"/>
        <v>1056.7400346518973</v>
      </c>
      <c r="I321" s="36">
        <f t="shared" si="44"/>
        <v>4233.7389523947868</v>
      </c>
      <c r="J321" s="39">
        <f t="shared" si="50"/>
        <v>-273.62996010497682</v>
      </c>
      <c r="K321" s="36">
        <f t="shared" si="45"/>
        <v>3960.10899228981</v>
      </c>
      <c r="L321" s="36">
        <f t="shared" si="46"/>
        <v>32832645.575821571</v>
      </c>
      <c r="M321" s="36">
        <f t="shared" si="47"/>
        <v>30710645.235207476</v>
      </c>
      <c r="N321" s="40">
        <f>'jan-aug'!M321</f>
        <v>24718381.239228383</v>
      </c>
      <c r="O321" s="40">
        <f t="shared" si="49"/>
        <v>5992263.995979093</v>
      </c>
    </row>
    <row r="322" spans="1:15" s="34" customFormat="1" x14ac:dyDescent="0.3">
      <c r="A322" s="33">
        <v>1662</v>
      </c>
      <c r="B322" s="34" t="s">
        <v>374</v>
      </c>
      <c r="C322" s="35">
        <v>115913</v>
      </c>
      <c r="D322" s="35">
        <v>6067</v>
      </c>
      <c r="E322" s="36">
        <f t="shared" si="41"/>
        <v>19105.488709411569</v>
      </c>
      <c r="F322" s="37">
        <f t="shared" si="48"/>
        <v>0.83952827199762226</v>
      </c>
      <c r="G322" s="38">
        <f t="shared" si="42"/>
        <v>2191.1525006065858</v>
      </c>
      <c r="H322" s="38">
        <f t="shared" si="43"/>
        <v>481.66295798905338</v>
      </c>
      <c r="I322" s="36">
        <f t="shared" si="44"/>
        <v>2672.815458595639</v>
      </c>
      <c r="J322" s="39">
        <f t="shared" si="50"/>
        <v>-273.62996010497682</v>
      </c>
      <c r="K322" s="36">
        <f t="shared" si="45"/>
        <v>2399.1854984906622</v>
      </c>
      <c r="L322" s="36">
        <f t="shared" si="46"/>
        <v>16215971.387299743</v>
      </c>
      <c r="M322" s="36">
        <f t="shared" si="47"/>
        <v>14555858.419342848</v>
      </c>
      <c r="N322" s="40">
        <f>'jan-aug'!M322</f>
        <v>10908243.298310589</v>
      </c>
      <c r="O322" s="40">
        <f t="shared" si="49"/>
        <v>3647615.1210322585</v>
      </c>
    </row>
    <row r="323" spans="1:15" s="34" customFormat="1" x14ac:dyDescent="0.3">
      <c r="A323" s="33">
        <v>1663</v>
      </c>
      <c r="B323" s="34" t="s">
        <v>375</v>
      </c>
      <c r="C323" s="35">
        <v>280491</v>
      </c>
      <c r="D323" s="35">
        <v>13738</v>
      </c>
      <c r="E323" s="36">
        <f t="shared" si="41"/>
        <v>20417.164070461495</v>
      </c>
      <c r="F323" s="37">
        <f t="shared" si="48"/>
        <v>0.89716555969189848</v>
      </c>
      <c r="G323" s="38">
        <f t="shared" si="42"/>
        <v>1404.1472839766304</v>
      </c>
      <c r="H323" s="38">
        <f t="shared" si="43"/>
        <v>22.576581621579496</v>
      </c>
      <c r="I323" s="36">
        <f t="shared" si="44"/>
        <v>1426.7238655982098</v>
      </c>
      <c r="J323" s="39">
        <f t="shared" si="50"/>
        <v>-273.62996010497682</v>
      </c>
      <c r="K323" s="36">
        <f t="shared" si="45"/>
        <v>1153.093905493233</v>
      </c>
      <c r="L323" s="36">
        <f t="shared" si="46"/>
        <v>19600332.465588208</v>
      </c>
      <c r="M323" s="36">
        <f t="shared" si="47"/>
        <v>15841204.073666036</v>
      </c>
      <c r="N323" s="40">
        <f>'jan-aug'!M323</f>
        <v>13698646.346166275</v>
      </c>
      <c r="O323" s="40">
        <f t="shared" si="49"/>
        <v>2142557.7274997607</v>
      </c>
    </row>
    <row r="324" spans="1:15" s="34" customFormat="1" x14ac:dyDescent="0.3">
      <c r="A324" s="33">
        <v>1664</v>
      </c>
      <c r="B324" s="34" t="s">
        <v>376</v>
      </c>
      <c r="C324" s="35">
        <v>73351</v>
      </c>
      <c r="D324" s="35">
        <v>4132</v>
      </c>
      <c r="E324" s="36">
        <f t="shared" si="41"/>
        <v>17751.936108422073</v>
      </c>
      <c r="F324" s="37">
        <f t="shared" si="48"/>
        <v>0.78005082583280239</v>
      </c>
      <c r="G324" s="38">
        <f t="shared" si="42"/>
        <v>3003.2840612002838</v>
      </c>
      <c r="H324" s="38">
        <f t="shared" si="43"/>
        <v>955.40636833537712</v>
      </c>
      <c r="I324" s="36">
        <f t="shared" si="44"/>
        <v>3958.6904295356608</v>
      </c>
      <c r="J324" s="39">
        <f t="shared" si="50"/>
        <v>-273.62996010497682</v>
      </c>
      <c r="K324" s="36">
        <f t="shared" si="45"/>
        <v>3685.060469430684</v>
      </c>
      <c r="L324" s="36">
        <f t="shared" si="46"/>
        <v>16357308.85484135</v>
      </c>
      <c r="M324" s="36">
        <f t="shared" si="47"/>
        <v>15226669.859687585</v>
      </c>
      <c r="N324" s="40">
        <f>'jan-aug'!M324</f>
        <v>11683779.60418977</v>
      </c>
      <c r="O324" s="40">
        <f t="shared" si="49"/>
        <v>3542890.2554978151</v>
      </c>
    </row>
    <row r="325" spans="1:15" s="34" customFormat="1" x14ac:dyDescent="0.3">
      <c r="A325" s="33">
        <v>1665</v>
      </c>
      <c r="B325" s="34" t="s">
        <v>377</v>
      </c>
      <c r="C325" s="35">
        <v>30202</v>
      </c>
      <c r="D325" s="35">
        <v>851</v>
      </c>
      <c r="E325" s="36">
        <f t="shared" si="41"/>
        <v>35490.011750881313</v>
      </c>
      <c r="F325" s="37">
        <f t="shared" si="48"/>
        <v>1.5594925987795027</v>
      </c>
      <c r="G325" s="38">
        <f t="shared" si="42"/>
        <v>-7639.5613242752597</v>
      </c>
      <c r="H325" s="38">
        <f t="shared" si="43"/>
        <v>0</v>
      </c>
      <c r="I325" s="36">
        <f t="shared" si="44"/>
        <v>-7639.5613242752597</v>
      </c>
      <c r="J325" s="39">
        <f t="shared" si="50"/>
        <v>-273.62996010497682</v>
      </c>
      <c r="K325" s="36">
        <f t="shared" si="45"/>
        <v>-7913.1912843802365</v>
      </c>
      <c r="L325" s="36">
        <f t="shared" si="46"/>
        <v>-6501266.6869582459</v>
      </c>
      <c r="M325" s="36">
        <f t="shared" si="47"/>
        <v>-6734125.7830075817</v>
      </c>
      <c r="N325" s="40">
        <f>'jan-aug'!M325</f>
        <v>-7129259.7826222479</v>
      </c>
      <c r="O325" s="40">
        <f t="shared" si="49"/>
        <v>395133.99961466622</v>
      </c>
    </row>
    <row r="326" spans="1:15" s="34" customFormat="1" x14ac:dyDescent="0.3">
      <c r="A326" s="33">
        <v>1702</v>
      </c>
      <c r="B326" s="34" t="s">
        <v>378</v>
      </c>
      <c r="C326" s="35">
        <v>373858</v>
      </c>
      <c r="D326" s="35">
        <v>21781</v>
      </c>
      <c r="E326" s="36">
        <f t="shared" si="41"/>
        <v>17164.409347596527</v>
      </c>
      <c r="F326" s="37">
        <f t="shared" si="48"/>
        <v>0.75423388213822673</v>
      </c>
      <c r="G326" s="38">
        <f t="shared" si="42"/>
        <v>3355.8001176956109</v>
      </c>
      <c r="H326" s="38">
        <f t="shared" si="43"/>
        <v>1161.040734624318</v>
      </c>
      <c r="I326" s="36">
        <f t="shared" si="44"/>
        <v>4516.8408523199287</v>
      </c>
      <c r="J326" s="39">
        <f t="shared" si="50"/>
        <v>-273.62996010497682</v>
      </c>
      <c r="K326" s="36">
        <f t="shared" si="45"/>
        <v>4243.2108922149519</v>
      </c>
      <c r="L326" s="36">
        <f t="shared" si="46"/>
        <v>98381310.604380369</v>
      </c>
      <c r="M326" s="36">
        <f t="shared" si="47"/>
        <v>92421376.443333864</v>
      </c>
      <c r="N326" s="40">
        <f>'jan-aug'!M326</f>
        <v>75021745.670101017</v>
      </c>
      <c r="O326" s="40">
        <f t="shared" si="49"/>
        <v>17399630.773232847</v>
      </c>
    </row>
    <row r="327" spans="1:15" s="34" customFormat="1" x14ac:dyDescent="0.3">
      <c r="A327" s="33">
        <v>1703</v>
      </c>
      <c r="B327" s="34" t="s">
        <v>379</v>
      </c>
      <c r="C327" s="35">
        <v>235000</v>
      </c>
      <c r="D327" s="35">
        <v>13010</v>
      </c>
      <c r="E327" s="36">
        <f t="shared" si="41"/>
        <v>18063.028439661797</v>
      </c>
      <c r="F327" s="37">
        <f t="shared" si="48"/>
        <v>0.79372076179988094</v>
      </c>
      <c r="G327" s="38">
        <f t="shared" si="42"/>
        <v>2816.6286624564491</v>
      </c>
      <c r="H327" s="38">
        <f t="shared" si="43"/>
        <v>846.52405240147357</v>
      </c>
      <c r="I327" s="36">
        <f t="shared" si="44"/>
        <v>3663.1527148579225</v>
      </c>
      <c r="J327" s="39">
        <f t="shared" si="50"/>
        <v>-273.62996010497682</v>
      </c>
      <c r="K327" s="36">
        <f t="shared" si="45"/>
        <v>3389.5227547529457</v>
      </c>
      <c r="L327" s="36">
        <f t="shared" si="46"/>
        <v>47657616.82030157</v>
      </c>
      <c r="M327" s="36">
        <f t="shared" si="47"/>
        <v>44097691.039335825</v>
      </c>
      <c r="N327" s="40">
        <f>'jan-aug'!M327</f>
        <v>36814952.020936318</v>
      </c>
      <c r="O327" s="40">
        <f t="shared" si="49"/>
        <v>7282739.0183995068</v>
      </c>
    </row>
    <row r="328" spans="1:15" s="34" customFormat="1" x14ac:dyDescent="0.3">
      <c r="A328" s="33">
        <v>1711</v>
      </c>
      <c r="B328" s="34" t="s">
        <v>380</v>
      </c>
      <c r="C328" s="35">
        <v>43756</v>
      </c>
      <c r="D328" s="35">
        <v>2523</v>
      </c>
      <c r="E328" s="36">
        <f t="shared" ref="E328:E391" si="51">(C328*1000)/D328</f>
        <v>17342.845818470076</v>
      </c>
      <c r="F328" s="37">
        <f t="shared" si="48"/>
        <v>0.76207468978948711</v>
      </c>
      <c r="G328" s="38">
        <f t="shared" ref="G328:G391" si="52">(E$437-E328)*0.6</f>
        <v>3248.7382351714818</v>
      </c>
      <c r="H328" s="38">
        <f t="shared" ref="H328:H391" si="53">IF(E328&gt;=E$437*0.9,0,IF(E328&lt;0.9*E$437,(E$437*0.9-E328)*0.35))</f>
        <v>1098.5879698185761</v>
      </c>
      <c r="I328" s="36">
        <f t="shared" ref="I328:I391" si="54">G328+H328</f>
        <v>4347.3262049900577</v>
      </c>
      <c r="J328" s="39">
        <f t="shared" si="50"/>
        <v>-273.62996010497682</v>
      </c>
      <c r="K328" s="36">
        <f t="shared" ref="K328:K391" si="55">I328+J328</f>
        <v>4073.6962448850809</v>
      </c>
      <c r="L328" s="36">
        <f t="shared" ref="L328:L391" si="56">(I328*D328)</f>
        <v>10968304.015189916</v>
      </c>
      <c r="M328" s="36">
        <f t="shared" ref="M328:M391" si="57">(K328*D328)</f>
        <v>10277935.62584506</v>
      </c>
      <c r="N328" s="40">
        <f>'jan-aug'!M328</f>
        <v>6968461.0337296221</v>
      </c>
      <c r="O328" s="40">
        <f t="shared" si="49"/>
        <v>3309474.5921154376</v>
      </c>
    </row>
    <row r="329" spans="1:15" s="34" customFormat="1" x14ac:dyDescent="0.3">
      <c r="A329" s="33">
        <v>1714</v>
      </c>
      <c r="B329" s="34" t="s">
        <v>381</v>
      </c>
      <c r="C329" s="35">
        <v>428938</v>
      </c>
      <c r="D329" s="35">
        <v>23308</v>
      </c>
      <c r="E329" s="36">
        <f t="shared" si="51"/>
        <v>18403.037583662262</v>
      </c>
      <c r="F329" s="37">
        <f t="shared" ref="F329:F392" si="58">IF(ISNUMBER(C329),E329/E$437,"")</f>
        <v>0.80866135261478567</v>
      </c>
      <c r="G329" s="38">
        <f t="shared" si="52"/>
        <v>2612.62317605617</v>
      </c>
      <c r="H329" s="38">
        <f t="shared" si="53"/>
        <v>727.52085200131069</v>
      </c>
      <c r="I329" s="36">
        <f t="shared" si="54"/>
        <v>3340.1440280574807</v>
      </c>
      <c r="J329" s="39">
        <f t="shared" si="50"/>
        <v>-273.62996010497682</v>
      </c>
      <c r="K329" s="36">
        <f t="shared" si="55"/>
        <v>3066.5140679525039</v>
      </c>
      <c r="L329" s="36">
        <f t="shared" si="56"/>
        <v>77852077.005963758</v>
      </c>
      <c r="M329" s="36">
        <f t="shared" si="57"/>
        <v>71474309.895836964</v>
      </c>
      <c r="N329" s="40">
        <f>'jan-aug'!M329</f>
        <v>58820679.577554479</v>
      </c>
      <c r="O329" s="40">
        <f t="shared" ref="O329:O392" si="59">M329-N329</f>
        <v>12653630.318282485</v>
      </c>
    </row>
    <row r="330" spans="1:15" s="34" customFormat="1" x14ac:dyDescent="0.3">
      <c r="A330" s="33">
        <v>1717</v>
      </c>
      <c r="B330" s="34" t="s">
        <v>382</v>
      </c>
      <c r="C330" s="35">
        <v>39270</v>
      </c>
      <c r="D330" s="35">
        <v>2631</v>
      </c>
      <c r="E330" s="36">
        <f t="shared" si="51"/>
        <v>14925.883694412771</v>
      </c>
      <c r="F330" s="37">
        <f t="shared" si="58"/>
        <v>0.65586918694391105</v>
      </c>
      <c r="G330" s="38">
        <f t="shared" si="52"/>
        <v>4698.9155096058648</v>
      </c>
      <c r="H330" s="38">
        <f t="shared" si="53"/>
        <v>1944.5247132386328</v>
      </c>
      <c r="I330" s="36">
        <f t="shared" si="54"/>
        <v>6643.4402228444978</v>
      </c>
      <c r="J330" s="39">
        <f t="shared" ref="J330:J393" si="60">I$439</f>
        <v>-273.62996010497682</v>
      </c>
      <c r="K330" s="36">
        <f t="shared" si="55"/>
        <v>6369.810262739521</v>
      </c>
      <c r="L330" s="36">
        <f t="shared" si="56"/>
        <v>17478891.226303875</v>
      </c>
      <c r="M330" s="36">
        <f t="shared" si="57"/>
        <v>16758970.80126768</v>
      </c>
      <c r="N330" s="40">
        <f>'jan-aug'!M330</f>
        <v>13586261.565494502</v>
      </c>
      <c r="O330" s="40">
        <f t="shared" si="59"/>
        <v>3172709.2357731778</v>
      </c>
    </row>
    <row r="331" spans="1:15" s="34" customFormat="1" x14ac:dyDescent="0.3">
      <c r="A331" s="33">
        <v>1718</v>
      </c>
      <c r="B331" s="34" t="s">
        <v>383</v>
      </c>
      <c r="C331" s="35">
        <v>55558</v>
      </c>
      <c r="D331" s="35">
        <v>3531</v>
      </c>
      <c r="E331" s="36">
        <f t="shared" si="51"/>
        <v>15734.352874539791</v>
      </c>
      <c r="F331" s="37">
        <f t="shared" si="58"/>
        <v>0.69139472330043572</v>
      </c>
      <c r="G331" s="38">
        <f t="shared" si="52"/>
        <v>4213.8340015296526</v>
      </c>
      <c r="H331" s="38">
        <f t="shared" si="53"/>
        <v>1661.5605001941758</v>
      </c>
      <c r="I331" s="36">
        <f t="shared" si="54"/>
        <v>5875.3945017238284</v>
      </c>
      <c r="J331" s="39">
        <f t="shared" si="60"/>
        <v>-273.62996010497682</v>
      </c>
      <c r="K331" s="36">
        <f t="shared" si="55"/>
        <v>5601.7645416188516</v>
      </c>
      <c r="L331" s="36">
        <f t="shared" si="56"/>
        <v>20746017.985586837</v>
      </c>
      <c r="M331" s="36">
        <f t="shared" si="57"/>
        <v>19779830.596456166</v>
      </c>
      <c r="N331" s="40">
        <f>'jan-aug'!M331</f>
        <v>15828149.330201857</v>
      </c>
      <c r="O331" s="40">
        <f t="shared" si="59"/>
        <v>3951681.2662543096</v>
      </c>
    </row>
    <row r="332" spans="1:15" s="34" customFormat="1" x14ac:dyDescent="0.3">
      <c r="A332" s="33">
        <v>1719</v>
      </c>
      <c r="B332" s="34" t="s">
        <v>384</v>
      </c>
      <c r="C332" s="35">
        <v>351734</v>
      </c>
      <c r="D332" s="35">
        <v>19610</v>
      </c>
      <c r="E332" s="36">
        <f t="shared" si="51"/>
        <v>17936.460989291179</v>
      </c>
      <c r="F332" s="37">
        <f t="shared" si="58"/>
        <v>0.78815916876675185</v>
      </c>
      <c r="G332" s="38">
        <f t="shared" si="52"/>
        <v>2892.5691326788196</v>
      </c>
      <c r="H332" s="38">
        <f t="shared" si="53"/>
        <v>890.8226600311898</v>
      </c>
      <c r="I332" s="36">
        <f t="shared" si="54"/>
        <v>3783.3917927100092</v>
      </c>
      <c r="J332" s="39">
        <f t="shared" si="60"/>
        <v>-273.62996010497682</v>
      </c>
      <c r="K332" s="36">
        <f t="shared" si="55"/>
        <v>3509.7618326050324</v>
      </c>
      <c r="L332" s="36">
        <f t="shared" si="56"/>
        <v>74192313.05504328</v>
      </c>
      <c r="M332" s="36">
        <f t="shared" si="57"/>
        <v>68826429.537384689</v>
      </c>
      <c r="N332" s="40">
        <f>'jan-aug'!M332</f>
        <v>57773345.628790259</v>
      </c>
      <c r="O332" s="40">
        <f t="shared" si="59"/>
        <v>11053083.908594429</v>
      </c>
    </row>
    <row r="333" spans="1:15" s="34" customFormat="1" x14ac:dyDescent="0.3">
      <c r="A333" s="33">
        <v>1721</v>
      </c>
      <c r="B333" s="34" t="s">
        <v>385</v>
      </c>
      <c r="C333" s="35">
        <v>240463</v>
      </c>
      <c r="D333" s="35">
        <v>14885</v>
      </c>
      <c r="E333" s="36">
        <f t="shared" si="51"/>
        <v>16154.719516291569</v>
      </c>
      <c r="F333" s="37">
        <f t="shared" si="58"/>
        <v>0.70986636177684204</v>
      </c>
      <c r="G333" s="38">
        <f t="shared" si="52"/>
        <v>3961.6140164785861</v>
      </c>
      <c r="H333" s="38">
        <f t="shared" si="53"/>
        <v>1514.4321755810536</v>
      </c>
      <c r="I333" s="36">
        <f t="shared" si="54"/>
        <v>5476.0461920596399</v>
      </c>
      <c r="J333" s="39">
        <f t="shared" si="60"/>
        <v>-273.62996010497682</v>
      </c>
      <c r="K333" s="36">
        <f t="shared" si="55"/>
        <v>5202.4162319546631</v>
      </c>
      <c r="L333" s="36">
        <f t="shared" si="56"/>
        <v>81510947.568807736</v>
      </c>
      <c r="M333" s="36">
        <f t="shared" si="57"/>
        <v>77437965.612645164</v>
      </c>
      <c r="N333" s="40">
        <f>'jan-aug'!M333</f>
        <v>62211859.864076629</v>
      </c>
      <c r="O333" s="40">
        <f t="shared" si="59"/>
        <v>15226105.748568535</v>
      </c>
    </row>
    <row r="334" spans="1:15" s="34" customFormat="1" x14ac:dyDescent="0.3">
      <c r="A334" s="33">
        <v>1724</v>
      </c>
      <c r="B334" s="34" t="s">
        <v>386</v>
      </c>
      <c r="C334" s="35">
        <v>37550</v>
      </c>
      <c r="D334" s="35">
        <v>2527</v>
      </c>
      <c r="E334" s="36">
        <f t="shared" si="51"/>
        <v>14859.517214087851</v>
      </c>
      <c r="F334" s="37">
        <f t="shared" si="58"/>
        <v>0.65295292882598621</v>
      </c>
      <c r="G334" s="38">
        <f t="shared" si="52"/>
        <v>4738.7353978008168</v>
      </c>
      <c r="H334" s="38">
        <f t="shared" si="53"/>
        <v>1967.7529813523545</v>
      </c>
      <c r="I334" s="36">
        <f t="shared" si="54"/>
        <v>6706.4883791531711</v>
      </c>
      <c r="J334" s="39">
        <f t="shared" si="60"/>
        <v>-273.62996010497682</v>
      </c>
      <c r="K334" s="36">
        <f t="shared" si="55"/>
        <v>6432.8584190481943</v>
      </c>
      <c r="L334" s="36">
        <f t="shared" si="56"/>
        <v>16947296.134120062</v>
      </c>
      <c r="M334" s="36">
        <f t="shared" si="57"/>
        <v>16255833.224934787</v>
      </c>
      <c r="N334" s="40">
        <f>'jan-aug'!M334</f>
        <v>12296698.090461653</v>
      </c>
      <c r="O334" s="40">
        <f t="shared" si="59"/>
        <v>3959135.1344731338</v>
      </c>
    </row>
    <row r="335" spans="1:15" s="34" customFormat="1" x14ac:dyDescent="0.3">
      <c r="A335" s="33">
        <v>1725</v>
      </c>
      <c r="B335" s="34" t="s">
        <v>387</v>
      </c>
      <c r="C335" s="35">
        <v>24085</v>
      </c>
      <c r="D335" s="35">
        <v>1622</v>
      </c>
      <c r="E335" s="36">
        <f t="shared" si="51"/>
        <v>14848.951911220714</v>
      </c>
      <c r="F335" s="37">
        <f t="shared" si="58"/>
        <v>0.65248867111480768</v>
      </c>
      <c r="G335" s="38">
        <f t="shared" si="52"/>
        <v>4745.0745795210987</v>
      </c>
      <c r="H335" s="38">
        <f t="shared" si="53"/>
        <v>1971.4508373558524</v>
      </c>
      <c r="I335" s="36">
        <f t="shared" si="54"/>
        <v>6716.5254168769516</v>
      </c>
      <c r="J335" s="39">
        <f t="shared" si="60"/>
        <v>-273.62996010497682</v>
      </c>
      <c r="K335" s="36">
        <f t="shared" si="55"/>
        <v>6442.8954567719748</v>
      </c>
      <c r="L335" s="36">
        <f t="shared" si="56"/>
        <v>10894204.226174416</v>
      </c>
      <c r="M335" s="36">
        <f t="shared" si="57"/>
        <v>10450376.430884143</v>
      </c>
      <c r="N335" s="40">
        <f>'jan-aug'!M335</f>
        <v>8577001.5048392545</v>
      </c>
      <c r="O335" s="40">
        <f t="shared" si="59"/>
        <v>1873374.9260448888</v>
      </c>
    </row>
    <row r="336" spans="1:15" s="34" customFormat="1" x14ac:dyDescent="0.3">
      <c r="A336" s="33">
        <v>1736</v>
      </c>
      <c r="B336" s="34" t="s">
        <v>388</v>
      </c>
      <c r="C336" s="35">
        <v>33973</v>
      </c>
      <c r="D336" s="35">
        <v>2139</v>
      </c>
      <c r="E336" s="36">
        <f t="shared" si="51"/>
        <v>15882.655446470313</v>
      </c>
      <c r="F336" s="37">
        <f t="shared" si="58"/>
        <v>0.69791139522855561</v>
      </c>
      <c r="G336" s="38">
        <f t="shared" si="52"/>
        <v>4124.8524583713397</v>
      </c>
      <c r="H336" s="38">
        <f t="shared" si="53"/>
        <v>1609.6546000184931</v>
      </c>
      <c r="I336" s="36">
        <f t="shared" si="54"/>
        <v>5734.5070583898323</v>
      </c>
      <c r="J336" s="39">
        <f t="shared" si="60"/>
        <v>-273.62996010497682</v>
      </c>
      <c r="K336" s="36">
        <f t="shared" si="55"/>
        <v>5460.8770982848555</v>
      </c>
      <c r="L336" s="36">
        <f t="shared" si="56"/>
        <v>12266110.597895851</v>
      </c>
      <c r="M336" s="36">
        <f t="shared" si="57"/>
        <v>11680816.113231305</v>
      </c>
      <c r="N336" s="40">
        <f>'jan-aug'!M336</f>
        <v>9363053.5874544792</v>
      </c>
      <c r="O336" s="40">
        <f t="shared" si="59"/>
        <v>2317762.5257768258</v>
      </c>
    </row>
    <row r="337" spans="1:15" s="34" customFormat="1" x14ac:dyDescent="0.3">
      <c r="A337" s="33">
        <v>1738</v>
      </c>
      <c r="B337" s="34" t="s">
        <v>389</v>
      </c>
      <c r="C337" s="35">
        <v>24794</v>
      </c>
      <c r="D337" s="35">
        <v>1375</v>
      </c>
      <c r="E337" s="36">
        <f t="shared" si="51"/>
        <v>18032</v>
      </c>
      <c r="F337" s="37">
        <f t="shared" si="58"/>
        <v>0.79235731840786661</v>
      </c>
      <c r="G337" s="38">
        <f t="shared" si="52"/>
        <v>2835.2457262535272</v>
      </c>
      <c r="H337" s="38">
        <f t="shared" si="53"/>
        <v>857.38400628310262</v>
      </c>
      <c r="I337" s="36">
        <f t="shared" si="54"/>
        <v>3692.6297325366299</v>
      </c>
      <c r="J337" s="39">
        <f t="shared" si="60"/>
        <v>-273.62996010497682</v>
      </c>
      <c r="K337" s="36">
        <f t="shared" si="55"/>
        <v>3418.9997724316531</v>
      </c>
      <c r="L337" s="36">
        <f t="shared" si="56"/>
        <v>5077365.8822378665</v>
      </c>
      <c r="M337" s="36">
        <f t="shared" si="57"/>
        <v>4701124.6870935233</v>
      </c>
      <c r="N337" s="40">
        <f>'jan-aug'!M337</f>
        <v>3464425.7516362369</v>
      </c>
      <c r="O337" s="40">
        <f t="shared" si="59"/>
        <v>1236698.9354572864</v>
      </c>
    </row>
    <row r="338" spans="1:15" s="34" customFormat="1" x14ac:dyDescent="0.3">
      <c r="A338" s="33">
        <v>1739</v>
      </c>
      <c r="B338" s="34" t="s">
        <v>390</v>
      </c>
      <c r="C338" s="35">
        <v>11514</v>
      </c>
      <c r="D338" s="35">
        <v>469</v>
      </c>
      <c r="E338" s="36">
        <f t="shared" si="51"/>
        <v>24550.106609808103</v>
      </c>
      <c r="F338" s="37">
        <f t="shared" si="58"/>
        <v>1.078774214727972</v>
      </c>
      <c r="G338" s="38">
        <f t="shared" si="52"/>
        <v>-1075.6182396313343</v>
      </c>
      <c r="H338" s="38">
        <f t="shared" si="53"/>
        <v>0</v>
      </c>
      <c r="I338" s="36">
        <f t="shared" si="54"/>
        <v>-1075.6182396313343</v>
      </c>
      <c r="J338" s="39">
        <f t="shared" si="60"/>
        <v>-273.62996010497682</v>
      </c>
      <c r="K338" s="36">
        <f t="shared" si="55"/>
        <v>-1349.2481997363111</v>
      </c>
      <c r="L338" s="36">
        <f t="shared" si="56"/>
        <v>-504464.95438709576</v>
      </c>
      <c r="M338" s="36">
        <f t="shared" si="57"/>
        <v>-632797.40567632986</v>
      </c>
      <c r="N338" s="40">
        <f>'jan-aug'!M338</f>
        <v>-944693.11169193336</v>
      </c>
      <c r="O338" s="40">
        <f t="shared" si="59"/>
        <v>311895.7060156035</v>
      </c>
    </row>
    <row r="339" spans="1:15" s="34" customFormat="1" x14ac:dyDescent="0.3">
      <c r="A339" s="33">
        <v>1740</v>
      </c>
      <c r="B339" s="34" t="s">
        <v>391</v>
      </c>
      <c r="C339" s="35">
        <v>23096</v>
      </c>
      <c r="D339" s="35">
        <v>867</v>
      </c>
      <c r="E339" s="36">
        <f t="shared" si="51"/>
        <v>26638.985005767012</v>
      </c>
      <c r="F339" s="37">
        <f t="shared" si="58"/>
        <v>1.1705631501928193</v>
      </c>
      <c r="G339" s="38">
        <f t="shared" si="52"/>
        <v>-2328.9452772066797</v>
      </c>
      <c r="H339" s="38">
        <f t="shared" si="53"/>
        <v>0</v>
      </c>
      <c r="I339" s="36">
        <f t="shared" si="54"/>
        <v>-2328.9452772066797</v>
      </c>
      <c r="J339" s="39">
        <f t="shared" si="60"/>
        <v>-273.62996010497682</v>
      </c>
      <c r="K339" s="36">
        <f t="shared" si="55"/>
        <v>-2602.5752373116566</v>
      </c>
      <c r="L339" s="36">
        <f t="shared" si="56"/>
        <v>-2019195.5553381913</v>
      </c>
      <c r="M339" s="36">
        <f t="shared" si="57"/>
        <v>-2256432.7307492062</v>
      </c>
      <c r="N339" s="40">
        <f>'jan-aug'!M339</f>
        <v>-2790053.1510381782</v>
      </c>
      <c r="O339" s="40">
        <f t="shared" si="59"/>
        <v>533620.42028897209</v>
      </c>
    </row>
    <row r="340" spans="1:15" s="34" customFormat="1" x14ac:dyDescent="0.3">
      <c r="A340" s="33">
        <v>1742</v>
      </c>
      <c r="B340" s="34" t="s">
        <v>392</v>
      </c>
      <c r="C340" s="35">
        <v>47668</v>
      </c>
      <c r="D340" s="35">
        <v>2466</v>
      </c>
      <c r="E340" s="36">
        <f t="shared" si="51"/>
        <v>19330.089213300893</v>
      </c>
      <c r="F340" s="37">
        <f t="shared" si="58"/>
        <v>0.84939760723358049</v>
      </c>
      <c r="G340" s="38">
        <f t="shared" si="52"/>
        <v>2056.3921982729917</v>
      </c>
      <c r="H340" s="38">
        <f t="shared" si="53"/>
        <v>403.05278162779013</v>
      </c>
      <c r="I340" s="36">
        <f t="shared" si="54"/>
        <v>2459.4449799007816</v>
      </c>
      <c r="J340" s="39">
        <f t="shared" si="60"/>
        <v>-273.62996010497682</v>
      </c>
      <c r="K340" s="36">
        <f t="shared" si="55"/>
        <v>2185.8150197958048</v>
      </c>
      <c r="L340" s="36">
        <f t="shared" si="56"/>
        <v>6064991.3204353275</v>
      </c>
      <c r="M340" s="36">
        <f t="shared" si="57"/>
        <v>5390219.8388164546</v>
      </c>
      <c r="N340" s="40">
        <f>'jan-aug'!M340</f>
        <v>3350570.4752981537</v>
      </c>
      <c r="O340" s="40">
        <f t="shared" si="59"/>
        <v>2039649.3635183009</v>
      </c>
    </row>
    <row r="341" spans="1:15" s="34" customFormat="1" x14ac:dyDescent="0.3">
      <c r="A341" s="33">
        <v>1743</v>
      </c>
      <c r="B341" s="34" t="s">
        <v>393</v>
      </c>
      <c r="C341" s="35">
        <v>20923</v>
      </c>
      <c r="D341" s="35">
        <v>1250</v>
      </c>
      <c r="E341" s="36">
        <f t="shared" si="51"/>
        <v>16738.400000000001</v>
      </c>
      <c r="F341" s="37">
        <f t="shared" si="58"/>
        <v>0.7355142933916502</v>
      </c>
      <c r="G341" s="38">
        <f t="shared" si="52"/>
        <v>3611.4057262535266</v>
      </c>
      <c r="H341" s="38">
        <f t="shared" si="53"/>
        <v>1310.144006283102</v>
      </c>
      <c r="I341" s="36">
        <f t="shared" si="54"/>
        <v>4921.5497325366287</v>
      </c>
      <c r="J341" s="39">
        <f t="shared" si="60"/>
        <v>-273.62996010497682</v>
      </c>
      <c r="K341" s="36">
        <f t="shared" si="55"/>
        <v>4647.9197724316518</v>
      </c>
      <c r="L341" s="36">
        <f t="shared" si="56"/>
        <v>6151937.1656707861</v>
      </c>
      <c r="M341" s="36">
        <f t="shared" si="57"/>
        <v>5809899.7155395644</v>
      </c>
      <c r="N341" s="40">
        <f>'jan-aug'!M341</f>
        <v>5106305.2287602155</v>
      </c>
      <c r="O341" s="40">
        <f t="shared" si="59"/>
        <v>703594.48677934892</v>
      </c>
    </row>
    <row r="342" spans="1:15" s="34" customFormat="1" x14ac:dyDescent="0.3">
      <c r="A342" s="33">
        <v>1744</v>
      </c>
      <c r="B342" s="34" t="s">
        <v>394</v>
      </c>
      <c r="C342" s="35">
        <v>66661</v>
      </c>
      <c r="D342" s="35">
        <v>3825</v>
      </c>
      <c r="E342" s="36">
        <f t="shared" si="51"/>
        <v>17427.712418300653</v>
      </c>
      <c r="F342" s="37">
        <f t="shared" si="58"/>
        <v>0.76580387520786275</v>
      </c>
      <c r="G342" s="38">
        <f t="shared" si="52"/>
        <v>3197.8182752731359</v>
      </c>
      <c r="H342" s="38">
        <f t="shared" si="53"/>
        <v>1068.8846598778741</v>
      </c>
      <c r="I342" s="36">
        <f t="shared" si="54"/>
        <v>4266.70293515101</v>
      </c>
      <c r="J342" s="39">
        <f t="shared" si="60"/>
        <v>-273.62996010497682</v>
      </c>
      <c r="K342" s="36">
        <f t="shared" si="55"/>
        <v>3993.0729750460332</v>
      </c>
      <c r="L342" s="36">
        <f t="shared" si="56"/>
        <v>16320138.726952614</v>
      </c>
      <c r="M342" s="36">
        <f t="shared" si="57"/>
        <v>15273504.129551077</v>
      </c>
      <c r="N342" s="40">
        <f>'jan-aug'!M342</f>
        <v>12549498.000006264</v>
      </c>
      <c r="O342" s="40">
        <f t="shared" si="59"/>
        <v>2724006.1295448132</v>
      </c>
    </row>
    <row r="343" spans="1:15" s="34" customFormat="1" x14ac:dyDescent="0.3">
      <c r="A343" s="33">
        <v>1748</v>
      </c>
      <c r="B343" s="34" t="s">
        <v>395</v>
      </c>
      <c r="C343" s="35">
        <v>9229</v>
      </c>
      <c r="D343" s="35">
        <v>633</v>
      </c>
      <c r="E343" s="36">
        <f t="shared" si="51"/>
        <v>14579.778830963665</v>
      </c>
      <c r="F343" s="37">
        <f t="shared" si="58"/>
        <v>0.64066073965628612</v>
      </c>
      <c r="G343" s="38">
        <f t="shared" si="52"/>
        <v>4906.5784276753284</v>
      </c>
      <c r="H343" s="38">
        <f t="shared" si="53"/>
        <v>2065.6614154458198</v>
      </c>
      <c r="I343" s="36">
        <f t="shared" si="54"/>
        <v>6972.2398431211477</v>
      </c>
      <c r="J343" s="39">
        <f t="shared" si="60"/>
        <v>-273.62996010497682</v>
      </c>
      <c r="K343" s="36">
        <f t="shared" si="55"/>
        <v>6698.6098830161709</v>
      </c>
      <c r="L343" s="36">
        <f t="shared" si="56"/>
        <v>4413427.8206956862</v>
      </c>
      <c r="M343" s="36">
        <f t="shared" si="57"/>
        <v>4240220.0559492363</v>
      </c>
      <c r="N343" s="40">
        <f>'jan-aug'!M343</f>
        <v>3473076.7278441731</v>
      </c>
      <c r="O343" s="40">
        <f t="shared" si="59"/>
        <v>767143.32810506318</v>
      </c>
    </row>
    <row r="344" spans="1:15" s="34" customFormat="1" x14ac:dyDescent="0.3">
      <c r="A344" s="33">
        <v>1749</v>
      </c>
      <c r="B344" s="34" t="s">
        <v>396</v>
      </c>
      <c r="C344" s="35">
        <v>20779</v>
      </c>
      <c r="D344" s="35">
        <v>1103</v>
      </c>
      <c r="E344" s="36">
        <f t="shared" si="51"/>
        <v>18838.62194016319</v>
      </c>
      <c r="F344" s="37">
        <f t="shared" si="58"/>
        <v>0.82780168384024555</v>
      </c>
      <c r="G344" s="38">
        <f t="shared" si="52"/>
        <v>2351.2725621556133</v>
      </c>
      <c r="H344" s="38">
        <f t="shared" si="53"/>
        <v>575.06632722598624</v>
      </c>
      <c r="I344" s="36">
        <f t="shared" si="54"/>
        <v>2926.3388893815995</v>
      </c>
      <c r="J344" s="39">
        <f t="shared" si="60"/>
        <v>-273.62996010497682</v>
      </c>
      <c r="K344" s="36">
        <f t="shared" si="55"/>
        <v>2652.7089292766227</v>
      </c>
      <c r="L344" s="36">
        <f t="shared" si="56"/>
        <v>3227751.7949879044</v>
      </c>
      <c r="M344" s="36">
        <f t="shared" si="57"/>
        <v>2925937.948992115</v>
      </c>
      <c r="N344" s="40">
        <f>'jan-aug'!M344</f>
        <v>2866305.8938580146</v>
      </c>
      <c r="O344" s="40">
        <f t="shared" si="59"/>
        <v>59632.055134100374</v>
      </c>
    </row>
    <row r="345" spans="1:15" s="34" customFormat="1" x14ac:dyDescent="0.3">
      <c r="A345" s="33">
        <v>1750</v>
      </c>
      <c r="B345" s="34" t="s">
        <v>397</v>
      </c>
      <c r="C345" s="35">
        <v>83263</v>
      </c>
      <c r="D345" s="35">
        <v>4387</v>
      </c>
      <c r="E345" s="36">
        <f t="shared" si="51"/>
        <v>18979.484841577389</v>
      </c>
      <c r="F345" s="37">
        <f t="shared" si="58"/>
        <v>0.83399144375748746</v>
      </c>
      <c r="G345" s="38">
        <f t="shared" si="52"/>
        <v>2266.7548213070941</v>
      </c>
      <c r="H345" s="38">
        <f t="shared" si="53"/>
        <v>525.76431173101662</v>
      </c>
      <c r="I345" s="36">
        <f t="shared" si="54"/>
        <v>2792.5191330381108</v>
      </c>
      <c r="J345" s="39">
        <f t="shared" si="60"/>
        <v>-273.62996010497682</v>
      </c>
      <c r="K345" s="36">
        <f t="shared" si="55"/>
        <v>2518.889172933134</v>
      </c>
      <c r="L345" s="36">
        <f t="shared" si="56"/>
        <v>12250781.436638191</v>
      </c>
      <c r="M345" s="36">
        <f t="shared" si="57"/>
        <v>11050366.801657658</v>
      </c>
      <c r="N345" s="40">
        <f>'jan-aug'!M345</f>
        <v>8202979.4708568575</v>
      </c>
      <c r="O345" s="40">
        <f t="shared" si="59"/>
        <v>2847387.3308008006</v>
      </c>
    </row>
    <row r="346" spans="1:15" s="34" customFormat="1" x14ac:dyDescent="0.3">
      <c r="A346" s="33">
        <v>1751</v>
      </c>
      <c r="B346" s="34" t="s">
        <v>398</v>
      </c>
      <c r="C346" s="35">
        <v>87501</v>
      </c>
      <c r="D346" s="35">
        <v>5126</v>
      </c>
      <c r="E346" s="36">
        <f t="shared" si="51"/>
        <v>17070.035115099494</v>
      </c>
      <c r="F346" s="37">
        <f t="shared" si="58"/>
        <v>0.7500869148695849</v>
      </c>
      <c r="G346" s="38">
        <f t="shared" si="52"/>
        <v>3412.4246571938311</v>
      </c>
      <c r="H346" s="38">
        <f t="shared" si="53"/>
        <v>1194.0717159982796</v>
      </c>
      <c r="I346" s="36">
        <f t="shared" si="54"/>
        <v>4606.4963731921107</v>
      </c>
      <c r="J346" s="39">
        <f t="shared" si="60"/>
        <v>-273.62996010497682</v>
      </c>
      <c r="K346" s="36">
        <f t="shared" si="55"/>
        <v>4332.8664130871339</v>
      </c>
      <c r="L346" s="36">
        <f t="shared" si="56"/>
        <v>23612900.408982761</v>
      </c>
      <c r="M346" s="36">
        <f t="shared" si="57"/>
        <v>22210273.233484648</v>
      </c>
      <c r="N346" s="40">
        <f>'jan-aug'!M346</f>
        <v>17415263.202099893</v>
      </c>
      <c r="O346" s="40">
        <f t="shared" si="59"/>
        <v>4795010.0313847549</v>
      </c>
    </row>
    <row r="347" spans="1:15" s="34" customFormat="1" x14ac:dyDescent="0.3">
      <c r="A347" s="33">
        <v>1755</v>
      </c>
      <c r="B347" s="34" t="s">
        <v>399</v>
      </c>
      <c r="C347" s="35">
        <v>9168</v>
      </c>
      <c r="D347" s="35">
        <v>562</v>
      </c>
      <c r="E347" s="36">
        <f t="shared" si="51"/>
        <v>16313.167259786476</v>
      </c>
      <c r="F347" s="37">
        <f t="shared" si="58"/>
        <v>0.71682883011886744</v>
      </c>
      <c r="G347" s="38">
        <f t="shared" si="52"/>
        <v>3866.5453703816415</v>
      </c>
      <c r="H347" s="38">
        <f t="shared" si="53"/>
        <v>1458.9754653578359</v>
      </c>
      <c r="I347" s="36">
        <f t="shared" si="54"/>
        <v>5325.5208357394777</v>
      </c>
      <c r="J347" s="39">
        <f t="shared" si="60"/>
        <v>-273.62996010497682</v>
      </c>
      <c r="K347" s="36">
        <f t="shared" si="55"/>
        <v>5051.8908756345008</v>
      </c>
      <c r="L347" s="36">
        <f t="shared" si="56"/>
        <v>2992942.7096855864</v>
      </c>
      <c r="M347" s="36">
        <f t="shared" si="57"/>
        <v>2839162.6721065897</v>
      </c>
      <c r="N347" s="40">
        <f>'jan-aug'!M347</f>
        <v>2257881.4708505934</v>
      </c>
      <c r="O347" s="40">
        <f t="shared" si="59"/>
        <v>581281.20125599625</v>
      </c>
    </row>
    <row r="348" spans="1:15" s="34" customFormat="1" x14ac:dyDescent="0.3">
      <c r="A348" s="33">
        <v>1756</v>
      </c>
      <c r="B348" s="34" t="s">
        <v>400</v>
      </c>
      <c r="C348" s="35">
        <v>118470</v>
      </c>
      <c r="D348" s="35">
        <v>6769</v>
      </c>
      <c r="E348" s="36">
        <f t="shared" si="51"/>
        <v>17501.846653863198</v>
      </c>
      <c r="F348" s="37">
        <f t="shared" si="58"/>
        <v>0.76906146194768954</v>
      </c>
      <c r="G348" s="38">
        <f t="shared" si="52"/>
        <v>3153.3377339356084</v>
      </c>
      <c r="H348" s="38">
        <f t="shared" si="53"/>
        <v>1042.9376774309833</v>
      </c>
      <c r="I348" s="36">
        <f t="shared" si="54"/>
        <v>4196.2754113665915</v>
      </c>
      <c r="J348" s="39">
        <f t="shared" si="60"/>
        <v>-273.62996010497682</v>
      </c>
      <c r="K348" s="36">
        <f t="shared" si="55"/>
        <v>3922.6454512616147</v>
      </c>
      <c r="L348" s="36">
        <f t="shared" si="56"/>
        <v>28404588.259540457</v>
      </c>
      <c r="M348" s="36">
        <f t="shared" si="57"/>
        <v>26552387.05958987</v>
      </c>
      <c r="N348" s="40">
        <f>'jan-aug'!M348</f>
        <v>21860021.754782319</v>
      </c>
      <c r="O348" s="40">
        <f t="shared" si="59"/>
        <v>4692365.3048075512</v>
      </c>
    </row>
    <row r="349" spans="1:15" s="34" customFormat="1" x14ac:dyDescent="0.3">
      <c r="A349" s="33">
        <v>1804</v>
      </c>
      <c r="B349" s="34" t="s">
        <v>401</v>
      </c>
      <c r="C349" s="35">
        <v>1086056</v>
      </c>
      <c r="D349" s="35">
        <v>50488</v>
      </c>
      <c r="E349" s="36">
        <f t="shared" si="51"/>
        <v>21511.170971319916</v>
      </c>
      <c r="F349" s="37">
        <f t="shared" si="58"/>
        <v>0.94523811815928305</v>
      </c>
      <c r="G349" s="38">
        <f t="shared" si="52"/>
        <v>747.74314346157769</v>
      </c>
      <c r="H349" s="38">
        <f t="shared" si="53"/>
        <v>0</v>
      </c>
      <c r="I349" s="36">
        <f t="shared" si="54"/>
        <v>747.74314346157769</v>
      </c>
      <c r="J349" s="39">
        <f t="shared" si="60"/>
        <v>-273.62996010497682</v>
      </c>
      <c r="K349" s="36">
        <f t="shared" si="55"/>
        <v>474.11318335660087</v>
      </c>
      <c r="L349" s="36">
        <f t="shared" si="56"/>
        <v>37752055.827088133</v>
      </c>
      <c r="M349" s="36">
        <f t="shared" si="57"/>
        <v>23937026.401308063</v>
      </c>
      <c r="N349" s="40">
        <f>'jan-aug'!M349</f>
        <v>25866825.963534523</v>
      </c>
      <c r="O349" s="40">
        <f t="shared" si="59"/>
        <v>-1929799.5622264594</v>
      </c>
    </row>
    <row r="350" spans="1:15" s="34" customFormat="1" x14ac:dyDescent="0.3">
      <c r="A350" s="33">
        <v>1805</v>
      </c>
      <c r="B350" s="34" t="s">
        <v>402</v>
      </c>
      <c r="C350" s="35">
        <v>383240</v>
      </c>
      <c r="D350" s="35">
        <v>18787</v>
      </c>
      <c r="E350" s="36">
        <f t="shared" si="51"/>
        <v>20399.2122212168</v>
      </c>
      <c r="F350" s="37">
        <f t="shared" si="58"/>
        <v>0.89637672433653082</v>
      </c>
      <c r="G350" s="38">
        <f t="shared" si="52"/>
        <v>1414.9183935234475</v>
      </c>
      <c r="H350" s="38">
        <f t="shared" si="53"/>
        <v>28.859728857222759</v>
      </c>
      <c r="I350" s="36">
        <f t="shared" si="54"/>
        <v>1443.7781223806703</v>
      </c>
      <c r="J350" s="39">
        <f t="shared" si="60"/>
        <v>-273.62996010497682</v>
      </c>
      <c r="K350" s="36">
        <f t="shared" si="55"/>
        <v>1170.1481622756935</v>
      </c>
      <c r="L350" s="36">
        <f t="shared" si="56"/>
        <v>27124259.585165653</v>
      </c>
      <c r="M350" s="36">
        <f t="shared" si="57"/>
        <v>21983573.524673454</v>
      </c>
      <c r="N350" s="40">
        <f>'jan-aug'!M350</f>
        <v>17293633.706174545</v>
      </c>
      <c r="O350" s="40">
        <f t="shared" si="59"/>
        <v>4689939.8184989095</v>
      </c>
    </row>
    <row r="351" spans="1:15" s="34" customFormat="1" x14ac:dyDescent="0.3">
      <c r="A351" s="33">
        <v>1811</v>
      </c>
      <c r="B351" s="34" t="s">
        <v>403</v>
      </c>
      <c r="C351" s="35">
        <v>28909</v>
      </c>
      <c r="D351" s="35">
        <v>1465</v>
      </c>
      <c r="E351" s="36">
        <f t="shared" si="51"/>
        <v>19733.105802047783</v>
      </c>
      <c r="F351" s="37">
        <f t="shared" si="58"/>
        <v>0.86710685432394052</v>
      </c>
      <c r="G351" s="38">
        <f t="shared" si="52"/>
        <v>1814.5822450248575</v>
      </c>
      <c r="H351" s="38">
        <f t="shared" si="53"/>
        <v>261.99697556637858</v>
      </c>
      <c r="I351" s="36">
        <f t="shared" si="54"/>
        <v>2076.5792205912362</v>
      </c>
      <c r="J351" s="39">
        <f t="shared" si="60"/>
        <v>-273.62996010497682</v>
      </c>
      <c r="K351" s="36">
        <f t="shared" si="55"/>
        <v>1802.9492604862594</v>
      </c>
      <c r="L351" s="36">
        <f t="shared" si="56"/>
        <v>3042188.5581661612</v>
      </c>
      <c r="M351" s="36">
        <f t="shared" si="57"/>
        <v>2641320.6666123699</v>
      </c>
      <c r="N351" s="40">
        <f>'jan-aug'!M351</f>
        <v>1195169.7044164566</v>
      </c>
      <c r="O351" s="40">
        <f t="shared" si="59"/>
        <v>1446150.9621959133</v>
      </c>
    </row>
    <row r="352" spans="1:15" s="34" customFormat="1" x14ac:dyDescent="0.3">
      <c r="A352" s="33">
        <v>1812</v>
      </c>
      <c r="B352" s="34" t="s">
        <v>404</v>
      </c>
      <c r="C352" s="35">
        <v>32526</v>
      </c>
      <c r="D352" s="35">
        <v>2031</v>
      </c>
      <c r="E352" s="36">
        <f t="shared" si="51"/>
        <v>16014.77104874446</v>
      </c>
      <c r="F352" s="37">
        <f t="shared" si="58"/>
        <v>0.70371678366787371</v>
      </c>
      <c r="G352" s="38">
        <f t="shared" si="52"/>
        <v>4045.5830970068509</v>
      </c>
      <c r="H352" s="38">
        <f t="shared" si="53"/>
        <v>1563.4141392225415</v>
      </c>
      <c r="I352" s="36">
        <f t="shared" si="54"/>
        <v>5608.997236229392</v>
      </c>
      <c r="J352" s="39">
        <f t="shared" si="60"/>
        <v>-273.62996010497682</v>
      </c>
      <c r="K352" s="36">
        <f t="shared" si="55"/>
        <v>5335.3672761244152</v>
      </c>
      <c r="L352" s="36">
        <f t="shared" si="56"/>
        <v>11391873.386781896</v>
      </c>
      <c r="M352" s="36">
        <f t="shared" si="57"/>
        <v>10836130.937808687</v>
      </c>
      <c r="N352" s="40">
        <f>'jan-aug'!M352</f>
        <v>8976303.0556895994</v>
      </c>
      <c r="O352" s="40">
        <f t="shared" si="59"/>
        <v>1859827.8821190875</v>
      </c>
    </row>
    <row r="353" spans="1:15" s="34" customFormat="1" x14ac:dyDescent="0.3">
      <c r="A353" s="33">
        <v>1813</v>
      </c>
      <c r="B353" s="34" t="s">
        <v>405</v>
      </c>
      <c r="C353" s="35">
        <v>143874</v>
      </c>
      <c r="D353" s="35">
        <v>7962</v>
      </c>
      <c r="E353" s="36">
        <f t="shared" si="51"/>
        <v>18070.08289374529</v>
      </c>
      <c r="F353" s="37">
        <f t="shared" si="58"/>
        <v>0.79403074673335627</v>
      </c>
      <c r="G353" s="38">
        <f t="shared" si="52"/>
        <v>2812.3959900063533</v>
      </c>
      <c r="H353" s="38">
        <f t="shared" si="53"/>
        <v>844.05499347225123</v>
      </c>
      <c r="I353" s="36">
        <f t="shared" si="54"/>
        <v>3656.4509834786045</v>
      </c>
      <c r="J353" s="39">
        <f t="shared" si="60"/>
        <v>-273.62996010497682</v>
      </c>
      <c r="K353" s="36">
        <f t="shared" si="55"/>
        <v>3382.8210233736277</v>
      </c>
      <c r="L353" s="36">
        <f t="shared" si="56"/>
        <v>29112662.73045665</v>
      </c>
      <c r="M353" s="36">
        <f t="shared" si="57"/>
        <v>26934020.988100823</v>
      </c>
      <c r="N353" s="40">
        <f>'jan-aug'!M353</f>
        <v>21415186.42511107</v>
      </c>
      <c r="O353" s="40">
        <f t="shared" si="59"/>
        <v>5518834.5629897527</v>
      </c>
    </row>
    <row r="354" spans="1:15" s="34" customFormat="1" x14ac:dyDescent="0.3">
      <c r="A354" s="33">
        <v>1815</v>
      </c>
      <c r="B354" s="34" t="s">
        <v>406</v>
      </c>
      <c r="C354" s="35">
        <v>19447</v>
      </c>
      <c r="D354" s="35">
        <v>1244</v>
      </c>
      <c r="E354" s="36">
        <f t="shared" si="51"/>
        <v>15632.636655948552</v>
      </c>
      <c r="F354" s="37">
        <f t="shared" si="58"/>
        <v>0.68692513644365094</v>
      </c>
      <c r="G354" s="38">
        <f t="shared" si="52"/>
        <v>4274.8637326843955</v>
      </c>
      <c r="H354" s="38">
        <f t="shared" si="53"/>
        <v>1697.1611767011093</v>
      </c>
      <c r="I354" s="36">
        <f t="shared" si="54"/>
        <v>5972.0249093855045</v>
      </c>
      <c r="J354" s="39">
        <f t="shared" si="60"/>
        <v>-273.62996010497682</v>
      </c>
      <c r="K354" s="36">
        <f t="shared" si="55"/>
        <v>5698.3949492805277</v>
      </c>
      <c r="L354" s="36">
        <f t="shared" si="56"/>
        <v>7429198.9872755678</v>
      </c>
      <c r="M354" s="36">
        <f t="shared" si="57"/>
        <v>7088803.316904976</v>
      </c>
      <c r="N354" s="40">
        <f>'jan-aug'!M354</f>
        <v>5932324.6436621668</v>
      </c>
      <c r="O354" s="40">
        <f t="shared" si="59"/>
        <v>1156478.6732428093</v>
      </c>
    </row>
    <row r="355" spans="1:15" s="34" customFormat="1" x14ac:dyDescent="0.3">
      <c r="A355" s="33">
        <v>1816</v>
      </c>
      <c r="B355" s="34" t="s">
        <v>407</v>
      </c>
      <c r="C355" s="35">
        <v>8130</v>
      </c>
      <c r="D355" s="35">
        <v>507</v>
      </c>
      <c r="E355" s="36">
        <f t="shared" si="51"/>
        <v>16035.502958579882</v>
      </c>
      <c r="F355" s="37">
        <f t="shared" si="58"/>
        <v>0.70462777970173951</v>
      </c>
      <c r="G355" s="38">
        <f t="shared" si="52"/>
        <v>4033.1439511055978</v>
      </c>
      <c r="H355" s="38">
        <f t="shared" si="53"/>
        <v>1556.1579707801438</v>
      </c>
      <c r="I355" s="36">
        <f t="shared" si="54"/>
        <v>5589.3019218857416</v>
      </c>
      <c r="J355" s="39">
        <f t="shared" si="60"/>
        <v>-273.62996010497682</v>
      </c>
      <c r="K355" s="36">
        <f t="shared" si="55"/>
        <v>5315.6719617807648</v>
      </c>
      <c r="L355" s="36">
        <f t="shared" si="56"/>
        <v>2833776.074396071</v>
      </c>
      <c r="M355" s="36">
        <f t="shared" si="57"/>
        <v>2695045.6846228479</v>
      </c>
      <c r="N355" s="40">
        <f>'jan-aug'!M355</f>
        <v>2092134.440785144</v>
      </c>
      <c r="O355" s="40">
        <f t="shared" si="59"/>
        <v>602911.24383770395</v>
      </c>
    </row>
    <row r="356" spans="1:15" s="34" customFormat="1" x14ac:dyDescent="0.3">
      <c r="A356" s="33">
        <v>1818</v>
      </c>
      <c r="B356" s="34" t="s">
        <v>322</v>
      </c>
      <c r="C356" s="35">
        <v>32773</v>
      </c>
      <c r="D356" s="35">
        <v>1743</v>
      </c>
      <c r="E356" s="36">
        <f t="shared" si="51"/>
        <v>18802.639127940332</v>
      </c>
      <c r="F356" s="37">
        <f t="shared" si="58"/>
        <v>0.82622053673500606</v>
      </c>
      <c r="G356" s="38">
        <f t="shared" si="52"/>
        <v>2372.862249489328</v>
      </c>
      <c r="H356" s="38">
        <f t="shared" si="53"/>
        <v>587.66031150398624</v>
      </c>
      <c r="I356" s="36">
        <f t="shared" si="54"/>
        <v>2960.5225609933141</v>
      </c>
      <c r="J356" s="39">
        <f t="shared" si="60"/>
        <v>-273.62996010497682</v>
      </c>
      <c r="K356" s="36">
        <f t="shared" si="55"/>
        <v>2686.8926008883373</v>
      </c>
      <c r="L356" s="36">
        <f t="shared" si="56"/>
        <v>5160190.8238113467</v>
      </c>
      <c r="M356" s="36">
        <f t="shared" si="57"/>
        <v>4683253.8033483718</v>
      </c>
      <c r="N356" s="40">
        <f>'jan-aug'!M356</f>
        <v>4050284.970983244</v>
      </c>
      <c r="O356" s="40">
        <f t="shared" si="59"/>
        <v>632968.83236512775</v>
      </c>
    </row>
    <row r="357" spans="1:15" s="34" customFormat="1" x14ac:dyDescent="0.3">
      <c r="A357" s="33">
        <v>1820</v>
      </c>
      <c r="B357" s="34" t="s">
        <v>408</v>
      </c>
      <c r="C357" s="35">
        <v>137836</v>
      </c>
      <c r="D357" s="35">
        <v>7437</v>
      </c>
      <c r="E357" s="36">
        <f t="shared" si="51"/>
        <v>18533.817399489042</v>
      </c>
      <c r="F357" s="37">
        <f t="shared" si="58"/>
        <v>0.81440804428350699</v>
      </c>
      <c r="G357" s="38">
        <f t="shared" si="52"/>
        <v>2534.155286560102</v>
      </c>
      <c r="H357" s="38">
        <f t="shared" si="53"/>
        <v>681.74791646193785</v>
      </c>
      <c r="I357" s="36">
        <f t="shared" si="54"/>
        <v>3215.9032030220396</v>
      </c>
      <c r="J357" s="39">
        <f t="shared" si="60"/>
        <v>-273.62996010497682</v>
      </c>
      <c r="K357" s="36">
        <f t="shared" si="55"/>
        <v>2942.2732429170628</v>
      </c>
      <c r="L357" s="36">
        <f t="shared" si="56"/>
        <v>23916672.120874908</v>
      </c>
      <c r="M357" s="36">
        <f t="shared" si="57"/>
        <v>21881686.107574195</v>
      </c>
      <c r="N357" s="40">
        <f>'jan-aug'!M357</f>
        <v>18551160.229031775</v>
      </c>
      <c r="O357" s="40">
        <f t="shared" si="59"/>
        <v>3330525.8785424195</v>
      </c>
    </row>
    <row r="358" spans="1:15" s="34" customFormat="1" x14ac:dyDescent="0.3">
      <c r="A358" s="33">
        <v>1822</v>
      </c>
      <c r="B358" s="34" t="s">
        <v>409</v>
      </c>
      <c r="C358" s="35">
        <v>33277</v>
      </c>
      <c r="D358" s="35">
        <v>2216</v>
      </c>
      <c r="E358" s="36">
        <f t="shared" si="51"/>
        <v>15016.696750902527</v>
      </c>
      <c r="F358" s="37">
        <f t="shared" si="58"/>
        <v>0.65985966996945711</v>
      </c>
      <c r="G358" s="38">
        <f t="shared" si="52"/>
        <v>4644.4276757120106</v>
      </c>
      <c r="H358" s="38">
        <f t="shared" si="53"/>
        <v>1912.7401434672181</v>
      </c>
      <c r="I358" s="36">
        <f t="shared" si="54"/>
        <v>6557.1678191792289</v>
      </c>
      <c r="J358" s="39">
        <f t="shared" si="60"/>
        <v>-273.62996010497682</v>
      </c>
      <c r="K358" s="36">
        <f t="shared" si="55"/>
        <v>6283.5378590742521</v>
      </c>
      <c r="L358" s="36">
        <f t="shared" si="56"/>
        <v>14530683.887301171</v>
      </c>
      <c r="M358" s="36">
        <f t="shared" si="57"/>
        <v>13924319.895708542</v>
      </c>
      <c r="N358" s="40">
        <f>'jan-aug'!M358</f>
        <v>11244679.429546108</v>
      </c>
      <c r="O358" s="40">
        <f t="shared" si="59"/>
        <v>2679640.4661624338</v>
      </c>
    </row>
    <row r="359" spans="1:15" s="34" customFormat="1" x14ac:dyDescent="0.3">
      <c r="A359" s="33">
        <v>1824</v>
      </c>
      <c r="B359" s="34" t="s">
        <v>410</v>
      </c>
      <c r="C359" s="35">
        <v>249729</v>
      </c>
      <c r="D359" s="35">
        <v>13427</v>
      </c>
      <c r="E359" s="36">
        <f t="shared" si="51"/>
        <v>18599.016906233708</v>
      </c>
      <c r="F359" s="37">
        <f t="shared" si="58"/>
        <v>0.81727302356066533</v>
      </c>
      <c r="G359" s="38">
        <f t="shared" si="52"/>
        <v>2495.0355825133024</v>
      </c>
      <c r="H359" s="38">
        <f t="shared" si="53"/>
        <v>658.92808910130475</v>
      </c>
      <c r="I359" s="36">
        <f t="shared" si="54"/>
        <v>3153.9636716146069</v>
      </c>
      <c r="J359" s="39">
        <f t="shared" si="60"/>
        <v>-273.62996010497682</v>
      </c>
      <c r="K359" s="36">
        <f t="shared" si="55"/>
        <v>2880.3337115096301</v>
      </c>
      <c r="L359" s="36">
        <f t="shared" si="56"/>
        <v>42348270.218769327</v>
      </c>
      <c r="M359" s="36">
        <f t="shared" si="57"/>
        <v>38674240.744439803</v>
      </c>
      <c r="N359" s="40">
        <f>'jan-aug'!M359</f>
        <v>32458877.68525074</v>
      </c>
      <c r="O359" s="40">
        <f t="shared" si="59"/>
        <v>6215363.0591890626</v>
      </c>
    </row>
    <row r="360" spans="1:15" s="34" customFormat="1" x14ac:dyDescent="0.3">
      <c r="A360" s="33">
        <v>1825</v>
      </c>
      <c r="B360" s="34" t="s">
        <v>411</v>
      </c>
      <c r="C360" s="35">
        <v>25897</v>
      </c>
      <c r="D360" s="35">
        <v>1462</v>
      </c>
      <c r="E360" s="36">
        <f t="shared" si="51"/>
        <v>17713.40629274966</v>
      </c>
      <c r="F360" s="37">
        <f t="shared" si="58"/>
        <v>0.77835775898359305</v>
      </c>
      <c r="G360" s="38">
        <f t="shared" si="52"/>
        <v>3026.4019506037316</v>
      </c>
      <c r="H360" s="38">
        <f t="shared" si="53"/>
        <v>968.89180382072163</v>
      </c>
      <c r="I360" s="36">
        <f t="shared" si="54"/>
        <v>3995.2937544244533</v>
      </c>
      <c r="J360" s="39">
        <f t="shared" si="60"/>
        <v>-273.62996010497682</v>
      </c>
      <c r="K360" s="36">
        <f t="shared" si="55"/>
        <v>3721.6637943194764</v>
      </c>
      <c r="L360" s="36">
        <f t="shared" si="56"/>
        <v>5841119.4689685507</v>
      </c>
      <c r="M360" s="36">
        <f t="shared" si="57"/>
        <v>5441072.4672950748</v>
      </c>
      <c r="N360" s="40">
        <f>'jan-aug'!M360</f>
        <v>4038069.2355579478</v>
      </c>
      <c r="O360" s="40">
        <f t="shared" si="59"/>
        <v>1403003.2317371271</v>
      </c>
    </row>
    <row r="361" spans="1:15" s="34" customFormat="1" x14ac:dyDescent="0.3">
      <c r="A361" s="33">
        <v>1826</v>
      </c>
      <c r="B361" s="34" t="s">
        <v>412</v>
      </c>
      <c r="C361" s="35">
        <v>23754</v>
      </c>
      <c r="D361" s="35">
        <v>1465</v>
      </c>
      <c r="E361" s="36">
        <f t="shared" si="51"/>
        <v>16214.334470989761</v>
      </c>
      <c r="F361" s="37">
        <f t="shared" si="58"/>
        <v>0.7124859461624713</v>
      </c>
      <c r="G361" s="38">
        <f t="shared" si="52"/>
        <v>3925.8450436596704</v>
      </c>
      <c r="H361" s="38">
        <f t="shared" si="53"/>
        <v>1493.5669414366862</v>
      </c>
      <c r="I361" s="36">
        <f t="shared" si="54"/>
        <v>5419.4119850963561</v>
      </c>
      <c r="J361" s="39">
        <f t="shared" si="60"/>
        <v>-273.62996010497682</v>
      </c>
      <c r="K361" s="36">
        <f t="shared" si="55"/>
        <v>5145.7820249913793</v>
      </c>
      <c r="L361" s="36">
        <f t="shared" si="56"/>
        <v>7939438.5581661621</v>
      </c>
      <c r="M361" s="36">
        <f t="shared" si="57"/>
        <v>7538570.6666123709</v>
      </c>
      <c r="N361" s="40">
        <f>'jan-aug'!M361</f>
        <v>5642384.5281069744</v>
      </c>
      <c r="O361" s="40">
        <f t="shared" si="59"/>
        <v>1896186.1385053964</v>
      </c>
    </row>
    <row r="362" spans="1:15" s="34" customFormat="1" x14ac:dyDescent="0.3">
      <c r="A362" s="33">
        <v>1827</v>
      </c>
      <c r="B362" s="34" t="s">
        <v>413</v>
      </c>
      <c r="C362" s="35">
        <v>24123</v>
      </c>
      <c r="D362" s="35">
        <v>1402</v>
      </c>
      <c r="E362" s="36">
        <f t="shared" si="51"/>
        <v>17206.134094151214</v>
      </c>
      <c r="F362" s="37">
        <f t="shared" si="58"/>
        <v>0.75606733978526086</v>
      </c>
      <c r="G362" s="38">
        <f t="shared" si="52"/>
        <v>3330.7652697627991</v>
      </c>
      <c r="H362" s="38">
        <f t="shared" si="53"/>
        <v>1146.4370733301778</v>
      </c>
      <c r="I362" s="36">
        <f t="shared" si="54"/>
        <v>4477.2023430929767</v>
      </c>
      <c r="J362" s="39">
        <f t="shared" si="60"/>
        <v>-273.62996010497682</v>
      </c>
      <c r="K362" s="36">
        <f t="shared" si="55"/>
        <v>4203.5723829879998</v>
      </c>
      <c r="L362" s="36">
        <f t="shared" si="56"/>
        <v>6277037.6850163536</v>
      </c>
      <c r="M362" s="36">
        <f t="shared" si="57"/>
        <v>5893408.4809491755</v>
      </c>
      <c r="N362" s="40">
        <f>'jan-aug'!M362</f>
        <v>4458863.3845774587</v>
      </c>
      <c r="O362" s="40">
        <f t="shared" si="59"/>
        <v>1434545.0963717168</v>
      </c>
    </row>
    <row r="363" spans="1:15" s="34" customFormat="1" x14ac:dyDescent="0.3">
      <c r="A363" s="33">
        <v>1828</v>
      </c>
      <c r="B363" s="34" t="s">
        <v>414</v>
      </c>
      <c r="C363" s="35">
        <v>28008</v>
      </c>
      <c r="D363" s="35">
        <v>1838</v>
      </c>
      <c r="E363" s="36">
        <f t="shared" si="51"/>
        <v>15238.302502720348</v>
      </c>
      <c r="F363" s="37">
        <f t="shared" si="58"/>
        <v>0.66959741061132305</v>
      </c>
      <c r="G363" s="38">
        <f t="shared" si="52"/>
        <v>4511.4642246213189</v>
      </c>
      <c r="H363" s="38">
        <f t="shared" si="53"/>
        <v>1835.1781303309808</v>
      </c>
      <c r="I363" s="36">
        <f t="shared" si="54"/>
        <v>6346.6423549522997</v>
      </c>
      <c r="J363" s="39">
        <f t="shared" si="60"/>
        <v>-273.62996010497682</v>
      </c>
      <c r="K363" s="36">
        <f t="shared" si="55"/>
        <v>6073.0123948473229</v>
      </c>
      <c r="L363" s="36">
        <f t="shared" si="56"/>
        <v>11665128.648402328</v>
      </c>
      <c r="M363" s="36">
        <f t="shared" si="57"/>
        <v>11162196.78172938</v>
      </c>
      <c r="N363" s="40">
        <f>'jan-aug'!M363</f>
        <v>9125352.5683690216</v>
      </c>
      <c r="O363" s="40">
        <f t="shared" si="59"/>
        <v>2036844.213360358</v>
      </c>
    </row>
    <row r="364" spans="1:15" s="34" customFormat="1" x14ac:dyDescent="0.3">
      <c r="A364" s="33">
        <v>1832</v>
      </c>
      <c r="B364" s="34" t="s">
        <v>415</v>
      </c>
      <c r="C364" s="35">
        <v>104277</v>
      </c>
      <c r="D364" s="35">
        <v>4486</v>
      </c>
      <c r="E364" s="36">
        <f t="shared" si="51"/>
        <v>23244.984395898351</v>
      </c>
      <c r="F364" s="37">
        <f t="shared" si="58"/>
        <v>1.0214248836716238</v>
      </c>
      <c r="G364" s="38">
        <f t="shared" si="52"/>
        <v>-292.54491128548324</v>
      </c>
      <c r="H364" s="38">
        <f t="shared" si="53"/>
        <v>0</v>
      </c>
      <c r="I364" s="36">
        <f t="shared" si="54"/>
        <v>-292.54491128548324</v>
      </c>
      <c r="J364" s="39">
        <f t="shared" si="60"/>
        <v>-273.62996010497682</v>
      </c>
      <c r="K364" s="36">
        <f t="shared" si="55"/>
        <v>-566.17487139046011</v>
      </c>
      <c r="L364" s="36">
        <f t="shared" si="56"/>
        <v>-1312356.4720266778</v>
      </c>
      <c r="M364" s="36">
        <f t="shared" si="57"/>
        <v>-2539860.4730576039</v>
      </c>
      <c r="N364" s="40">
        <f>'jan-aug'!M364</f>
        <v>-5454765.669616228</v>
      </c>
      <c r="O364" s="40">
        <f t="shared" si="59"/>
        <v>2914905.196558624</v>
      </c>
    </row>
    <row r="365" spans="1:15" s="34" customFormat="1" x14ac:dyDescent="0.3">
      <c r="A365" s="33">
        <v>1833</v>
      </c>
      <c r="B365" s="34" t="s">
        <v>416</v>
      </c>
      <c r="C365" s="35">
        <v>520345</v>
      </c>
      <c r="D365" s="35">
        <v>26039</v>
      </c>
      <c r="E365" s="36">
        <f t="shared" si="51"/>
        <v>19983.294289335226</v>
      </c>
      <c r="F365" s="37">
        <f t="shared" si="58"/>
        <v>0.87810056987870977</v>
      </c>
      <c r="G365" s="38">
        <f t="shared" si="52"/>
        <v>1664.4691526523914</v>
      </c>
      <c r="H365" s="38">
        <f t="shared" si="53"/>
        <v>174.43100501577337</v>
      </c>
      <c r="I365" s="36">
        <f t="shared" si="54"/>
        <v>1838.9001576681646</v>
      </c>
      <c r="J365" s="39">
        <f t="shared" si="60"/>
        <v>-273.62996010497682</v>
      </c>
      <c r="K365" s="36">
        <f t="shared" si="55"/>
        <v>1565.2701975631878</v>
      </c>
      <c r="L365" s="36">
        <f t="shared" si="56"/>
        <v>47883121.205521338</v>
      </c>
      <c r="M365" s="36">
        <f t="shared" si="57"/>
        <v>40758070.674347848</v>
      </c>
      <c r="N365" s="40">
        <f>'jan-aug'!M365</f>
        <v>29280517.561349824</v>
      </c>
      <c r="O365" s="40">
        <f t="shared" si="59"/>
        <v>11477553.112998024</v>
      </c>
    </row>
    <row r="366" spans="1:15" s="34" customFormat="1" x14ac:dyDescent="0.3">
      <c r="A366" s="33">
        <v>1834</v>
      </c>
      <c r="B366" s="34" t="s">
        <v>417</v>
      </c>
      <c r="C366" s="35">
        <v>42933</v>
      </c>
      <c r="D366" s="35">
        <v>1923</v>
      </c>
      <c r="E366" s="36">
        <f t="shared" si="51"/>
        <v>22326.053042121686</v>
      </c>
      <c r="F366" s="37">
        <f t="shared" si="58"/>
        <v>0.9810454480416666</v>
      </c>
      <c r="G366" s="38">
        <f t="shared" si="52"/>
        <v>258.8139009805156</v>
      </c>
      <c r="H366" s="38">
        <f t="shared" si="53"/>
        <v>0</v>
      </c>
      <c r="I366" s="36">
        <f t="shared" si="54"/>
        <v>258.8139009805156</v>
      </c>
      <c r="J366" s="39">
        <f t="shared" si="60"/>
        <v>-273.62996010497682</v>
      </c>
      <c r="K366" s="36">
        <f t="shared" si="55"/>
        <v>-14.816059124461219</v>
      </c>
      <c r="L366" s="36">
        <f t="shared" si="56"/>
        <v>497699.13158553152</v>
      </c>
      <c r="M366" s="36">
        <f t="shared" si="57"/>
        <v>-28491.281696338923</v>
      </c>
      <c r="N366" s="40">
        <f>'jan-aug'!M366</f>
        <v>76584.53351047622</v>
      </c>
      <c r="O366" s="40">
        <f t="shared" si="59"/>
        <v>-105075.81520681514</v>
      </c>
    </row>
    <row r="367" spans="1:15" s="34" customFormat="1" x14ac:dyDescent="0.3">
      <c r="A367" s="33">
        <v>1835</v>
      </c>
      <c r="B367" s="34" t="s">
        <v>418</v>
      </c>
      <c r="C367" s="35">
        <v>9090</v>
      </c>
      <c r="D367" s="35">
        <v>478</v>
      </c>
      <c r="E367" s="36">
        <f t="shared" si="51"/>
        <v>19016.736401673639</v>
      </c>
      <c r="F367" s="37">
        <f t="shared" si="58"/>
        <v>0.83562834184224644</v>
      </c>
      <c r="G367" s="38">
        <f t="shared" si="52"/>
        <v>2244.4038852493436</v>
      </c>
      <c r="H367" s="38">
        <f t="shared" si="53"/>
        <v>512.72626569732893</v>
      </c>
      <c r="I367" s="36">
        <f t="shared" si="54"/>
        <v>2757.1301509466725</v>
      </c>
      <c r="J367" s="39">
        <f t="shared" si="60"/>
        <v>-273.62996010497682</v>
      </c>
      <c r="K367" s="36">
        <f t="shared" si="55"/>
        <v>2483.5001908416957</v>
      </c>
      <c r="L367" s="36">
        <f t="shared" si="56"/>
        <v>1317908.2121525095</v>
      </c>
      <c r="M367" s="36">
        <f t="shared" si="57"/>
        <v>1187113.0912223305</v>
      </c>
      <c r="N367" s="40">
        <f>'jan-aug'!M367</f>
        <v>709303.279477907</v>
      </c>
      <c r="O367" s="40">
        <f t="shared" si="59"/>
        <v>477809.81174442347</v>
      </c>
    </row>
    <row r="368" spans="1:15" s="34" customFormat="1" x14ac:dyDescent="0.3">
      <c r="A368" s="33">
        <v>1836</v>
      </c>
      <c r="B368" s="34" t="s">
        <v>419</v>
      </c>
      <c r="C368" s="35">
        <v>20946</v>
      </c>
      <c r="D368" s="35">
        <v>1268</v>
      </c>
      <c r="E368" s="36">
        <f t="shared" si="51"/>
        <v>16518.927444794954</v>
      </c>
      <c r="F368" s="37">
        <f t="shared" si="58"/>
        <v>0.72587028910447216</v>
      </c>
      <c r="G368" s="38">
        <f t="shared" si="52"/>
        <v>3743.0892593765548</v>
      </c>
      <c r="H368" s="38">
        <f t="shared" si="53"/>
        <v>1386.9594006048687</v>
      </c>
      <c r="I368" s="36">
        <f t="shared" si="54"/>
        <v>5130.048659981423</v>
      </c>
      <c r="J368" s="39">
        <f t="shared" si="60"/>
        <v>-273.62996010497682</v>
      </c>
      <c r="K368" s="36">
        <f t="shared" si="55"/>
        <v>4856.4186998764462</v>
      </c>
      <c r="L368" s="36">
        <f t="shared" si="56"/>
        <v>6504901.7008564444</v>
      </c>
      <c r="M368" s="36">
        <f t="shared" si="57"/>
        <v>6157938.9114433341</v>
      </c>
      <c r="N368" s="40">
        <f>'jan-aug'!M368</f>
        <v>5244546.9840543633</v>
      </c>
      <c r="O368" s="40">
        <f t="shared" si="59"/>
        <v>913391.92738897074</v>
      </c>
    </row>
    <row r="369" spans="1:15" s="34" customFormat="1" x14ac:dyDescent="0.3">
      <c r="A369" s="33">
        <v>1837</v>
      </c>
      <c r="B369" s="34" t="s">
        <v>420</v>
      </c>
      <c r="C369" s="35">
        <v>142569</v>
      </c>
      <c r="D369" s="35">
        <v>6471</v>
      </c>
      <c r="E369" s="36">
        <f t="shared" si="51"/>
        <v>22031.988873435326</v>
      </c>
      <c r="F369" s="37">
        <f t="shared" si="58"/>
        <v>0.96812375903655556</v>
      </c>
      <c r="G369" s="38">
        <f t="shared" si="52"/>
        <v>435.25240219233166</v>
      </c>
      <c r="H369" s="38">
        <f t="shared" si="53"/>
        <v>0</v>
      </c>
      <c r="I369" s="36">
        <f t="shared" si="54"/>
        <v>435.25240219233166</v>
      </c>
      <c r="J369" s="39">
        <f t="shared" si="60"/>
        <v>-273.62996010497682</v>
      </c>
      <c r="K369" s="36">
        <f t="shared" si="55"/>
        <v>161.62244208735484</v>
      </c>
      <c r="L369" s="36">
        <f t="shared" si="56"/>
        <v>2816518.2945865784</v>
      </c>
      <c r="M369" s="36">
        <f t="shared" si="57"/>
        <v>1045858.8227472731</v>
      </c>
      <c r="N369" s="40">
        <f>'jan-aug'!M369</f>
        <v>-1983280.4387174807</v>
      </c>
      <c r="O369" s="40">
        <f t="shared" si="59"/>
        <v>3029139.2614647541</v>
      </c>
    </row>
    <row r="370" spans="1:15" s="34" customFormat="1" x14ac:dyDescent="0.3">
      <c r="A370" s="33">
        <v>1838</v>
      </c>
      <c r="B370" s="34" t="s">
        <v>421</v>
      </c>
      <c r="C370" s="35">
        <v>41785</v>
      </c>
      <c r="D370" s="35">
        <v>2043</v>
      </c>
      <c r="E370" s="36">
        <f t="shared" si="51"/>
        <v>20452.765540871267</v>
      </c>
      <c r="F370" s="37">
        <f t="shared" si="58"/>
        <v>0.89872994997723921</v>
      </c>
      <c r="G370" s="38">
        <f t="shared" si="52"/>
        <v>1382.786401730767</v>
      </c>
      <c r="H370" s="38">
        <f t="shared" si="53"/>
        <v>10.116066978159141</v>
      </c>
      <c r="I370" s="36">
        <f t="shared" si="54"/>
        <v>1392.9024687089261</v>
      </c>
      <c r="J370" s="39">
        <f t="shared" si="60"/>
        <v>-273.62996010497682</v>
      </c>
      <c r="K370" s="36">
        <f t="shared" si="55"/>
        <v>1119.2725086039493</v>
      </c>
      <c r="L370" s="36">
        <f t="shared" si="56"/>
        <v>2845699.7435723362</v>
      </c>
      <c r="M370" s="36">
        <f t="shared" si="57"/>
        <v>2286673.7350778682</v>
      </c>
      <c r="N370" s="40">
        <f>'jan-aug'!M370</f>
        <v>912134.27039100591</v>
      </c>
      <c r="O370" s="40">
        <f t="shared" si="59"/>
        <v>1374539.4646868622</v>
      </c>
    </row>
    <row r="371" spans="1:15" s="34" customFormat="1" x14ac:dyDescent="0.3">
      <c r="A371" s="33">
        <v>1839</v>
      </c>
      <c r="B371" s="34" t="s">
        <v>422</v>
      </c>
      <c r="C371" s="35">
        <v>22178</v>
      </c>
      <c r="D371" s="35">
        <v>1034</v>
      </c>
      <c r="E371" s="36">
        <f t="shared" si="51"/>
        <v>21448.742746615088</v>
      </c>
      <c r="F371" s="37">
        <f t="shared" si="58"/>
        <v>0.94249491381588901</v>
      </c>
      <c r="G371" s="38">
        <f t="shared" si="52"/>
        <v>785.2000782844749</v>
      </c>
      <c r="H371" s="38">
        <f t="shared" si="53"/>
        <v>0</v>
      </c>
      <c r="I371" s="36">
        <f t="shared" si="54"/>
        <v>785.2000782844749</v>
      </c>
      <c r="J371" s="39">
        <f t="shared" si="60"/>
        <v>-273.62996010497682</v>
      </c>
      <c r="K371" s="36">
        <f t="shared" si="55"/>
        <v>511.57011817949808</v>
      </c>
      <c r="L371" s="36">
        <f t="shared" si="56"/>
        <v>811896.88094614702</v>
      </c>
      <c r="M371" s="36">
        <f t="shared" si="57"/>
        <v>528963.50219760102</v>
      </c>
      <c r="N371" s="40">
        <f>'jan-aug'!M371</f>
        <v>-304746.43387944275</v>
      </c>
      <c r="O371" s="40">
        <f t="shared" si="59"/>
        <v>833709.93607704376</v>
      </c>
    </row>
    <row r="372" spans="1:15" s="34" customFormat="1" x14ac:dyDescent="0.3">
      <c r="A372" s="33">
        <v>1840</v>
      </c>
      <c r="B372" s="34" t="s">
        <v>423</v>
      </c>
      <c r="C372" s="35">
        <v>85754</v>
      </c>
      <c r="D372" s="35">
        <v>4700</v>
      </c>
      <c r="E372" s="36">
        <f t="shared" si="51"/>
        <v>18245.531914893618</v>
      </c>
      <c r="F372" s="37">
        <f t="shared" si="58"/>
        <v>0.80174028066827052</v>
      </c>
      <c r="G372" s="38">
        <f t="shared" si="52"/>
        <v>2707.1265773173568</v>
      </c>
      <c r="H372" s="38">
        <f t="shared" si="53"/>
        <v>782.64783607033633</v>
      </c>
      <c r="I372" s="36">
        <f t="shared" si="54"/>
        <v>3489.7744133876931</v>
      </c>
      <c r="J372" s="39">
        <f t="shared" si="60"/>
        <v>-273.62996010497682</v>
      </c>
      <c r="K372" s="36">
        <f t="shared" si="55"/>
        <v>3216.1444532827163</v>
      </c>
      <c r="L372" s="36">
        <f t="shared" si="56"/>
        <v>16401939.742922157</v>
      </c>
      <c r="M372" s="36">
        <f t="shared" si="57"/>
        <v>15115878.930428768</v>
      </c>
      <c r="N372" s="40">
        <f>'jan-aug'!M372</f>
        <v>11328691.66013841</v>
      </c>
      <c r="O372" s="40">
        <f t="shared" si="59"/>
        <v>3787187.270290358</v>
      </c>
    </row>
    <row r="373" spans="1:15" s="34" customFormat="1" x14ac:dyDescent="0.3">
      <c r="A373" s="33">
        <v>1841</v>
      </c>
      <c r="B373" s="34" t="s">
        <v>424</v>
      </c>
      <c r="C373" s="35">
        <v>166104</v>
      </c>
      <c r="D373" s="35">
        <v>9604</v>
      </c>
      <c r="E373" s="36">
        <f t="shared" si="51"/>
        <v>17295.293627655145</v>
      </c>
      <c r="F373" s="37">
        <f t="shared" si="58"/>
        <v>0.75998516414626738</v>
      </c>
      <c r="G373" s="38">
        <f t="shared" si="52"/>
        <v>3277.2695496604406</v>
      </c>
      <c r="H373" s="38">
        <f t="shared" si="53"/>
        <v>1115.231236603802</v>
      </c>
      <c r="I373" s="36">
        <f t="shared" si="54"/>
        <v>4392.5007862642424</v>
      </c>
      <c r="J373" s="39">
        <f t="shared" si="60"/>
        <v>-273.62996010497682</v>
      </c>
      <c r="K373" s="36">
        <f t="shared" si="55"/>
        <v>4118.8708261592656</v>
      </c>
      <c r="L373" s="36">
        <f t="shared" si="56"/>
        <v>42185577.551281787</v>
      </c>
      <c r="M373" s="36">
        <f t="shared" si="57"/>
        <v>39557635.414433584</v>
      </c>
      <c r="N373" s="40">
        <f>'jan-aug'!M373</f>
        <v>33971123.213610493</v>
      </c>
      <c r="O373" s="40">
        <f t="shared" si="59"/>
        <v>5586512.200823091</v>
      </c>
    </row>
    <row r="374" spans="1:15" s="34" customFormat="1" x14ac:dyDescent="0.3">
      <c r="A374" s="33">
        <v>1845</v>
      </c>
      <c r="B374" s="34" t="s">
        <v>425</v>
      </c>
      <c r="C374" s="35">
        <v>44423</v>
      </c>
      <c r="D374" s="35">
        <v>1963</v>
      </c>
      <c r="E374" s="36">
        <f t="shared" si="51"/>
        <v>22630.157921548649</v>
      </c>
      <c r="F374" s="37">
        <f t="shared" si="58"/>
        <v>0.9944083432711196</v>
      </c>
      <c r="G374" s="38">
        <f t="shared" si="52"/>
        <v>76.350973324337971</v>
      </c>
      <c r="H374" s="38">
        <f t="shared" si="53"/>
        <v>0</v>
      </c>
      <c r="I374" s="36">
        <f t="shared" si="54"/>
        <v>76.350973324337971</v>
      </c>
      <c r="J374" s="39">
        <f t="shared" si="60"/>
        <v>-273.62996010497682</v>
      </c>
      <c r="K374" s="36">
        <f t="shared" si="55"/>
        <v>-197.27898678063883</v>
      </c>
      <c r="L374" s="36">
        <f t="shared" si="56"/>
        <v>149876.96063567544</v>
      </c>
      <c r="M374" s="36">
        <f t="shared" si="57"/>
        <v>-387258.65105039405</v>
      </c>
      <c r="N374" s="40">
        <f>'jan-aug'!M374</f>
        <v>-1612698.8875293476</v>
      </c>
      <c r="O374" s="40">
        <f t="shared" si="59"/>
        <v>1225440.2364789536</v>
      </c>
    </row>
    <row r="375" spans="1:15" s="34" customFormat="1" x14ac:dyDescent="0.3">
      <c r="A375" s="33">
        <v>1848</v>
      </c>
      <c r="B375" s="34" t="s">
        <v>426</v>
      </c>
      <c r="C375" s="35">
        <v>43877</v>
      </c>
      <c r="D375" s="35">
        <v>2543</v>
      </c>
      <c r="E375" s="36">
        <f t="shared" si="51"/>
        <v>17254.030672434132</v>
      </c>
      <c r="F375" s="37">
        <f t="shared" si="58"/>
        <v>0.75817199841043637</v>
      </c>
      <c r="G375" s="38">
        <f t="shared" si="52"/>
        <v>3302.0273227930484</v>
      </c>
      <c r="H375" s="38">
        <f t="shared" si="53"/>
        <v>1129.6732709311564</v>
      </c>
      <c r="I375" s="36">
        <f t="shared" si="54"/>
        <v>4431.7005937242047</v>
      </c>
      <c r="J375" s="39">
        <f t="shared" si="60"/>
        <v>-273.62996010497682</v>
      </c>
      <c r="K375" s="36">
        <f t="shared" si="55"/>
        <v>4158.0706336192279</v>
      </c>
      <c r="L375" s="36">
        <f t="shared" si="56"/>
        <v>11269814.609840652</v>
      </c>
      <c r="M375" s="36">
        <f t="shared" si="57"/>
        <v>10573973.621293698</v>
      </c>
      <c r="N375" s="40">
        <f>'jan-aug'!M375</f>
        <v>8940996.3173897825</v>
      </c>
      <c r="O375" s="40">
        <f t="shared" si="59"/>
        <v>1632977.303903915</v>
      </c>
    </row>
    <row r="376" spans="1:15" s="34" customFormat="1" x14ac:dyDescent="0.3">
      <c r="A376" s="33">
        <v>1849</v>
      </c>
      <c r="B376" s="34" t="s">
        <v>427</v>
      </c>
      <c r="C376" s="35">
        <v>37704</v>
      </c>
      <c r="D376" s="35">
        <v>1824</v>
      </c>
      <c r="E376" s="36">
        <f t="shared" si="51"/>
        <v>20671.052631578947</v>
      </c>
      <c r="F376" s="37">
        <f t="shared" si="58"/>
        <v>0.90832186290071926</v>
      </c>
      <c r="G376" s="38">
        <f t="shared" si="52"/>
        <v>1251.8141473061594</v>
      </c>
      <c r="H376" s="38">
        <f t="shared" si="53"/>
        <v>0</v>
      </c>
      <c r="I376" s="36">
        <f t="shared" si="54"/>
        <v>1251.8141473061594</v>
      </c>
      <c r="J376" s="39">
        <f t="shared" si="60"/>
        <v>-273.62996010497682</v>
      </c>
      <c r="K376" s="36">
        <f t="shared" si="55"/>
        <v>978.18418720118257</v>
      </c>
      <c r="L376" s="36">
        <f t="shared" si="56"/>
        <v>2283309.0046864348</v>
      </c>
      <c r="M376" s="36">
        <f t="shared" si="57"/>
        <v>1784207.9574549571</v>
      </c>
      <c r="N376" s="40">
        <f>'jan-aug'!M376</f>
        <v>799356.00058403984</v>
      </c>
      <c r="O376" s="40">
        <f t="shared" si="59"/>
        <v>984851.95687091723</v>
      </c>
    </row>
    <row r="377" spans="1:15" s="34" customFormat="1" x14ac:dyDescent="0.3">
      <c r="A377" s="33">
        <v>1850</v>
      </c>
      <c r="B377" s="34" t="s">
        <v>428</v>
      </c>
      <c r="C377" s="35">
        <v>34320</v>
      </c>
      <c r="D377" s="35">
        <v>1974</v>
      </c>
      <c r="E377" s="36">
        <f t="shared" si="51"/>
        <v>17386.018237082066</v>
      </c>
      <c r="F377" s="37">
        <f t="shared" si="58"/>
        <v>0.76397176065464789</v>
      </c>
      <c r="G377" s="38">
        <f t="shared" si="52"/>
        <v>3222.8347840042879</v>
      </c>
      <c r="H377" s="38">
        <f t="shared" si="53"/>
        <v>1083.4776233043794</v>
      </c>
      <c r="I377" s="36">
        <f t="shared" si="54"/>
        <v>4306.3124073086674</v>
      </c>
      <c r="J377" s="39">
        <f t="shared" si="60"/>
        <v>-273.62996010497682</v>
      </c>
      <c r="K377" s="36">
        <f t="shared" si="55"/>
        <v>4032.6824472036906</v>
      </c>
      <c r="L377" s="36">
        <f t="shared" si="56"/>
        <v>8500660.6920273099</v>
      </c>
      <c r="M377" s="36">
        <f t="shared" si="57"/>
        <v>7960515.1507800855</v>
      </c>
      <c r="N377" s="40">
        <f>'jan-aug'!M377</f>
        <v>5708962.4972581342</v>
      </c>
      <c r="O377" s="40">
        <f t="shared" si="59"/>
        <v>2251552.6535219513</v>
      </c>
    </row>
    <row r="378" spans="1:15" s="34" customFormat="1" x14ac:dyDescent="0.3">
      <c r="A378" s="33">
        <v>1851</v>
      </c>
      <c r="B378" s="34" t="s">
        <v>429</v>
      </c>
      <c r="C378" s="35">
        <v>39932</v>
      </c>
      <c r="D378" s="35">
        <v>2144</v>
      </c>
      <c r="E378" s="36">
        <f t="shared" si="51"/>
        <v>18625</v>
      </c>
      <c r="F378" s="37">
        <f t="shared" si="58"/>
        <v>0.81841476571353788</v>
      </c>
      <c r="G378" s="38">
        <f t="shared" si="52"/>
        <v>2479.4457262535275</v>
      </c>
      <c r="H378" s="38">
        <f t="shared" si="53"/>
        <v>649.83400628310255</v>
      </c>
      <c r="I378" s="36">
        <f t="shared" si="54"/>
        <v>3129.27973253663</v>
      </c>
      <c r="J378" s="39">
        <f t="shared" si="60"/>
        <v>-273.62996010497682</v>
      </c>
      <c r="K378" s="36">
        <f t="shared" si="55"/>
        <v>2855.6497724316532</v>
      </c>
      <c r="L378" s="36">
        <f t="shared" si="56"/>
        <v>6709175.7465585349</v>
      </c>
      <c r="M378" s="36">
        <f t="shared" si="57"/>
        <v>6122513.1120934645</v>
      </c>
      <c r="N378" s="40">
        <f>'jan-aug'!M378</f>
        <v>4783662.4083695235</v>
      </c>
      <c r="O378" s="40">
        <f t="shared" si="59"/>
        <v>1338850.703723941</v>
      </c>
    </row>
    <row r="379" spans="1:15" s="34" customFormat="1" x14ac:dyDescent="0.3">
      <c r="A379" s="33">
        <v>1852</v>
      </c>
      <c r="B379" s="34" t="s">
        <v>430</v>
      </c>
      <c r="C379" s="35">
        <v>20994</v>
      </c>
      <c r="D379" s="35">
        <v>1283</v>
      </c>
      <c r="E379" s="36">
        <f t="shared" si="51"/>
        <v>16363.211223694467</v>
      </c>
      <c r="F379" s="37">
        <f t="shared" si="58"/>
        <v>0.71902784858851232</v>
      </c>
      <c r="G379" s="38">
        <f t="shared" si="52"/>
        <v>3836.5189920368471</v>
      </c>
      <c r="H379" s="38">
        <f t="shared" si="53"/>
        <v>1441.4600779900393</v>
      </c>
      <c r="I379" s="36">
        <f t="shared" si="54"/>
        <v>5277.9790700268859</v>
      </c>
      <c r="J379" s="39">
        <f t="shared" si="60"/>
        <v>-273.62996010497682</v>
      </c>
      <c r="K379" s="36">
        <f t="shared" si="55"/>
        <v>5004.3491099219091</v>
      </c>
      <c r="L379" s="36">
        <f t="shared" si="56"/>
        <v>6771647.1468444942</v>
      </c>
      <c r="M379" s="36">
        <f t="shared" si="57"/>
        <v>6420579.9080298096</v>
      </c>
      <c r="N379" s="40">
        <f>'jan-aug'!M379</f>
        <v>5078073.4467994859</v>
      </c>
      <c r="O379" s="40">
        <f t="shared" si="59"/>
        <v>1342506.4612303236</v>
      </c>
    </row>
    <row r="380" spans="1:15" s="34" customFormat="1" x14ac:dyDescent="0.3">
      <c r="A380" s="33">
        <v>1853</v>
      </c>
      <c r="B380" s="34" t="s">
        <v>431</v>
      </c>
      <c r="C380" s="35">
        <v>22438</v>
      </c>
      <c r="D380" s="35">
        <v>1400</v>
      </c>
      <c r="E380" s="36">
        <f t="shared" si="51"/>
        <v>16027.142857142857</v>
      </c>
      <c r="F380" s="37">
        <f t="shared" si="58"/>
        <v>0.70426042236166309</v>
      </c>
      <c r="G380" s="38">
        <f t="shared" si="52"/>
        <v>4038.1600119678133</v>
      </c>
      <c r="H380" s="38">
        <f t="shared" si="53"/>
        <v>1559.0840062831026</v>
      </c>
      <c r="I380" s="36">
        <f t="shared" si="54"/>
        <v>5597.2440182509163</v>
      </c>
      <c r="J380" s="39">
        <f t="shared" si="60"/>
        <v>-273.62996010497682</v>
      </c>
      <c r="K380" s="36">
        <f t="shared" si="55"/>
        <v>5323.6140581459395</v>
      </c>
      <c r="L380" s="36">
        <f t="shared" si="56"/>
        <v>7836141.6255512824</v>
      </c>
      <c r="M380" s="36">
        <f t="shared" si="57"/>
        <v>7453059.6814043149</v>
      </c>
      <c r="N380" s="40">
        <f>'jan-aug'!M380</f>
        <v>5859319.8562114416</v>
      </c>
      <c r="O380" s="40">
        <f t="shared" si="59"/>
        <v>1593739.8251928734</v>
      </c>
    </row>
    <row r="381" spans="1:15" s="34" customFormat="1" x14ac:dyDescent="0.3">
      <c r="A381" s="33">
        <v>1854</v>
      </c>
      <c r="B381" s="34" t="s">
        <v>432</v>
      </c>
      <c r="C381" s="35">
        <v>39834</v>
      </c>
      <c r="D381" s="35">
        <v>2556</v>
      </c>
      <c r="E381" s="36">
        <f t="shared" si="51"/>
        <v>15584.507042253521</v>
      </c>
      <c r="F381" s="37">
        <f t="shared" si="58"/>
        <v>0.68481023783875961</v>
      </c>
      <c r="G381" s="38">
        <f t="shared" si="52"/>
        <v>4303.7415009014148</v>
      </c>
      <c r="H381" s="38">
        <f t="shared" si="53"/>
        <v>1714.0065414943701</v>
      </c>
      <c r="I381" s="36">
        <f t="shared" si="54"/>
        <v>6017.748042395785</v>
      </c>
      <c r="J381" s="39">
        <f t="shared" si="60"/>
        <v>-273.62996010497682</v>
      </c>
      <c r="K381" s="36">
        <f t="shared" si="55"/>
        <v>5744.1180822908082</v>
      </c>
      <c r="L381" s="36">
        <f t="shared" si="56"/>
        <v>15381363.996363627</v>
      </c>
      <c r="M381" s="36">
        <f t="shared" si="57"/>
        <v>14681965.818335306</v>
      </c>
      <c r="N381" s="40">
        <f>'jan-aug'!M381</f>
        <v>11470779.251768887</v>
      </c>
      <c r="O381" s="40">
        <f t="shared" si="59"/>
        <v>3211186.5665664189</v>
      </c>
    </row>
    <row r="382" spans="1:15" s="34" customFormat="1" x14ac:dyDescent="0.3">
      <c r="A382" s="33">
        <v>1856</v>
      </c>
      <c r="B382" s="34" t="s">
        <v>433</v>
      </c>
      <c r="C382" s="35">
        <v>11733</v>
      </c>
      <c r="D382" s="35">
        <v>551</v>
      </c>
      <c r="E382" s="36">
        <f t="shared" si="51"/>
        <v>21294.010889292196</v>
      </c>
      <c r="F382" s="37">
        <f t="shared" si="58"/>
        <v>0.93569572794961597</v>
      </c>
      <c r="G382" s="38">
        <f t="shared" si="52"/>
        <v>878.03919267820959</v>
      </c>
      <c r="H382" s="38">
        <f t="shared" si="53"/>
        <v>0</v>
      </c>
      <c r="I382" s="36">
        <f t="shared" si="54"/>
        <v>878.03919267820959</v>
      </c>
      <c r="J382" s="39">
        <f t="shared" si="60"/>
        <v>-273.62996010497682</v>
      </c>
      <c r="K382" s="36">
        <f t="shared" si="55"/>
        <v>604.40923257323277</v>
      </c>
      <c r="L382" s="36">
        <f t="shared" si="56"/>
        <v>483799.59516569349</v>
      </c>
      <c r="M382" s="36">
        <f t="shared" si="57"/>
        <v>333029.48714785127</v>
      </c>
      <c r="N382" s="40">
        <f>'jan-aug'!M382</f>
        <v>6865.8751764287035</v>
      </c>
      <c r="O382" s="40">
        <f t="shared" si="59"/>
        <v>326163.61197142256</v>
      </c>
    </row>
    <row r="383" spans="1:15" s="34" customFormat="1" x14ac:dyDescent="0.3">
      <c r="A383" s="33">
        <v>1857</v>
      </c>
      <c r="B383" s="34" t="s">
        <v>434</v>
      </c>
      <c r="C383" s="35">
        <v>15810</v>
      </c>
      <c r="D383" s="35">
        <v>765</v>
      </c>
      <c r="E383" s="36">
        <f t="shared" si="51"/>
        <v>20666.666666666668</v>
      </c>
      <c r="F383" s="37">
        <f t="shared" si="58"/>
        <v>0.9081291360042838</v>
      </c>
      <c r="G383" s="38">
        <f t="shared" si="52"/>
        <v>1254.4457262535266</v>
      </c>
      <c r="H383" s="38">
        <f t="shared" si="53"/>
        <v>0</v>
      </c>
      <c r="I383" s="36">
        <f t="shared" si="54"/>
        <v>1254.4457262535266</v>
      </c>
      <c r="J383" s="39">
        <f t="shared" si="60"/>
        <v>-273.62996010497682</v>
      </c>
      <c r="K383" s="36">
        <f t="shared" si="55"/>
        <v>980.81576614854976</v>
      </c>
      <c r="L383" s="36">
        <f t="shared" si="56"/>
        <v>959650.98058394785</v>
      </c>
      <c r="M383" s="36">
        <f t="shared" si="57"/>
        <v>750324.06110364059</v>
      </c>
      <c r="N383" s="40">
        <f>'jan-aug'!M383</f>
        <v>361329.57261337125</v>
      </c>
      <c r="O383" s="40">
        <f t="shared" si="59"/>
        <v>388994.48849026934</v>
      </c>
    </row>
    <row r="384" spans="1:15" s="34" customFormat="1" x14ac:dyDescent="0.3">
      <c r="A384" s="33">
        <v>1859</v>
      </c>
      <c r="B384" s="34" t="s">
        <v>435</v>
      </c>
      <c r="C384" s="35">
        <v>25762</v>
      </c>
      <c r="D384" s="35">
        <v>1336</v>
      </c>
      <c r="E384" s="36">
        <f t="shared" si="51"/>
        <v>19282.934131736525</v>
      </c>
      <c r="F384" s="37">
        <f t="shared" si="58"/>
        <v>0.84732553125877752</v>
      </c>
      <c r="G384" s="38">
        <f t="shared" si="52"/>
        <v>2084.685247211612</v>
      </c>
      <c r="H384" s="38">
        <f t="shared" si="53"/>
        <v>419.55706017531884</v>
      </c>
      <c r="I384" s="36">
        <f t="shared" si="54"/>
        <v>2504.2423073869309</v>
      </c>
      <c r="J384" s="39">
        <f t="shared" si="60"/>
        <v>-273.62996010497682</v>
      </c>
      <c r="K384" s="36">
        <f t="shared" si="55"/>
        <v>2230.612347281954</v>
      </c>
      <c r="L384" s="36">
        <f t="shared" si="56"/>
        <v>3345667.7226689397</v>
      </c>
      <c r="M384" s="36">
        <f t="shared" si="57"/>
        <v>2980098.0959686907</v>
      </c>
      <c r="N384" s="40">
        <f>'jan-aug'!M384</f>
        <v>2070976.9484989182</v>
      </c>
      <c r="O384" s="40">
        <f t="shared" si="59"/>
        <v>909121.14746977249</v>
      </c>
    </row>
    <row r="385" spans="1:15" s="34" customFormat="1" x14ac:dyDescent="0.3">
      <c r="A385" s="33">
        <v>1860</v>
      </c>
      <c r="B385" s="34" t="s">
        <v>436</v>
      </c>
      <c r="C385" s="35">
        <v>200589</v>
      </c>
      <c r="D385" s="35">
        <v>11198</v>
      </c>
      <c r="E385" s="36">
        <f t="shared" si="51"/>
        <v>17912.930880514377</v>
      </c>
      <c r="F385" s="37">
        <f t="shared" si="58"/>
        <v>0.78712521502383748</v>
      </c>
      <c r="G385" s="38">
        <f t="shared" si="52"/>
        <v>2906.6871979449011</v>
      </c>
      <c r="H385" s="38">
        <f t="shared" si="53"/>
        <v>899.05819810307048</v>
      </c>
      <c r="I385" s="36">
        <f t="shared" si="54"/>
        <v>3805.7453960479716</v>
      </c>
      <c r="J385" s="39">
        <f t="shared" si="60"/>
        <v>-273.62996010497682</v>
      </c>
      <c r="K385" s="36">
        <f t="shared" si="55"/>
        <v>3532.1154359429947</v>
      </c>
      <c r="L385" s="36">
        <f t="shared" si="56"/>
        <v>42616736.944945186</v>
      </c>
      <c r="M385" s="36">
        <f t="shared" si="57"/>
        <v>39552628.651689656</v>
      </c>
      <c r="N385" s="40">
        <f>'jan-aug'!M385</f>
        <v>32097465.321325514</v>
      </c>
      <c r="O385" s="40">
        <f t="shared" si="59"/>
        <v>7455163.3303641416</v>
      </c>
    </row>
    <row r="386" spans="1:15" s="34" customFormat="1" x14ac:dyDescent="0.3">
      <c r="A386" s="33">
        <v>1865</v>
      </c>
      <c r="B386" s="34" t="s">
        <v>437</v>
      </c>
      <c r="C386" s="35">
        <v>175537</v>
      </c>
      <c r="D386" s="35">
        <v>9350</v>
      </c>
      <c r="E386" s="36">
        <f t="shared" si="51"/>
        <v>18774.010695187168</v>
      </c>
      <c r="F386" s="37">
        <f t="shared" si="58"/>
        <v>0.82496255380429862</v>
      </c>
      <c r="G386" s="38">
        <f t="shared" si="52"/>
        <v>2390.0393091412266</v>
      </c>
      <c r="H386" s="38">
        <f t="shared" si="53"/>
        <v>597.68026296759399</v>
      </c>
      <c r="I386" s="36">
        <f t="shared" si="54"/>
        <v>2987.7195721088206</v>
      </c>
      <c r="J386" s="39">
        <f t="shared" si="60"/>
        <v>-273.62996010497682</v>
      </c>
      <c r="K386" s="36">
        <f t="shared" si="55"/>
        <v>2714.0896120038437</v>
      </c>
      <c r="L386" s="36">
        <f t="shared" si="56"/>
        <v>27935177.999217473</v>
      </c>
      <c r="M386" s="36">
        <f t="shared" si="57"/>
        <v>25376737.872235939</v>
      </c>
      <c r="N386" s="40">
        <f>'jan-aug'!M386</f>
        <v>18562045.111126415</v>
      </c>
      <c r="O386" s="40">
        <f t="shared" si="59"/>
        <v>6814692.7611095235</v>
      </c>
    </row>
    <row r="387" spans="1:15" s="34" customFormat="1" x14ac:dyDescent="0.3">
      <c r="A387" s="33">
        <v>1866</v>
      </c>
      <c r="B387" s="34" t="s">
        <v>438</v>
      </c>
      <c r="C387" s="35">
        <v>147261</v>
      </c>
      <c r="D387" s="35">
        <v>8082</v>
      </c>
      <c r="E387" s="36">
        <f t="shared" si="51"/>
        <v>18220.861172976987</v>
      </c>
      <c r="F387" s="37">
        <f t="shared" si="58"/>
        <v>0.80065620552917371</v>
      </c>
      <c r="G387" s="38">
        <f t="shared" si="52"/>
        <v>2721.929022467335</v>
      </c>
      <c r="H387" s="38">
        <f t="shared" si="53"/>
        <v>791.28259574115702</v>
      </c>
      <c r="I387" s="36">
        <f t="shared" si="54"/>
        <v>3513.2116182084919</v>
      </c>
      <c r="J387" s="39">
        <f t="shared" si="60"/>
        <v>-273.62996010497682</v>
      </c>
      <c r="K387" s="36">
        <f t="shared" si="55"/>
        <v>3239.5816581035151</v>
      </c>
      <c r="L387" s="36">
        <f t="shared" si="56"/>
        <v>28393776.298361033</v>
      </c>
      <c r="M387" s="36">
        <f t="shared" si="57"/>
        <v>26182298.960792609</v>
      </c>
      <c r="N387" s="40">
        <f>'jan-aug'!M387</f>
        <v>20194548.127072055</v>
      </c>
      <c r="O387" s="40">
        <f t="shared" si="59"/>
        <v>5987750.8337205537</v>
      </c>
    </row>
    <row r="388" spans="1:15" s="34" customFormat="1" x14ac:dyDescent="0.3">
      <c r="A388" s="33">
        <v>1867</v>
      </c>
      <c r="B388" s="34" t="s">
        <v>194</v>
      </c>
      <c r="C388" s="35">
        <v>41224</v>
      </c>
      <c r="D388" s="35">
        <v>2632</v>
      </c>
      <c r="E388" s="36">
        <f t="shared" si="51"/>
        <v>15662.613981762917</v>
      </c>
      <c r="F388" s="37">
        <f t="shared" si="58"/>
        <v>0.68824239207227278</v>
      </c>
      <c r="G388" s="38">
        <f t="shared" si="52"/>
        <v>4256.8773371957768</v>
      </c>
      <c r="H388" s="38">
        <f t="shared" si="53"/>
        <v>1686.6691126660814</v>
      </c>
      <c r="I388" s="36">
        <f t="shared" si="54"/>
        <v>5943.5464498618585</v>
      </c>
      <c r="J388" s="39">
        <f t="shared" si="60"/>
        <v>-273.62996010497682</v>
      </c>
      <c r="K388" s="36">
        <f t="shared" si="55"/>
        <v>5669.9164897568817</v>
      </c>
      <c r="L388" s="36">
        <f t="shared" si="56"/>
        <v>15643414.256036412</v>
      </c>
      <c r="M388" s="36">
        <f t="shared" si="57"/>
        <v>14923220.201040113</v>
      </c>
      <c r="N388" s="40">
        <f>'jan-aug'!M388</f>
        <v>11650083.329677509</v>
      </c>
      <c r="O388" s="40">
        <f t="shared" si="59"/>
        <v>3273136.8713626042</v>
      </c>
    </row>
    <row r="389" spans="1:15" s="34" customFormat="1" x14ac:dyDescent="0.3">
      <c r="A389" s="33">
        <v>1868</v>
      </c>
      <c r="B389" s="34" t="s">
        <v>439</v>
      </c>
      <c r="C389" s="35">
        <v>87946</v>
      </c>
      <c r="D389" s="35">
        <v>4529</v>
      </c>
      <c r="E389" s="36">
        <f t="shared" si="51"/>
        <v>19418.414661073086</v>
      </c>
      <c r="F389" s="37">
        <f t="shared" si="58"/>
        <v>0.85327878042257499</v>
      </c>
      <c r="G389" s="38">
        <f t="shared" si="52"/>
        <v>2003.3969296096757</v>
      </c>
      <c r="H389" s="38">
        <f t="shared" si="53"/>
        <v>372.13887490752256</v>
      </c>
      <c r="I389" s="36">
        <f t="shared" si="54"/>
        <v>2375.5358045171984</v>
      </c>
      <c r="J389" s="39">
        <f t="shared" si="60"/>
        <v>-273.62996010497682</v>
      </c>
      <c r="K389" s="36">
        <f t="shared" si="55"/>
        <v>2101.9058444122215</v>
      </c>
      <c r="L389" s="36">
        <f t="shared" si="56"/>
        <v>10758801.658658391</v>
      </c>
      <c r="M389" s="36">
        <f t="shared" si="57"/>
        <v>9519531.5693429522</v>
      </c>
      <c r="N389" s="40">
        <f>'jan-aug'!M389</f>
        <v>6290919.9848440113</v>
      </c>
      <c r="O389" s="40">
        <f t="shared" si="59"/>
        <v>3228611.584498941</v>
      </c>
    </row>
    <row r="390" spans="1:15" s="34" customFormat="1" x14ac:dyDescent="0.3">
      <c r="A390" s="33">
        <v>1870</v>
      </c>
      <c r="B390" s="34" t="s">
        <v>440</v>
      </c>
      <c r="C390" s="35">
        <v>186229</v>
      </c>
      <c r="D390" s="35">
        <v>10214</v>
      </c>
      <c r="E390" s="36">
        <f t="shared" si="51"/>
        <v>18232.719796357938</v>
      </c>
      <c r="F390" s="37">
        <f t="shared" si="58"/>
        <v>0.8011772939842613</v>
      </c>
      <c r="G390" s="38">
        <f t="shared" si="52"/>
        <v>2714.8138484387641</v>
      </c>
      <c r="H390" s="38">
        <f t="shared" si="53"/>
        <v>787.13207755782423</v>
      </c>
      <c r="I390" s="36">
        <f t="shared" si="54"/>
        <v>3501.9459259965884</v>
      </c>
      <c r="J390" s="39">
        <f t="shared" si="60"/>
        <v>-273.62996010497682</v>
      </c>
      <c r="K390" s="36">
        <f t="shared" si="55"/>
        <v>3228.3159658916115</v>
      </c>
      <c r="L390" s="36">
        <f t="shared" si="56"/>
        <v>35768875.688129157</v>
      </c>
      <c r="M390" s="36">
        <f t="shared" si="57"/>
        <v>32974019.275616921</v>
      </c>
      <c r="N390" s="40">
        <f>'jan-aug'!M390</f>
        <v>25802799.365245469</v>
      </c>
      <c r="O390" s="40">
        <f t="shared" si="59"/>
        <v>7171219.9103714526</v>
      </c>
    </row>
    <row r="391" spans="1:15" s="34" customFormat="1" x14ac:dyDescent="0.3">
      <c r="A391" s="33">
        <v>1871</v>
      </c>
      <c r="B391" s="34" t="s">
        <v>441</v>
      </c>
      <c r="C391" s="35">
        <v>90700</v>
      </c>
      <c r="D391" s="35">
        <v>4980</v>
      </c>
      <c r="E391" s="36">
        <f t="shared" si="51"/>
        <v>18212.851405622489</v>
      </c>
      <c r="F391" s="37">
        <f t="shared" si="58"/>
        <v>0.80030424247559784</v>
      </c>
      <c r="G391" s="38">
        <f t="shared" si="52"/>
        <v>2726.7348828800341</v>
      </c>
      <c r="H391" s="38">
        <f t="shared" si="53"/>
        <v>794.08601431523164</v>
      </c>
      <c r="I391" s="36">
        <f t="shared" si="54"/>
        <v>3520.8208971952658</v>
      </c>
      <c r="J391" s="39">
        <f t="shared" si="60"/>
        <v>-273.62996010497682</v>
      </c>
      <c r="K391" s="36">
        <f t="shared" si="55"/>
        <v>3247.190937090289</v>
      </c>
      <c r="L391" s="36">
        <f t="shared" si="56"/>
        <v>17533688.068032425</v>
      </c>
      <c r="M391" s="36">
        <f t="shared" si="57"/>
        <v>16171010.86670964</v>
      </c>
      <c r="N391" s="40">
        <f>'jan-aug'!M391</f>
        <v>12797335.631380705</v>
      </c>
      <c r="O391" s="40">
        <f t="shared" si="59"/>
        <v>3373675.2353289351</v>
      </c>
    </row>
    <row r="392" spans="1:15" s="34" customFormat="1" x14ac:dyDescent="0.3">
      <c r="A392" s="33">
        <v>1874</v>
      </c>
      <c r="B392" s="34" t="s">
        <v>442</v>
      </c>
      <c r="C392" s="35">
        <v>21510</v>
      </c>
      <c r="D392" s="35">
        <v>1062</v>
      </c>
      <c r="E392" s="36">
        <f t="shared" ref="E392:E435" si="61">(C392*1000)/D392</f>
        <v>20254.237288135595</v>
      </c>
      <c r="F392" s="37">
        <f t="shared" si="58"/>
        <v>0.89000627462420923</v>
      </c>
      <c r="G392" s="38">
        <f t="shared" ref="G392:G435" si="62">(E$437-E392)*0.6</f>
        <v>1501.9033533721704</v>
      </c>
      <c r="H392" s="38">
        <f t="shared" ref="H392:H435" si="63">IF(E392&gt;=E$437*0.9,0,IF(E392&lt;0.9*E$437,(E$437*0.9-E392)*0.35))</f>
        <v>79.60095543564438</v>
      </c>
      <c r="I392" s="36">
        <f t="shared" ref="I392:I435" si="64">G392+H392</f>
        <v>1581.5043088078148</v>
      </c>
      <c r="J392" s="39">
        <f t="shared" si="60"/>
        <v>-273.62996010497682</v>
      </c>
      <c r="K392" s="36">
        <f t="shared" ref="K392:K435" si="65">I392+J392</f>
        <v>1307.874348702838</v>
      </c>
      <c r="L392" s="36">
        <f t="shared" ref="L392:L435" si="66">(I392*D392)</f>
        <v>1679557.5759538994</v>
      </c>
      <c r="M392" s="36">
        <f t="shared" ref="M392:M435" si="67">(K392*D392)</f>
        <v>1388962.5583224141</v>
      </c>
      <c r="N392" s="40">
        <f>'jan-aug'!M392</f>
        <v>766415.17139268084</v>
      </c>
      <c r="O392" s="40">
        <f t="shared" si="59"/>
        <v>622547.38692973321</v>
      </c>
    </row>
    <row r="393" spans="1:15" s="34" customFormat="1" x14ac:dyDescent="0.3">
      <c r="A393" s="33">
        <v>1902</v>
      </c>
      <c r="B393" s="34" t="s">
        <v>443</v>
      </c>
      <c r="C393" s="35">
        <v>1629898</v>
      </c>
      <c r="D393" s="35">
        <v>73480</v>
      </c>
      <c r="E393" s="36">
        <f t="shared" si="61"/>
        <v>22181.518780620576</v>
      </c>
      <c r="F393" s="37">
        <f t="shared" ref="F393:F435" si="68">IF(ISNUMBER(C393),E393/E$437,"")</f>
        <v>0.97469436220198824</v>
      </c>
      <c r="G393" s="38">
        <f t="shared" si="62"/>
        <v>345.53445788118188</v>
      </c>
      <c r="H393" s="38">
        <f t="shared" si="63"/>
        <v>0</v>
      </c>
      <c r="I393" s="36">
        <f t="shared" si="64"/>
        <v>345.53445788118188</v>
      </c>
      <c r="J393" s="39">
        <f t="shared" si="60"/>
        <v>-273.62996010497682</v>
      </c>
      <c r="K393" s="36">
        <f t="shared" si="65"/>
        <v>71.904497776205062</v>
      </c>
      <c r="L393" s="36">
        <f t="shared" si="66"/>
        <v>25389871.965109244</v>
      </c>
      <c r="M393" s="36">
        <f t="shared" si="67"/>
        <v>5283542.4965955475</v>
      </c>
      <c r="N393" s="40">
        <f>'jan-aug'!M393</f>
        <v>10710155.549843788</v>
      </c>
      <c r="O393" s="40">
        <f t="shared" ref="O393:O437" si="69">M393-N393</f>
        <v>-5426613.0532482406</v>
      </c>
    </row>
    <row r="394" spans="1:15" s="34" customFormat="1" x14ac:dyDescent="0.3">
      <c r="A394" s="33">
        <v>1903</v>
      </c>
      <c r="B394" s="34" t="s">
        <v>444</v>
      </c>
      <c r="C394" s="35">
        <v>488951</v>
      </c>
      <c r="D394" s="35">
        <v>24695</v>
      </c>
      <c r="E394" s="36">
        <f t="shared" si="61"/>
        <v>19799.59505972869</v>
      </c>
      <c r="F394" s="37">
        <f t="shared" si="68"/>
        <v>0.87002850749158545</v>
      </c>
      <c r="G394" s="38">
        <f t="shared" si="62"/>
        <v>1774.6886904163132</v>
      </c>
      <c r="H394" s="38">
        <f t="shared" si="63"/>
        <v>238.7257353780611</v>
      </c>
      <c r="I394" s="36">
        <f t="shared" si="64"/>
        <v>2013.4144257943742</v>
      </c>
      <c r="J394" s="39">
        <f t="shared" ref="J394:J435" si="70">I$439</f>
        <v>-273.62996010497682</v>
      </c>
      <c r="K394" s="36">
        <f t="shared" si="65"/>
        <v>1739.7844656893974</v>
      </c>
      <c r="L394" s="36">
        <f t="shared" si="66"/>
        <v>49721269.24499207</v>
      </c>
      <c r="M394" s="36">
        <f t="shared" si="67"/>
        <v>42963977.380199671</v>
      </c>
      <c r="N394" s="40">
        <f>'jan-aug'!M394</f>
        <v>34952666.49938684</v>
      </c>
      <c r="O394" s="40">
        <f t="shared" si="69"/>
        <v>8011310.8808128312</v>
      </c>
    </row>
    <row r="395" spans="1:15" s="34" customFormat="1" x14ac:dyDescent="0.3">
      <c r="A395" s="33">
        <v>1911</v>
      </c>
      <c r="B395" s="34" t="s">
        <v>445</v>
      </c>
      <c r="C395" s="35">
        <v>48432</v>
      </c>
      <c r="D395" s="35">
        <v>3029</v>
      </c>
      <c r="E395" s="36">
        <f t="shared" si="61"/>
        <v>15989.435457246616</v>
      </c>
      <c r="F395" s="37">
        <f t="shared" si="68"/>
        <v>0.70260349388640142</v>
      </c>
      <c r="G395" s="38">
        <f t="shared" si="62"/>
        <v>4060.7844519055575</v>
      </c>
      <c r="H395" s="38">
        <f t="shared" si="63"/>
        <v>1572.2815962467869</v>
      </c>
      <c r="I395" s="36">
        <f t="shared" si="64"/>
        <v>5633.0660481523446</v>
      </c>
      <c r="J395" s="39">
        <f t="shared" si="70"/>
        <v>-273.62996010497682</v>
      </c>
      <c r="K395" s="36">
        <f t="shared" si="65"/>
        <v>5359.4360880473678</v>
      </c>
      <c r="L395" s="36">
        <f t="shared" si="66"/>
        <v>17062557.059853453</v>
      </c>
      <c r="M395" s="36">
        <f t="shared" si="67"/>
        <v>16233731.910695476</v>
      </c>
      <c r="N395" s="40">
        <f>'jan-aug'!M395</f>
        <v>13114323.710331757</v>
      </c>
      <c r="O395" s="40">
        <f t="shared" si="69"/>
        <v>3119408.2003637198</v>
      </c>
    </row>
    <row r="396" spans="1:15" s="34" customFormat="1" x14ac:dyDescent="0.3">
      <c r="A396" s="33">
        <v>1913</v>
      </c>
      <c r="B396" s="34" t="s">
        <v>446</v>
      </c>
      <c r="C396" s="35">
        <v>53117</v>
      </c>
      <c r="D396" s="35">
        <v>3041</v>
      </c>
      <c r="E396" s="36">
        <f t="shared" si="61"/>
        <v>17466.951660637947</v>
      </c>
      <c r="F396" s="37">
        <f t="shared" si="68"/>
        <v>0.76752811549372879</v>
      </c>
      <c r="G396" s="38">
        <f t="shared" si="62"/>
        <v>3174.2747298707586</v>
      </c>
      <c r="H396" s="38">
        <f t="shared" si="63"/>
        <v>1055.150925059821</v>
      </c>
      <c r="I396" s="36">
        <f t="shared" si="64"/>
        <v>4229.4256549305792</v>
      </c>
      <c r="J396" s="39">
        <f t="shared" si="70"/>
        <v>-273.62996010497682</v>
      </c>
      <c r="K396" s="36">
        <f t="shared" si="65"/>
        <v>3955.7956948256024</v>
      </c>
      <c r="L396" s="36">
        <f t="shared" si="66"/>
        <v>12861683.416643891</v>
      </c>
      <c r="M396" s="36">
        <f t="shared" si="67"/>
        <v>12029574.707964657</v>
      </c>
      <c r="N396" s="40">
        <f>'jan-aug'!M396</f>
        <v>9463484.880527854</v>
      </c>
      <c r="O396" s="40">
        <f t="shared" si="69"/>
        <v>2566089.8274368029</v>
      </c>
    </row>
    <row r="397" spans="1:15" s="34" customFormat="1" x14ac:dyDescent="0.3">
      <c r="A397" s="33">
        <v>1917</v>
      </c>
      <c r="B397" s="34" t="s">
        <v>447</v>
      </c>
      <c r="C397" s="35">
        <v>23815</v>
      </c>
      <c r="D397" s="35">
        <v>1403</v>
      </c>
      <c r="E397" s="36">
        <f t="shared" si="61"/>
        <v>16974.340698503209</v>
      </c>
      <c r="F397" s="37">
        <f t="shared" si="68"/>
        <v>0.74588193642455169</v>
      </c>
      <c r="G397" s="38">
        <f t="shared" si="62"/>
        <v>3469.841307151602</v>
      </c>
      <c r="H397" s="38">
        <f t="shared" si="63"/>
        <v>1227.5647618069795</v>
      </c>
      <c r="I397" s="36">
        <f t="shared" si="64"/>
        <v>4697.4060689585813</v>
      </c>
      <c r="J397" s="39">
        <f t="shared" si="70"/>
        <v>-273.62996010497682</v>
      </c>
      <c r="K397" s="36">
        <f t="shared" si="65"/>
        <v>4423.7761088536045</v>
      </c>
      <c r="L397" s="36">
        <f t="shared" si="66"/>
        <v>6590460.7147488892</v>
      </c>
      <c r="M397" s="36">
        <f t="shared" si="67"/>
        <v>6206557.8807216072</v>
      </c>
      <c r="N397" s="40">
        <f>'jan-aug'!M397</f>
        <v>4801735.1487604659</v>
      </c>
      <c r="O397" s="40">
        <f t="shared" si="69"/>
        <v>1404822.7319611413</v>
      </c>
    </row>
    <row r="398" spans="1:15" s="34" customFormat="1" x14ac:dyDescent="0.3">
      <c r="A398" s="33">
        <v>1919</v>
      </c>
      <c r="B398" s="34" t="s">
        <v>448</v>
      </c>
      <c r="C398" s="35">
        <v>16919</v>
      </c>
      <c r="D398" s="35">
        <v>1137</v>
      </c>
      <c r="E398" s="36">
        <f t="shared" si="61"/>
        <v>14880.386983289358</v>
      </c>
      <c r="F398" s="37">
        <f t="shared" si="68"/>
        <v>0.65386998263922358</v>
      </c>
      <c r="G398" s="38">
        <f t="shared" si="62"/>
        <v>4726.2135362799127</v>
      </c>
      <c r="H398" s="38">
        <f t="shared" si="63"/>
        <v>1960.4485621318272</v>
      </c>
      <c r="I398" s="36">
        <f t="shared" si="64"/>
        <v>6686.6620984117399</v>
      </c>
      <c r="J398" s="39">
        <f t="shared" si="70"/>
        <v>-273.62996010497682</v>
      </c>
      <c r="K398" s="36">
        <f t="shared" si="65"/>
        <v>6413.032138306763</v>
      </c>
      <c r="L398" s="36">
        <f t="shared" si="66"/>
        <v>7602734.8058941485</v>
      </c>
      <c r="M398" s="36">
        <f t="shared" si="67"/>
        <v>7291617.5412547896</v>
      </c>
      <c r="N398" s="40">
        <f>'jan-aug'!M398</f>
        <v>5823845.8760802923</v>
      </c>
      <c r="O398" s="40">
        <f t="shared" si="69"/>
        <v>1467771.6651744973</v>
      </c>
    </row>
    <row r="399" spans="1:15" s="34" customFormat="1" x14ac:dyDescent="0.3">
      <c r="A399" s="33">
        <v>1920</v>
      </c>
      <c r="B399" s="34" t="s">
        <v>449</v>
      </c>
      <c r="C399" s="35">
        <v>14903</v>
      </c>
      <c r="D399" s="35">
        <v>1051</v>
      </c>
      <c r="E399" s="36">
        <f t="shared" si="61"/>
        <v>14179.828734538534</v>
      </c>
      <c r="F399" s="37">
        <f t="shared" si="68"/>
        <v>0.62308623955089648</v>
      </c>
      <c r="G399" s="38">
        <f t="shared" si="62"/>
        <v>5146.5484855304067</v>
      </c>
      <c r="H399" s="38">
        <f t="shared" si="63"/>
        <v>2205.6439491946153</v>
      </c>
      <c r="I399" s="36">
        <f t="shared" si="64"/>
        <v>7352.1924347250224</v>
      </c>
      <c r="J399" s="39">
        <f t="shared" si="70"/>
        <v>-273.62996010497682</v>
      </c>
      <c r="K399" s="36">
        <f t="shared" si="65"/>
        <v>7078.5624746200456</v>
      </c>
      <c r="L399" s="36">
        <f t="shared" si="66"/>
        <v>7727154.2488959981</v>
      </c>
      <c r="M399" s="36">
        <f t="shared" si="67"/>
        <v>7439569.1608256679</v>
      </c>
      <c r="N399" s="40">
        <f>'jan-aug'!M399</f>
        <v>5993974.15634159</v>
      </c>
      <c r="O399" s="40">
        <f t="shared" si="69"/>
        <v>1445595.0044840779</v>
      </c>
    </row>
    <row r="400" spans="1:15" s="34" customFormat="1" x14ac:dyDescent="0.3">
      <c r="A400" s="33">
        <v>1922</v>
      </c>
      <c r="B400" s="34" t="s">
        <v>450</v>
      </c>
      <c r="C400" s="35">
        <v>88246</v>
      </c>
      <c r="D400" s="35">
        <v>4019</v>
      </c>
      <c r="E400" s="36">
        <f t="shared" si="61"/>
        <v>21957.203284399104</v>
      </c>
      <c r="F400" s="37">
        <f t="shared" si="68"/>
        <v>0.96483755069669896</v>
      </c>
      <c r="G400" s="38">
        <f t="shared" si="62"/>
        <v>480.12375561406515</v>
      </c>
      <c r="H400" s="38">
        <f t="shared" si="63"/>
        <v>0</v>
      </c>
      <c r="I400" s="36">
        <f t="shared" si="64"/>
        <v>480.12375561406515</v>
      </c>
      <c r="J400" s="39">
        <f t="shared" si="70"/>
        <v>-273.62996010497682</v>
      </c>
      <c r="K400" s="36">
        <f t="shared" si="65"/>
        <v>206.49379550908833</v>
      </c>
      <c r="L400" s="36">
        <f t="shared" si="66"/>
        <v>1929617.3738129279</v>
      </c>
      <c r="M400" s="36">
        <f t="shared" si="67"/>
        <v>829898.56415102596</v>
      </c>
      <c r="N400" s="40">
        <f>'jan-aug'!M400</f>
        <v>-777546.72897628392</v>
      </c>
      <c r="O400" s="40">
        <f t="shared" si="69"/>
        <v>1607445.29312731</v>
      </c>
    </row>
    <row r="401" spans="1:15" s="34" customFormat="1" x14ac:dyDescent="0.3">
      <c r="A401" s="33">
        <v>1923</v>
      </c>
      <c r="B401" s="34" t="s">
        <v>451</v>
      </c>
      <c r="C401" s="35">
        <v>36194</v>
      </c>
      <c r="D401" s="35">
        <v>2230</v>
      </c>
      <c r="E401" s="36">
        <f t="shared" si="61"/>
        <v>16230.493273542601</v>
      </c>
      <c r="F401" s="37">
        <f t="shared" si="68"/>
        <v>0.71319599193994743</v>
      </c>
      <c r="G401" s="38">
        <f t="shared" si="62"/>
        <v>3916.1497621279668</v>
      </c>
      <c r="H401" s="38">
        <f t="shared" si="63"/>
        <v>1487.9113605431921</v>
      </c>
      <c r="I401" s="36">
        <f t="shared" si="64"/>
        <v>5404.061122671159</v>
      </c>
      <c r="J401" s="39">
        <f t="shared" si="70"/>
        <v>-273.62996010497682</v>
      </c>
      <c r="K401" s="36">
        <f t="shared" si="65"/>
        <v>5130.4311625661821</v>
      </c>
      <c r="L401" s="36">
        <f t="shared" si="66"/>
        <v>12051056.303556684</v>
      </c>
      <c r="M401" s="36">
        <f t="shared" si="67"/>
        <v>11440861.492522586</v>
      </c>
      <c r="N401" s="40">
        <f>'jan-aug'!M401</f>
        <v>9185884.1281082258</v>
      </c>
      <c r="O401" s="40">
        <f t="shared" si="69"/>
        <v>2254977.3644143604</v>
      </c>
    </row>
    <row r="402" spans="1:15" s="34" customFormat="1" x14ac:dyDescent="0.3">
      <c r="A402" s="33">
        <v>1924</v>
      </c>
      <c r="B402" s="34" t="s">
        <v>452</v>
      </c>
      <c r="C402" s="35">
        <v>139924</v>
      </c>
      <c r="D402" s="35">
        <v>6741</v>
      </c>
      <c r="E402" s="36">
        <f t="shared" si="61"/>
        <v>20757.157691737131</v>
      </c>
      <c r="F402" s="37">
        <f t="shared" si="68"/>
        <v>0.91210546841138285</v>
      </c>
      <c r="G402" s="38">
        <f t="shared" si="62"/>
        <v>1200.1511112112487</v>
      </c>
      <c r="H402" s="38">
        <f t="shared" si="63"/>
        <v>0</v>
      </c>
      <c r="I402" s="36">
        <f t="shared" si="64"/>
        <v>1200.1511112112487</v>
      </c>
      <c r="J402" s="39">
        <f t="shared" si="70"/>
        <v>-273.62996010497682</v>
      </c>
      <c r="K402" s="36">
        <f t="shared" si="65"/>
        <v>926.52115110627187</v>
      </c>
      <c r="L402" s="36">
        <f t="shared" si="66"/>
        <v>8090218.6406750279</v>
      </c>
      <c r="M402" s="36">
        <f t="shared" si="67"/>
        <v>6245679.0796073787</v>
      </c>
      <c r="N402" s="40">
        <f>'jan-aug'!M402</f>
        <v>4259906.4692637045</v>
      </c>
      <c r="O402" s="40">
        <f t="shared" si="69"/>
        <v>1985772.6103436742</v>
      </c>
    </row>
    <row r="403" spans="1:15" s="34" customFormat="1" x14ac:dyDescent="0.3">
      <c r="A403" s="33">
        <v>1925</v>
      </c>
      <c r="B403" s="34" t="s">
        <v>453</v>
      </c>
      <c r="C403" s="35">
        <v>63262</v>
      </c>
      <c r="D403" s="35">
        <v>3452</v>
      </c>
      <c r="E403" s="36">
        <f t="shared" si="61"/>
        <v>18326.187717265355</v>
      </c>
      <c r="F403" s="37">
        <f t="shared" si="68"/>
        <v>0.80528443635157276</v>
      </c>
      <c r="G403" s="38">
        <f t="shared" si="62"/>
        <v>2658.7330958943144</v>
      </c>
      <c r="H403" s="38">
        <f t="shared" si="63"/>
        <v>754.41830524022839</v>
      </c>
      <c r="I403" s="36">
        <f t="shared" si="64"/>
        <v>3413.1514011345425</v>
      </c>
      <c r="J403" s="39">
        <f t="shared" si="70"/>
        <v>-273.62996010497682</v>
      </c>
      <c r="K403" s="36">
        <f t="shared" si="65"/>
        <v>3139.5214410295657</v>
      </c>
      <c r="L403" s="36">
        <f t="shared" si="66"/>
        <v>11782198.63671644</v>
      </c>
      <c r="M403" s="36">
        <f t="shared" si="67"/>
        <v>10837628.01443406</v>
      </c>
      <c r="N403" s="40">
        <f>'jan-aug'!M403</f>
        <v>8703629.9597442131</v>
      </c>
      <c r="O403" s="40">
        <f t="shared" si="69"/>
        <v>2133998.0546898469</v>
      </c>
    </row>
    <row r="404" spans="1:15" s="34" customFormat="1" x14ac:dyDescent="0.3">
      <c r="A404" s="33">
        <v>1926</v>
      </c>
      <c r="B404" s="34" t="s">
        <v>454</v>
      </c>
      <c r="C404" s="35">
        <v>18302</v>
      </c>
      <c r="D404" s="35">
        <v>1158</v>
      </c>
      <c r="E404" s="36">
        <f t="shared" si="61"/>
        <v>15804.835924006908</v>
      </c>
      <c r="F404" s="37">
        <f t="shared" si="68"/>
        <v>0.69449187059796091</v>
      </c>
      <c r="G404" s="38">
        <f t="shared" si="62"/>
        <v>4171.544171849383</v>
      </c>
      <c r="H404" s="38">
        <f t="shared" si="63"/>
        <v>1636.891432880685</v>
      </c>
      <c r="I404" s="36">
        <f t="shared" si="64"/>
        <v>5808.435604730068</v>
      </c>
      <c r="J404" s="39">
        <f t="shared" si="70"/>
        <v>-273.62996010497682</v>
      </c>
      <c r="K404" s="36">
        <f t="shared" si="65"/>
        <v>5534.8056446250912</v>
      </c>
      <c r="L404" s="36">
        <f t="shared" si="66"/>
        <v>6726168.4302774183</v>
      </c>
      <c r="M404" s="36">
        <f t="shared" si="67"/>
        <v>6409304.9364758553</v>
      </c>
      <c r="N404" s="40">
        <f>'jan-aug'!M404</f>
        <v>5171452.9239234645</v>
      </c>
      <c r="O404" s="40">
        <f t="shared" si="69"/>
        <v>1237852.0125523908</v>
      </c>
    </row>
    <row r="405" spans="1:15" s="34" customFormat="1" x14ac:dyDescent="0.3">
      <c r="A405" s="33">
        <v>1927</v>
      </c>
      <c r="B405" s="34" t="s">
        <v>455</v>
      </c>
      <c r="C405" s="35">
        <v>25071</v>
      </c>
      <c r="D405" s="35">
        <v>1543</v>
      </c>
      <c r="E405" s="36">
        <f t="shared" si="61"/>
        <v>16248.217757615035</v>
      </c>
      <c r="F405" s="37">
        <f t="shared" si="68"/>
        <v>0.71397483647576143</v>
      </c>
      <c r="G405" s="38">
        <f t="shared" si="62"/>
        <v>3905.515071684506</v>
      </c>
      <c r="H405" s="38">
        <f t="shared" si="63"/>
        <v>1481.7077911178403</v>
      </c>
      <c r="I405" s="36">
        <f t="shared" si="64"/>
        <v>5387.2228628023458</v>
      </c>
      <c r="J405" s="39">
        <f t="shared" si="70"/>
        <v>-273.62996010497682</v>
      </c>
      <c r="K405" s="36">
        <f t="shared" si="65"/>
        <v>5113.592902697369</v>
      </c>
      <c r="L405" s="36">
        <f t="shared" si="66"/>
        <v>8312484.8773040194</v>
      </c>
      <c r="M405" s="36">
        <f t="shared" si="67"/>
        <v>7890273.8488620408</v>
      </c>
      <c r="N405" s="40">
        <f>'jan-aug'!M405</f>
        <v>6531182.1343816081</v>
      </c>
      <c r="O405" s="40">
        <f t="shared" si="69"/>
        <v>1359091.7144804327</v>
      </c>
    </row>
    <row r="406" spans="1:15" s="34" customFormat="1" x14ac:dyDescent="0.3">
      <c r="A406" s="33">
        <v>1928</v>
      </c>
      <c r="B406" s="34" t="s">
        <v>456</v>
      </c>
      <c r="C406" s="35">
        <v>16026</v>
      </c>
      <c r="D406" s="35">
        <v>913</v>
      </c>
      <c r="E406" s="36">
        <f t="shared" si="61"/>
        <v>17553.121577217964</v>
      </c>
      <c r="F406" s="37">
        <f t="shared" si="68"/>
        <v>0.77131457090792421</v>
      </c>
      <c r="G406" s="38">
        <f t="shared" si="62"/>
        <v>3122.5727799227489</v>
      </c>
      <c r="H406" s="38">
        <f t="shared" si="63"/>
        <v>1024.9914542568151</v>
      </c>
      <c r="I406" s="36">
        <f t="shared" si="64"/>
        <v>4147.5642341795638</v>
      </c>
      <c r="J406" s="39">
        <f t="shared" si="70"/>
        <v>-273.62996010497682</v>
      </c>
      <c r="K406" s="36">
        <f t="shared" si="65"/>
        <v>3873.9342740745869</v>
      </c>
      <c r="L406" s="36">
        <f t="shared" si="66"/>
        <v>3786726.1458059419</v>
      </c>
      <c r="M406" s="36">
        <f t="shared" si="67"/>
        <v>3536901.9922300978</v>
      </c>
      <c r="N406" s="40">
        <f>'jan-aug'!M406</f>
        <v>2440370.6990864612</v>
      </c>
      <c r="O406" s="40">
        <f t="shared" si="69"/>
        <v>1096531.2931436365</v>
      </c>
    </row>
    <row r="407" spans="1:15" s="34" customFormat="1" x14ac:dyDescent="0.3">
      <c r="A407" s="33">
        <v>1929</v>
      </c>
      <c r="B407" s="34" t="s">
        <v>457</v>
      </c>
      <c r="C407" s="35">
        <v>18024</v>
      </c>
      <c r="D407" s="35">
        <v>915</v>
      </c>
      <c r="E407" s="36">
        <f t="shared" si="61"/>
        <v>19698.360655737706</v>
      </c>
      <c r="F407" s="37">
        <f t="shared" si="68"/>
        <v>0.86558009240302536</v>
      </c>
      <c r="G407" s="38">
        <f t="shared" si="62"/>
        <v>1835.4293328109036</v>
      </c>
      <c r="H407" s="38">
        <f t="shared" si="63"/>
        <v>274.15777677490547</v>
      </c>
      <c r="I407" s="36">
        <f t="shared" si="64"/>
        <v>2109.5871095858092</v>
      </c>
      <c r="J407" s="39">
        <f t="shared" si="70"/>
        <v>-273.62996010497682</v>
      </c>
      <c r="K407" s="36">
        <f t="shared" si="65"/>
        <v>1835.9571494808324</v>
      </c>
      <c r="L407" s="36">
        <f t="shared" si="66"/>
        <v>1930272.2052710154</v>
      </c>
      <c r="M407" s="36">
        <f t="shared" si="67"/>
        <v>1679900.7917749616</v>
      </c>
      <c r="N407" s="40">
        <f>'jan-aug'!M407</f>
        <v>902164.22745247767</v>
      </c>
      <c r="O407" s="40">
        <f t="shared" si="69"/>
        <v>777736.56432248396</v>
      </c>
    </row>
    <row r="408" spans="1:15" s="34" customFormat="1" x14ac:dyDescent="0.3">
      <c r="A408" s="33">
        <v>1931</v>
      </c>
      <c r="B408" s="34" t="s">
        <v>458</v>
      </c>
      <c r="C408" s="35">
        <v>221216</v>
      </c>
      <c r="D408" s="35">
        <v>11618</v>
      </c>
      <c r="E408" s="36">
        <f t="shared" si="61"/>
        <v>19040.798760543985</v>
      </c>
      <c r="F408" s="37">
        <f t="shared" si="68"/>
        <v>0.83668568357633444</v>
      </c>
      <c r="G408" s="38">
        <f t="shared" si="62"/>
        <v>2229.9664699271366</v>
      </c>
      <c r="H408" s="38">
        <f t="shared" si="63"/>
        <v>504.30444009270792</v>
      </c>
      <c r="I408" s="36">
        <f t="shared" si="64"/>
        <v>2734.2709100198445</v>
      </c>
      <c r="J408" s="39">
        <f t="shared" si="70"/>
        <v>-273.62996010497682</v>
      </c>
      <c r="K408" s="36">
        <f t="shared" si="65"/>
        <v>2460.6409499148676</v>
      </c>
      <c r="L408" s="36">
        <f t="shared" si="66"/>
        <v>31766759.432610553</v>
      </c>
      <c r="M408" s="36">
        <f t="shared" si="67"/>
        <v>28587726.556110933</v>
      </c>
      <c r="N408" s="40">
        <f>'jan-aug'!M408</f>
        <v>20937256.278188944</v>
      </c>
      <c r="O408" s="40">
        <f t="shared" si="69"/>
        <v>7650470.2779219896</v>
      </c>
    </row>
    <row r="409" spans="1:15" s="34" customFormat="1" x14ac:dyDescent="0.3">
      <c r="A409" s="33">
        <v>1933</v>
      </c>
      <c r="B409" s="34" t="s">
        <v>459</v>
      </c>
      <c r="C409" s="35">
        <v>93459</v>
      </c>
      <c r="D409" s="35">
        <v>5701</v>
      </c>
      <c r="E409" s="36">
        <f t="shared" si="61"/>
        <v>16393.439747412736</v>
      </c>
      <c r="F409" s="37">
        <f t="shared" si="68"/>
        <v>0.72035614228820377</v>
      </c>
      <c r="G409" s="38">
        <f t="shared" si="62"/>
        <v>3818.3818778058853</v>
      </c>
      <c r="H409" s="38">
        <f t="shared" si="63"/>
        <v>1430.8800946886449</v>
      </c>
      <c r="I409" s="36">
        <f t="shared" si="64"/>
        <v>5249.2619724945307</v>
      </c>
      <c r="J409" s="39">
        <f t="shared" si="70"/>
        <v>-273.62996010497682</v>
      </c>
      <c r="K409" s="36">
        <f t="shared" si="65"/>
        <v>4975.6320123895539</v>
      </c>
      <c r="L409" s="36">
        <f t="shared" si="66"/>
        <v>29926042.505191319</v>
      </c>
      <c r="M409" s="36">
        <f t="shared" si="67"/>
        <v>28366078.102632847</v>
      </c>
      <c r="N409" s="40">
        <f>'jan-aug'!M409</f>
        <v>22930627.6073296</v>
      </c>
      <c r="O409" s="40">
        <f t="shared" si="69"/>
        <v>5435450.4953032471</v>
      </c>
    </row>
    <row r="410" spans="1:15" s="34" customFormat="1" x14ac:dyDescent="0.3">
      <c r="A410" s="33">
        <v>1936</v>
      </c>
      <c r="B410" s="34" t="s">
        <v>460</v>
      </c>
      <c r="C410" s="35">
        <v>40036</v>
      </c>
      <c r="D410" s="35">
        <v>2282</v>
      </c>
      <c r="E410" s="36">
        <f t="shared" si="61"/>
        <v>17544.259421560037</v>
      </c>
      <c r="F410" s="37">
        <f t="shared" si="68"/>
        <v>0.77092515243562887</v>
      </c>
      <c r="G410" s="38">
        <f t="shared" si="62"/>
        <v>3127.8900733175055</v>
      </c>
      <c r="H410" s="38">
        <f t="shared" si="63"/>
        <v>1028.0932087370898</v>
      </c>
      <c r="I410" s="36">
        <f t="shared" si="64"/>
        <v>4155.9832820545953</v>
      </c>
      <c r="J410" s="39">
        <f t="shared" si="70"/>
        <v>-273.62996010497682</v>
      </c>
      <c r="K410" s="36">
        <f t="shared" si="65"/>
        <v>3882.3533219496185</v>
      </c>
      <c r="L410" s="36">
        <f t="shared" si="66"/>
        <v>9483953.8496485855</v>
      </c>
      <c r="M410" s="36">
        <f t="shared" si="67"/>
        <v>8859530.280689029</v>
      </c>
      <c r="N410" s="40">
        <f>'jan-aug'!M410</f>
        <v>6758365.8656246495</v>
      </c>
      <c r="O410" s="40">
        <f t="shared" si="69"/>
        <v>2101164.4150643796</v>
      </c>
    </row>
    <row r="411" spans="1:15" s="34" customFormat="1" x14ac:dyDescent="0.3">
      <c r="A411" s="33">
        <v>1938</v>
      </c>
      <c r="B411" s="34" t="s">
        <v>461</v>
      </c>
      <c r="C411" s="35">
        <v>48718</v>
      </c>
      <c r="D411" s="35">
        <v>2861</v>
      </c>
      <c r="E411" s="36">
        <f t="shared" si="61"/>
        <v>17028.311779098218</v>
      </c>
      <c r="F411" s="37">
        <f t="shared" si="68"/>
        <v>0.74825351920471117</v>
      </c>
      <c r="G411" s="38">
        <f t="shared" si="62"/>
        <v>3437.4586587945964</v>
      </c>
      <c r="H411" s="38">
        <f t="shared" si="63"/>
        <v>1208.6748835987264</v>
      </c>
      <c r="I411" s="36">
        <f t="shared" si="64"/>
        <v>4646.1335423933233</v>
      </c>
      <c r="J411" s="39">
        <f t="shared" si="70"/>
        <v>-273.62996010497682</v>
      </c>
      <c r="K411" s="36">
        <f t="shared" si="65"/>
        <v>4372.5035822883465</v>
      </c>
      <c r="L411" s="36">
        <f t="shared" si="66"/>
        <v>13292588.064787298</v>
      </c>
      <c r="M411" s="36">
        <f t="shared" si="67"/>
        <v>12509732.74892696</v>
      </c>
      <c r="N411" s="40">
        <f>'jan-aug'!M411</f>
        <v>10343017.327586381</v>
      </c>
      <c r="O411" s="40">
        <f t="shared" si="69"/>
        <v>2166715.4213405792</v>
      </c>
    </row>
    <row r="412" spans="1:15" s="34" customFormat="1" x14ac:dyDescent="0.3">
      <c r="A412" s="33">
        <v>1939</v>
      </c>
      <c r="B412" s="34" t="s">
        <v>462</v>
      </c>
      <c r="C412" s="35">
        <v>35976</v>
      </c>
      <c r="D412" s="35">
        <v>1865</v>
      </c>
      <c r="E412" s="36">
        <f t="shared" si="61"/>
        <v>19290.080428954425</v>
      </c>
      <c r="F412" s="37">
        <f t="shared" si="68"/>
        <v>0.84763955193868668</v>
      </c>
      <c r="G412" s="38">
        <f t="shared" si="62"/>
        <v>2080.3974688808726</v>
      </c>
      <c r="H412" s="38">
        <f t="shared" si="63"/>
        <v>417.05585614905391</v>
      </c>
      <c r="I412" s="36">
        <f t="shared" si="64"/>
        <v>2497.4533250299264</v>
      </c>
      <c r="J412" s="39">
        <f t="shared" si="70"/>
        <v>-273.62996010497682</v>
      </c>
      <c r="K412" s="36">
        <f t="shared" si="65"/>
        <v>2223.8233649249496</v>
      </c>
      <c r="L412" s="36">
        <f t="shared" si="66"/>
        <v>4657750.4511808129</v>
      </c>
      <c r="M412" s="36">
        <f t="shared" si="67"/>
        <v>4147430.575585031</v>
      </c>
      <c r="N412" s="40">
        <f>'jan-aug'!M412</f>
        <v>2698390.201310243</v>
      </c>
      <c r="O412" s="40">
        <f t="shared" si="69"/>
        <v>1449040.374274788</v>
      </c>
    </row>
    <row r="413" spans="1:15" s="34" customFormat="1" x14ac:dyDescent="0.3">
      <c r="A413" s="33">
        <v>1940</v>
      </c>
      <c r="B413" s="34" t="s">
        <v>463</v>
      </c>
      <c r="C413" s="35">
        <v>35827</v>
      </c>
      <c r="D413" s="35">
        <v>2150</v>
      </c>
      <c r="E413" s="36">
        <f t="shared" si="61"/>
        <v>16663.720930232557</v>
      </c>
      <c r="F413" s="37">
        <f t="shared" si="68"/>
        <v>0.73223276569299633</v>
      </c>
      <c r="G413" s="38">
        <f t="shared" si="62"/>
        <v>3656.2131681139931</v>
      </c>
      <c r="H413" s="38">
        <f t="shared" si="63"/>
        <v>1336.2816807017075</v>
      </c>
      <c r="I413" s="36">
        <f t="shared" si="64"/>
        <v>4992.4948488157006</v>
      </c>
      <c r="J413" s="39">
        <f t="shared" si="70"/>
        <v>-273.62996010497682</v>
      </c>
      <c r="K413" s="36">
        <f t="shared" si="65"/>
        <v>4718.8648887107238</v>
      </c>
      <c r="L413" s="36">
        <f t="shared" si="66"/>
        <v>10733863.924953757</v>
      </c>
      <c r="M413" s="36">
        <f t="shared" si="67"/>
        <v>10145559.510728056</v>
      </c>
      <c r="N413" s="40">
        <f>'jan-aug'!M413</f>
        <v>7612292.9934675712</v>
      </c>
      <c r="O413" s="40">
        <f t="shared" si="69"/>
        <v>2533266.5172604844</v>
      </c>
    </row>
    <row r="414" spans="1:15" s="34" customFormat="1" x14ac:dyDescent="0.3">
      <c r="A414" s="33">
        <v>1941</v>
      </c>
      <c r="B414" s="34" t="s">
        <v>464</v>
      </c>
      <c r="C414" s="35">
        <v>47941</v>
      </c>
      <c r="D414" s="35">
        <v>2920</v>
      </c>
      <c r="E414" s="36">
        <f t="shared" si="61"/>
        <v>16418.150684931508</v>
      </c>
      <c r="F414" s="37">
        <f t="shared" si="68"/>
        <v>0.72144198369169299</v>
      </c>
      <c r="G414" s="38">
        <f t="shared" si="62"/>
        <v>3803.5553152946222</v>
      </c>
      <c r="H414" s="38">
        <f t="shared" si="63"/>
        <v>1422.2312665570746</v>
      </c>
      <c r="I414" s="36">
        <f t="shared" si="64"/>
        <v>5225.7865818516966</v>
      </c>
      <c r="J414" s="39">
        <f t="shared" si="70"/>
        <v>-273.62996010497682</v>
      </c>
      <c r="K414" s="36">
        <f t="shared" si="65"/>
        <v>4952.1566217467198</v>
      </c>
      <c r="L414" s="36">
        <f t="shared" si="66"/>
        <v>15259296.819006953</v>
      </c>
      <c r="M414" s="36">
        <f t="shared" si="67"/>
        <v>14460297.335500421</v>
      </c>
      <c r="N414" s="40">
        <f>'jan-aug'!M414</f>
        <v>11300751.414383864</v>
      </c>
      <c r="O414" s="40">
        <f t="shared" si="69"/>
        <v>3159545.921116557</v>
      </c>
    </row>
    <row r="415" spans="1:15" s="34" customFormat="1" x14ac:dyDescent="0.3">
      <c r="A415" s="33">
        <v>1942</v>
      </c>
      <c r="B415" s="34" t="s">
        <v>465</v>
      </c>
      <c r="C415" s="35">
        <v>79682</v>
      </c>
      <c r="D415" s="35">
        <v>4895</v>
      </c>
      <c r="E415" s="36">
        <f t="shared" si="61"/>
        <v>16278.243105209398</v>
      </c>
      <c r="F415" s="37">
        <f t="shared" si="68"/>
        <v>0.71529420226458862</v>
      </c>
      <c r="G415" s="38">
        <f t="shared" si="62"/>
        <v>3887.4998631278886</v>
      </c>
      <c r="H415" s="38">
        <f t="shared" si="63"/>
        <v>1471.1989194598132</v>
      </c>
      <c r="I415" s="36">
        <f t="shared" si="64"/>
        <v>5358.6987825877022</v>
      </c>
      <c r="J415" s="39">
        <f t="shared" si="70"/>
        <v>-273.62996010497682</v>
      </c>
      <c r="K415" s="36">
        <f t="shared" si="65"/>
        <v>5085.0688224827254</v>
      </c>
      <c r="L415" s="36">
        <f t="shared" si="66"/>
        <v>26230830.540766802</v>
      </c>
      <c r="M415" s="36">
        <f t="shared" si="67"/>
        <v>24891411.88605294</v>
      </c>
      <c r="N415" s="40">
        <f>'jan-aug'!M415</f>
        <v>19641135.675825007</v>
      </c>
      <c r="O415" s="40">
        <f t="shared" si="69"/>
        <v>5250276.2102279328</v>
      </c>
    </row>
    <row r="416" spans="1:15" s="34" customFormat="1" x14ac:dyDescent="0.3">
      <c r="A416" s="33">
        <v>1943</v>
      </c>
      <c r="B416" s="34" t="s">
        <v>466</v>
      </c>
      <c r="C416" s="35">
        <v>23831</v>
      </c>
      <c r="D416" s="35">
        <v>1231</v>
      </c>
      <c r="E416" s="36">
        <f t="shared" si="61"/>
        <v>19359.057676685621</v>
      </c>
      <c r="F416" s="37">
        <f t="shared" si="68"/>
        <v>0.85067053169930362</v>
      </c>
      <c r="G416" s="38">
        <f t="shared" si="62"/>
        <v>2039.0111202421547</v>
      </c>
      <c r="H416" s="38">
        <f t="shared" si="63"/>
        <v>392.91381944313525</v>
      </c>
      <c r="I416" s="36">
        <f t="shared" si="64"/>
        <v>2431.9249396852902</v>
      </c>
      <c r="J416" s="39">
        <f t="shared" si="70"/>
        <v>-273.62996010497682</v>
      </c>
      <c r="K416" s="36">
        <f t="shared" si="65"/>
        <v>2158.2949795803133</v>
      </c>
      <c r="L416" s="36">
        <f t="shared" si="66"/>
        <v>2993699.6007525921</v>
      </c>
      <c r="M416" s="36">
        <f t="shared" si="67"/>
        <v>2656861.1198633658</v>
      </c>
      <c r="N416" s="40">
        <f>'jan-aug'!M416</f>
        <v>1500641.7092830604</v>
      </c>
      <c r="O416" s="40">
        <f t="shared" si="69"/>
        <v>1156219.4105803054</v>
      </c>
    </row>
    <row r="417" spans="1:15" s="34" customFormat="1" x14ac:dyDescent="0.3">
      <c r="A417" s="33">
        <v>2002</v>
      </c>
      <c r="B417" s="34" t="s">
        <v>467</v>
      </c>
      <c r="C417" s="35">
        <v>37642</v>
      </c>
      <c r="D417" s="35">
        <v>2137</v>
      </c>
      <c r="E417" s="36">
        <f t="shared" si="61"/>
        <v>17614.412728123538</v>
      </c>
      <c r="F417" s="37">
        <f t="shared" si="68"/>
        <v>0.77400781025872678</v>
      </c>
      <c r="G417" s="38">
        <f t="shared" si="62"/>
        <v>3085.7980893794047</v>
      </c>
      <c r="H417" s="38">
        <f t="shared" si="63"/>
        <v>1003.5395514398643</v>
      </c>
      <c r="I417" s="36">
        <f t="shared" si="64"/>
        <v>4089.3376408192689</v>
      </c>
      <c r="J417" s="39">
        <f t="shared" si="70"/>
        <v>-273.62996010497682</v>
      </c>
      <c r="K417" s="36">
        <f t="shared" si="65"/>
        <v>3815.7076807142921</v>
      </c>
      <c r="L417" s="36">
        <f t="shared" si="66"/>
        <v>8738914.5384307783</v>
      </c>
      <c r="M417" s="36">
        <f t="shared" si="67"/>
        <v>8154167.3136864426</v>
      </c>
      <c r="N417" s="40">
        <f>'jan-aug'!M417</f>
        <v>6503710.0590884639</v>
      </c>
      <c r="O417" s="40">
        <f t="shared" si="69"/>
        <v>1650457.2545979787</v>
      </c>
    </row>
    <row r="418" spans="1:15" s="34" customFormat="1" x14ac:dyDescent="0.3">
      <c r="A418" s="33">
        <v>2003</v>
      </c>
      <c r="B418" s="34" t="s">
        <v>468</v>
      </c>
      <c r="C418" s="35">
        <v>116142</v>
      </c>
      <c r="D418" s="35">
        <v>6160</v>
      </c>
      <c r="E418" s="36">
        <f t="shared" si="61"/>
        <v>18854.220779220781</v>
      </c>
      <c r="F418" s="37">
        <f t="shared" si="68"/>
        <v>0.82848712385166678</v>
      </c>
      <c r="G418" s="38">
        <f t="shared" si="62"/>
        <v>2341.9132587210588</v>
      </c>
      <c r="H418" s="38">
        <f t="shared" si="63"/>
        <v>569.60673355582924</v>
      </c>
      <c r="I418" s="36">
        <f t="shared" si="64"/>
        <v>2911.5199922768879</v>
      </c>
      <c r="J418" s="39">
        <f t="shared" si="70"/>
        <v>-273.62996010497682</v>
      </c>
      <c r="K418" s="36">
        <f t="shared" si="65"/>
        <v>2637.8900321719111</v>
      </c>
      <c r="L418" s="36">
        <f t="shared" si="66"/>
        <v>17934963.152425628</v>
      </c>
      <c r="M418" s="36">
        <f t="shared" si="67"/>
        <v>16249402.598178972</v>
      </c>
      <c r="N418" s="40">
        <f>'jan-aug'!M418</f>
        <v>13905817.367330343</v>
      </c>
      <c r="O418" s="40">
        <f t="shared" si="69"/>
        <v>2343585.230848629</v>
      </c>
    </row>
    <row r="419" spans="1:15" s="34" customFormat="1" x14ac:dyDescent="0.3">
      <c r="A419" s="33">
        <v>2004</v>
      </c>
      <c r="B419" s="34" t="s">
        <v>469</v>
      </c>
      <c r="C419" s="35">
        <v>225801</v>
      </c>
      <c r="D419" s="35">
        <v>10455</v>
      </c>
      <c r="E419" s="36">
        <f t="shared" si="61"/>
        <v>21597.417503586799</v>
      </c>
      <c r="F419" s="37">
        <f t="shared" si="68"/>
        <v>0.94902794019948744</v>
      </c>
      <c r="G419" s="38">
        <f t="shared" si="62"/>
        <v>695.99522410144777</v>
      </c>
      <c r="H419" s="38">
        <f t="shared" si="63"/>
        <v>0</v>
      </c>
      <c r="I419" s="36">
        <f t="shared" si="64"/>
        <v>695.99522410144777</v>
      </c>
      <c r="J419" s="39">
        <f t="shared" si="70"/>
        <v>-273.62996010497682</v>
      </c>
      <c r="K419" s="36">
        <f t="shared" si="65"/>
        <v>422.36526399647096</v>
      </c>
      <c r="L419" s="36">
        <f t="shared" si="66"/>
        <v>7276630.0679806368</v>
      </c>
      <c r="M419" s="36">
        <f t="shared" si="67"/>
        <v>4415828.8350831037</v>
      </c>
      <c r="N419" s="40">
        <f>'jan-aug'!M419</f>
        <v>2369570.825716082</v>
      </c>
      <c r="O419" s="40">
        <f t="shared" si="69"/>
        <v>2046258.0093670217</v>
      </c>
    </row>
    <row r="420" spans="1:15" s="34" customFormat="1" x14ac:dyDescent="0.3">
      <c r="A420" s="33">
        <v>2011</v>
      </c>
      <c r="B420" s="34" t="s">
        <v>470</v>
      </c>
      <c r="C420" s="35">
        <v>39505</v>
      </c>
      <c r="D420" s="35">
        <v>2956</v>
      </c>
      <c r="E420" s="36">
        <f t="shared" si="61"/>
        <v>13364.343707713126</v>
      </c>
      <c r="F420" s="37">
        <f t="shared" si="68"/>
        <v>0.58725241473628098</v>
      </c>
      <c r="G420" s="38">
        <f t="shared" si="62"/>
        <v>5635.8395016256518</v>
      </c>
      <c r="H420" s="38">
        <f t="shared" si="63"/>
        <v>2491.0637085835083</v>
      </c>
      <c r="I420" s="36">
        <f t="shared" si="64"/>
        <v>8126.9032102091605</v>
      </c>
      <c r="J420" s="39">
        <f t="shared" si="70"/>
        <v>-273.62996010497682</v>
      </c>
      <c r="K420" s="36">
        <f t="shared" si="65"/>
        <v>7853.2732501041837</v>
      </c>
      <c r="L420" s="36">
        <f t="shared" si="66"/>
        <v>24023125.889378279</v>
      </c>
      <c r="M420" s="36">
        <f t="shared" si="67"/>
        <v>23214275.727307968</v>
      </c>
      <c r="N420" s="40">
        <f>'jan-aug'!M420</f>
        <v>18183534.924972154</v>
      </c>
      <c r="O420" s="40">
        <f t="shared" si="69"/>
        <v>5030740.8023358136</v>
      </c>
    </row>
    <row r="421" spans="1:15" s="34" customFormat="1" x14ac:dyDescent="0.3">
      <c r="A421" s="33">
        <v>2012</v>
      </c>
      <c r="B421" s="34" t="s">
        <v>471</v>
      </c>
      <c r="C421" s="35">
        <v>371715</v>
      </c>
      <c r="D421" s="35">
        <v>20097</v>
      </c>
      <c r="E421" s="36">
        <f t="shared" si="61"/>
        <v>18496.044185699357</v>
      </c>
      <c r="F421" s="37">
        <f t="shared" si="68"/>
        <v>0.81274822383175216</v>
      </c>
      <c r="G421" s="38">
        <f t="shared" si="62"/>
        <v>2556.8192148339135</v>
      </c>
      <c r="H421" s="38">
        <f t="shared" si="63"/>
        <v>694.96854128832774</v>
      </c>
      <c r="I421" s="36">
        <f t="shared" si="64"/>
        <v>3251.7877561222413</v>
      </c>
      <c r="J421" s="39">
        <f t="shared" si="70"/>
        <v>-273.62996010497682</v>
      </c>
      <c r="K421" s="36">
        <f t="shared" si="65"/>
        <v>2978.1577960172644</v>
      </c>
      <c r="L421" s="36">
        <f t="shared" si="66"/>
        <v>65351178.534788683</v>
      </c>
      <c r="M421" s="36">
        <f t="shared" si="67"/>
        <v>59852037.226558961</v>
      </c>
      <c r="N421" s="40">
        <f>'jan-aug'!M421</f>
        <v>46330494.785915248</v>
      </c>
      <c r="O421" s="40">
        <f t="shared" si="69"/>
        <v>13521542.440643713</v>
      </c>
    </row>
    <row r="422" spans="1:15" s="34" customFormat="1" x14ac:dyDescent="0.3">
      <c r="A422" s="33">
        <v>2014</v>
      </c>
      <c r="B422" s="34" t="s">
        <v>472</v>
      </c>
      <c r="C422" s="35">
        <v>15597</v>
      </c>
      <c r="D422" s="35">
        <v>951</v>
      </c>
      <c r="E422" s="36">
        <f t="shared" si="61"/>
        <v>16400.630914826499</v>
      </c>
      <c r="F422" s="37">
        <f t="shared" si="68"/>
        <v>0.72067213464225166</v>
      </c>
      <c r="G422" s="38">
        <f t="shared" si="62"/>
        <v>3814.0671773576278</v>
      </c>
      <c r="H422" s="38">
        <f t="shared" si="63"/>
        <v>1428.3631860938278</v>
      </c>
      <c r="I422" s="36">
        <f t="shared" si="64"/>
        <v>5242.4303634514554</v>
      </c>
      <c r="J422" s="39">
        <f t="shared" si="70"/>
        <v>-273.62996010497682</v>
      </c>
      <c r="K422" s="36">
        <f t="shared" si="65"/>
        <v>4968.8004033464786</v>
      </c>
      <c r="L422" s="36">
        <f t="shared" si="66"/>
        <v>4985551.2756423345</v>
      </c>
      <c r="M422" s="36">
        <f t="shared" si="67"/>
        <v>4725329.1835825015</v>
      </c>
      <c r="N422" s="40">
        <f>'jan-aug'!M422</f>
        <v>3837697.7380407718</v>
      </c>
      <c r="O422" s="40">
        <f t="shared" si="69"/>
        <v>887631.44554172968</v>
      </c>
    </row>
    <row r="423" spans="1:15" s="34" customFormat="1" x14ac:dyDescent="0.3">
      <c r="A423" s="33">
        <v>2015</v>
      </c>
      <c r="B423" s="34" t="s">
        <v>473</v>
      </c>
      <c r="C423" s="35">
        <v>17475</v>
      </c>
      <c r="D423" s="35">
        <v>1054</v>
      </c>
      <c r="E423" s="36">
        <f t="shared" si="61"/>
        <v>16579.696394686907</v>
      </c>
      <c r="F423" s="37">
        <f t="shared" si="68"/>
        <v>0.72854058203808192</v>
      </c>
      <c r="G423" s="38">
        <f t="shared" si="62"/>
        <v>3706.6278894413826</v>
      </c>
      <c r="H423" s="38">
        <f t="shared" si="63"/>
        <v>1365.690268142685</v>
      </c>
      <c r="I423" s="36">
        <f t="shared" si="64"/>
        <v>5072.3181575840681</v>
      </c>
      <c r="J423" s="39">
        <f t="shared" si="70"/>
        <v>-273.62996010497682</v>
      </c>
      <c r="K423" s="36">
        <f t="shared" si="65"/>
        <v>4798.6881974790913</v>
      </c>
      <c r="L423" s="36">
        <f t="shared" si="66"/>
        <v>5346223.3380936077</v>
      </c>
      <c r="M423" s="36">
        <f t="shared" si="67"/>
        <v>5057817.3601429621</v>
      </c>
      <c r="N423" s="40">
        <f>'jan-aug'!M423</f>
        <v>4031039.4488906139</v>
      </c>
      <c r="O423" s="40">
        <f t="shared" si="69"/>
        <v>1026777.9112523482</v>
      </c>
    </row>
    <row r="424" spans="1:15" s="34" customFormat="1" x14ac:dyDescent="0.3">
      <c r="A424" s="33">
        <v>2017</v>
      </c>
      <c r="B424" s="34" t="s">
        <v>474</v>
      </c>
      <c r="C424" s="35">
        <v>17863</v>
      </c>
      <c r="D424" s="35">
        <v>1035</v>
      </c>
      <c r="E424" s="36">
        <f t="shared" si="61"/>
        <v>17258.937198067633</v>
      </c>
      <c r="F424" s="37">
        <f t="shared" si="68"/>
        <v>0.75838759964677516</v>
      </c>
      <c r="G424" s="38">
        <f t="shared" si="62"/>
        <v>3299.0834074129475</v>
      </c>
      <c r="H424" s="38">
        <f t="shared" si="63"/>
        <v>1127.9559869594309</v>
      </c>
      <c r="I424" s="36">
        <f t="shared" si="64"/>
        <v>4427.0393943723784</v>
      </c>
      <c r="J424" s="39">
        <f t="shared" si="70"/>
        <v>-273.62996010497682</v>
      </c>
      <c r="K424" s="36">
        <f t="shared" si="65"/>
        <v>4153.4094342674016</v>
      </c>
      <c r="L424" s="36">
        <f t="shared" si="66"/>
        <v>4581985.7731754119</v>
      </c>
      <c r="M424" s="36">
        <f t="shared" si="67"/>
        <v>4298778.7644667607</v>
      </c>
      <c r="N424" s="40">
        <f>'jan-aug'!M424</f>
        <v>3328575.9294134588</v>
      </c>
      <c r="O424" s="40">
        <f t="shared" si="69"/>
        <v>970202.83505330188</v>
      </c>
    </row>
    <row r="425" spans="1:15" s="34" customFormat="1" x14ac:dyDescent="0.3">
      <c r="A425" s="33">
        <v>2018</v>
      </c>
      <c r="B425" s="34" t="s">
        <v>475</v>
      </c>
      <c r="C425" s="35">
        <v>23485</v>
      </c>
      <c r="D425" s="35">
        <v>1215</v>
      </c>
      <c r="E425" s="36">
        <f t="shared" si="61"/>
        <v>19329.218106995886</v>
      </c>
      <c r="F425" s="37">
        <f t="shared" si="68"/>
        <v>0.84935932931344504</v>
      </c>
      <c r="G425" s="38">
        <f t="shared" si="62"/>
        <v>2056.9148620559959</v>
      </c>
      <c r="H425" s="38">
        <f t="shared" si="63"/>
        <v>403.35766883454249</v>
      </c>
      <c r="I425" s="36">
        <f t="shared" si="64"/>
        <v>2460.2725308905383</v>
      </c>
      <c r="J425" s="39">
        <f t="shared" si="70"/>
        <v>-273.62996010497682</v>
      </c>
      <c r="K425" s="36">
        <f t="shared" si="65"/>
        <v>2186.6425707855615</v>
      </c>
      <c r="L425" s="36">
        <f t="shared" si="66"/>
        <v>2989231.125032004</v>
      </c>
      <c r="M425" s="36">
        <f t="shared" si="67"/>
        <v>2656770.7235044572</v>
      </c>
      <c r="N425" s="40">
        <f>'jan-aug'!M425</f>
        <v>2044343.4823549308</v>
      </c>
      <c r="O425" s="40">
        <f t="shared" si="69"/>
        <v>612427.24114952632</v>
      </c>
    </row>
    <row r="426" spans="1:15" s="34" customFormat="1" x14ac:dyDescent="0.3">
      <c r="A426" s="33">
        <v>2019</v>
      </c>
      <c r="B426" s="34" t="s">
        <v>476</v>
      </c>
      <c r="C426" s="35">
        <v>63193</v>
      </c>
      <c r="D426" s="35">
        <v>3276</v>
      </c>
      <c r="E426" s="36">
        <f t="shared" si="61"/>
        <v>19289.682539682541</v>
      </c>
      <c r="F426" s="37">
        <f t="shared" si="68"/>
        <v>0.84762206799478179</v>
      </c>
      <c r="G426" s="38">
        <f t="shared" si="62"/>
        <v>2080.6362024440027</v>
      </c>
      <c r="H426" s="38">
        <f t="shared" si="63"/>
        <v>417.19511739421341</v>
      </c>
      <c r="I426" s="36">
        <f t="shared" si="64"/>
        <v>2497.8313198382161</v>
      </c>
      <c r="J426" s="39">
        <f t="shared" si="70"/>
        <v>-273.62996010497682</v>
      </c>
      <c r="K426" s="36">
        <f t="shared" si="65"/>
        <v>2224.2013597332393</v>
      </c>
      <c r="L426" s="36">
        <f t="shared" si="66"/>
        <v>8182895.4037899962</v>
      </c>
      <c r="M426" s="36">
        <f t="shared" si="67"/>
        <v>7286483.6544860918</v>
      </c>
      <c r="N426" s="40">
        <f>'jan-aug'!M426</f>
        <v>7174599.4635347733</v>
      </c>
      <c r="O426" s="40">
        <f t="shared" si="69"/>
        <v>111884.19095131848</v>
      </c>
    </row>
    <row r="427" spans="1:15" s="34" customFormat="1" x14ac:dyDescent="0.3">
      <c r="A427" s="33">
        <v>2020</v>
      </c>
      <c r="B427" s="34" t="s">
        <v>477</v>
      </c>
      <c r="C427" s="35">
        <v>72050</v>
      </c>
      <c r="D427" s="35">
        <v>3978</v>
      </c>
      <c r="E427" s="36">
        <f t="shared" si="61"/>
        <v>18112.116641528406</v>
      </c>
      <c r="F427" s="37">
        <f t="shared" si="68"/>
        <v>0.79587778242967744</v>
      </c>
      <c r="G427" s="38">
        <f t="shared" si="62"/>
        <v>2787.1757413364835</v>
      </c>
      <c r="H427" s="38">
        <f t="shared" si="63"/>
        <v>829.34318174816053</v>
      </c>
      <c r="I427" s="36">
        <f t="shared" si="64"/>
        <v>3616.518923084644</v>
      </c>
      <c r="J427" s="39">
        <f t="shared" si="70"/>
        <v>-273.62996010497682</v>
      </c>
      <c r="K427" s="36">
        <f t="shared" si="65"/>
        <v>3342.8889629796672</v>
      </c>
      <c r="L427" s="36">
        <f t="shared" si="66"/>
        <v>14386512.276030714</v>
      </c>
      <c r="M427" s="36">
        <f t="shared" si="67"/>
        <v>13298012.294733116</v>
      </c>
      <c r="N427" s="40">
        <f>'jan-aug'!M427</f>
        <v>10919677.920006512</v>
      </c>
      <c r="O427" s="40">
        <f t="shared" si="69"/>
        <v>2378334.3747266047</v>
      </c>
    </row>
    <row r="428" spans="1:15" s="34" customFormat="1" x14ac:dyDescent="0.3">
      <c r="A428" s="33">
        <v>2021</v>
      </c>
      <c r="B428" s="34" t="s">
        <v>478</v>
      </c>
      <c r="C428" s="35">
        <v>41398</v>
      </c>
      <c r="D428" s="35">
        <v>2668</v>
      </c>
      <c r="E428" s="36">
        <f t="shared" si="61"/>
        <v>15516.491754122939</v>
      </c>
      <c r="F428" s="37">
        <f t="shared" si="68"/>
        <v>0.68182152824948017</v>
      </c>
      <c r="G428" s="38">
        <f t="shared" si="62"/>
        <v>4344.5506737797641</v>
      </c>
      <c r="H428" s="38">
        <f t="shared" si="63"/>
        <v>1737.8118923400739</v>
      </c>
      <c r="I428" s="36">
        <f t="shared" si="64"/>
        <v>6082.3625661198384</v>
      </c>
      <c r="J428" s="39">
        <f t="shared" si="70"/>
        <v>-273.62996010497682</v>
      </c>
      <c r="K428" s="36">
        <f t="shared" si="65"/>
        <v>5808.7326060148616</v>
      </c>
      <c r="L428" s="36">
        <f t="shared" si="66"/>
        <v>16227743.326407729</v>
      </c>
      <c r="M428" s="36">
        <f t="shared" si="67"/>
        <v>15497698.592847651</v>
      </c>
      <c r="N428" s="40">
        <f>'jan-aug'!M428</f>
        <v>12667566.840265805</v>
      </c>
      <c r="O428" s="40">
        <f t="shared" si="69"/>
        <v>2830131.752581846</v>
      </c>
    </row>
    <row r="429" spans="1:15" s="34" customFormat="1" x14ac:dyDescent="0.3">
      <c r="A429" s="33">
        <v>2022</v>
      </c>
      <c r="B429" s="34" t="s">
        <v>479</v>
      </c>
      <c r="C429" s="35">
        <v>23381</v>
      </c>
      <c r="D429" s="35">
        <v>1318</v>
      </c>
      <c r="E429" s="36">
        <f t="shared" si="61"/>
        <v>17739.757207890743</v>
      </c>
      <c r="F429" s="37">
        <f t="shared" si="68"/>
        <v>0.77951566384488313</v>
      </c>
      <c r="G429" s="38">
        <f t="shared" si="62"/>
        <v>3010.5914015190815</v>
      </c>
      <c r="H429" s="38">
        <f t="shared" si="63"/>
        <v>959.6689835213424</v>
      </c>
      <c r="I429" s="36">
        <f t="shared" si="64"/>
        <v>3970.2603850404239</v>
      </c>
      <c r="J429" s="39">
        <f t="shared" si="70"/>
        <v>-273.62996010497682</v>
      </c>
      <c r="K429" s="36">
        <f t="shared" si="65"/>
        <v>3696.6304249354471</v>
      </c>
      <c r="L429" s="36">
        <f t="shared" si="66"/>
        <v>5232803.187483279</v>
      </c>
      <c r="M429" s="36">
        <f t="shared" si="67"/>
        <v>4872158.9000649191</v>
      </c>
      <c r="N429" s="40">
        <f>'jan-aug'!M429</f>
        <v>3333985.1932047708</v>
      </c>
      <c r="O429" s="40">
        <f t="shared" si="69"/>
        <v>1538173.7068601483</v>
      </c>
    </row>
    <row r="430" spans="1:15" s="34" customFormat="1" x14ac:dyDescent="0.3">
      <c r="A430" s="33">
        <v>2023</v>
      </c>
      <c r="B430" s="34" t="s">
        <v>480</v>
      </c>
      <c r="C430" s="35">
        <v>19453</v>
      </c>
      <c r="D430" s="35">
        <v>1139</v>
      </c>
      <c r="E430" s="36">
        <f t="shared" si="61"/>
        <v>17079.016681299385</v>
      </c>
      <c r="F430" s="37">
        <f t="shared" si="68"/>
        <v>0.75048158044795932</v>
      </c>
      <c r="G430" s="38">
        <f t="shared" si="62"/>
        <v>3407.0357174738965</v>
      </c>
      <c r="H430" s="38">
        <f t="shared" si="63"/>
        <v>1190.9281678283178</v>
      </c>
      <c r="I430" s="36">
        <f t="shared" si="64"/>
        <v>4597.9638853022143</v>
      </c>
      <c r="J430" s="39">
        <f t="shared" si="70"/>
        <v>-273.62996010497682</v>
      </c>
      <c r="K430" s="36">
        <f t="shared" si="65"/>
        <v>4324.3339251972375</v>
      </c>
      <c r="L430" s="36">
        <f t="shared" si="66"/>
        <v>5237080.8653592225</v>
      </c>
      <c r="M430" s="36">
        <f t="shared" si="67"/>
        <v>4925416.3407996539</v>
      </c>
      <c r="N430" s="40">
        <f>'jan-aug'!M430</f>
        <v>3636789.4044463094</v>
      </c>
      <c r="O430" s="40">
        <f t="shared" si="69"/>
        <v>1288626.9363533445</v>
      </c>
    </row>
    <row r="431" spans="1:15" s="34" customFormat="1" x14ac:dyDescent="0.3">
      <c r="A431" s="33">
        <v>2024</v>
      </c>
      <c r="B431" s="34" t="s">
        <v>481</v>
      </c>
      <c r="C431" s="35">
        <v>17734</v>
      </c>
      <c r="D431" s="35">
        <v>1000</v>
      </c>
      <c r="E431" s="36">
        <f t="shared" si="61"/>
        <v>17734</v>
      </c>
      <c r="F431" s="37">
        <f t="shared" si="68"/>
        <v>0.77926268215645</v>
      </c>
      <c r="G431" s="38">
        <f t="shared" si="62"/>
        <v>3014.0457262535274</v>
      </c>
      <c r="H431" s="38">
        <f t="shared" si="63"/>
        <v>961.68400628310258</v>
      </c>
      <c r="I431" s="36">
        <f t="shared" si="64"/>
        <v>3975.7297325366299</v>
      </c>
      <c r="J431" s="39">
        <f t="shared" si="70"/>
        <v>-273.62996010497682</v>
      </c>
      <c r="K431" s="36">
        <f t="shared" si="65"/>
        <v>3702.099772431653</v>
      </c>
      <c r="L431" s="36">
        <f t="shared" si="66"/>
        <v>3975729.7325366298</v>
      </c>
      <c r="M431" s="36">
        <f t="shared" si="67"/>
        <v>3702099.772431653</v>
      </c>
      <c r="N431" s="40">
        <f>'jan-aug'!M431</f>
        <v>2768914.183008173</v>
      </c>
      <c r="O431" s="40">
        <f t="shared" si="69"/>
        <v>933185.58942347998</v>
      </c>
    </row>
    <row r="432" spans="1:15" s="34" customFormat="1" x14ac:dyDescent="0.3">
      <c r="A432" s="33">
        <v>2025</v>
      </c>
      <c r="B432" s="34" t="s">
        <v>482</v>
      </c>
      <c r="C432" s="35">
        <v>52454</v>
      </c>
      <c r="D432" s="35">
        <v>2922</v>
      </c>
      <c r="E432" s="36">
        <f t="shared" si="61"/>
        <v>17951.403148528407</v>
      </c>
      <c r="F432" s="37">
        <f t="shared" si="68"/>
        <v>0.78881575312924257</v>
      </c>
      <c r="G432" s="38">
        <f t="shared" si="62"/>
        <v>2883.6038371364834</v>
      </c>
      <c r="H432" s="38">
        <f t="shared" si="63"/>
        <v>885.59290429816019</v>
      </c>
      <c r="I432" s="36">
        <f t="shared" si="64"/>
        <v>3769.1967414346436</v>
      </c>
      <c r="J432" s="39">
        <f t="shared" si="70"/>
        <v>-273.62996010497682</v>
      </c>
      <c r="K432" s="36">
        <f t="shared" si="65"/>
        <v>3495.5667813296668</v>
      </c>
      <c r="L432" s="36">
        <f t="shared" si="66"/>
        <v>11013592.878472028</v>
      </c>
      <c r="M432" s="36">
        <f t="shared" si="67"/>
        <v>10214046.135045286</v>
      </c>
      <c r="N432" s="40">
        <f>'jan-aug'!M432</f>
        <v>8571244.9427498803</v>
      </c>
      <c r="O432" s="40">
        <f t="shared" si="69"/>
        <v>1642801.192295406</v>
      </c>
    </row>
    <row r="433" spans="1:15" s="34" customFormat="1" x14ac:dyDescent="0.3">
      <c r="A433" s="33">
        <v>2027</v>
      </c>
      <c r="B433" s="34" t="s">
        <v>483</v>
      </c>
      <c r="C433" s="35">
        <v>14112</v>
      </c>
      <c r="D433" s="35">
        <v>959</v>
      </c>
      <c r="E433" s="36">
        <f t="shared" si="61"/>
        <v>14715.328467153284</v>
      </c>
      <c r="F433" s="37">
        <f t="shared" si="68"/>
        <v>0.64661702549492672</v>
      </c>
      <c r="G433" s="38">
        <f t="shared" si="62"/>
        <v>4825.2486459615566</v>
      </c>
      <c r="H433" s="38">
        <f t="shared" si="63"/>
        <v>2018.2190427794533</v>
      </c>
      <c r="I433" s="36">
        <f t="shared" si="64"/>
        <v>6843.4676887410096</v>
      </c>
      <c r="J433" s="39">
        <f t="shared" si="70"/>
        <v>-273.62996010497682</v>
      </c>
      <c r="K433" s="36">
        <f t="shared" si="65"/>
        <v>6569.8377286360328</v>
      </c>
      <c r="L433" s="36">
        <f t="shared" si="66"/>
        <v>6562885.5135026285</v>
      </c>
      <c r="M433" s="36">
        <f t="shared" si="67"/>
        <v>6300474.3817619551</v>
      </c>
      <c r="N433" s="40">
        <f>'jan-aug'!M433</f>
        <v>5167071.8515048372</v>
      </c>
      <c r="O433" s="40">
        <f t="shared" si="69"/>
        <v>1133402.5302571179</v>
      </c>
    </row>
    <row r="434" spans="1:15" s="34" customFormat="1" x14ac:dyDescent="0.3">
      <c r="A434" s="33">
        <v>2028</v>
      </c>
      <c r="B434" s="34" t="s">
        <v>484</v>
      </c>
      <c r="C434" s="35">
        <v>42277</v>
      </c>
      <c r="D434" s="35">
        <v>2211</v>
      </c>
      <c r="E434" s="36">
        <f t="shared" si="61"/>
        <v>19121.21212121212</v>
      </c>
      <c r="F434" s="37">
        <f t="shared" si="68"/>
        <v>0.84021918595117739</v>
      </c>
      <c r="G434" s="38">
        <f t="shared" si="62"/>
        <v>2181.7184535262554</v>
      </c>
      <c r="H434" s="38">
        <f t="shared" si="63"/>
        <v>476.15976385886057</v>
      </c>
      <c r="I434" s="36">
        <f t="shared" si="64"/>
        <v>2657.8782173851159</v>
      </c>
      <c r="J434" s="39">
        <f t="shared" si="70"/>
        <v>-273.62996010497682</v>
      </c>
      <c r="K434" s="36">
        <f t="shared" si="65"/>
        <v>2384.2482572801391</v>
      </c>
      <c r="L434" s="36">
        <f t="shared" si="66"/>
        <v>5876568.7386384914</v>
      </c>
      <c r="M434" s="36">
        <f t="shared" si="67"/>
        <v>5271572.8968463875</v>
      </c>
      <c r="N434" s="40">
        <f>'jan-aug'!M434</f>
        <v>3982320.6086310698</v>
      </c>
      <c r="O434" s="40">
        <f t="shared" si="69"/>
        <v>1289252.2882153178</v>
      </c>
    </row>
    <row r="435" spans="1:15" s="34" customFormat="1" x14ac:dyDescent="0.3">
      <c r="A435" s="33">
        <v>2030</v>
      </c>
      <c r="B435" s="34" t="s">
        <v>485</v>
      </c>
      <c r="C435" s="35">
        <v>203977</v>
      </c>
      <c r="D435" s="35">
        <v>10227</v>
      </c>
      <c r="E435" s="36">
        <f t="shared" si="61"/>
        <v>19944.949643101594</v>
      </c>
      <c r="F435" s="37">
        <f t="shared" si="68"/>
        <v>0.87641563969542569</v>
      </c>
      <c r="G435" s="38">
        <f t="shared" si="62"/>
        <v>1687.4759403925709</v>
      </c>
      <c r="H435" s="38">
        <f t="shared" si="63"/>
        <v>187.85163119754469</v>
      </c>
      <c r="I435" s="36">
        <f t="shared" si="64"/>
        <v>1875.3275715901157</v>
      </c>
      <c r="J435" s="39">
        <f t="shared" si="70"/>
        <v>-273.62996010497682</v>
      </c>
      <c r="K435" s="36">
        <f t="shared" si="65"/>
        <v>1601.6976114851389</v>
      </c>
      <c r="L435" s="36">
        <f t="shared" si="66"/>
        <v>19178975.074652113</v>
      </c>
      <c r="M435" s="36">
        <f t="shared" si="67"/>
        <v>16380561.472658515</v>
      </c>
      <c r="N435" s="40">
        <f>'jan-aug'!M435</f>
        <v>13073682.299624592</v>
      </c>
      <c r="O435" s="40">
        <f t="shared" si="69"/>
        <v>3306879.1730339229</v>
      </c>
    </row>
    <row r="436" spans="1:15" s="34" customFormat="1" x14ac:dyDescent="0.3">
      <c r="A436" s="41"/>
      <c r="C436" s="35"/>
      <c r="D436" s="42"/>
      <c r="E436" s="36"/>
      <c r="F436" s="37"/>
      <c r="G436" s="38"/>
      <c r="H436" s="38"/>
      <c r="I436" s="36"/>
      <c r="J436" s="39"/>
      <c r="K436" s="36"/>
      <c r="M436" s="36"/>
      <c r="N436" s="40"/>
      <c r="O436" s="40"/>
    </row>
    <row r="437" spans="1:15" s="59" customFormat="1" ht="14.4" thickBot="1" x14ac:dyDescent="0.35">
      <c r="A437" s="43"/>
      <c r="B437" s="43" t="s">
        <v>33</v>
      </c>
      <c r="C437" s="45">
        <f>SUM(C8:C435)</f>
        <v>118656792</v>
      </c>
      <c r="D437" s="45">
        <f>SUM(D8:D435)</f>
        <v>5213985</v>
      </c>
      <c r="E437" s="45">
        <f>(C437*1000)/D437</f>
        <v>22757.409543755879</v>
      </c>
      <c r="F437" s="46">
        <f>IF(C437&gt;0,E437/E$437,"")</f>
        <v>1</v>
      </c>
      <c r="G437" s="47"/>
      <c r="H437" s="47"/>
      <c r="I437" s="45"/>
      <c r="J437" s="48"/>
      <c r="K437" s="45"/>
      <c r="L437" s="45">
        <f>SUM(L8:L435)</f>
        <v>1426702507.5379474</v>
      </c>
      <c r="M437" s="45">
        <f>SUM(M8:M436)</f>
        <v>1.4193356037139893E-6</v>
      </c>
      <c r="N437" s="45">
        <f>jan!M437</f>
        <v>1.1344673112034798E-7</v>
      </c>
      <c r="O437" s="45">
        <f t="shared" si="69"/>
        <v>1.3058888725936413E-6</v>
      </c>
    </row>
    <row r="438" spans="1:15" s="34" customFormat="1" ht="14.4" thickTop="1" x14ac:dyDescent="0.3">
      <c r="A438" s="49"/>
      <c r="B438" s="49"/>
      <c r="C438" s="35"/>
      <c r="D438" s="2"/>
      <c r="E438" s="36"/>
      <c r="F438" s="37"/>
      <c r="G438" s="38"/>
      <c r="H438" s="38"/>
      <c r="I438" s="36"/>
      <c r="J438" s="39"/>
      <c r="K438" s="36"/>
      <c r="L438" s="36"/>
      <c r="M438" s="36"/>
      <c r="O438" s="50"/>
    </row>
    <row r="439" spans="1:15" s="34" customFormat="1" x14ac:dyDescent="0.3">
      <c r="A439" s="51" t="s">
        <v>34</v>
      </c>
      <c r="B439" s="51"/>
      <c r="C439" s="51"/>
      <c r="D439" s="52">
        <f>L437</f>
        <v>1426702507.5379474</v>
      </c>
      <c r="E439" s="53" t="s">
        <v>35</v>
      </c>
      <c r="F439" s="54">
        <f>D437</f>
        <v>5213985</v>
      </c>
      <c r="G439" s="53" t="s">
        <v>36</v>
      </c>
      <c r="H439" s="53"/>
      <c r="I439" s="55">
        <f>-L437/D437</f>
        <v>-273.62996010497682</v>
      </c>
      <c r="J439" s="56" t="s">
        <v>37</v>
      </c>
      <c r="M439" s="57"/>
    </row>
    <row r="440" spans="1:15" x14ac:dyDescent="0.3">
      <c r="C440" s="35"/>
    </row>
    <row r="441" spans="1:15" x14ac:dyDescent="0.3">
      <c r="C441" s="35"/>
    </row>
    <row r="442" spans="1:15" x14ac:dyDescent="0.3">
      <c r="C442" s="35"/>
    </row>
    <row r="443" spans="1:15" x14ac:dyDescent="0.3">
      <c r="C443" s="35"/>
    </row>
    <row r="444" spans="1:15" x14ac:dyDescent="0.3">
      <c r="C444" s="35"/>
    </row>
    <row r="445" spans="1:15" x14ac:dyDescent="0.3">
      <c r="C445" s="35"/>
    </row>
    <row r="446" spans="1:15" x14ac:dyDescent="0.3">
      <c r="C446" s="35"/>
    </row>
    <row r="447" spans="1:15" x14ac:dyDescent="0.3">
      <c r="C447" s="35"/>
    </row>
    <row r="448" spans="1:15" x14ac:dyDescent="0.3">
      <c r="C448" s="35"/>
    </row>
    <row r="449" spans="3:3" x14ac:dyDescent="0.3">
      <c r="C449" s="35"/>
    </row>
    <row r="450" spans="3:3" x14ac:dyDescent="0.3">
      <c r="C450" s="35"/>
    </row>
    <row r="451" spans="3:3" x14ac:dyDescent="0.3">
      <c r="C451" s="35"/>
    </row>
    <row r="452" spans="3:3" x14ac:dyDescent="0.3">
      <c r="C452" s="35"/>
    </row>
    <row r="453" spans="3:3" x14ac:dyDescent="0.3">
      <c r="C453" s="35"/>
    </row>
    <row r="454" spans="3:3" x14ac:dyDescent="0.3">
      <c r="C454" s="35"/>
    </row>
    <row r="455" spans="3:3" x14ac:dyDescent="0.3">
      <c r="C455" s="35"/>
    </row>
    <row r="456" spans="3:3" x14ac:dyDescent="0.3">
      <c r="C456" s="35"/>
    </row>
    <row r="457" spans="3:3" x14ac:dyDescent="0.3">
      <c r="C457" s="35"/>
    </row>
    <row r="458" spans="3:3" x14ac:dyDescent="0.3">
      <c r="C458" s="35"/>
    </row>
    <row r="459" spans="3:3" x14ac:dyDescent="0.3">
      <c r="C459" s="35"/>
    </row>
    <row r="460" spans="3:3" x14ac:dyDescent="0.3">
      <c r="C460" s="35"/>
    </row>
    <row r="461" spans="3:3" x14ac:dyDescent="0.3">
      <c r="C461" s="35"/>
    </row>
    <row r="462" spans="3:3" x14ac:dyDescent="0.3">
      <c r="C462" s="35"/>
    </row>
    <row r="463" spans="3:3" x14ac:dyDescent="0.3">
      <c r="C463" s="35"/>
    </row>
    <row r="464" spans="3:3" x14ac:dyDescent="0.3">
      <c r="C464" s="35"/>
    </row>
    <row r="465" spans="3:3" x14ac:dyDescent="0.3">
      <c r="C465" s="35"/>
    </row>
    <row r="466" spans="3:3" x14ac:dyDescent="0.3">
      <c r="C466" s="35"/>
    </row>
    <row r="467" spans="3:3" x14ac:dyDescent="0.3">
      <c r="C467" s="35"/>
    </row>
    <row r="468" spans="3:3" x14ac:dyDescent="0.3">
      <c r="C468" s="35"/>
    </row>
    <row r="469" spans="3:3" x14ac:dyDescent="0.3">
      <c r="C469" s="35"/>
    </row>
    <row r="470" spans="3:3" x14ac:dyDescent="0.3">
      <c r="C470" s="35"/>
    </row>
    <row r="471" spans="3:3" x14ac:dyDescent="0.3">
      <c r="C471" s="35"/>
    </row>
    <row r="472" spans="3:3" x14ac:dyDescent="0.3">
      <c r="C472" s="35"/>
    </row>
    <row r="473" spans="3:3" x14ac:dyDescent="0.3">
      <c r="C473" s="35"/>
    </row>
    <row r="474" spans="3:3" x14ac:dyDescent="0.3">
      <c r="C474" s="35"/>
    </row>
    <row r="475" spans="3:3" x14ac:dyDescent="0.3">
      <c r="C475" s="35"/>
    </row>
    <row r="476" spans="3:3" x14ac:dyDescent="0.3">
      <c r="C476" s="35"/>
    </row>
    <row r="477" spans="3:3" x14ac:dyDescent="0.3">
      <c r="C477" s="35"/>
    </row>
    <row r="478" spans="3:3" x14ac:dyDescent="0.3">
      <c r="C478" s="35"/>
    </row>
    <row r="479" spans="3:3" x14ac:dyDescent="0.3">
      <c r="C479" s="35"/>
    </row>
    <row r="480" spans="3:3" x14ac:dyDescent="0.3">
      <c r="C480" s="35"/>
    </row>
    <row r="481" spans="3:3" x14ac:dyDescent="0.3">
      <c r="C481" s="35"/>
    </row>
    <row r="482" spans="3:3" x14ac:dyDescent="0.3">
      <c r="C482" s="35"/>
    </row>
    <row r="483" spans="3:3" x14ac:dyDescent="0.3">
      <c r="C483" s="35"/>
    </row>
    <row r="484" spans="3:3" x14ac:dyDescent="0.3">
      <c r="C484" s="35"/>
    </row>
    <row r="485" spans="3:3" x14ac:dyDescent="0.3">
      <c r="C485" s="35"/>
    </row>
    <row r="486" spans="3:3" x14ac:dyDescent="0.3">
      <c r="C486" s="35"/>
    </row>
    <row r="487" spans="3:3" x14ac:dyDescent="0.3">
      <c r="C487" s="35"/>
    </row>
    <row r="488" spans="3:3" x14ac:dyDescent="0.3">
      <c r="C488" s="35"/>
    </row>
    <row r="489" spans="3:3" x14ac:dyDescent="0.3">
      <c r="C489" s="35"/>
    </row>
    <row r="490" spans="3:3" x14ac:dyDescent="0.3">
      <c r="C490" s="35"/>
    </row>
    <row r="491" spans="3:3" x14ac:dyDescent="0.3">
      <c r="C491" s="35"/>
    </row>
    <row r="492" spans="3:3" x14ac:dyDescent="0.3">
      <c r="C492" s="35"/>
    </row>
    <row r="493" spans="3:3" x14ac:dyDescent="0.3">
      <c r="C493" s="35"/>
    </row>
    <row r="494" spans="3:3" x14ac:dyDescent="0.3">
      <c r="C494" s="35"/>
    </row>
    <row r="495" spans="3:3" x14ac:dyDescent="0.3">
      <c r="C495" s="35"/>
    </row>
    <row r="496" spans="3:3" x14ac:dyDescent="0.3">
      <c r="C496" s="35"/>
    </row>
    <row r="497" spans="3:3" x14ac:dyDescent="0.3">
      <c r="C497" s="35"/>
    </row>
    <row r="498" spans="3:3" x14ac:dyDescent="0.3">
      <c r="C498" s="35"/>
    </row>
    <row r="499" spans="3:3" x14ac:dyDescent="0.3">
      <c r="C499" s="35"/>
    </row>
    <row r="500" spans="3:3" x14ac:dyDescent="0.3">
      <c r="C500" s="35"/>
    </row>
    <row r="501" spans="3:3" x14ac:dyDescent="0.3">
      <c r="C501" s="35"/>
    </row>
    <row r="502" spans="3:3" x14ac:dyDescent="0.3">
      <c r="C502" s="35"/>
    </row>
    <row r="503" spans="3:3" x14ac:dyDescent="0.3">
      <c r="C503" s="35"/>
    </row>
    <row r="504" spans="3:3" x14ac:dyDescent="0.3">
      <c r="C504" s="35"/>
    </row>
    <row r="505" spans="3:3" x14ac:dyDescent="0.3">
      <c r="C505" s="35"/>
    </row>
    <row r="506" spans="3:3" x14ac:dyDescent="0.3">
      <c r="C506" s="35"/>
    </row>
    <row r="507" spans="3:3" x14ac:dyDescent="0.3">
      <c r="C507" s="35"/>
    </row>
    <row r="508" spans="3:3" x14ac:dyDescent="0.3">
      <c r="C508" s="35"/>
    </row>
    <row r="509" spans="3:3" x14ac:dyDescent="0.3">
      <c r="C509" s="35"/>
    </row>
    <row r="510" spans="3:3" x14ac:dyDescent="0.3">
      <c r="C510" s="35"/>
    </row>
    <row r="511" spans="3:3" x14ac:dyDescent="0.3">
      <c r="C511" s="35"/>
    </row>
    <row r="512" spans="3:3" x14ac:dyDescent="0.3">
      <c r="C512" s="35"/>
    </row>
    <row r="513" spans="3:3" x14ac:dyDescent="0.3">
      <c r="C513" s="35"/>
    </row>
    <row r="514" spans="3:3" x14ac:dyDescent="0.3">
      <c r="C514" s="35"/>
    </row>
    <row r="515" spans="3:3" x14ac:dyDescent="0.3">
      <c r="C515" s="35"/>
    </row>
    <row r="516" spans="3:3" x14ac:dyDescent="0.3">
      <c r="C516" s="35"/>
    </row>
    <row r="517" spans="3:3" x14ac:dyDescent="0.3">
      <c r="C517" s="35"/>
    </row>
    <row r="518" spans="3:3" x14ac:dyDescent="0.3">
      <c r="C518" s="35"/>
    </row>
    <row r="519" spans="3:3" x14ac:dyDescent="0.3">
      <c r="C519" s="35"/>
    </row>
    <row r="520" spans="3:3" x14ac:dyDescent="0.3">
      <c r="C520" s="35"/>
    </row>
    <row r="521" spans="3:3" x14ac:dyDescent="0.3">
      <c r="C521" s="35"/>
    </row>
    <row r="522" spans="3:3" x14ac:dyDescent="0.3">
      <c r="C522" s="35"/>
    </row>
    <row r="523" spans="3:3" x14ac:dyDescent="0.3">
      <c r="C523" s="35"/>
    </row>
    <row r="524" spans="3:3" x14ac:dyDescent="0.3">
      <c r="C524" s="35"/>
    </row>
    <row r="525" spans="3:3" x14ac:dyDescent="0.3">
      <c r="C525" s="35"/>
    </row>
    <row r="526" spans="3:3" x14ac:dyDescent="0.3">
      <c r="C526" s="35"/>
    </row>
    <row r="527" spans="3:3" x14ac:dyDescent="0.3">
      <c r="C527" s="35"/>
    </row>
    <row r="528" spans="3:3" x14ac:dyDescent="0.3">
      <c r="C528" s="35"/>
    </row>
    <row r="529" spans="3:3" x14ac:dyDescent="0.3">
      <c r="C529" s="35"/>
    </row>
    <row r="530" spans="3:3" x14ac:dyDescent="0.3">
      <c r="C530" s="35"/>
    </row>
    <row r="531" spans="3:3" x14ac:dyDescent="0.3">
      <c r="C531" s="35"/>
    </row>
    <row r="532" spans="3:3" x14ac:dyDescent="0.3">
      <c r="C532" s="35"/>
    </row>
    <row r="533" spans="3:3" x14ac:dyDescent="0.3">
      <c r="C533" s="35"/>
    </row>
    <row r="534" spans="3:3" x14ac:dyDescent="0.3">
      <c r="C534" s="35"/>
    </row>
    <row r="535" spans="3:3" x14ac:dyDescent="0.3">
      <c r="C535" s="35"/>
    </row>
    <row r="536" spans="3:3" x14ac:dyDescent="0.3">
      <c r="C536" s="35"/>
    </row>
    <row r="537" spans="3:3" x14ac:dyDescent="0.3">
      <c r="C537" s="35"/>
    </row>
    <row r="538" spans="3:3" x14ac:dyDescent="0.3">
      <c r="C538" s="35"/>
    </row>
    <row r="539" spans="3:3" x14ac:dyDescent="0.3">
      <c r="C539" s="35"/>
    </row>
    <row r="540" spans="3:3" x14ac:dyDescent="0.3">
      <c r="C540" s="35"/>
    </row>
    <row r="541" spans="3:3" x14ac:dyDescent="0.3">
      <c r="C541" s="35"/>
    </row>
    <row r="542" spans="3:3" x14ac:dyDescent="0.3">
      <c r="C542" s="35"/>
    </row>
    <row r="543" spans="3:3" x14ac:dyDescent="0.3">
      <c r="C543" s="35"/>
    </row>
    <row r="544" spans="3:3" x14ac:dyDescent="0.3">
      <c r="C544" s="35"/>
    </row>
    <row r="545" spans="3:3" x14ac:dyDescent="0.3">
      <c r="C545" s="35"/>
    </row>
    <row r="546" spans="3:3" x14ac:dyDescent="0.3">
      <c r="C546" s="35"/>
    </row>
    <row r="547" spans="3:3" x14ac:dyDescent="0.3">
      <c r="C547" s="35"/>
    </row>
    <row r="548" spans="3:3" x14ac:dyDescent="0.3">
      <c r="C548" s="35"/>
    </row>
    <row r="549" spans="3:3" x14ac:dyDescent="0.3">
      <c r="C549" s="35"/>
    </row>
    <row r="550" spans="3:3" x14ac:dyDescent="0.3">
      <c r="C550" s="35"/>
    </row>
    <row r="551" spans="3:3" x14ac:dyDescent="0.3">
      <c r="C551" s="35"/>
    </row>
    <row r="552" spans="3:3" x14ac:dyDescent="0.3">
      <c r="C552" s="35"/>
    </row>
    <row r="553" spans="3:3" x14ac:dyDescent="0.3">
      <c r="C553" s="35"/>
    </row>
    <row r="554" spans="3:3" x14ac:dyDescent="0.3">
      <c r="C554" s="35"/>
    </row>
    <row r="555" spans="3:3" x14ac:dyDescent="0.3">
      <c r="C555" s="35"/>
    </row>
    <row r="556" spans="3:3" x14ac:dyDescent="0.3">
      <c r="C556" s="35"/>
    </row>
    <row r="557" spans="3:3" x14ac:dyDescent="0.3">
      <c r="C557" s="35"/>
    </row>
    <row r="558" spans="3:3" x14ac:dyDescent="0.3">
      <c r="C558" s="35"/>
    </row>
    <row r="559" spans="3:3" x14ac:dyDescent="0.3">
      <c r="C559" s="35"/>
    </row>
    <row r="560" spans="3:3" x14ac:dyDescent="0.3">
      <c r="C560" s="35"/>
    </row>
    <row r="561" spans="3:3" x14ac:dyDescent="0.3">
      <c r="C561" s="35"/>
    </row>
    <row r="562" spans="3:3" x14ac:dyDescent="0.3">
      <c r="C562" s="35"/>
    </row>
    <row r="563" spans="3:3" x14ac:dyDescent="0.3">
      <c r="C563" s="35"/>
    </row>
    <row r="564" spans="3:3" x14ac:dyDescent="0.3">
      <c r="C564" s="35"/>
    </row>
    <row r="565" spans="3:3" x14ac:dyDescent="0.3">
      <c r="C565" s="35"/>
    </row>
    <row r="566" spans="3:3" x14ac:dyDescent="0.3">
      <c r="C566" s="35"/>
    </row>
    <row r="567" spans="3:3" x14ac:dyDescent="0.3">
      <c r="C567" s="35"/>
    </row>
    <row r="568" spans="3:3" x14ac:dyDescent="0.3">
      <c r="C568" s="35"/>
    </row>
    <row r="569" spans="3:3" x14ac:dyDescent="0.3">
      <c r="C569" s="35"/>
    </row>
    <row r="570" spans="3:3" x14ac:dyDescent="0.3">
      <c r="C570" s="35"/>
    </row>
    <row r="571" spans="3:3" x14ac:dyDescent="0.3">
      <c r="C571" s="35"/>
    </row>
    <row r="572" spans="3:3" x14ac:dyDescent="0.3">
      <c r="C572" s="35"/>
    </row>
    <row r="573" spans="3:3" x14ac:dyDescent="0.3">
      <c r="C573" s="35"/>
    </row>
    <row r="574" spans="3:3" x14ac:dyDescent="0.3">
      <c r="C574" s="35"/>
    </row>
    <row r="575" spans="3:3" x14ac:dyDescent="0.3">
      <c r="C575" s="35"/>
    </row>
    <row r="576" spans="3:3" x14ac:dyDescent="0.3">
      <c r="C576" s="35"/>
    </row>
    <row r="577" spans="3:3" x14ac:dyDescent="0.3">
      <c r="C577" s="35"/>
    </row>
    <row r="578" spans="3:3" x14ac:dyDescent="0.3">
      <c r="C578" s="35"/>
    </row>
    <row r="579" spans="3:3" x14ac:dyDescent="0.3">
      <c r="C579" s="35"/>
    </row>
    <row r="580" spans="3:3" x14ac:dyDescent="0.3">
      <c r="C580" s="35"/>
    </row>
    <row r="581" spans="3:3" x14ac:dyDescent="0.3">
      <c r="C581" s="35"/>
    </row>
    <row r="582" spans="3:3" x14ac:dyDescent="0.3">
      <c r="C582" s="35"/>
    </row>
    <row r="583" spans="3:3" x14ac:dyDescent="0.3">
      <c r="C583" s="35"/>
    </row>
    <row r="584" spans="3:3" x14ac:dyDescent="0.3">
      <c r="C584" s="35"/>
    </row>
    <row r="585" spans="3:3" x14ac:dyDescent="0.3">
      <c r="C585" s="35"/>
    </row>
    <row r="586" spans="3:3" x14ac:dyDescent="0.3">
      <c r="C586" s="35"/>
    </row>
    <row r="587" spans="3:3" x14ac:dyDescent="0.3">
      <c r="C587" s="35"/>
    </row>
    <row r="588" spans="3:3" x14ac:dyDescent="0.3">
      <c r="C588" s="35"/>
    </row>
    <row r="589" spans="3:3" x14ac:dyDescent="0.3">
      <c r="C589" s="35"/>
    </row>
    <row r="590" spans="3:3" x14ac:dyDescent="0.3">
      <c r="C590" s="35"/>
    </row>
    <row r="591" spans="3:3" x14ac:dyDescent="0.3">
      <c r="C591" s="35"/>
    </row>
    <row r="592" spans="3:3" x14ac:dyDescent="0.3">
      <c r="C592" s="35"/>
    </row>
    <row r="593" spans="3:3" x14ac:dyDescent="0.3">
      <c r="C593" s="35"/>
    </row>
    <row r="594" spans="3:3" x14ac:dyDescent="0.3">
      <c r="C594" s="35"/>
    </row>
    <row r="595" spans="3:3" x14ac:dyDescent="0.3">
      <c r="C595" s="35"/>
    </row>
    <row r="596" spans="3:3" x14ac:dyDescent="0.3">
      <c r="C596" s="35"/>
    </row>
    <row r="597" spans="3:3" x14ac:dyDescent="0.3">
      <c r="C597" s="35"/>
    </row>
    <row r="598" spans="3:3" x14ac:dyDescent="0.3">
      <c r="C598" s="35"/>
    </row>
    <row r="599" spans="3:3" x14ac:dyDescent="0.3">
      <c r="C599" s="35"/>
    </row>
    <row r="600" spans="3:3" x14ac:dyDescent="0.3">
      <c r="C600" s="35"/>
    </row>
    <row r="601" spans="3:3" x14ac:dyDescent="0.3">
      <c r="C601" s="35"/>
    </row>
    <row r="602" spans="3:3" x14ac:dyDescent="0.3">
      <c r="C602" s="35"/>
    </row>
    <row r="603" spans="3:3" x14ac:dyDescent="0.3">
      <c r="C603" s="35"/>
    </row>
    <row r="604" spans="3:3" x14ac:dyDescent="0.3">
      <c r="C604" s="35"/>
    </row>
    <row r="605" spans="3:3" x14ac:dyDescent="0.3">
      <c r="C605" s="35"/>
    </row>
    <row r="606" spans="3:3" x14ac:dyDescent="0.3">
      <c r="C606" s="35"/>
    </row>
    <row r="607" spans="3:3" x14ac:dyDescent="0.3">
      <c r="C607" s="35"/>
    </row>
    <row r="608" spans="3:3" x14ac:dyDescent="0.3">
      <c r="C608" s="35"/>
    </row>
    <row r="609" spans="3:3" x14ac:dyDescent="0.3">
      <c r="C609" s="35"/>
    </row>
    <row r="610" spans="3:3" x14ac:dyDescent="0.3">
      <c r="C610" s="35"/>
    </row>
    <row r="611" spans="3:3" x14ac:dyDescent="0.3">
      <c r="C611" s="35"/>
    </row>
    <row r="612" spans="3:3" x14ac:dyDescent="0.3">
      <c r="C612" s="35"/>
    </row>
    <row r="613" spans="3:3" x14ac:dyDescent="0.3">
      <c r="C613" s="35"/>
    </row>
    <row r="614" spans="3:3" x14ac:dyDescent="0.3">
      <c r="C614" s="35"/>
    </row>
    <row r="615" spans="3:3" x14ac:dyDescent="0.3">
      <c r="C615" s="35"/>
    </row>
    <row r="616" spans="3:3" x14ac:dyDescent="0.3">
      <c r="C616" s="35"/>
    </row>
    <row r="617" spans="3:3" x14ac:dyDescent="0.3">
      <c r="C617" s="35"/>
    </row>
    <row r="618" spans="3:3" x14ac:dyDescent="0.3">
      <c r="C618" s="35"/>
    </row>
    <row r="619" spans="3:3" x14ac:dyDescent="0.3">
      <c r="C619" s="35"/>
    </row>
    <row r="620" spans="3:3" x14ac:dyDescent="0.3">
      <c r="C620" s="35"/>
    </row>
    <row r="621" spans="3:3" x14ac:dyDescent="0.3">
      <c r="C621" s="35"/>
    </row>
    <row r="622" spans="3:3" x14ac:dyDescent="0.3">
      <c r="C622" s="35"/>
    </row>
    <row r="623" spans="3:3" x14ac:dyDescent="0.3">
      <c r="C623" s="35"/>
    </row>
    <row r="624" spans="3:3" x14ac:dyDescent="0.3">
      <c r="C624" s="35"/>
    </row>
    <row r="625" spans="3:3" x14ac:dyDescent="0.3">
      <c r="C625" s="35"/>
    </row>
    <row r="626" spans="3:3" x14ac:dyDescent="0.3">
      <c r="C626" s="35"/>
    </row>
    <row r="627" spans="3:3" x14ac:dyDescent="0.3">
      <c r="C627" s="35"/>
    </row>
    <row r="628" spans="3:3" x14ac:dyDescent="0.3">
      <c r="C628" s="35"/>
    </row>
    <row r="629" spans="3:3" x14ac:dyDescent="0.3">
      <c r="C629" s="35"/>
    </row>
    <row r="630" spans="3:3" x14ac:dyDescent="0.3">
      <c r="C630" s="35"/>
    </row>
    <row r="631" spans="3:3" x14ac:dyDescent="0.3">
      <c r="C631" s="35"/>
    </row>
    <row r="632" spans="3:3" x14ac:dyDescent="0.3">
      <c r="C632" s="35"/>
    </row>
    <row r="633" spans="3:3" x14ac:dyDescent="0.3">
      <c r="C633" s="35"/>
    </row>
    <row r="634" spans="3:3" x14ac:dyDescent="0.3">
      <c r="C634" s="35"/>
    </row>
    <row r="635" spans="3:3" x14ac:dyDescent="0.3">
      <c r="C635" s="35"/>
    </row>
    <row r="636" spans="3:3" x14ac:dyDescent="0.3">
      <c r="C636" s="35"/>
    </row>
    <row r="637" spans="3:3" x14ac:dyDescent="0.3">
      <c r="C637" s="35"/>
    </row>
    <row r="638" spans="3:3" x14ac:dyDescent="0.3">
      <c r="C638" s="35"/>
    </row>
    <row r="639" spans="3:3" x14ac:dyDescent="0.3">
      <c r="C639" s="35"/>
    </row>
    <row r="640" spans="3:3" x14ac:dyDescent="0.3">
      <c r="C640" s="35"/>
    </row>
    <row r="641" spans="3:3" x14ac:dyDescent="0.3">
      <c r="C641" s="35"/>
    </row>
    <row r="642" spans="3:3" x14ac:dyDescent="0.3">
      <c r="C642" s="35"/>
    </row>
    <row r="643" spans="3:3" x14ac:dyDescent="0.3">
      <c r="C643" s="35"/>
    </row>
    <row r="644" spans="3:3" x14ac:dyDescent="0.3">
      <c r="C644" s="35"/>
    </row>
    <row r="645" spans="3:3" x14ac:dyDescent="0.3">
      <c r="C645" s="35"/>
    </row>
    <row r="646" spans="3:3" x14ac:dyDescent="0.3">
      <c r="C646" s="35"/>
    </row>
    <row r="647" spans="3:3" x14ac:dyDescent="0.3">
      <c r="C647" s="35"/>
    </row>
    <row r="648" spans="3:3" x14ac:dyDescent="0.3">
      <c r="C648" s="35"/>
    </row>
    <row r="649" spans="3:3" x14ac:dyDescent="0.3">
      <c r="C649" s="35"/>
    </row>
    <row r="650" spans="3:3" x14ac:dyDescent="0.3">
      <c r="C650" s="35"/>
    </row>
    <row r="651" spans="3:3" x14ac:dyDescent="0.3">
      <c r="C651" s="35"/>
    </row>
    <row r="652" spans="3:3" x14ac:dyDescent="0.3">
      <c r="C652" s="35"/>
    </row>
    <row r="653" spans="3:3" x14ac:dyDescent="0.3">
      <c r="C653" s="35"/>
    </row>
    <row r="654" spans="3:3" x14ac:dyDescent="0.3">
      <c r="C654" s="35"/>
    </row>
    <row r="655" spans="3:3" x14ac:dyDescent="0.3">
      <c r="C655" s="35"/>
    </row>
    <row r="656" spans="3:3" x14ac:dyDescent="0.3">
      <c r="C656" s="35"/>
    </row>
    <row r="657" spans="3:3" x14ac:dyDescent="0.3">
      <c r="C657" s="35"/>
    </row>
    <row r="658" spans="3:3" x14ac:dyDescent="0.3">
      <c r="C658" s="35"/>
    </row>
    <row r="659" spans="3:3" x14ac:dyDescent="0.3">
      <c r="C659" s="35"/>
    </row>
    <row r="660" spans="3:3" x14ac:dyDescent="0.3">
      <c r="C660" s="35"/>
    </row>
    <row r="661" spans="3:3" x14ac:dyDescent="0.3">
      <c r="C661" s="35"/>
    </row>
    <row r="662" spans="3:3" x14ac:dyDescent="0.3">
      <c r="C662" s="35"/>
    </row>
    <row r="663" spans="3:3" x14ac:dyDescent="0.3">
      <c r="C663" s="35"/>
    </row>
    <row r="664" spans="3:3" x14ac:dyDescent="0.3">
      <c r="C664" s="35"/>
    </row>
    <row r="665" spans="3:3" x14ac:dyDescent="0.3">
      <c r="C665" s="35"/>
    </row>
    <row r="666" spans="3:3" x14ac:dyDescent="0.3">
      <c r="C666" s="35"/>
    </row>
    <row r="667" spans="3:3" x14ac:dyDescent="0.3">
      <c r="C667" s="35"/>
    </row>
    <row r="668" spans="3:3" x14ac:dyDescent="0.3">
      <c r="C668" s="35"/>
    </row>
    <row r="669" spans="3:3" x14ac:dyDescent="0.3">
      <c r="C669" s="35"/>
    </row>
    <row r="670" spans="3:3" x14ac:dyDescent="0.3">
      <c r="C670" s="35"/>
    </row>
    <row r="671" spans="3:3" x14ac:dyDescent="0.3">
      <c r="C671" s="35"/>
    </row>
    <row r="672" spans="3:3" x14ac:dyDescent="0.3">
      <c r="C672" s="35"/>
    </row>
    <row r="673" spans="3:3" x14ac:dyDescent="0.3">
      <c r="C673" s="35"/>
    </row>
    <row r="674" spans="3:3" x14ac:dyDescent="0.3">
      <c r="C674" s="35"/>
    </row>
    <row r="675" spans="3:3" x14ac:dyDescent="0.3">
      <c r="C675" s="35"/>
    </row>
    <row r="676" spans="3:3" x14ac:dyDescent="0.3">
      <c r="C676" s="35"/>
    </row>
    <row r="677" spans="3:3" x14ac:dyDescent="0.3">
      <c r="C677" s="35"/>
    </row>
    <row r="678" spans="3:3" x14ac:dyDescent="0.3">
      <c r="C678" s="35"/>
    </row>
    <row r="679" spans="3:3" x14ac:dyDescent="0.3">
      <c r="C679" s="35"/>
    </row>
    <row r="680" spans="3:3" x14ac:dyDescent="0.3">
      <c r="C680" s="35"/>
    </row>
    <row r="681" spans="3:3" x14ac:dyDescent="0.3">
      <c r="C681" s="35"/>
    </row>
    <row r="682" spans="3:3" x14ac:dyDescent="0.3">
      <c r="C682" s="35"/>
    </row>
    <row r="683" spans="3:3" x14ac:dyDescent="0.3">
      <c r="C683" s="35"/>
    </row>
    <row r="684" spans="3:3" x14ac:dyDescent="0.3">
      <c r="C684" s="35"/>
    </row>
    <row r="685" spans="3:3" x14ac:dyDescent="0.3">
      <c r="C685" s="35"/>
    </row>
    <row r="686" spans="3:3" x14ac:dyDescent="0.3">
      <c r="C686" s="35"/>
    </row>
    <row r="687" spans="3:3" x14ac:dyDescent="0.3">
      <c r="C687" s="35"/>
    </row>
    <row r="688" spans="3:3" x14ac:dyDescent="0.3">
      <c r="C688" s="35"/>
    </row>
    <row r="689" spans="3:3" x14ac:dyDescent="0.3">
      <c r="C689" s="35"/>
    </row>
    <row r="690" spans="3:3" x14ac:dyDescent="0.3">
      <c r="C690" s="35"/>
    </row>
    <row r="691" spans="3:3" x14ac:dyDescent="0.3">
      <c r="C691" s="35"/>
    </row>
    <row r="692" spans="3:3" x14ac:dyDescent="0.3">
      <c r="C692" s="35"/>
    </row>
    <row r="693" spans="3:3" x14ac:dyDescent="0.3">
      <c r="C693" s="35"/>
    </row>
    <row r="694" spans="3:3" x14ac:dyDescent="0.3">
      <c r="C694" s="35"/>
    </row>
    <row r="695" spans="3:3" x14ac:dyDescent="0.3">
      <c r="C695" s="35"/>
    </row>
    <row r="696" spans="3:3" x14ac:dyDescent="0.3">
      <c r="C696" s="35"/>
    </row>
    <row r="697" spans="3:3" x14ac:dyDescent="0.3">
      <c r="C697" s="35"/>
    </row>
    <row r="698" spans="3:3" x14ac:dyDescent="0.3">
      <c r="C698" s="35"/>
    </row>
    <row r="699" spans="3:3" x14ac:dyDescent="0.3">
      <c r="C699" s="35"/>
    </row>
    <row r="700" spans="3:3" x14ac:dyDescent="0.3">
      <c r="C700" s="35"/>
    </row>
    <row r="701" spans="3:3" x14ac:dyDescent="0.3">
      <c r="C701" s="35"/>
    </row>
    <row r="702" spans="3:3" x14ac:dyDescent="0.3">
      <c r="C702" s="35"/>
    </row>
    <row r="703" spans="3:3" x14ac:dyDescent="0.3">
      <c r="C703" s="35"/>
    </row>
    <row r="704" spans="3:3" x14ac:dyDescent="0.3">
      <c r="C704" s="35"/>
    </row>
    <row r="705" spans="3:3" x14ac:dyDescent="0.3">
      <c r="C705" s="35"/>
    </row>
    <row r="706" spans="3:3" x14ac:dyDescent="0.3">
      <c r="C706" s="35"/>
    </row>
    <row r="707" spans="3:3" x14ac:dyDescent="0.3">
      <c r="C707" s="35"/>
    </row>
    <row r="708" spans="3:3" x14ac:dyDescent="0.3">
      <c r="C708" s="35"/>
    </row>
    <row r="709" spans="3:3" x14ac:dyDescent="0.3">
      <c r="C709" s="35"/>
    </row>
    <row r="710" spans="3:3" x14ac:dyDescent="0.3">
      <c r="C710" s="35"/>
    </row>
    <row r="711" spans="3:3" x14ac:dyDescent="0.3">
      <c r="C711" s="35"/>
    </row>
    <row r="712" spans="3:3" x14ac:dyDescent="0.3">
      <c r="C712" s="35"/>
    </row>
    <row r="713" spans="3:3" x14ac:dyDescent="0.3">
      <c r="C713" s="35"/>
    </row>
    <row r="714" spans="3:3" x14ac:dyDescent="0.3">
      <c r="C714" s="35"/>
    </row>
    <row r="715" spans="3:3" x14ac:dyDescent="0.3">
      <c r="C715" s="35"/>
    </row>
    <row r="716" spans="3:3" x14ac:dyDescent="0.3">
      <c r="C716" s="35"/>
    </row>
    <row r="717" spans="3:3" x14ac:dyDescent="0.3">
      <c r="C717" s="35"/>
    </row>
    <row r="718" spans="3:3" x14ac:dyDescent="0.3">
      <c r="C718" s="35"/>
    </row>
    <row r="719" spans="3:3" x14ac:dyDescent="0.3">
      <c r="C719" s="35"/>
    </row>
    <row r="720" spans="3:3" x14ac:dyDescent="0.3">
      <c r="C720" s="35"/>
    </row>
    <row r="721" spans="3:3" x14ac:dyDescent="0.3">
      <c r="C721" s="35"/>
    </row>
    <row r="722" spans="3:3" x14ac:dyDescent="0.3">
      <c r="C722" s="35"/>
    </row>
    <row r="723" spans="3:3" x14ac:dyDescent="0.3">
      <c r="C723" s="35"/>
    </row>
    <row r="724" spans="3:3" x14ac:dyDescent="0.3">
      <c r="C724" s="35"/>
    </row>
    <row r="725" spans="3:3" x14ac:dyDescent="0.3">
      <c r="C725" s="35"/>
    </row>
    <row r="726" spans="3:3" x14ac:dyDescent="0.3">
      <c r="C726" s="35"/>
    </row>
    <row r="727" spans="3:3" x14ac:dyDescent="0.3">
      <c r="C727" s="35"/>
    </row>
    <row r="728" spans="3:3" x14ac:dyDescent="0.3">
      <c r="C728" s="35"/>
    </row>
    <row r="729" spans="3:3" x14ac:dyDescent="0.3">
      <c r="C729" s="35"/>
    </row>
    <row r="730" spans="3:3" x14ac:dyDescent="0.3">
      <c r="C730" s="35"/>
    </row>
    <row r="731" spans="3:3" x14ac:dyDescent="0.3">
      <c r="C731" s="35"/>
    </row>
    <row r="732" spans="3:3" x14ac:dyDescent="0.3">
      <c r="C732" s="35"/>
    </row>
    <row r="733" spans="3:3" x14ac:dyDescent="0.3">
      <c r="C733" s="35"/>
    </row>
    <row r="734" spans="3:3" x14ac:dyDescent="0.3">
      <c r="C734" s="35"/>
    </row>
    <row r="735" spans="3:3" x14ac:dyDescent="0.3">
      <c r="C735" s="35"/>
    </row>
    <row r="736" spans="3:3" x14ac:dyDescent="0.3">
      <c r="C736" s="35"/>
    </row>
    <row r="737" spans="3:3" x14ac:dyDescent="0.3">
      <c r="C737" s="35"/>
    </row>
    <row r="738" spans="3:3" x14ac:dyDescent="0.3">
      <c r="C738" s="35"/>
    </row>
    <row r="739" spans="3:3" x14ac:dyDescent="0.3">
      <c r="C739" s="35"/>
    </row>
    <row r="740" spans="3:3" x14ac:dyDescent="0.3">
      <c r="C740" s="35"/>
    </row>
    <row r="741" spans="3:3" x14ac:dyDescent="0.3">
      <c r="C741" s="35"/>
    </row>
    <row r="742" spans="3:3" x14ac:dyDescent="0.3">
      <c r="C742" s="35"/>
    </row>
    <row r="743" spans="3:3" x14ac:dyDescent="0.3">
      <c r="C743" s="35"/>
    </row>
    <row r="744" spans="3:3" x14ac:dyDescent="0.3">
      <c r="C744" s="35"/>
    </row>
    <row r="745" spans="3:3" x14ac:dyDescent="0.3">
      <c r="C745" s="35"/>
    </row>
    <row r="746" spans="3:3" x14ac:dyDescent="0.3">
      <c r="C746" s="35"/>
    </row>
    <row r="747" spans="3:3" x14ac:dyDescent="0.3">
      <c r="C747" s="35"/>
    </row>
    <row r="748" spans="3:3" x14ac:dyDescent="0.3">
      <c r="C748" s="35"/>
    </row>
    <row r="749" spans="3:3" x14ac:dyDescent="0.3">
      <c r="C749" s="35"/>
    </row>
    <row r="750" spans="3:3" x14ac:dyDescent="0.3">
      <c r="C750" s="35"/>
    </row>
    <row r="751" spans="3:3" x14ac:dyDescent="0.3">
      <c r="C751" s="35"/>
    </row>
    <row r="752" spans="3:3" x14ac:dyDescent="0.3">
      <c r="C752" s="35"/>
    </row>
    <row r="753" spans="3:3" x14ac:dyDescent="0.3">
      <c r="C753" s="35"/>
    </row>
    <row r="754" spans="3:3" x14ac:dyDescent="0.3">
      <c r="C754" s="35"/>
    </row>
    <row r="755" spans="3:3" x14ac:dyDescent="0.3">
      <c r="C755" s="35"/>
    </row>
    <row r="756" spans="3:3" x14ac:dyDescent="0.3">
      <c r="C756" s="35"/>
    </row>
    <row r="757" spans="3:3" x14ac:dyDescent="0.3">
      <c r="C757" s="35"/>
    </row>
    <row r="758" spans="3:3" x14ac:dyDescent="0.3">
      <c r="C758" s="35"/>
    </row>
    <row r="759" spans="3:3" x14ac:dyDescent="0.3">
      <c r="C759" s="35"/>
    </row>
    <row r="760" spans="3:3" x14ac:dyDescent="0.3">
      <c r="C760" s="35"/>
    </row>
    <row r="761" spans="3:3" x14ac:dyDescent="0.3">
      <c r="C761" s="35"/>
    </row>
    <row r="762" spans="3:3" x14ac:dyDescent="0.3">
      <c r="C762" s="35"/>
    </row>
    <row r="763" spans="3:3" x14ac:dyDescent="0.3">
      <c r="C763" s="35"/>
    </row>
    <row r="764" spans="3:3" x14ac:dyDescent="0.3">
      <c r="C764" s="35"/>
    </row>
    <row r="765" spans="3:3" x14ac:dyDescent="0.3">
      <c r="C765" s="35"/>
    </row>
    <row r="766" spans="3:3" x14ac:dyDescent="0.3">
      <c r="C766" s="35"/>
    </row>
    <row r="767" spans="3:3" x14ac:dyDescent="0.3">
      <c r="C767" s="35"/>
    </row>
    <row r="768" spans="3:3" x14ac:dyDescent="0.3">
      <c r="C768" s="35"/>
    </row>
    <row r="769" spans="3:3" x14ac:dyDescent="0.3">
      <c r="C769" s="35"/>
    </row>
    <row r="770" spans="3:3" x14ac:dyDescent="0.3">
      <c r="C770" s="35"/>
    </row>
    <row r="771" spans="3:3" x14ac:dyDescent="0.3">
      <c r="C771" s="35"/>
    </row>
    <row r="772" spans="3:3" x14ac:dyDescent="0.3">
      <c r="C772" s="35"/>
    </row>
    <row r="773" spans="3:3" x14ac:dyDescent="0.3">
      <c r="C773" s="35"/>
    </row>
    <row r="774" spans="3:3" x14ac:dyDescent="0.3">
      <c r="C774" s="35"/>
    </row>
    <row r="775" spans="3:3" x14ac:dyDescent="0.3">
      <c r="C775" s="35"/>
    </row>
    <row r="776" spans="3:3" x14ac:dyDescent="0.3">
      <c r="C776" s="35"/>
    </row>
    <row r="777" spans="3:3" x14ac:dyDescent="0.3">
      <c r="C777" s="35"/>
    </row>
    <row r="778" spans="3:3" x14ac:dyDescent="0.3">
      <c r="C778" s="35"/>
    </row>
    <row r="779" spans="3:3" x14ac:dyDescent="0.3">
      <c r="C779" s="35"/>
    </row>
    <row r="780" spans="3:3" x14ac:dyDescent="0.3">
      <c r="C780" s="35"/>
    </row>
    <row r="781" spans="3:3" x14ac:dyDescent="0.3">
      <c r="C781" s="35"/>
    </row>
    <row r="782" spans="3:3" x14ac:dyDescent="0.3">
      <c r="C782" s="35"/>
    </row>
    <row r="783" spans="3:3" x14ac:dyDescent="0.3">
      <c r="C783" s="35"/>
    </row>
    <row r="784" spans="3:3" x14ac:dyDescent="0.3">
      <c r="C784" s="35"/>
    </row>
    <row r="785" spans="3:3" x14ac:dyDescent="0.3">
      <c r="C785" s="35"/>
    </row>
    <row r="786" spans="3:3" x14ac:dyDescent="0.3">
      <c r="C786" s="35"/>
    </row>
    <row r="787" spans="3:3" x14ac:dyDescent="0.3">
      <c r="C787" s="35"/>
    </row>
    <row r="788" spans="3:3" x14ac:dyDescent="0.3">
      <c r="C788" s="35"/>
    </row>
    <row r="789" spans="3:3" x14ac:dyDescent="0.3">
      <c r="C789" s="35"/>
    </row>
    <row r="790" spans="3:3" x14ac:dyDescent="0.3">
      <c r="C790" s="35"/>
    </row>
    <row r="791" spans="3:3" x14ac:dyDescent="0.3">
      <c r="C791" s="35"/>
    </row>
    <row r="792" spans="3:3" x14ac:dyDescent="0.3">
      <c r="C792" s="35"/>
    </row>
    <row r="793" spans="3:3" x14ac:dyDescent="0.3">
      <c r="C793" s="35"/>
    </row>
    <row r="794" spans="3:3" x14ac:dyDescent="0.3">
      <c r="C794" s="35"/>
    </row>
    <row r="795" spans="3:3" x14ac:dyDescent="0.3">
      <c r="C795" s="35"/>
    </row>
    <row r="796" spans="3:3" x14ac:dyDescent="0.3">
      <c r="C796" s="35"/>
    </row>
    <row r="797" spans="3:3" x14ac:dyDescent="0.3">
      <c r="C797" s="35"/>
    </row>
    <row r="798" spans="3:3" x14ac:dyDescent="0.3">
      <c r="C798" s="35"/>
    </row>
    <row r="799" spans="3:3" x14ac:dyDescent="0.3">
      <c r="C799" s="35"/>
    </row>
    <row r="800" spans="3:3" x14ac:dyDescent="0.3">
      <c r="C800" s="35"/>
    </row>
    <row r="801" spans="3:3" x14ac:dyDescent="0.3">
      <c r="C801" s="35"/>
    </row>
    <row r="802" spans="3:3" x14ac:dyDescent="0.3">
      <c r="C802" s="35"/>
    </row>
    <row r="803" spans="3:3" x14ac:dyDescent="0.3">
      <c r="C803" s="35"/>
    </row>
    <row r="804" spans="3:3" x14ac:dyDescent="0.3">
      <c r="C804" s="35"/>
    </row>
    <row r="805" spans="3:3" x14ac:dyDescent="0.3">
      <c r="C805" s="35"/>
    </row>
    <row r="806" spans="3:3" x14ac:dyDescent="0.3">
      <c r="C806" s="35"/>
    </row>
    <row r="807" spans="3:3" x14ac:dyDescent="0.3">
      <c r="C807" s="35"/>
    </row>
    <row r="808" spans="3:3" x14ac:dyDescent="0.3">
      <c r="C808" s="35"/>
    </row>
    <row r="809" spans="3:3" x14ac:dyDescent="0.3">
      <c r="C809" s="35"/>
    </row>
    <row r="810" spans="3:3" x14ac:dyDescent="0.3">
      <c r="C810" s="35"/>
    </row>
    <row r="811" spans="3:3" x14ac:dyDescent="0.3">
      <c r="C811" s="35"/>
    </row>
    <row r="812" spans="3:3" x14ac:dyDescent="0.3">
      <c r="C812" s="35"/>
    </row>
    <row r="813" spans="3:3" x14ac:dyDescent="0.3">
      <c r="C813" s="35"/>
    </row>
    <row r="814" spans="3:3" x14ac:dyDescent="0.3">
      <c r="C814" s="35"/>
    </row>
    <row r="815" spans="3:3" x14ac:dyDescent="0.3">
      <c r="C815" s="35"/>
    </row>
    <row r="816" spans="3:3" x14ac:dyDescent="0.3">
      <c r="C816" s="35"/>
    </row>
    <row r="817" spans="3:3" x14ac:dyDescent="0.3">
      <c r="C817" s="35"/>
    </row>
    <row r="818" spans="3:3" x14ac:dyDescent="0.3">
      <c r="C818" s="35"/>
    </row>
    <row r="819" spans="3:3" x14ac:dyDescent="0.3">
      <c r="C819" s="35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5" fitToHeight="1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9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8.6640625" defaultRowHeight="13.8" x14ac:dyDescent="0.3"/>
  <cols>
    <col min="1" max="1" width="6.5546875" style="2" customWidth="1"/>
    <col min="2" max="2" width="14" style="2" bestFit="1" customWidth="1"/>
    <col min="3" max="3" width="11.44140625" style="2" customWidth="1"/>
    <col min="4" max="4" width="12.33203125" style="2" bestFit="1" customWidth="1"/>
    <col min="5" max="6" width="11.44140625" style="2" customWidth="1"/>
    <col min="7" max="8" width="11.44140625" style="60" customWidth="1"/>
    <col min="9" max="9" width="11.44140625" style="2" customWidth="1"/>
    <col min="10" max="10" width="11.44140625" style="61" customWidth="1"/>
    <col min="11" max="11" width="11.44140625" style="2" customWidth="1"/>
    <col min="12" max="12" width="13" style="2" bestFit="1" customWidth="1"/>
    <col min="13" max="14" width="12.88671875" style="2" bestFit="1" customWidth="1"/>
    <col min="15" max="235" width="11.44140625" style="2" customWidth="1"/>
    <col min="236" max="16384" width="8.6640625" style="2"/>
  </cols>
  <sheetData>
    <row r="1" spans="1:20" ht="22.5" customHeight="1" x14ac:dyDescent="0.3">
      <c r="A1" s="76" t="s">
        <v>494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3"/>
      <c r="O1" s="3"/>
    </row>
    <row r="2" spans="1:20" x14ac:dyDescent="0.3">
      <c r="A2" s="78" t="s">
        <v>0</v>
      </c>
      <c r="B2" s="78" t="s">
        <v>1</v>
      </c>
      <c r="C2" s="5" t="s">
        <v>2</v>
      </c>
      <c r="D2" s="6" t="s">
        <v>3</v>
      </c>
      <c r="E2" s="81" t="s">
        <v>493</v>
      </c>
      <c r="F2" s="82"/>
      <c r="G2" s="81" t="s">
        <v>4</v>
      </c>
      <c r="H2" s="83"/>
      <c r="I2" s="83"/>
      <c r="J2" s="83"/>
      <c r="K2" s="82"/>
      <c r="L2" s="81" t="s">
        <v>5</v>
      </c>
      <c r="M2" s="82"/>
      <c r="N2" s="7" t="s">
        <v>6</v>
      </c>
      <c r="O2" s="7" t="s">
        <v>7</v>
      </c>
    </row>
    <row r="3" spans="1:20" x14ac:dyDescent="0.3">
      <c r="A3" s="79"/>
      <c r="B3" s="79"/>
      <c r="C3" s="8" t="s">
        <v>51</v>
      </c>
      <c r="D3" s="9" t="s">
        <v>486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0" x14ac:dyDescent="0.3">
      <c r="A4" s="79"/>
      <c r="B4" s="79"/>
      <c r="C4" s="9" t="s">
        <v>18</v>
      </c>
      <c r="D4" s="9"/>
      <c r="E4" s="18"/>
      <c r="F4" s="16" t="s">
        <v>19</v>
      </c>
      <c r="G4" s="19" t="s">
        <v>20</v>
      </c>
      <c r="H4" s="71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48</v>
      </c>
      <c r="O4" s="17" t="s">
        <v>53</v>
      </c>
    </row>
    <row r="5" spans="1:20" s="34" customFormat="1" x14ac:dyDescent="0.3">
      <c r="A5" s="80"/>
      <c r="B5" s="80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52</v>
      </c>
      <c r="N5" s="27"/>
      <c r="O5" s="27"/>
    </row>
    <row r="6" spans="1:20" s="58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</row>
    <row r="7" spans="1:20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20" s="34" customFormat="1" x14ac:dyDescent="0.3">
      <c r="A8" s="33">
        <v>101</v>
      </c>
      <c r="B8" s="34" t="s">
        <v>64</v>
      </c>
      <c r="C8" s="35">
        <v>423233</v>
      </c>
      <c r="D8" s="35">
        <v>30544</v>
      </c>
      <c r="E8" s="36">
        <f t="shared" ref="E8:E71" si="1">(C8*1000)/D8</f>
        <v>13856.502095337873</v>
      </c>
      <c r="F8" s="37">
        <f>IF(ISNUMBER(C8),E8/E$437,"")</f>
        <v>0.77819845181886649</v>
      </c>
      <c r="G8" s="38">
        <f t="shared" ref="G8:G71" si="2">(E$437-E8)*0.6</f>
        <v>2369.6219980425435</v>
      </c>
      <c r="H8" s="38">
        <f t="shared" ref="H8:H71" si="3">IF(E8&gt;=E$437*0.9,0,IF(E8&lt;0.9*E$437,(E$437*0.9-E8)*0.35))</f>
        <v>759.07397563550978</v>
      </c>
      <c r="I8" s="36">
        <f t="shared" ref="I8:I71" si="4">G8+H8</f>
        <v>3128.6959736780532</v>
      </c>
      <c r="J8" s="39">
        <f>I$439</f>
        <v>-220.60878124086005</v>
      </c>
      <c r="K8" s="36">
        <f t="shared" ref="K8:K71" si="5">I8+J8</f>
        <v>2908.0871924371932</v>
      </c>
      <c r="L8" s="36">
        <f t="shared" ref="L8:L71" si="6">(I8*D8)</f>
        <v>95562889.820022449</v>
      </c>
      <c r="M8" s="36">
        <f t="shared" ref="M8:M71" si="7">(K8*D8)</f>
        <v>88824615.205801621</v>
      </c>
      <c r="N8" s="40">
        <f>'jan-juli'!M8</f>
        <v>85700642.873235315</v>
      </c>
      <c r="O8" s="40">
        <f>M8-N8</f>
        <v>3123972.332566306</v>
      </c>
      <c r="Q8" s="62"/>
      <c r="R8" s="63"/>
      <c r="S8" s="63"/>
      <c r="T8" s="63"/>
    </row>
    <row r="9" spans="1:20" s="34" customFormat="1" x14ac:dyDescent="0.3">
      <c r="A9" s="33">
        <v>104</v>
      </c>
      <c r="B9" s="34" t="s">
        <v>65</v>
      </c>
      <c r="C9" s="35">
        <v>479999</v>
      </c>
      <c r="D9" s="35">
        <v>32182</v>
      </c>
      <c r="E9" s="36">
        <f t="shared" si="1"/>
        <v>14915.138897520354</v>
      </c>
      <c r="F9" s="37">
        <f t="shared" ref="F9:F72" si="8">IF(ISNUMBER(C9),E9/E$437,"")</f>
        <v>0.83765281590214158</v>
      </c>
      <c r="G9" s="38">
        <f t="shared" si="2"/>
        <v>1734.4399167330553</v>
      </c>
      <c r="H9" s="38">
        <f t="shared" si="3"/>
        <v>388.55109487164179</v>
      </c>
      <c r="I9" s="36">
        <f t="shared" si="4"/>
        <v>2122.9910116046972</v>
      </c>
      <c r="J9" s="39">
        <f>I$439</f>
        <v>-220.60878124086005</v>
      </c>
      <c r="K9" s="36">
        <f t="shared" si="5"/>
        <v>1902.3822303638372</v>
      </c>
      <c r="L9" s="36">
        <f t="shared" si="6"/>
        <v>68322096.735462368</v>
      </c>
      <c r="M9" s="36">
        <f t="shared" si="7"/>
        <v>61222464.937569007</v>
      </c>
      <c r="N9" s="40">
        <f>'jan-juli'!M9</f>
        <v>57013602.309666716</v>
      </c>
      <c r="O9" s="40">
        <f t="shared" ref="O9:O72" si="9">M9-N9</f>
        <v>4208862.6279022917</v>
      </c>
      <c r="Q9" s="62"/>
      <c r="R9" s="63"/>
      <c r="S9" s="63"/>
      <c r="T9" s="63"/>
    </row>
    <row r="10" spans="1:20" s="34" customFormat="1" x14ac:dyDescent="0.3">
      <c r="A10" s="33">
        <v>105</v>
      </c>
      <c r="B10" s="34" t="s">
        <v>66</v>
      </c>
      <c r="C10" s="35">
        <v>786344</v>
      </c>
      <c r="D10" s="35">
        <v>54678</v>
      </c>
      <c r="E10" s="36">
        <f t="shared" si="1"/>
        <v>14381.359961959106</v>
      </c>
      <c r="F10" s="37">
        <f t="shared" si="8"/>
        <v>0.80767512467752545</v>
      </c>
      <c r="G10" s="38">
        <f t="shared" si="2"/>
        <v>2054.707278069804</v>
      </c>
      <c r="H10" s="38">
        <f t="shared" si="3"/>
        <v>575.37372231807842</v>
      </c>
      <c r="I10" s="36">
        <f t="shared" si="4"/>
        <v>2630.0810003878823</v>
      </c>
      <c r="J10" s="39">
        <f t="shared" ref="J10:J73" si="10">I$439</f>
        <v>-220.60878124086005</v>
      </c>
      <c r="K10" s="36">
        <f t="shared" si="5"/>
        <v>2409.4722191470223</v>
      </c>
      <c r="L10" s="36">
        <f t="shared" si="6"/>
        <v>143807568.93920863</v>
      </c>
      <c r="M10" s="36">
        <f t="shared" si="7"/>
        <v>131745121.99852088</v>
      </c>
      <c r="N10" s="40">
        <f>'jan-juli'!M10</f>
        <v>126967760.23516111</v>
      </c>
      <c r="O10" s="40">
        <f t="shared" si="9"/>
        <v>4777361.7633597702</v>
      </c>
      <c r="Q10" s="62"/>
      <c r="R10" s="63"/>
      <c r="S10" s="63"/>
      <c r="T10" s="63"/>
    </row>
    <row r="11" spans="1:20" s="34" customFormat="1" x14ac:dyDescent="0.3">
      <c r="A11" s="33">
        <v>106</v>
      </c>
      <c r="B11" s="34" t="s">
        <v>67</v>
      </c>
      <c r="C11" s="35">
        <v>1179602</v>
      </c>
      <c r="D11" s="35">
        <v>78967</v>
      </c>
      <c r="E11" s="36">
        <f t="shared" si="1"/>
        <v>14937.910772854484</v>
      </c>
      <c r="F11" s="37">
        <f t="shared" si="8"/>
        <v>0.83893171284222823</v>
      </c>
      <c r="G11" s="38">
        <f t="shared" si="2"/>
        <v>1720.7767915325769</v>
      </c>
      <c r="H11" s="38">
        <f t="shared" si="3"/>
        <v>380.58093850469612</v>
      </c>
      <c r="I11" s="36">
        <f t="shared" si="4"/>
        <v>2101.3577300372731</v>
      </c>
      <c r="J11" s="39">
        <f t="shared" si="10"/>
        <v>-220.60878124086005</v>
      </c>
      <c r="K11" s="36">
        <f t="shared" si="5"/>
        <v>1880.7489487964131</v>
      </c>
      <c r="L11" s="36">
        <f t="shared" si="6"/>
        <v>165937915.86785334</v>
      </c>
      <c r="M11" s="36">
        <f t="shared" si="7"/>
        <v>148517102.23960635</v>
      </c>
      <c r="N11" s="40">
        <f>'jan-juli'!M11</f>
        <v>143122008.55718878</v>
      </c>
      <c r="O11" s="40">
        <f t="shared" si="9"/>
        <v>5395093.6824175715</v>
      </c>
      <c r="Q11" s="62"/>
      <c r="R11" s="63"/>
      <c r="S11" s="63"/>
      <c r="T11" s="63"/>
    </row>
    <row r="12" spans="1:20" s="34" customFormat="1" x14ac:dyDescent="0.3">
      <c r="A12" s="33">
        <v>111</v>
      </c>
      <c r="B12" s="34" t="s">
        <v>68</v>
      </c>
      <c r="C12" s="35">
        <v>79940</v>
      </c>
      <c r="D12" s="35">
        <v>4511</v>
      </c>
      <c r="E12" s="36">
        <f t="shared" si="1"/>
        <v>17721.126136111729</v>
      </c>
      <c r="F12" s="37">
        <f t="shared" si="8"/>
        <v>0.99524056134260153</v>
      </c>
      <c r="G12" s="38">
        <f t="shared" si="2"/>
        <v>50.847573578230367</v>
      </c>
      <c r="H12" s="38">
        <f t="shared" si="3"/>
        <v>0</v>
      </c>
      <c r="I12" s="36">
        <f t="shared" si="4"/>
        <v>50.847573578230367</v>
      </c>
      <c r="J12" s="39">
        <f t="shared" si="10"/>
        <v>-220.60878124086005</v>
      </c>
      <c r="K12" s="36">
        <f t="shared" si="5"/>
        <v>-169.76120766262969</v>
      </c>
      <c r="L12" s="36">
        <f t="shared" si="6"/>
        <v>229373.40441139718</v>
      </c>
      <c r="M12" s="36">
        <f t="shared" si="7"/>
        <v>-765792.80776612251</v>
      </c>
      <c r="N12" s="40">
        <f>'jan-juli'!M12</f>
        <v>-478576.6294461558</v>
      </c>
      <c r="O12" s="40">
        <f t="shared" si="9"/>
        <v>-287216.17831996671</v>
      </c>
      <c r="Q12" s="62"/>
      <c r="R12" s="63"/>
      <c r="S12" s="63"/>
      <c r="T12" s="63"/>
    </row>
    <row r="13" spans="1:20" s="34" customFormat="1" x14ac:dyDescent="0.3">
      <c r="A13" s="33">
        <v>118</v>
      </c>
      <c r="B13" s="34" t="s">
        <v>69</v>
      </c>
      <c r="C13" s="35">
        <v>20059</v>
      </c>
      <c r="D13" s="35">
        <v>1404</v>
      </c>
      <c r="E13" s="36">
        <f t="shared" si="1"/>
        <v>14287.037037037036</v>
      </c>
      <c r="F13" s="37">
        <f t="shared" si="8"/>
        <v>0.80237783149051845</v>
      </c>
      <c r="G13" s="38">
        <f t="shared" si="2"/>
        <v>2111.3010330230454</v>
      </c>
      <c r="H13" s="38">
        <f t="shared" si="3"/>
        <v>608.38674604080279</v>
      </c>
      <c r="I13" s="36">
        <f t="shared" si="4"/>
        <v>2719.6877790638482</v>
      </c>
      <c r="J13" s="39">
        <f t="shared" si="10"/>
        <v>-220.60878124086005</v>
      </c>
      <c r="K13" s="36">
        <f t="shared" si="5"/>
        <v>2499.0789978229882</v>
      </c>
      <c r="L13" s="36">
        <f t="shared" si="6"/>
        <v>3818441.6418056428</v>
      </c>
      <c r="M13" s="36">
        <f t="shared" si="7"/>
        <v>3508706.9129434754</v>
      </c>
      <c r="N13" s="40">
        <f>'jan-juli'!M13</f>
        <v>3640222.3740840224</v>
      </c>
      <c r="O13" s="40">
        <f t="shared" si="9"/>
        <v>-131515.46114054695</v>
      </c>
      <c r="Q13" s="62"/>
      <c r="R13" s="63"/>
      <c r="S13" s="63"/>
      <c r="T13" s="63"/>
    </row>
    <row r="14" spans="1:20" s="34" customFormat="1" x14ac:dyDescent="0.3">
      <c r="A14" s="33">
        <v>119</v>
      </c>
      <c r="B14" s="34" t="s">
        <v>70</v>
      </c>
      <c r="C14" s="35">
        <v>53181</v>
      </c>
      <c r="D14" s="35">
        <v>3610</v>
      </c>
      <c r="E14" s="36">
        <f t="shared" si="1"/>
        <v>14731.578947368422</v>
      </c>
      <c r="F14" s="37">
        <f t="shared" si="8"/>
        <v>0.82734386000249616</v>
      </c>
      <c r="G14" s="38">
        <f t="shared" si="2"/>
        <v>1844.5758868242144</v>
      </c>
      <c r="H14" s="38">
        <f t="shared" si="3"/>
        <v>452.79707742481793</v>
      </c>
      <c r="I14" s="36">
        <f t="shared" si="4"/>
        <v>2297.3729642490325</v>
      </c>
      <c r="J14" s="39">
        <f t="shared" si="10"/>
        <v>-220.60878124086005</v>
      </c>
      <c r="K14" s="36">
        <f t="shared" si="5"/>
        <v>2076.7641830081725</v>
      </c>
      <c r="L14" s="36">
        <f t="shared" si="6"/>
        <v>8293516.4009390073</v>
      </c>
      <c r="M14" s="36">
        <f t="shared" si="7"/>
        <v>7497118.7006595023</v>
      </c>
      <c r="N14" s="40">
        <f>'jan-juli'!M14</f>
        <v>7121430.7481790055</v>
      </c>
      <c r="O14" s="40">
        <f t="shared" si="9"/>
        <v>375687.95248049684</v>
      </c>
      <c r="Q14" s="62"/>
      <c r="R14" s="63"/>
      <c r="S14" s="63"/>
      <c r="T14" s="63"/>
    </row>
    <row r="15" spans="1:20" s="34" customFormat="1" x14ac:dyDescent="0.3">
      <c r="A15" s="33">
        <v>121</v>
      </c>
      <c r="B15" s="34" t="s">
        <v>71</v>
      </c>
      <c r="C15" s="35">
        <v>12107</v>
      </c>
      <c r="D15" s="35">
        <v>672</v>
      </c>
      <c r="E15" s="36">
        <f t="shared" si="1"/>
        <v>18016.369047619046</v>
      </c>
      <c r="F15" s="37">
        <f t="shared" si="8"/>
        <v>1.0118217717422155</v>
      </c>
      <c r="G15" s="38">
        <f t="shared" si="2"/>
        <v>-126.29817332616003</v>
      </c>
      <c r="H15" s="38">
        <f t="shared" si="3"/>
        <v>0</v>
      </c>
      <c r="I15" s="36">
        <f t="shared" si="4"/>
        <v>-126.29817332616003</v>
      </c>
      <c r="J15" s="39">
        <f t="shared" si="10"/>
        <v>-220.60878124086005</v>
      </c>
      <c r="K15" s="36">
        <f t="shared" si="5"/>
        <v>-346.90695456702008</v>
      </c>
      <c r="L15" s="36">
        <f t="shared" si="6"/>
        <v>-84872.372475179538</v>
      </c>
      <c r="M15" s="36">
        <f t="shared" si="7"/>
        <v>-233121.4734690375</v>
      </c>
      <c r="N15" s="40">
        <f>'jan-juli'!M15</f>
        <v>-266062.40190375119</v>
      </c>
      <c r="O15" s="40">
        <f t="shared" si="9"/>
        <v>32940.928434713685</v>
      </c>
      <c r="Q15" s="62"/>
      <c r="R15" s="63"/>
      <c r="S15" s="63"/>
      <c r="T15" s="63"/>
    </row>
    <row r="16" spans="1:20" s="34" customFormat="1" x14ac:dyDescent="0.3">
      <c r="A16" s="33">
        <v>122</v>
      </c>
      <c r="B16" s="34" t="s">
        <v>72</v>
      </c>
      <c r="C16" s="35">
        <v>77876</v>
      </c>
      <c r="D16" s="35">
        <v>5343</v>
      </c>
      <c r="E16" s="36">
        <f t="shared" si="1"/>
        <v>14575.332210368706</v>
      </c>
      <c r="F16" s="37">
        <f t="shared" si="8"/>
        <v>0.81856884824279397</v>
      </c>
      <c r="G16" s="38">
        <f t="shared" si="2"/>
        <v>1938.3239290240438</v>
      </c>
      <c r="H16" s="38">
        <f t="shared" si="3"/>
        <v>507.48343537471845</v>
      </c>
      <c r="I16" s="36">
        <f t="shared" si="4"/>
        <v>2445.8073643987623</v>
      </c>
      <c r="J16" s="39">
        <f t="shared" si="10"/>
        <v>-220.60878124086005</v>
      </c>
      <c r="K16" s="36">
        <f t="shared" si="5"/>
        <v>2225.1985831579022</v>
      </c>
      <c r="L16" s="36">
        <f t="shared" si="6"/>
        <v>13067948.747982588</v>
      </c>
      <c r="M16" s="36">
        <f t="shared" si="7"/>
        <v>11889236.029812671</v>
      </c>
      <c r="N16" s="40">
        <f>'jan-juli'!M16</f>
        <v>12259496.256930865</v>
      </c>
      <c r="O16" s="40">
        <f t="shared" si="9"/>
        <v>-370260.2271181941</v>
      </c>
      <c r="Q16" s="62"/>
      <c r="R16" s="63"/>
      <c r="S16" s="63"/>
      <c r="T16" s="63"/>
    </row>
    <row r="17" spans="1:20" s="34" customFormat="1" x14ac:dyDescent="0.3">
      <c r="A17" s="33">
        <v>123</v>
      </c>
      <c r="B17" s="34" t="s">
        <v>73</v>
      </c>
      <c r="C17" s="35">
        <v>91057</v>
      </c>
      <c r="D17" s="35">
        <v>5736</v>
      </c>
      <c r="E17" s="36">
        <f t="shared" si="1"/>
        <v>15874.651324965133</v>
      </c>
      <c r="F17" s="37">
        <f t="shared" si="8"/>
        <v>0.89154023138412808</v>
      </c>
      <c r="G17" s="38">
        <f t="shared" si="2"/>
        <v>1158.7324602661879</v>
      </c>
      <c r="H17" s="38">
        <f t="shared" si="3"/>
        <v>52.721745265969183</v>
      </c>
      <c r="I17" s="36">
        <f t="shared" si="4"/>
        <v>1211.4542055321572</v>
      </c>
      <c r="J17" s="39">
        <f t="shared" si="10"/>
        <v>-220.60878124086005</v>
      </c>
      <c r="K17" s="36">
        <f t="shared" si="5"/>
        <v>990.84542429129715</v>
      </c>
      <c r="L17" s="36">
        <f t="shared" si="6"/>
        <v>6948901.3229324538</v>
      </c>
      <c r="M17" s="36">
        <f t="shared" si="7"/>
        <v>5683489.3537348807</v>
      </c>
      <c r="N17" s="40">
        <f>'jan-juli'!M17</f>
        <v>5251889.2718988303</v>
      </c>
      <c r="O17" s="40">
        <f t="shared" si="9"/>
        <v>431600.08183605038</v>
      </c>
      <c r="Q17" s="62"/>
      <c r="R17" s="63"/>
      <c r="S17" s="63"/>
      <c r="T17" s="63"/>
    </row>
    <row r="18" spans="1:20" s="34" customFormat="1" x14ac:dyDescent="0.3">
      <c r="A18" s="33">
        <v>124</v>
      </c>
      <c r="B18" s="34" t="s">
        <v>74</v>
      </c>
      <c r="C18" s="35">
        <v>243632</v>
      </c>
      <c r="D18" s="35">
        <v>15615</v>
      </c>
      <c r="E18" s="36">
        <f t="shared" si="1"/>
        <v>15602.433557476785</v>
      </c>
      <c r="F18" s="37">
        <f t="shared" si="8"/>
        <v>0.87625214181004318</v>
      </c>
      <c r="G18" s="38">
        <f t="shared" si="2"/>
        <v>1322.0631207591966</v>
      </c>
      <c r="H18" s="38">
        <f t="shared" si="3"/>
        <v>147.99796388689091</v>
      </c>
      <c r="I18" s="36">
        <f t="shared" si="4"/>
        <v>1470.0610846460875</v>
      </c>
      <c r="J18" s="39">
        <f t="shared" si="10"/>
        <v>-220.60878124086005</v>
      </c>
      <c r="K18" s="36">
        <f t="shared" si="5"/>
        <v>1249.4523034052274</v>
      </c>
      <c r="L18" s="36">
        <f t="shared" si="6"/>
        <v>22955003.836748656</v>
      </c>
      <c r="M18" s="36">
        <f t="shared" si="7"/>
        <v>19510197.717672627</v>
      </c>
      <c r="N18" s="40">
        <f>'jan-juli'!M18</f>
        <v>18812677.045101147</v>
      </c>
      <c r="O18" s="40">
        <f t="shared" si="9"/>
        <v>697520.67257148027</v>
      </c>
      <c r="Q18" s="62"/>
      <c r="R18" s="63"/>
      <c r="S18" s="63"/>
      <c r="T18" s="63"/>
    </row>
    <row r="19" spans="1:20" s="34" customFormat="1" x14ac:dyDescent="0.3">
      <c r="A19" s="33">
        <v>125</v>
      </c>
      <c r="B19" s="34" t="s">
        <v>75</v>
      </c>
      <c r="C19" s="35">
        <v>161497</v>
      </c>
      <c r="D19" s="35">
        <v>11396</v>
      </c>
      <c r="E19" s="36">
        <f t="shared" si="1"/>
        <v>14171.375921375922</v>
      </c>
      <c r="F19" s="37">
        <f t="shared" si="8"/>
        <v>0.7958821588796503</v>
      </c>
      <c r="G19" s="38">
        <f t="shared" si="2"/>
        <v>2180.697702419714</v>
      </c>
      <c r="H19" s="38">
        <f t="shared" si="3"/>
        <v>648.8681365221928</v>
      </c>
      <c r="I19" s="36">
        <f t="shared" si="4"/>
        <v>2829.5658389419068</v>
      </c>
      <c r="J19" s="39">
        <f t="shared" si="10"/>
        <v>-220.60878124086005</v>
      </c>
      <c r="K19" s="36">
        <f t="shared" si="5"/>
        <v>2608.9570577010468</v>
      </c>
      <c r="L19" s="36">
        <f t="shared" si="6"/>
        <v>32245732.300581969</v>
      </c>
      <c r="M19" s="36">
        <f t="shared" si="7"/>
        <v>29731674.62956113</v>
      </c>
      <c r="N19" s="40">
        <f>'jan-juli'!M19</f>
        <v>29583103.685941264</v>
      </c>
      <c r="O19" s="40">
        <f t="shared" si="9"/>
        <v>148570.94361986592</v>
      </c>
      <c r="Q19" s="62"/>
      <c r="R19" s="63"/>
      <c r="S19" s="63"/>
      <c r="T19" s="63"/>
    </row>
    <row r="20" spans="1:20" s="34" customFormat="1" x14ac:dyDescent="0.3">
      <c r="A20" s="33">
        <v>127</v>
      </c>
      <c r="B20" s="34" t="s">
        <v>76</v>
      </c>
      <c r="C20" s="35">
        <v>55152</v>
      </c>
      <c r="D20" s="35">
        <v>3742</v>
      </c>
      <c r="E20" s="36">
        <f t="shared" si="1"/>
        <v>14738.642437199358</v>
      </c>
      <c r="F20" s="37">
        <f t="shared" si="8"/>
        <v>0.82774055440726391</v>
      </c>
      <c r="G20" s="38">
        <f t="shared" si="2"/>
        <v>1840.3377929256526</v>
      </c>
      <c r="H20" s="38">
        <f t="shared" si="3"/>
        <v>450.32485598399023</v>
      </c>
      <c r="I20" s="36">
        <f t="shared" si="4"/>
        <v>2290.6626489096429</v>
      </c>
      <c r="J20" s="39">
        <f t="shared" si="10"/>
        <v>-220.60878124086005</v>
      </c>
      <c r="K20" s="36">
        <f t="shared" si="5"/>
        <v>2070.0538676687829</v>
      </c>
      <c r="L20" s="36">
        <f t="shared" si="6"/>
        <v>8571659.6322198845</v>
      </c>
      <c r="M20" s="36">
        <f t="shared" si="7"/>
        <v>7746141.5728165861</v>
      </c>
      <c r="N20" s="40">
        <f>'jan-juli'!M20</f>
        <v>7585655.5012980159</v>
      </c>
      <c r="O20" s="40">
        <f t="shared" si="9"/>
        <v>160486.07151857018</v>
      </c>
      <c r="Q20" s="62"/>
      <c r="R20" s="63"/>
      <c r="S20" s="63"/>
      <c r="T20" s="63"/>
    </row>
    <row r="21" spans="1:20" s="34" customFormat="1" x14ac:dyDescent="0.3">
      <c r="A21" s="33">
        <v>128</v>
      </c>
      <c r="B21" s="34" t="s">
        <v>77</v>
      </c>
      <c r="C21" s="35">
        <v>119825</v>
      </c>
      <c r="D21" s="35">
        <v>8084</v>
      </c>
      <c r="E21" s="36">
        <f t="shared" si="1"/>
        <v>14822.488866897575</v>
      </c>
      <c r="F21" s="37">
        <f t="shared" si="8"/>
        <v>0.83244947454690332</v>
      </c>
      <c r="G21" s="38">
        <f t="shared" si="2"/>
        <v>1790.0299351067226</v>
      </c>
      <c r="H21" s="38">
        <f t="shared" si="3"/>
        <v>420.97860558961446</v>
      </c>
      <c r="I21" s="36">
        <f t="shared" si="4"/>
        <v>2211.0085406963371</v>
      </c>
      <c r="J21" s="39">
        <f t="shared" si="10"/>
        <v>-220.60878124086005</v>
      </c>
      <c r="K21" s="36">
        <f t="shared" si="5"/>
        <v>1990.3997594554771</v>
      </c>
      <c r="L21" s="36">
        <f t="shared" si="6"/>
        <v>17873793.042989191</v>
      </c>
      <c r="M21" s="36">
        <f t="shared" si="7"/>
        <v>16090391.655438077</v>
      </c>
      <c r="N21" s="40">
        <f>'jan-juli'!M21</f>
        <v>16317259.88040971</v>
      </c>
      <c r="O21" s="40">
        <f t="shared" si="9"/>
        <v>-226868.2249716334</v>
      </c>
      <c r="Q21" s="62"/>
      <c r="R21" s="63"/>
      <c r="S21" s="63"/>
      <c r="T21" s="63"/>
    </row>
    <row r="22" spans="1:20" s="34" customFormat="1" x14ac:dyDescent="0.3">
      <c r="A22" s="33">
        <v>135</v>
      </c>
      <c r="B22" s="34" t="s">
        <v>78</v>
      </c>
      <c r="C22" s="35">
        <v>115408</v>
      </c>
      <c r="D22" s="35">
        <v>7357</v>
      </c>
      <c r="E22" s="36">
        <f t="shared" si="1"/>
        <v>15686.828870463503</v>
      </c>
      <c r="F22" s="37">
        <f t="shared" si="8"/>
        <v>0.88099188792021998</v>
      </c>
      <c r="G22" s="38">
        <f t="shared" si="2"/>
        <v>1271.4259329671654</v>
      </c>
      <c r="H22" s="38">
        <f t="shared" si="3"/>
        <v>118.45960434153939</v>
      </c>
      <c r="I22" s="36">
        <f t="shared" si="4"/>
        <v>1389.8855373087049</v>
      </c>
      <c r="J22" s="39">
        <f t="shared" si="10"/>
        <v>-220.60878124086005</v>
      </c>
      <c r="K22" s="36">
        <f t="shared" si="5"/>
        <v>1169.2767560678449</v>
      </c>
      <c r="L22" s="36">
        <f t="shared" si="6"/>
        <v>10225387.897980142</v>
      </c>
      <c r="M22" s="36">
        <f t="shared" si="7"/>
        <v>8602369.0943911355</v>
      </c>
      <c r="N22" s="40">
        <f>'jan-juli'!M22</f>
        <v>8914304.990125468</v>
      </c>
      <c r="O22" s="40">
        <f t="shared" si="9"/>
        <v>-311935.8957343325</v>
      </c>
      <c r="Q22" s="62"/>
      <c r="R22" s="63"/>
      <c r="S22" s="63"/>
      <c r="T22" s="63"/>
    </row>
    <row r="23" spans="1:20" s="34" customFormat="1" x14ac:dyDescent="0.3">
      <c r="A23" s="33">
        <v>136</v>
      </c>
      <c r="B23" s="34" t="s">
        <v>79</v>
      </c>
      <c r="C23" s="35">
        <v>242392</v>
      </c>
      <c r="D23" s="35">
        <v>15458</v>
      </c>
      <c r="E23" s="36">
        <f t="shared" si="1"/>
        <v>15680.683141415448</v>
      </c>
      <c r="F23" s="37">
        <f t="shared" si="8"/>
        <v>0.88064673610646571</v>
      </c>
      <c r="G23" s="38">
        <f t="shared" si="2"/>
        <v>1275.1133703959988</v>
      </c>
      <c r="H23" s="38">
        <f t="shared" si="3"/>
        <v>120.61060950835889</v>
      </c>
      <c r="I23" s="36">
        <f t="shared" si="4"/>
        <v>1395.7239799043577</v>
      </c>
      <c r="J23" s="39">
        <f t="shared" si="10"/>
        <v>-220.60878124086005</v>
      </c>
      <c r="K23" s="36">
        <f t="shared" si="5"/>
        <v>1175.1151986634977</v>
      </c>
      <c r="L23" s="36">
        <f t="shared" si="6"/>
        <v>21575101.281361561</v>
      </c>
      <c r="M23" s="36">
        <f t="shared" si="7"/>
        <v>18164930.740940347</v>
      </c>
      <c r="N23" s="40">
        <f>'jan-juli'!M23</f>
        <v>19637908.588739909</v>
      </c>
      <c r="O23" s="40">
        <f t="shared" si="9"/>
        <v>-1472977.8477995619</v>
      </c>
      <c r="Q23" s="62"/>
      <c r="R23" s="63"/>
      <c r="S23" s="63"/>
      <c r="T23" s="63"/>
    </row>
    <row r="24" spans="1:20" s="34" customFormat="1" x14ac:dyDescent="0.3">
      <c r="A24" s="33">
        <v>137</v>
      </c>
      <c r="B24" s="34" t="s">
        <v>80</v>
      </c>
      <c r="C24" s="35">
        <v>77811</v>
      </c>
      <c r="D24" s="35">
        <v>5186</v>
      </c>
      <c r="E24" s="36">
        <f t="shared" si="1"/>
        <v>15004.049363671424</v>
      </c>
      <c r="F24" s="37">
        <f t="shared" si="8"/>
        <v>0.84264613864934024</v>
      </c>
      <c r="G24" s="38">
        <f t="shared" si="2"/>
        <v>1681.0936370424133</v>
      </c>
      <c r="H24" s="38">
        <f t="shared" si="3"/>
        <v>357.43243171876725</v>
      </c>
      <c r="I24" s="36">
        <f t="shared" si="4"/>
        <v>2038.5260687611806</v>
      </c>
      <c r="J24" s="39">
        <f t="shared" si="10"/>
        <v>-220.60878124086005</v>
      </c>
      <c r="K24" s="36">
        <f t="shared" si="5"/>
        <v>1817.9172875203205</v>
      </c>
      <c r="L24" s="36">
        <f t="shared" si="6"/>
        <v>10571796.192595482</v>
      </c>
      <c r="M24" s="36">
        <f t="shared" si="7"/>
        <v>9427719.0530803818</v>
      </c>
      <c r="N24" s="40">
        <f>'jan-juli'!M24</f>
        <v>9626727.8005696218</v>
      </c>
      <c r="O24" s="40">
        <f t="shared" si="9"/>
        <v>-199008.74748924002</v>
      </c>
      <c r="Q24" s="62"/>
      <c r="R24" s="63"/>
      <c r="S24" s="63"/>
      <c r="T24" s="63"/>
    </row>
    <row r="25" spans="1:20" s="34" customFormat="1" x14ac:dyDescent="0.3">
      <c r="A25" s="33">
        <v>138</v>
      </c>
      <c r="B25" s="34" t="s">
        <v>81</v>
      </c>
      <c r="C25" s="35">
        <v>80108</v>
      </c>
      <c r="D25" s="35">
        <v>5382</v>
      </c>
      <c r="E25" s="36">
        <f t="shared" si="1"/>
        <v>14884.429580081754</v>
      </c>
      <c r="F25" s="37">
        <f t="shared" si="8"/>
        <v>0.83592814230683554</v>
      </c>
      <c r="G25" s="38">
        <f t="shared" si="2"/>
        <v>1752.8655071962148</v>
      </c>
      <c r="H25" s="38">
        <f t="shared" si="3"/>
        <v>399.29935597515146</v>
      </c>
      <c r="I25" s="36">
        <f t="shared" si="4"/>
        <v>2152.1648631713661</v>
      </c>
      <c r="J25" s="39">
        <f t="shared" si="10"/>
        <v>-220.60878124086005</v>
      </c>
      <c r="K25" s="36">
        <f t="shared" si="5"/>
        <v>1931.556081930506</v>
      </c>
      <c r="L25" s="36">
        <f t="shared" si="6"/>
        <v>11582951.293588292</v>
      </c>
      <c r="M25" s="36">
        <f t="shared" si="7"/>
        <v>10395634.832949983</v>
      </c>
      <c r="N25" s="40">
        <f>'jan-juli'!M25</f>
        <v>10682702.433988756</v>
      </c>
      <c r="O25" s="40">
        <f t="shared" si="9"/>
        <v>-287067.60103877261</v>
      </c>
      <c r="Q25" s="62"/>
      <c r="R25" s="63"/>
      <c r="S25" s="63"/>
      <c r="T25" s="63"/>
    </row>
    <row r="26" spans="1:20" s="34" customFormat="1" x14ac:dyDescent="0.3">
      <c r="A26" s="33">
        <v>211</v>
      </c>
      <c r="B26" s="34" t="s">
        <v>82</v>
      </c>
      <c r="C26" s="35">
        <v>291805</v>
      </c>
      <c r="D26" s="35">
        <v>16732</v>
      </c>
      <c r="E26" s="36">
        <f t="shared" si="1"/>
        <v>17439.935453024147</v>
      </c>
      <c r="F26" s="37">
        <f t="shared" si="8"/>
        <v>0.97944854162946837</v>
      </c>
      <c r="G26" s="38">
        <f t="shared" si="2"/>
        <v>219.56198343077921</v>
      </c>
      <c r="H26" s="38">
        <f t="shared" si="3"/>
        <v>0</v>
      </c>
      <c r="I26" s="36">
        <f>G26+H26</f>
        <v>219.56198343077921</v>
      </c>
      <c r="J26" s="39">
        <f>I$439</f>
        <v>-220.60878124086005</v>
      </c>
      <c r="K26" s="36">
        <f t="shared" si="5"/>
        <v>-1.0467978100808466</v>
      </c>
      <c r="L26" s="36">
        <f t="shared" si="6"/>
        <v>3673711.1067637978</v>
      </c>
      <c r="M26" s="36">
        <f t="shared" si="7"/>
        <v>-17515.020958272726</v>
      </c>
      <c r="N26" s="40">
        <f>'jan-juli'!M26</f>
        <v>1168577.2192655585</v>
      </c>
      <c r="O26" s="40">
        <f t="shared" si="9"/>
        <v>-1186092.2402238313</v>
      </c>
      <c r="Q26" s="62"/>
      <c r="R26" s="63"/>
      <c r="S26" s="63"/>
      <c r="T26" s="63"/>
    </row>
    <row r="27" spans="1:20" s="34" customFormat="1" x14ac:dyDescent="0.3">
      <c r="A27" s="33">
        <v>213</v>
      </c>
      <c r="B27" s="34" t="s">
        <v>83</v>
      </c>
      <c r="C27" s="35">
        <v>550895</v>
      </c>
      <c r="D27" s="35">
        <v>30261</v>
      </c>
      <c r="E27" s="36">
        <f t="shared" si="1"/>
        <v>18204.785036846104</v>
      </c>
      <c r="F27" s="37">
        <f t="shared" si="8"/>
        <v>1.0224034488570877</v>
      </c>
      <c r="G27" s="38">
        <f t="shared" si="2"/>
        <v>-239.34776686239491</v>
      </c>
      <c r="H27" s="38">
        <f t="shared" si="3"/>
        <v>0</v>
      </c>
      <c r="I27" s="36">
        <f t="shared" si="4"/>
        <v>-239.34776686239491</v>
      </c>
      <c r="J27" s="39">
        <f>I$439</f>
        <v>-220.60878124086005</v>
      </c>
      <c r="K27" s="36">
        <f>I27+J27</f>
        <v>-459.95654810325493</v>
      </c>
      <c r="L27" s="36">
        <f t="shared" si="6"/>
        <v>-7242902.773022932</v>
      </c>
      <c r="M27" s="36">
        <f t="shared" si="7"/>
        <v>-13918745.102152597</v>
      </c>
      <c r="N27" s="40">
        <f>'jan-juli'!M27</f>
        <v>-14234497.535728302</v>
      </c>
      <c r="O27" s="40">
        <f t="shared" si="9"/>
        <v>315752.43357570469</v>
      </c>
      <c r="Q27" s="62"/>
      <c r="R27" s="63"/>
      <c r="S27" s="63"/>
      <c r="T27" s="63"/>
    </row>
    <row r="28" spans="1:20" s="34" customFormat="1" x14ac:dyDescent="0.3">
      <c r="A28" s="33">
        <v>214</v>
      </c>
      <c r="B28" s="34" t="s">
        <v>84</v>
      </c>
      <c r="C28" s="35">
        <v>312526</v>
      </c>
      <c r="D28" s="35">
        <v>18992</v>
      </c>
      <c r="E28" s="36">
        <f t="shared" si="1"/>
        <v>16455.665543386691</v>
      </c>
      <c r="F28" s="37">
        <f t="shared" si="8"/>
        <v>0.92417071504800552</v>
      </c>
      <c r="G28" s="38">
        <f t="shared" si="2"/>
        <v>810.12392921325295</v>
      </c>
      <c r="H28" s="38">
        <f t="shared" si="3"/>
        <v>0</v>
      </c>
      <c r="I28" s="36">
        <f t="shared" si="4"/>
        <v>810.12392921325295</v>
      </c>
      <c r="J28" s="39">
        <f t="shared" si="10"/>
        <v>-220.60878124086005</v>
      </c>
      <c r="K28" s="36">
        <f t="shared" si="5"/>
        <v>589.51514797239292</v>
      </c>
      <c r="L28" s="36">
        <f t="shared" si="6"/>
        <v>15385873.663618101</v>
      </c>
      <c r="M28" s="36">
        <f t="shared" si="7"/>
        <v>11196071.690291686</v>
      </c>
      <c r="N28" s="40">
        <f>'jan-juli'!M28</f>
        <v>10415826.879529718</v>
      </c>
      <c r="O28" s="40">
        <f t="shared" si="9"/>
        <v>780244.81076196767</v>
      </c>
      <c r="Q28" s="62"/>
      <c r="R28" s="63"/>
      <c r="S28" s="63"/>
      <c r="T28" s="63"/>
    </row>
    <row r="29" spans="1:20" s="34" customFormat="1" x14ac:dyDescent="0.3">
      <c r="A29" s="33">
        <v>215</v>
      </c>
      <c r="B29" s="34" t="s">
        <v>85</v>
      </c>
      <c r="C29" s="35">
        <v>332006</v>
      </c>
      <c r="D29" s="35">
        <v>15695</v>
      </c>
      <c r="E29" s="36">
        <f t="shared" si="1"/>
        <v>21153.615801210577</v>
      </c>
      <c r="F29" s="37">
        <f t="shared" si="8"/>
        <v>1.1880134649863656</v>
      </c>
      <c r="G29" s="38">
        <f t="shared" si="2"/>
        <v>-2008.6462254810785</v>
      </c>
      <c r="H29" s="38">
        <f t="shared" si="3"/>
        <v>0</v>
      </c>
      <c r="I29" s="36">
        <f t="shared" si="4"/>
        <v>-2008.6462254810785</v>
      </c>
      <c r="J29" s="39">
        <f t="shared" si="10"/>
        <v>-220.60878124086005</v>
      </c>
      <c r="K29" s="36">
        <f t="shared" si="5"/>
        <v>-2229.2550067219386</v>
      </c>
      <c r="L29" s="36">
        <f t="shared" si="6"/>
        <v>-31525702.508925527</v>
      </c>
      <c r="M29" s="36">
        <f t="shared" si="7"/>
        <v>-34988157.330500826</v>
      </c>
      <c r="N29" s="40">
        <f>'jan-juli'!M29</f>
        <v>-32483129.461130019</v>
      </c>
      <c r="O29" s="40">
        <f t="shared" si="9"/>
        <v>-2505027.869370807</v>
      </c>
      <c r="Q29" s="62"/>
      <c r="R29" s="63"/>
      <c r="S29" s="63"/>
      <c r="T29" s="63"/>
    </row>
    <row r="30" spans="1:20" s="34" customFormat="1" x14ac:dyDescent="0.3">
      <c r="A30" s="33">
        <v>216</v>
      </c>
      <c r="B30" s="34" t="s">
        <v>86</v>
      </c>
      <c r="C30" s="35">
        <v>339806</v>
      </c>
      <c r="D30" s="35">
        <v>18623</v>
      </c>
      <c r="E30" s="36">
        <f t="shared" si="1"/>
        <v>18246.576813617568</v>
      </c>
      <c r="F30" s="37">
        <f t="shared" si="8"/>
        <v>1.0247505272004205</v>
      </c>
      <c r="G30" s="38">
        <f t="shared" si="2"/>
        <v>-264.42283292527355</v>
      </c>
      <c r="H30" s="38">
        <f t="shared" si="3"/>
        <v>0</v>
      </c>
      <c r="I30" s="36">
        <f t="shared" si="4"/>
        <v>-264.42283292527355</v>
      </c>
      <c r="J30" s="39">
        <f t="shared" si="10"/>
        <v>-220.60878124086005</v>
      </c>
      <c r="K30" s="36">
        <f t="shared" si="5"/>
        <v>-485.03161416613364</v>
      </c>
      <c r="L30" s="36">
        <f t="shared" si="6"/>
        <v>-4924346.4175673695</v>
      </c>
      <c r="M30" s="36">
        <f t="shared" si="7"/>
        <v>-9032743.750615906</v>
      </c>
      <c r="N30" s="40">
        <f>'jan-juli'!M30</f>
        <v>-7597687.0694249412</v>
      </c>
      <c r="O30" s="40">
        <f t="shared" si="9"/>
        <v>-1435056.6811909648</v>
      </c>
      <c r="Q30" s="62"/>
      <c r="R30" s="63"/>
      <c r="S30" s="63"/>
      <c r="T30" s="63"/>
    </row>
    <row r="31" spans="1:20" s="34" customFormat="1" x14ac:dyDescent="0.3">
      <c r="A31" s="33">
        <v>217</v>
      </c>
      <c r="B31" s="34" t="s">
        <v>87</v>
      </c>
      <c r="C31" s="35">
        <v>583915</v>
      </c>
      <c r="D31" s="35">
        <v>26792</v>
      </c>
      <c r="E31" s="36">
        <f t="shared" si="1"/>
        <v>21794.378919080322</v>
      </c>
      <c r="F31" s="37">
        <f t="shared" si="8"/>
        <v>1.2239995214151838</v>
      </c>
      <c r="G31" s="38">
        <f t="shared" si="2"/>
        <v>-2393.1040962029256</v>
      </c>
      <c r="H31" s="38">
        <f t="shared" si="3"/>
        <v>0</v>
      </c>
      <c r="I31" s="36">
        <f t="shared" si="4"/>
        <v>-2393.1040962029256</v>
      </c>
      <c r="J31" s="39">
        <f t="shared" si="10"/>
        <v>-220.60878124086005</v>
      </c>
      <c r="K31" s="36">
        <f t="shared" si="5"/>
        <v>-2613.7128774437856</v>
      </c>
      <c r="L31" s="36">
        <f t="shared" si="6"/>
        <v>-64116044.945468783</v>
      </c>
      <c r="M31" s="36">
        <f t="shared" si="7"/>
        <v>-70026595.412473902</v>
      </c>
      <c r="N31" s="40">
        <f>'jan-juli'!M31</f>
        <v>-69258883.142567411</v>
      </c>
      <c r="O31" s="40">
        <f t="shared" si="9"/>
        <v>-767712.26990649104</v>
      </c>
      <c r="Q31" s="62"/>
      <c r="R31" s="63"/>
      <c r="S31" s="63"/>
      <c r="T31" s="63"/>
    </row>
    <row r="32" spans="1:20" s="34" customFormat="1" x14ac:dyDescent="0.3">
      <c r="A32" s="33">
        <v>219</v>
      </c>
      <c r="B32" s="34" t="s">
        <v>88</v>
      </c>
      <c r="C32" s="35">
        <v>3483876</v>
      </c>
      <c r="D32" s="35">
        <v>122348</v>
      </c>
      <c r="E32" s="36">
        <f t="shared" si="1"/>
        <v>28475.13649589695</v>
      </c>
      <c r="F32" s="37">
        <f t="shared" si="8"/>
        <v>1.5991992051077291</v>
      </c>
      <c r="G32" s="38">
        <f t="shared" si="2"/>
        <v>-6401.5586422929018</v>
      </c>
      <c r="H32" s="38">
        <f t="shared" si="3"/>
        <v>0</v>
      </c>
      <c r="I32" s="36">
        <f t="shared" si="4"/>
        <v>-6401.5586422929018</v>
      </c>
      <c r="J32" s="39">
        <f t="shared" si="10"/>
        <v>-220.60878124086005</v>
      </c>
      <c r="K32" s="36">
        <f t="shared" si="5"/>
        <v>-6622.1674235337623</v>
      </c>
      <c r="L32" s="36">
        <f t="shared" si="6"/>
        <v>-783217896.76725197</v>
      </c>
      <c r="M32" s="36">
        <f t="shared" si="7"/>
        <v>-810208939.9345088</v>
      </c>
      <c r="N32" s="40">
        <f>'jan-juli'!M32</f>
        <v>-768488163.6132741</v>
      </c>
      <c r="O32" s="40">
        <f t="shared" si="9"/>
        <v>-41720776.321234703</v>
      </c>
      <c r="Q32" s="62"/>
      <c r="R32" s="63"/>
      <c r="S32" s="63"/>
      <c r="T32" s="63"/>
    </row>
    <row r="33" spans="1:20" s="34" customFormat="1" x14ac:dyDescent="0.3">
      <c r="A33" s="33">
        <v>220</v>
      </c>
      <c r="B33" s="34" t="s">
        <v>89</v>
      </c>
      <c r="C33" s="35">
        <v>1641294</v>
      </c>
      <c r="D33" s="35">
        <v>60106</v>
      </c>
      <c r="E33" s="36">
        <f t="shared" si="1"/>
        <v>27306.658237114432</v>
      </c>
      <c r="F33" s="37">
        <f t="shared" si="8"/>
        <v>1.5335760077299072</v>
      </c>
      <c r="G33" s="38">
        <f t="shared" si="2"/>
        <v>-5700.4716870233915</v>
      </c>
      <c r="H33" s="38">
        <f t="shared" si="3"/>
        <v>0</v>
      </c>
      <c r="I33" s="36">
        <f t="shared" si="4"/>
        <v>-5700.4716870233915</v>
      </c>
      <c r="J33" s="39">
        <f t="shared" si="10"/>
        <v>-220.60878124086005</v>
      </c>
      <c r="K33" s="36">
        <f t="shared" si="5"/>
        <v>-5921.080468264252</v>
      </c>
      <c r="L33" s="36">
        <f t="shared" si="6"/>
        <v>-342632551.22022796</v>
      </c>
      <c r="M33" s="36">
        <f t="shared" si="7"/>
        <v>-355892462.62549114</v>
      </c>
      <c r="N33" s="40">
        <f>'jan-juli'!M33</f>
        <v>-333149861.20361131</v>
      </c>
      <c r="O33" s="40">
        <f t="shared" si="9"/>
        <v>-22742601.421879828</v>
      </c>
      <c r="Q33" s="62"/>
      <c r="R33" s="63"/>
      <c r="S33" s="63"/>
      <c r="T33" s="63"/>
    </row>
    <row r="34" spans="1:20" s="34" customFormat="1" x14ac:dyDescent="0.3">
      <c r="A34" s="33">
        <v>221</v>
      </c>
      <c r="B34" s="34" t="s">
        <v>90</v>
      </c>
      <c r="C34" s="35">
        <v>216518</v>
      </c>
      <c r="D34" s="35">
        <v>15914</v>
      </c>
      <c r="E34" s="36">
        <f t="shared" si="1"/>
        <v>13605.504587155963</v>
      </c>
      <c r="F34" s="37">
        <f t="shared" si="8"/>
        <v>0.76410211849219856</v>
      </c>
      <c r="G34" s="38">
        <f t="shared" si="2"/>
        <v>2520.2205029516895</v>
      </c>
      <c r="H34" s="38">
        <f t="shared" si="3"/>
        <v>846.92310349917841</v>
      </c>
      <c r="I34" s="36">
        <f t="shared" si="4"/>
        <v>3367.143606450868</v>
      </c>
      <c r="J34" s="39">
        <f t="shared" si="10"/>
        <v>-220.60878124086005</v>
      </c>
      <c r="K34" s="36">
        <f t="shared" si="5"/>
        <v>3146.534825210008</v>
      </c>
      <c r="L34" s="36">
        <f t="shared" si="6"/>
        <v>53584723.353059113</v>
      </c>
      <c r="M34" s="36">
        <f t="shared" si="7"/>
        <v>50073955.208392069</v>
      </c>
      <c r="N34" s="40">
        <f>'jan-juli'!M34</f>
        <v>48917857.735878311</v>
      </c>
      <c r="O34" s="40">
        <f t="shared" si="9"/>
        <v>1156097.4725137576</v>
      </c>
      <c r="Q34" s="62"/>
      <c r="R34" s="63"/>
      <c r="S34" s="63"/>
      <c r="T34" s="63"/>
    </row>
    <row r="35" spans="1:20" s="34" customFormat="1" x14ac:dyDescent="0.3">
      <c r="A35" s="33">
        <v>226</v>
      </c>
      <c r="B35" s="34" t="s">
        <v>91</v>
      </c>
      <c r="C35" s="35">
        <v>299619</v>
      </c>
      <c r="D35" s="35">
        <v>17443</v>
      </c>
      <c r="E35" s="36">
        <f t="shared" si="1"/>
        <v>17177.033767127214</v>
      </c>
      <c r="F35" s="37">
        <f t="shared" si="8"/>
        <v>0.96468365482485419</v>
      </c>
      <c r="G35" s="38">
        <f t="shared" si="2"/>
        <v>377.30299496893929</v>
      </c>
      <c r="H35" s="38">
        <f t="shared" si="3"/>
        <v>0</v>
      </c>
      <c r="I35" s="36">
        <f t="shared" si="4"/>
        <v>377.30299496893929</v>
      </c>
      <c r="J35" s="39">
        <f t="shared" si="10"/>
        <v>-220.60878124086005</v>
      </c>
      <c r="K35" s="36">
        <f t="shared" si="5"/>
        <v>156.69421372807923</v>
      </c>
      <c r="L35" s="36">
        <f t="shared" si="6"/>
        <v>6581296.1412432082</v>
      </c>
      <c r="M35" s="36">
        <f t="shared" si="7"/>
        <v>2733217.1700588861</v>
      </c>
      <c r="N35" s="40">
        <f>'jan-juli'!M35</f>
        <v>2655777.267251322</v>
      </c>
      <c r="O35" s="40">
        <f t="shared" si="9"/>
        <v>77439.902807564009</v>
      </c>
      <c r="Q35" s="62"/>
      <c r="R35" s="63"/>
      <c r="S35" s="63"/>
      <c r="T35" s="63"/>
    </row>
    <row r="36" spans="1:20" s="34" customFormat="1" x14ac:dyDescent="0.3">
      <c r="A36" s="33">
        <v>227</v>
      </c>
      <c r="B36" s="34" t="s">
        <v>92</v>
      </c>
      <c r="C36" s="35">
        <v>200518</v>
      </c>
      <c r="D36" s="35">
        <v>11374</v>
      </c>
      <c r="E36" s="36">
        <f t="shared" si="1"/>
        <v>17629.505890627748</v>
      </c>
      <c r="F36" s="37">
        <f t="shared" si="8"/>
        <v>0.99009505400602138</v>
      </c>
      <c r="G36" s="38">
        <f t="shared" si="2"/>
        <v>105.8197208686186</v>
      </c>
      <c r="H36" s="38">
        <f t="shared" si="3"/>
        <v>0</v>
      </c>
      <c r="I36" s="36">
        <f t="shared" si="4"/>
        <v>105.8197208686186</v>
      </c>
      <c r="J36" s="39">
        <f t="shared" si="10"/>
        <v>-220.60878124086005</v>
      </c>
      <c r="K36" s="36">
        <f t="shared" si="5"/>
        <v>-114.78906037224145</v>
      </c>
      <c r="L36" s="36">
        <f t="shared" si="6"/>
        <v>1203593.5051596679</v>
      </c>
      <c r="M36" s="36">
        <f t="shared" si="7"/>
        <v>-1305610.7726738742</v>
      </c>
      <c r="N36" s="40">
        <f>'jan-juli'!M36</f>
        <v>-1224171.6655554548</v>
      </c>
      <c r="O36" s="40">
        <f t="shared" si="9"/>
        <v>-81439.107118419372</v>
      </c>
      <c r="Q36" s="62"/>
      <c r="R36" s="63"/>
      <c r="S36" s="63"/>
      <c r="T36" s="63"/>
    </row>
    <row r="37" spans="1:20" s="34" customFormat="1" x14ac:dyDescent="0.3">
      <c r="A37" s="33">
        <v>228</v>
      </c>
      <c r="B37" s="34" t="s">
        <v>93</v>
      </c>
      <c r="C37" s="35">
        <v>299409</v>
      </c>
      <c r="D37" s="35">
        <v>17426</v>
      </c>
      <c r="E37" s="36">
        <f t="shared" si="1"/>
        <v>17181.739928841962</v>
      </c>
      <c r="F37" s="37">
        <f t="shared" si="8"/>
        <v>0.96494795874046202</v>
      </c>
      <c r="G37" s="38">
        <f t="shared" si="2"/>
        <v>374.47929794009031</v>
      </c>
      <c r="H37" s="38">
        <f t="shared" si="3"/>
        <v>0</v>
      </c>
      <c r="I37" s="36">
        <f t="shared" si="4"/>
        <v>374.47929794009031</v>
      </c>
      <c r="J37" s="39">
        <f t="shared" si="10"/>
        <v>-220.60878124086005</v>
      </c>
      <c r="K37" s="36">
        <f t="shared" si="5"/>
        <v>153.87051669923025</v>
      </c>
      <c r="L37" s="36">
        <f t="shared" si="6"/>
        <v>6525676.2459040135</v>
      </c>
      <c r="M37" s="36">
        <f t="shared" si="7"/>
        <v>2681347.6240007863</v>
      </c>
      <c r="N37" s="40">
        <f>'jan-juli'!M37</f>
        <v>2101611.5839661434</v>
      </c>
      <c r="O37" s="40">
        <f t="shared" si="9"/>
        <v>579736.04003464291</v>
      </c>
      <c r="Q37" s="62"/>
      <c r="R37" s="63"/>
      <c r="S37" s="63"/>
      <c r="T37" s="63"/>
    </row>
    <row r="38" spans="1:20" s="34" customFormat="1" x14ac:dyDescent="0.3">
      <c r="A38" s="33">
        <v>229</v>
      </c>
      <c r="B38" s="34" t="s">
        <v>94</v>
      </c>
      <c r="C38" s="35">
        <v>173046</v>
      </c>
      <c r="D38" s="35">
        <v>10870</v>
      </c>
      <c r="E38" s="36">
        <f t="shared" si="1"/>
        <v>15919.595216191352</v>
      </c>
      <c r="F38" s="37">
        <f t="shared" si="8"/>
        <v>0.89406433640935867</v>
      </c>
      <c r="G38" s="38">
        <f t="shared" si="2"/>
        <v>1131.7661255304563</v>
      </c>
      <c r="H38" s="38">
        <f t="shared" si="3"/>
        <v>36.991383336792381</v>
      </c>
      <c r="I38" s="36">
        <f t="shared" si="4"/>
        <v>1168.7575088672486</v>
      </c>
      <c r="J38" s="39">
        <f t="shared" si="10"/>
        <v>-220.60878124086005</v>
      </c>
      <c r="K38" s="36">
        <f t="shared" si="5"/>
        <v>948.14872762638856</v>
      </c>
      <c r="L38" s="36">
        <f t="shared" si="6"/>
        <v>12704394.121386992</v>
      </c>
      <c r="M38" s="36">
        <f t="shared" si="7"/>
        <v>10306376.669298844</v>
      </c>
      <c r="N38" s="40">
        <f>'jan-juli'!M38</f>
        <v>9805342.1697246004</v>
      </c>
      <c r="O38" s="40">
        <f t="shared" si="9"/>
        <v>501034.49957424402</v>
      </c>
      <c r="Q38" s="62"/>
      <c r="R38" s="63"/>
      <c r="S38" s="63"/>
      <c r="T38" s="63"/>
    </row>
    <row r="39" spans="1:20" s="34" customFormat="1" x14ac:dyDescent="0.3">
      <c r="A39" s="33">
        <v>230</v>
      </c>
      <c r="B39" s="34" t="s">
        <v>95</v>
      </c>
      <c r="C39" s="35">
        <v>679253</v>
      </c>
      <c r="D39" s="35">
        <v>36368</v>
      </c>
      <c r="E39" s="36">
        <f t="shared" si="1"/>
        <v>18677.216234051913</v>
      </c>
      <c r="F39" s="37">
        <f t="shared" si="8"/>
        <v>1.0489357745282391</v>
      </c>
      <c r="G39" s="38">
        <f t="shared" si="2"/>
        <v>-522.80648518588055</v>
      </c>
      <c r="H39" s="38">
        <f t="shared" si="3"/>
        <v>0</v>
      </c>
      <c r="I39" s="36">
        <f t="shared" si="4"/>
        <v>-522.80648518588055</v>
      </c>
      <c r="J39" s="39">
        <f t="shared" si="10"/>
        <v>-220.60878124086005</v>
      </c>
      <c r="K39" s="36">
        <f t="shared" si="5"/>
        <v>-743.41526642674057</v>
      </c>
      <c r="L39" s="36">
        <f t="shared" si="6"/>
        <v>-19013426.253240105</v>
      </c>
      <c r="M39" s="36">
        <f t="shared" si="7"/>
        <v>-27036526.409407701</v>
      </c>
      <c r="N39" s="40">
        <f>'jan-juli'!M39</f>
        <v>-25506272.369695839</v>
      </c>
      <c r="O39" s="40">
        <f t="shared" si="9"/>
        <v>-1530254.0397118628</v>
      </c>
      <c r="Q39" s="62"/>
      <c r="R39" s="63"/>
      <c r="S39" s="63"/>
      <c r="T39" s="63"/>
    </row>
    <row r="40" spans="1:20" s="34" customFormat="1" x14ac:dyDescent="0.3">
      <c r="A40" s="33">
        <v>231</v>
      </c>
      <c r="B40" s="34" t="s">
        <v>96</v>
      </c>
      <c r="C40" s="35">
        <v>948665</v>
      </c>
      <c r="D40" s="35">
        <v>52522</v>
      </c>
      <c r="E40" s="36">
        <f t="shared" si="1"/>
        <v>18062.240584897758</v>
      </c>
      <c r="F40" s="37">
        <f t="shared" si="8"/>
        <v>1.0143979745275387</v>
      </c>
      <c r="G40" s="38">
        <f t="shared" si="2"/>
        <v>-153.82109569338718</v>
      </c>
      <c r="H40" s="38">
        <f t="shared" si="3"/>
        <v>0</v>
      </c>
      <c r="I40" s="36">
        <f t="shared" si="4"/>
        <v>-153.82109569338718</v>
      </c>
      <c r="J40" s="39">
        <f t="shared" si="10"/>
        <v>-220.60878124086005</v>
      </c>
      <c r="K40" s="36">
        <f t="shared" si="5"/>
        <v>-374.4298769342472</v>
      </c>
      <c r="L40" s="36">
        <f t="shared" si="6"/>
        <v>-8078991.5880080815</v>
      </c>
      <c r="M40" s="36">
        <f t="shared" si="7"/>
        <v>-19665805.996340532</v>
      </c>
      <c r="N40" s="40">
        <f>'jan-juli'!M40</f>
        <v>-19107928.382126145</v>
      </c>
      <c r="O40" s="40">
        <f t="shared" si="9"/>
        <v>-557877.61421438679</v>
      </c>
      <c r="Q40" s="62"/>
      <c r="R40" s="63"/>
      <c r="S40" s="63"/>
      <c r="T40" s="63"/>
    </row>
    <row r="41" spans="1:20" s="34" customFormat="1" x14ac:dyDescent="0.3">
      <c r="A41" s="33">
        <v>233</v>
      </c>
      <c r="B41" s="34" t="s">
        <v>97</v>
      </c>
      <c r="C41" s="35">
        <v>434289</v>
      </c>
      <c r="D41" s="35">
        <v>22857</v>
      </c>
      <c r="E41" s="36">
        <f t="shared" si="1"/>
        <v>19000.262501640635</v>
      </c>
      <c r="F41" s="37">
        <f t="shared" si="8"/>
        <v>1.0670784561064413</v>
      </c>
      <c r="G41" s="38">
        <f t="shared" si="2"/>
        <v>-716.63424573911323</v>
      </c>
      <c r="H41" s="38">
        <f t="shared" si="3"/>
        <v>0</v>
      </c>
      <c r="I41" s="36">
        <f t="shared" si="4"/>
        <v>-716.63424573911323</v>
      </c>
      <c r="J41" s="39">
        <f t="shared" si="10"/>
        <v>-220.60878124086005</v>
      </c>
      <c r="K41" s="36">
        <f t="shared" si="5"/>
        <v>-937.24302697997325</v>
      </c>
      <c r="L41" s="36">
        <f t="shared" si="6"/>
        <v>-16380108.95485891</v>
      </c>
      <c r="M41" s="36">
        <f t="shared" si="7"/>
        <v>-21422563.86768125</v>
      </c>
      <c r="N41" s="40">
        <f>'jan-juli'!M41</f>
        <v>-21697845.714753043</v>
      </c>
      <c r="O41" s="40">
        <f t="shared" si="9"/>
        <v>275281.84707179293</v>
      </c>
      <c r="Q41" s="62"/>
      <c r="R41" s="63"/>
      <c r="S41" s="63"/>
      <c r="T41" s="63"/>
    </row>
    <row r="42" spans="1:20" s="34" customFormat="1" x14ac:dyDescent="0.3">
      <c r="A42" s="33">
        <v>234</v>
      </c>
      <c r="B42" s="34" t="s">
        <v>98</v>
      </c>
      <c r="C42" s="35">
        <v>126024</v>
      </c>
      <c r="D42" s="35">
        <v>6323</v>
      </c>
      <c r="E42" s="36">
        <f t="shared" si="1"/>
        <v>19931.045389846593</v>
      </c>
      <c r="F42" s="37">
        <f t="shared" si="8"/>
        <v>1.1193523848077602</v>
      </c>
      <c r="G42" s="38">
        <f t="shared" si="2"/>
        <v>-1275.1039786626882</v>
      </c>
      <c r="H42" s="38">
        <f t="shared" si="3"/>
        <v>0</v>
      </c>
      <c r="I42" s="36">
        <f t="shared" si="4"/>
        <v>-1275.1039786626882</v>
      </c>
      <c r="J42" s="39">
        <f t="shared" si="10"/>
        <v>-220.60878124086005</v>
      </c>
      <c r="K42" s="36">
        <f t="shared" si="5"/>
        <v>-1495.7127599035482</v>
      </c>
      <c r="L42" s="36">
        <f t="shared" si="6"/>
        <v>-8062482.4570841771</v>
      </c>
      <c r="M42" s="36">
        <f t="shared" si="7"/>
        <v>-9457391.7808701359</v>
      </c>
      <c r="N42" s="40">
        <f>'jan-juli'!M42</f>
        <v>-9171152.0345794875</v>
      </c>
      <c r="O42" s="40">
        <f t="shared" si="9"/>
        <v>-286239.74629064836</v>
      </c>
      <c r="Q42" s="62"/>
      <c r="R42" s="63"/>
      <c r="S42" s="63"/>
      <c r="T42" s="63"/>
    </row>
    <row r="43" spans="1:20" s="34" customFormat="1" x14ac:dyDescent="0.3">
      <c r="A43" s="33">
        <v>235</v>
      </c>
      <c r="B43" s="34" t="s">
        <v>99</v>
      </c>
      <c r="C43" s="35">
        <v>566284</v>
      </c>
      <c r="D43" s="35">
        <v>34189</v>
      </c>
      <c r="E43" s="36">
        <f t="shared" si="1"/>
        <v>16563.339085670828</v>
      </c>
      <c r="F43" s="37">
        <f t="shared" si="8"/>
        <v>0.93021779556882189</v>
      </c>
      <c r="G43" s="38">
        <f t="shared" si="2"/>
        <v>745.51980384277044</v>
      </c>
      <c r="H43" s="38">
        <f t="shared" si="3"/>
        <v>0</v>
      </c>
      <c r="I43" s="36">
        <f t="shared" si="4"/>
        <v>745.51980384277044</v>
      </c>
      <c r="J43" s="39">
        <f t="shared" si="10"/>
        <v>-220.60878124086005</v>
      </c>
      <c r="K43" s="36">
        <f t="shared" si="5"/>
        <v>524.91102260191042</v>
      </c>
      <c r="L43" s="36">
        <f t="shared" si="6"/>
        <v>25488576.573580477</v>
      </c>
      <c r="M43" s="36">
        <f t="shared" si="7"/>
        <v>17946182.951736715</v>
      </c>
      <c r="N43" s="40">
        <f>'jan-juli'!M43</f>
        <v>16617361.519810509</v>
      </c>
      <c r="O43" s="40">
        <f t="shared" si="9"/>
        <v>1328821.4319262058</v>
      </c>
      <c r="Q43" s="62"/>
      <c r="R43" s="63"/>
      <c r="S43" s="63"/>
      <c r="T43" s="63"/>
    </row>
    <row r="44" spans="1:20" s="34" customFormat="1" x14ac:dyDescent="0.3">
      <c r="A44" s="33">
        <v>236</v>
      </c>
      <c r="B44" s="34" t="s">
        <v>100</v>
      </c>
      <c r="C44" s="35">
        <v>304078</v>
      </c>
      <c r="D44" s="35">
        <v>20783</v>
      </c>
      <c r="E44" s="36">
        <f t="shared" si="1"/>
        <v>14631.092720011547</v>
      </c>
      <c r="F44" s="37">
        <f t="shared" si="8"/>
        <v>0.82170042805840193</v>
      </c>
      <c r="G44" s="38">
        <f t="shared" si="2"/>
        <v>1904.8676232383389</v>
      </c>
      <c r="H44" s="38">
        <f t="shared" si="3"/>
        <v>487.96725699972393</v>
      </c>
      <c r="I44" s="36">
        <f t="shared" si="4"/>
        <v>2392.8348802380629</v>
      </c>
      <c r="J44" s="39">
        <f t="shared" si="10"/>
        <v>-220.60878124086005</v>
      </c>
      <c r="K44" s="36">
        <f t="shared" si="5"/>
        <v>2172.2260989972028</v>
      </c>
      <c r="L44" s="36">
        <f t="shared" si="6"/>
        <v>49730287.315987661</v>
      </c>
      <c r="M44" s="36">
        <f t="shared" si="7"/>
        <v>45145375.015458867</v>
      </c>
      <c r="N44" s="40">
        <f>'jan-juli'!M44</f>
        <v>43726417.379336372</v>
      </c>
      <c r="O44" s="40">
        <f t="shared" si="9"/>
        <v>1418957.6361224949</v>
      </c>
      <c r="Q44" s="62"/>
      <c r="R44" s="63"/>
      <c r="S44" s="63"/>
      <c r="T44" s="63"/>
    </row>
    <row r="45" spans="1:20" s="34" customFormat="1" x14ac:dyDescent="0.3">
      <c r="A45" s="33">
        <v>237</v>
      </c>
      <c r="B45" s="34" t="s">
        <v>101</v>
      </c>
      <c r="C45" s="35">
        <v>342279</v>
      </c>
      <c r="D45" s="35">
        <v>23811</v>
      </c>
      <c r="E45" s="36">
        <f t="shared" si="1"/>
        <v>14374.826760740834</v>
      </c>
      <c r="F45" s="37">
        <f t="shared" si="8"/>
        <v>0.80730821194309221</v>
      </c>
      <c r="G45" s="38">
        <f t="shared" si="2"/>
        <v>2058.627198800767</v>
      </c>
      <c r="H45" s="38">
        <f t="shared" si="3"/>
        <v>577.6603427444735</v>
      </c>
      <c r="I45" s="36">
        <f t="shared" si="4"/>
        <v>2636.2875415452404</v>
      </c>
      <c r="J45" s="39">
        <f t="shared" si="10"/>
        <v>-220.60878124086005</v>
      </c>
      <c r="K45" s="36">
        <f t="shared" si="5"/>
        <v>2415.6787603043804</v>
      </c>
      <c r="L45" s="36">
        <f t="shared" si="6"/>
        <v>62772642.651733719</v>
      </c>
      <c r="M45" s="36">
        <f t="shared" si="7"/>
        <v>57519726.961607598</v>
      </c>
      <c r="N45" s="40">
        <f>'jan-juli'!M45</f>
        <v>54648936.716036081</v>
      </c>
      <c r="O45" s="40">
        <f t="shared" si="9"/>
        <v>2870790.2455715165</v>
      </c>
      <c r="Q45" s="62"/>
      <c r="R45" s="63"/>
      <c r="S45" s="63"/>
      <c r="T45" s="63"/>
    </row>
    <row r="46" spans="1:20" s="34" customFormat="1" x14ac:dyDescent="0.3">
      <c r="A46" s="33">
        <v>238</v>
      </c>
      <c r="B46" s="34" t="s">
        <v>102</v>
      </c>
      <c r="C46" s="35">
        <v>186548</v>
      </c>
      <c r="D46" s="35">
        <v>12267</v>
      </c>
      <c r="E46" s="36">
        <f t="shared" si="1"/>
        <v>15207.304149343769</v>
      </c>
      <c r="F46" s="37">
        <f t="shared" si="8"/>
        <v>0.85406118109271512</v>
      </c>
      <c r="G46" s="38">
        <f t="shared" si="2"/>
        <v>1559.1407656390063</v>
      </c>
      <c r="H46" s="38">
        <f t="shared" si="3"/>
        <v>286.29325673344653</v>
      </c>
      <c r="I46" s="36">
        <f t="shared" si="4"/>
        <v>1845.4340223724528</v>
      </c>
      <c r="J46" s="39">
        <f t="shared" si="10"/>
        <v>-220.60878124086005</v>
      </c>
      <c r="K46" s="36">
        <f t="shared" si="5"/>
        <v>1624.8252411315927</v>
      </c>
      <c r="L46" s="36">
        <f t="shared" si="6"/>
        <v>22637939.15244288</v>
      </c>
      <c r="M46" s="36">
        <f t="shared" si="7"/>
        <v>19931731.232961249</v>
      </c>
      <c r="N46" s="40">
        <f>'jan-juli'!M46</f>
        <v>19503458.306900796</v>
      </c>
      <c r="O46" s="40">
        <f t="shared" si="9"/>
        <v>428272.92606045306</v>
      </c>
      <c r="Q46" s="62"/>
      <c r="R46" s="63"/>
      <c r="S46" s="63"/>
      <c r="T46" s="63"/>
    </row>
    <row r="47" spans="1:20" s="34" customFormat="1" x14ac:dyDescent="0.3">
      <c r="A47" s="33">
        <v>239</v>
      </c>
      <c r="B47" s="34" t="s">
        <v>103</v>
      </c>
      <c r="C47" s="35">
        <v>37079</v>
      </c>
      <c r="D47" s="35">
        <v>2837</v>
      </c>
      <c r="E47" s="36">
        <f t="shared" si="1"/>
        <v>13069.792033838561</v>
      </c>
      <c r="F47" s="37">
        <f t="shared" si="8"/>
        <v>0.73401583288107008</v>
      </c>
      <c r="G47" s="38">
        <f t="shared" si="2"/>
        <v>2841.6480349421308</v>
      </c>
      <c r="H47" s="38">
        <f t="shared" si="3"/>
        <v>1034.4224971602691</v>
      </c>
      <c r="I47" s="36">
        <f t="shared" si="4"/>
        <v>3876.0705321023997</v>
      </c>
      <c r="J47" s="39">
        <f t="shared" si="10"/>
        <v>-220.60878124086005</v>
      </c>
      <c r="K47" s="36">
        <f t="shared" si="5"/>
        <v>3655.4617508615397</v>
      </c>
      <c r="L47" s="36">
        <f t="shared" si="6"/>
        <v>10996412.099574508</v>
      </c>
      <c r="M47" s="36">
        <f t="shared" si="7"/>
        <v>10370544.987194188</v>
      </c>
      <c r="N47" s="40">
        <f>'jan-juli'!M47</f>
        <v>10078713.443929041</v>
      </c>
      <c r="O47" s="40">
        <f t="shared" si="9"/>
        <v>291831.54326514713</v>
      </c>
      <c r="Q47" s="62"/>
      <c r="R47" s="63"/>
      <c r="S47" s="63"/>
      <c r="T47" s="63"/>
    </row>
    <row r="48" spans="1:20" s="34" customFormat="1" x14ac:dyDescent="0.3">
      <c r="A48" s="33">
        <v>301</v>
      </c>
      <c r="B48" s="34" t="s">
        <v>104</v>
      </c>
      <c r="C48" s="35">
        <v>15581230</v>
      </c>
      <c r="D48" s="35">
        <v>658390</v>
      </c>
      <c r="E48" s="36">
        <f t="shared" si="1"/>
        <v>23665.654095596834</v>
      </c>
      <c r="F48" s="37">
        <f t="shared" si="8"/>
        <v>1.3290926708458892</v>
      </c>
      <c r="G48" s="38">
        <f t="shared" si="2"/>
        <v>-3515.8692021128327</v>
      </c>
      <c r="H48" s="38">
        <f t="shared" si="3"/>
        <v>0</v>
      </c>
      <c r="I48" s="36">
        <f t="shared" si="4"/>
        <v>-3515.8692021128327</v>
      </c>
      <c r="J48" s="39">
        <f t="shared" si="10"/>
        <v>-220.60878124086005</v>
      </c>
      <c r="K48" s="36">
        <f t="shared" si="5"/>
        <v>-3736.4779833536927</v>
      </c>
      <c r="L48" s="36">
        <f t="shared" si="6"/>
        <v>-2314813123.9790678</v>
      </c>
      <c r="M48" s="36">
        <f t="shared" si="7"/>
        <v>-2460059739.4602375</v>
      </c>
      <c r="N48" s="40">
        <f>'jan-juli'!M48</f>
        <v>-2322331010.6985269</v>
      </c>
      <c r="O48" s="40">
        <f t="shared" si="9"/>
        <v>-137728728.76171064</v>
      </c>
      <c r="Q48" s="62"/>
      <c r="R48" s="63"/>
      <c r="S48" s="63"/>
      <c r="T48" s="63"/>
    </row>
    <row r="49" spans="1:20" s="34" customFormat="1" x14ac:dyDescent="0.3">
      <c r="A49" s="33">
        <v>402</v>
      </c>
      <c r="B49" s="34" t="s">
        <v>105</v>
      </c>
      <c r="C49" s="35">
        <v>256746</v>
      </c>
      <c r="D49" s="35">
        <v>17835</v>
      </c>
      <c r="E49" s="36">
        <f t="shared" si="1"/>
        <v>14395.626576955425</v>
      </c>
      <c r="F49" s="37">
        <f t="shared" si="8"/>
        <v>0.80847635558172071</v>
      </c>
      <c r="G49" s="38">
        <f t="shared" si="2"/>
        <v>2046.1473090720126</v>
      </c>
      <c r="H49" s="38">
        <f t="shared" si="3"/>
        <v>570.38040706936681</v>
      </c>
      <c r="I49" s="36">
        <f t="shared" si="4"/>
        <v>2616.5277161413796</v>
      </c>
      <c r="J49" s="39">
        <f t="shared" si="10"/>
        <v>-220.60878124086005</v>
      </c>
      <c r="K49" s="36">
        <f t="shared" si="5"/>
        <v>2395.9189349005196</v>
      </c>
      <c r="L49" s="36">
        <f t="shared" si="6"/>
        <v>46665771.817381509</v>
      </c>
      <c r="M49" s="36">
        <f t="shared" si="7"/>
        <v>42731214.20395077</v>
      </c>
      <c r="N49" s="40">
        <f>'jan-juli'!M49</f>
        <v>42190247.893011771</v>
      </c>
      <c r="O49" s="40">
        <f t="shared" si="9"/>
        <v>540966.31093899906</v>
      </c>
      <c r="Q49" s="62"/>
      <c r="R49" s="63"/>
      <c r="S49" s="63"/>
      <c r="T49" s="63"/>
    </row>
    <row r="50" spans="1:20" s="34" customFormat="1" x14ac:dyDescent="0.3">
      <c r="A50" s="33">
        <v>403</v>
      </c>
      <c r="B50" s="34" t="s">
        <v>106</v>
      </c>
      <c r="C50" s="35">
        <v>488231</v>
      </c>
      <c r="D50" s="35">
        <v>30120</v>
      </c>
      <c r="E50" s="36">
        <f t="shared" si="1"/>
        <v>16209.528552456839</v>
      </c>
      <c r="F50" s="37">
        <f t="shared" si="8"/>
        <v>0.91034735443657011</v>
      </c>
      <c r="G50" s="38">
        <f t="shared" si="2"/>
        <v>957.80612377116404</v>
      </c>
      <c r="H50" s="38">
        <f t="shared" si="3"/>
        <v>0</v>
      </c>
      <c r="I50" s="36">
        <f t="shared" si="4"/>
        <v>957.80612377116404</v>
      </c>
      <c r="J50" s="39">
        <f t="shared" si="10"/>
        <v>-220.60878124086005</v>
      </c>
      <c r="K50" s="36">
        <f t="shared" si="5"/>
        <v>737.19734253030401</v>
      </c>
      <c r="L50" s="36">
        <f t="shared" si="6"/>
        <v>28849120.44798746</v>
      </c>
      <c r="M50" s="36">
        <f t="shared" si="7"/>
        <v>22204383.957012758</v>
      </c>
      <c r="N50" s="40">
        <f>'jan-juli'!M50</f>
        <v>21133245.914671168</v>
      </c>
      <c r="O50" s="40">
        <f t="shared" si="9"/>
        <v>1071138.0423415899</v>
      </c>
      <c r="Q50" s="62"/>
      <c r="R50" s="63"/>
      <c r="S50" s="63"/>
      <c r="T50" s="63"/>
    </row>
    <row r="51" spans="1:20" s="34" customFormat="1" x14ac:dyDescent="0.3">
      <c r="A51" s="33">
        <v>412</v>
      </c>
      <c r="B51" s="34" t="s">
        <v>107</v>
      </c>
      <c r="C51" s="35">
        <v>459832</v>
      </c>
      <c r="D51" s="35">
        <v>33597</v>
      </c>
      <c r="E51" s="36">
        <f t="shared" si="1"/>
        <v>13686.698217102718</v>
      </c>
      <c r="F51" s="37">
        <f t="shared" si="8"/>
        <v>0.76866205408686616</v>
      </c>
      <c r="G51" s="38">
        <f t="shared" si="2"/>
        <v>2471.5043249836367</v>
      </c>
      <c r="H51" s="38">
        <f t="shared" si="3"/>
        <v>818.50533301781434</v>
      </c>
      <c r="I51" s="36">
        <f t="shared" si="4"/>
        <v>3290.009658001451</v>
      </c>
      <c r="J51" s="39">
        <f t="shared" si="10"/>
        <v>-220.60878124086005</v>
      </c>
      <c r="K51" s="36">
        <f t="shared" si="5"/>
        <v>3069.400876760591</v>
      </c>
      <c r="L51" s="36">
        <f t="shared" si="6"/>
        <v>110534454.47987475</v>
      </c>
      <c r="M51" s="36">
        <f t="shared" si="7"/>
        <v>103122661.25652558</v>
      </c>
      <c r="N51" s="40">
        <f>'jan-juli'!M51</f>
        <v>99939305.913177297</v>
      </c>
      <c r="O51" s="40">
        <f t="shared" si="9"/>
        <v>3183355.3433482796</v>
      </c>
      <c r="Q51" s="62"/>
      <c r="R51" s="63"/>
      <c r="S51" s="63"/>
      <c r="T51" s="63"/>
    </row>
    <row r="52" spans="1:20" s="34" customFormat="1" x14ac:dyDescent="0.3">
      <c r="A52" s="33">
        <v>415</v>
      </c>
      <c r="B52" s="34" t="s">
        <v>108</v>
      </c>
      <c r="C52" s="35">
        <v>95942</v>
      </c>
      <c r="D52" s="35">
        <v>7588</v>
      </c>
      <c r="E52" s="36">
        <f t="shared" si="1"/>
        <v>12643.91143911439</v>
      </c>
      <c r="F52" s="37">
        <f t="shared" si="8"/>
        <v>0.71009784714457203</v>
      </c>
      <c r="G52" s="38">
        <f t="shared" si="2"/>
        <v>3097.1763917766334</v>
      </c>
      <c r="H52" s="38">
        <f t="shared" si="3"/>
        <v>1183.4807053137288</v>
      </c>
      <c r="I52" s="36">
        <f t="shared" si="4"/>
        <v>4280.6570970903622</v>
      </c>
      <c r="J52" s="39">
        <f t="shared" si="10"/>
        <v>-220.60878124086005</v>
      </c>
      <c r="K52" s="36">
        <f t="shared" si="5"/>
        <v>4060.0483158495022</v>
      </c>
      <c r="L52" s="36">
        <f t="shared" si="6"/>
        <v>32481626.052721668</v>
      </c>
      <c r="M52" s="36">
        <f t="shared" si="7"/>
        <v>30807646.620666023</v>
      </c>
      <c r="N52" s="40">
        <f>'jan-juli'!M52</f>
        <v>29400960.808083728</v>
      </c>
      <c r="O52" s="40">
        <f t="shared" si="9"/>
        <v>1406685.8125822954</v>
      </c>
      <c r="Q52" s="62"/>
      <c r="R52" s="63"/>
      <c r="S52" s="63"/>
      <c r="T52" s="63"/>
    </row>
    <row r="53" spans="1:20" s="34" customFormat="1" x14ac:dyDescent="0.3">
      <c r="A53" s="33">
        <v>417</v>
      </c>
      <c r="B53" s="34" t="s">
        <v>109</v>
      </c>
      <c r="C53" s="35">
        <v>279155</v>
      </c>
      <c r="D53" s="35">
        <v>20119</v>
      </c>
      <c r="E53" s="36">
        <f t="shared" si="1"/>
        <v>13875.192604006163</v>
      </c>
      <c r="F53" s="37">
        <f t="shared" si="8"/>
        <v>0.77924813411309168</v>
      </c>
      <c r="G53" s="38">
        <f t="shared" si="2"/>
        <v>2358.4076928415698</v>
      </c>
      <c r="H53" s="38">
        <f t="shared" si="3"/>
        <v>752.53229760160866</v>
      </c>
      <c r="I53" s="36">
        <f t="shared" si="4"/>
        <v>3110.9399904431784</v>
      </c>
      <c r="J53" s="39">
        <f t="shared" si="10"/>
        <v>-220.60878124086005</v>
      </c>
      <c r="K53" s="36">
        <f t="shared" si="5"/>
        <v>2890.3312092023184</v>
      </c>
      <c r="L53" s="36">
        <f t="shared" si="6"/>
        <v>62589001.667726308</v>
      </c>
      <c r="M53" s="36">
        <f t="shared" si="7"/>
        <v>58150573.597941443</v>
      </c>
      <c r="N53" s="40">
        <f>'jan-juli'!M53</f>
        <v>55627868.621222541</v>
      </c>
      <c r="O53" s="40">
        <f t="shared" si="9"/>
        <v>2522704.9767189026</v>
      </c>
      <c r="Q53" s="62"/>
      <c r="R53" s="63"/>
      <c r="S53" s="63"/>
      <c r="T53" s="63"/>
    </row>
    <row r="54" spans="1:20" s="34" customFormat="1" x14ac:dyDescent="0.3">
      <c r="A54" s="33">
        <v>418</v>
      </c>
      <c r="B54" s="34" t="s">
        <v>110</v>
      </c>
      <c r="C54" s="35">
        <v>62494</v>
      </c>
      <c r="D54" s="35">
        <v>5131</v>
      </c>
      <c r="E54" s="36">
        <f t="shared" si="1"/>
        <v>12179.692067823036</v>
      </c>
      <c r="F54" s="37">
        <f t="shared" si="8"/>
        <v>0.68402670786586428</v>
      </c>
      <c r="G54" s="38">
        <f t="shared" si="2"/>
        <v>3375.7080145514456</v>
      </c>
      <c r="H54" s="38">
        <f t="shared" si="3"/>
        <v>1345.9574852657029</v>
      </c>
      <c r="I54" s="36">
        <f t="shared" si="4"/>
        <v>4721.6654998171489</v>
      </c>
      <c r="J54" s="39">
        <f t="shared" si="10"/>
        <v>-220.60878124086005</v>
      </c>
      <c r="K54" s="36">
        <f t="shared" si="5"/>
        <v>4501.0567185762884</v>
      </c>
      <c r="L54" s="36">
        <f t="shared" si="6"/>
        <v>24226865.67956179</v>
      </c>
      <c r="M54" s="36">
        <f t="shared" si="7"/>
        <v>23094922.023014937</v>
      </c>
      <c r="N54" s="40">
        <f>'jan-juli'!M54</f>
        <v>22128071.653436698</v>
      </c>
      <c r="O54" s="40">
        <f t="shared" si="9"/>
        <v>966850.36957823858</v>
      </c>
      <c r="Q54" s="62"/>
      <c r="R54" s="63"/>
      <c r="S54" s="63"/>
      <c r="T54" s="63"/>
    </row>
    <row r="55" spans="1:20" s="34" customFormat="1" x14ac:dyDescent="0.3">
      <c r="A55" s="33">
        <v>419</v>
      </c>
      <c r="B55" s="34" t="s">
        <v>111</v>
      </c>
      <c r="C55" s="35">
        <v>112240</v>
      </c>
      <c r="D55" s="35">
        <v>7901</v>
      </c>
      <c r="E55" s="36">
        <f t="shared" si="1"/>
        <v>14205.796734590558</v>
      </c>
      <c r="F55" s="37">
        <f t="shared" si="8"/>
        <v>0.79781527471001479</v>
      </c>
      <c r="G55" s="38">
        <f t="shared" si="2"/>
        <v>2160.0452144909327</v>
      </c>
      <c r="H55" s="38">
        <f t="shared" si="3"/>
        <v>636.82085189707016</v>
      </c>
      <c r="I55" s="36">
        <f t="shared" si="4"/>
        <v>2796.8660663880028</v>
      </c>
      <c r="J55" s="39">
        <f t="shared" si="10"/>
        <v>-220.60878124086005</v>
      </c>
      <c r="K55" s="36">
        <f t="shared" si="5"/>
        <v>2576.2572851471427</v>
      </c>
      <c r="L55" s="36">
        <f t="shared" si="6"/>
        <v>22098038.790531609</v>
      </c>
      <c r="M55" s="36">
        <f t="shared" si="7"/>
        <v>20355008.809947576</v>
      </c>
      <c r="N55" s="40">
        <f>'jan-juli'!M55</f>
        <v>19857453.972676545</v>
      </c>
      <c r="O55" s="40">
        <f t="shared" si="9"/>
        <v>497554.83727103099</v>
      </c>
      <c r="Q55" s="62"/>
      <c r="R55" s="63"/>
      <c r="S55" s="63"/>
      <c r="T55" s="63"/>
    </row>
    <row r="56" spans="1:20" s="34" customFormat="1" x14ac:dyDescent="0.3">
      <c r="A56" s="33">
        <v>420</v>
      </c>
      <c r="B56" s="34" t="s">
        <v>112</v>
      </c>
      <c r="C56" s="35">
        <v>74668</v>
      </c>
      <c r="D56" s="35">
        <v>6142</v>
      </c>
      <c r="E56" s="36">
        <f t="shared" si="1"/>
        <v>12156.952132855748</v>
      </c>
      <c r="F56" s="37">
        <f t="shared" si="8"/>
        <v>0.68274960473664381</v>
      </c>
      <c r="G56" s="38">
        <f t="shared" si="2"/>
        <v>3389.3519755318189</v>
      </c>
      <c r="H56" s="38">
        <f t="shared" si="3"/>
        <v>1353.9164625042538</v>
      </c>
      <c r="I56" s="36">
        <f t="shared" si="4"/>
        <v>4743.2684380360724</v>
      </c>
      <c r="J56" s="39">
        <f t="shared" si="10"/>
        <v>-220.60878124086005</v>
      </c>
      <c r="K56" s="36">
        <f t="shared" si="5"/>
        <v>4522.659656795212</v>
      </c>
      <c r="L56" s="36">
        <f t="shared" si="6"/>
        <v>29133154.746417556</v>
      </c>
      <c r="M56" s="36">
        <f t="shared" si="7"/>
        <v>27778175.612036191</v>
      </c>
      <c r="N56" s="40">
        <f>'jan-juli'!M56</f>
        <v>26798501.012552749</v>
      </c>
      <c r="O56" s="40">
        <f t="shared" si="9"/>
        <v>979674.59948344156</v>
      </c>
      <c r="Q56" s="62"/>
      <c r="R56" s="63"/>
      <c r="S56" s="63"/>
      <c r="T56" s="63"/>
    </row>
    <row r="57" spans="1:20" s="34" customFormat="1" x14ac:dyDescent="0.3">
      <c r="A57" s="33">
        <v>423</v>
      </c>
      <c r="B57" s="34" t="s">
        <v>113</v>
      </c>
      <c r="C57" s="35">
        <v>63335</v>
      </c>
      <c r="D57" s="35">
        <v>4763</v>
      </c>
      <c r="E57" s="36">
        <f t="shared" si="1"/>
        <v>13297.291622926727</v>
      </c>
      <c r="F57" s="37">
        <f t="shared" si="8"/>
        <v>0.74679249374394441</v>
      </c>
      <c r="G57" s="38">
        <f t="shared" si="2"/>
        <v>2705.1482814892315</v>
      </c>
      <c r="H57" s="38">
        <f t="shared" si="3"/>
        <v>954.7976409794112</v>
      </c>
      <c r="I57" s="36">
        <f t="shared" si="4"/>
        <v>3659.9459224686425</v>
      </c>
      <c r="J57" s="39">
        <f t="shared" si="10"/>
        <v>-220.60878124086005</v>
      </c>
      <c r="K57" s="36">
        <f t="shared" si="5"/>
        <v>3439.3371412277825</v>
      </c>
      <c r="L57" s="36">
        <f t="shared" si="6"/>
        <v>17432322.428718146</v>
      </c>
      <c r="M57" s="36">
        <f t="shared" si="7"/>
        <v>16381562.803667927</v>
      </c>
      <c r="N57" s="40">
        <f>'jan-juli'!M57</f>
        <v>16166922.341710966</v>
      </c>
      <c r="O57" s="40">
        <f t="shared" si="9"/>
        <v>214640.46195696108</v>
      </c>
      <c r="Q57" s="62"/>
      <c r="R57" s="63"/>
      <c r="S57" s="63"/>
      <c r="T57" s="63"/>
    </row>
    <row r="58" spans="1:20" s="34" customFormat="1" x14ac:dyDescent="0.3">
      <c r="A58" s="33">
        <v>425</v>
      </c>
      <c r="B58" s="34" t="s">
        <v>114</v>
      </c>
      <c r="C58" s="35">
        <v>92371</v>
      </c>
      <c r="D58" s="35">
        <v>7456</v>
      </c>
      <c r="E58" s="36">
        <f t="shared" si="1"/>
        <v>12388.814377682404</v>
      </c>
      <c r="F58" s="37">
        <f t="shared" si="8"/>
        <v>0.6957712777907733</v>
      </c>
      <c r="G58" s="38">
        <f t="shared" si="2"/>
        <v>3250.2346286358252</v>
      </c>
      <c r="H58" s="38">
        <f t="shared" si="3"/>
        <v>1272.7646768149243</v>
      </c>
      <c r="I58" s="36">
        <f t="shared" si="4"/>
        <v>4522.9993054507495</v>
      </c>
      <c r="J58" s="39">
        <f t="shared" si="10"/>
        <v>-220.60878124086005</v>
      </c>
      <c r="K58" s="36">
        <f t="shared" si="5"/>
        <v>4302.390524209889</v>
      </c>
      <c r="L58" s="36">
        <f t="shared" si="6"/>
        <v>33723482.821440786</v>
      </c>
      <c r="M58" s="36">
        <f t="shared" si="7"/>
        <v>32078623.748508934</v>
      </c>
      <c r="N58" s="40">
        <f>'jan-juli'!M58</f>
        <v>31418136.054964725</v>
      </c>
      <c r="O58" s="40">
        <f t="shared" si="9"/>
        <v>660487.693544209</v>
      </c>
      <c r="Q58" s="62"/>
      <c r="R58" s="63"/>
      <c r="S58" s="63"/>
      <c r="T58" s="63"/>
    </row>
    <row r="59" spans="1:20" s="34" customFormat="1" x14ac:dyDescent="0.3">
      <c r="A59" s="33">
        <v>426</v>
      </c>
      <c r="B59" s="34" t="s">
        <v>80</v>
      </c>
      <c r="C59" s="35">
        <v>49028</v>
      </c>
      <c r="D59" s="35">
        <v>3760</v>
      </c>
      <c r="E59" s="36">
        <f t="shared" si="1"/>
        <v>13039.36170212766</v>
      </c>
      <c r="F59" s="37">
        <f t="shared" si="8"/>
        <v>0.73230682747243059</v>
      </c>
      <c r="G59" s="38">
        <f t="shared" si="2"/>
        <v>2859.9062339686711</v>
      </c>
      <c r="H59" s="38">
        <f t="shared" si="3"/>
        <v>1045.0731132590843</v>
      </c>
      <c r="I59" s="36">
        <f t="shared" si="4"/>
        <v>3904.9793472277552</v>
      </c>
      <c r="J59" s="39">
        <f t="shared" si="10"/>
        <v>-220.60878124086005</v>
      </c>
      <c r="K59" s="36">
        <f t="shared" si="5"/>
        <v>3684.3705659868951</v>
      </c>
      <c r="L59" s="36">
        <f t="shared" si="6"/>
        <v>14682722.345576359</v>
      </c>
      <c r="M59" s="36">
        <f t="shared" si="7"/>
        <v>13853233.328110727</v>
      </c>
      <c r="N59" s="40">
        <f>'jan-juli'!M59</f>
        <v>13409542.967632424</v>
      </c>
      <c r="O59" s="40">
        <f t="shared" si="9"/>
        <v>443690.36047830246</v>
      </c>
      <c r="Q59" s="62"/>
      <c r="R59" s="63"/>
      <c r="S59" s="63"/>
      <c r="T59" s="63"/>
    </row>
    <row r="60" spans="1:20" s="34" customFormat="1" x14ac:dyDescent="0.3">
      <c r="A60" s="33">
        <v>427</v>
      </c>
      <c r="B60" s="34" t="s">
        <v>115</v>
      </c>
      <c r="C60" s="35">
        <v>291412</v>
      </c>
      <c r="D60" s="35">
        <v>21030</v>
      </c>
      <c r="E60" s="36">
        <f t="shared" si="1"/>
        <v>13856.966238706609</v>
      </c>
      <c r="F60" s="37">
        <f t="shared" si="8"/>
        <v>0.77822451868974685</v>
      </c>
      <c r="G60" s="38">
        <f t="shared" si="2"/>
        <v>2369.3435120213021</v>
      </c>
      <c r="H60" s="38">
        <f t="shared" si="3"/>
        <v>758.9115254564523</v>
      </c>
      <c r="I60" s="36">
        <f t="shared" si="4"/>
        <v>3128.2550374777543</v>
      </c>
      <c r="J60" s="39">
        <f t="shared" si="10"/>
        <v>-220.60878124086005</v>
      </c>
      <c r="K60" s="36">
        <f t="shared" si="5"/>
        <v>2907.6462562368943</v>
      </c>
      <c r="L60" s="36">
        <f t="shared" si="6"/>
        <v>65787203.438157171</v>
      </c>
      <c r="M60" s="36">
        <f t="shared" si="7"/>
        <v>61147800.768661886</v>
      </c>
      <c r="N60" s="40">
        <f>'jan-juli'!M60</f>
        <v>58073673.167369671</v>
      </c>
      <c r="O60" s="40">
        <f t="shared" si="9"/>
        <v>3074127.6012922153</v>
      </c>
      <c r="Q60" s="62"/>
      <c r="R60" s="63"/>
      <c r="S60" s="63"/>
      <c r="T60" s="63"/>
    </row>
    <row r="61" spans="1:20" s="34" customFormat="1" x14ac:dyDescent="0.3">
      <c r="A61" s="33">
        <v>428</v>
      </c>
      <c r="B61" s="34" t="s">
        <v>116</v>
      </c>
      <c r="C61" s="35">
        <v>91123</v>
      </c>
      <c r="D61" s="35">
        <v>6525</v>
      </c>
      <c r="E61" s="36">
        <f t="shared" si="1"/>
        <v>13965.210727969348</v>
      </c>
      <c r="F61" s="37">
        <f t="shared" si="8"/>
        <v>0.78430366430547394</v>
      </c>
      <c r="G61" s="38">
        <f t="shared" si="2"/>
        <v>2304.3968184636583</v>
      </c>
      <c r="H61" s="38">
        <f t="shared" si="3"/>
        <v>721.02595421449359</v>
      </c>
      <c r="I61" s="36">
        <f t="shared" si="4"/>
        <v>3025.4227726781519</v>
      </c>
      <c r="J61" s="39">
        <f t="shared" si="10"/>
        <v>-220.60878124086005</v>
      </c>
      <c r="K61" s="36">
        <f t="shared" si="5"/>
        <v>2804.8139914372919</v>
      </c>
      <c r="L61" s="36">
        <f t="shared" si="6"/>
        <v>19740883.59172494</v>
      </c>
      <c r="M61" s="36">
        <f t="shared" si="7"/>
        <v>18301411.294128329</v>
      </c>
      <c r="N61" s="40">
        <f>'jan-juli'!M61</f>
        <v>18367156.546223827</v>
      </c>
      <c r="O61" s="40">
        <f t="shared" si="9"/>
        <v>-65745.252095498145</v>
      </c>
      <c r="Q61" s="62"/>
      <c r="R61" s="63"/>
      <c r="S61" s="63"/>
      <c r="T61" s="63"/>
    </row>
    <row r="62" spans="1:20" s="34" customFormat="1" x14ac:dyDescent="0.3">
      <c r="A62" s="33">
        <v>429</v>
      </c>
      <c r="B62" s="34" t="s">
        <v>117</v>
      </c>
      <c r="C62" s="35">
        <v>61511</v>
      </c>
      <c r="D62" s="35">
        <v>4429</v>
      </c>
      <c r="E62" s="36">
        <f t="shared" si="1"/>
        <v>13888.236622262362</v>
      </c>
      <c r="F62" s="37">
        <f t="shared" si="8"/>
        <v>0.77998070245845252</v>
      </c>
      <c r="G62" s="38">
        <f t="shared" si="2"/>
        <v>2350.5812818878499</v>
      </c>
      <c r="H62" s="38">
        <f t="shared" si="3"/>
        <v>747.96689121193867</v>
      </c>
      <c r="I62" s="36">
        <f t="shared" si="4"/>
        <v>3098.5481730997885</v>
      </c>
      <c r="J62" s="39">
        <f t="shared" si="10"/>
        <v>-220.60878124086005</v>
      </c>
      <c r="K62" s="36">
        <f t="shared" si="5"/>
        <v>2877.9393918589285</v>
      </c>
      <c r="L62" s="36">
        <f t="shared" si="6"/>
        <v>13723469.858658964</v>
      </c>
      <c r="M62" s="36">
        <f t="shared" si="7"/>
        <v>12746393.566543194</v>
      </c>
      <c r="N62" s="40">
        <f>'jan-juli'!M62</f>
        <v>11894760.466394687</v>
      </c>
      <c r="O62" s="40">
        <f t="shared" si="9"/>
        <v>851633.10014850646</v>
      </c>
      <c r="Q62" s="62"/>
      <c r="R62" s="63"/>
      <c r="S62" s="63"/>
      <c r="T62" s="63"/>
    </row>
    <row r="63" spans="1:20" s="34" customFormat="1" x14ac:dyDescent="0.3">
      <c r="A63" s="33">
        <v>430</v>
      </c>
      <c r="B63" s="34" t="s">
        <v>118</v>
      </c>
      <c r="C63" s="35">
        <v>31145</v>
      </c>
      <c r="D63" s="35">
        <v>2600</v>
      </c>
      <c r="E63" s="36">
        <f t="shared" si="1"/>
        <v>11978.846153846154</v>
      </c>
      <c r="F63" s="37">
        <f t="shared" si="8"/>
        <v>0.6727469506633923</v>
      </c>
      <c r="G63" s="38">
        <f t="shared" si="2"/>
        <v>3496.2155629375748</v>
      </c>
      <c r="H63" s="38">
        <f t="shared" si="3"/>
        <v>1416.2535551576116</v>
      </c>
      <c r="I63" s="36">
        <f t="shared" si="4"/>
        <v>4912.4691180951868</v>
      </c>
      <c r="J63" s="39">
        <f t="shared" si="10"/>
        <v>-220.60878124086005</v>
      </c>
      <c r="K63" s="36">
        <f t="shared" si="5"/>
        <v>4691.8603368543263</v>
      </c>
      <c r="L63" s="36">
        <f t="shared" si="6"/>
        <v>12772419.707047485</v>
      </c>
      <c r="M63" s="36">
        <f t="shared" si="7"/>
        <v>12198836.875821248</v>
      </c>
      <c r="N63" s="40">
        <f>'jan-juli'!M63</f>
        <v>11675945.137192635</v>
      </c>
      <c r="O63" s="40">
        <f t="shared" si="9"/>
        <v>522891.73862861283</v>
      </c>
      <c r="Q63" s="62"/>
      <c r="R63" s="63"/>
      <c r="S63" s="63"/>
      <c r="T63" s="63"/>
    </row>
    <row r="64" spans="1:20" s="34" customFormat="1" x14ac:dyDescent="0.3">
      <c r="A64" s="33">
        <v>432</v>
      </c>
      <c r="B64" s="34" t="s">
        <v>119</v>
      </c>
      <c r="C64" s="35">
        <v>27604</v>
      </c>
      <c r="D64" s="35">
        <v>1881</v>
      </c>
      <c r="E64" s="36">
        <f t="shared" si="1"/>
        <v>14675.172780435938</v>
      </c>
      <c r="F64" s="37">
        <f t="shared" si="8"/>
        <v>0.82417601926766426</v>
      </c>
      <c r="G64" s="38">
        <f t="shared" si="2"/>
        <v>1878.4195869837047</v>
      </c>
      <c r="H64" s="38">
        <f t="shared" si="3"/>
        <v>472.53923585118724</v>
      </c>
      <c r="I64" s="36">
        <f t="shared" si="4"/>
        <v>2350.9588228348921</v>
      </c>
      <c r="J64" s="39">
        <f t="shared" si="10"/>
        <v>-220.60878124086005</v>
      </c>
      <c r="K64" s="36">
        <f t="shared" si="5"/>
        <v>2130.3500415940321</v>
      </c>
      <c r="L64" s="36">
        <f t="shared" si="6"/>
        <v>4422153.5457524322</v>
      </c>
      <c r="M64" s="36">
        <f t="shared" si="7"/>
        <v>4007188.4282383742</v>
      </c>
      <c r="N64" s="40">
        <f>'jan-juli'!M64</f>
        <v>3624840.2319459016</v>
      </c>
      <c r="O64" s="40">
        <f t="shared" si="9"/>
        <v>382348.19629247254</v>
      </c>
      <c r="Q64" s="62"/>
      <c r="R64" s="63"/>
      <c r="S64" s="63"/>
      <c r="T64" s="63"/>
    </row>
    <row r="65" spans="1:20" s="34" customFormat="1" x14ac:dyDescent="0.3">
      <c r="A65" s="33">
        <v>434</v>
      </c>
      <c r="B65" s="34" t="s">
        <v>120</v>
      </c>
      <c r="C65" s="35">
        <v>15172</v>
      </c>
      <c r="D65" s="35">
        <v>1305</v>
      </c>
      <c r="E65" s="36">
        <f t="shared" si="1"/>
        <v>11626.053639846743</v>
      </c>
      <c r="F65" s="37">
        <f t="shared" si="8"/>
        <v>0.65293368276080965</v>
      </c>
      <c r="G65" s="38">
        <f t="shared" si="2"/>
        <v>3707.8910713372215</v>
      </c>
      <c r="H65" s="38">
        <f t="shared" si="3"/>
        <v>1539.7309350574055</v>
      </c>
      <c r="I65" s="36">
        <f t="shared" si="4"/>
        <v>5247.6220063946275</v>
      </c>
      <c r="J65" s="39">
        <f t="shared" si="10"/>
        <v>-220.60878124086005</v>
      </c>
      <c r="K65" s="36">
        <f t="shared" si="5"/>
        <v>5027.0132251537671</v>
      </c>
      <c r="L65" s="36">
        <f t="shared" si="6"/>
        <v>6848146.7183449892</v>
      </c>
      <c r="M65" s="36">
        <f t="shared" si="7"/>
        <v>6560252.2588256663</v>
      </c>
      <c r="N65" s="40">
        <f>'jan-juli'!M65</f>
        <v>6377891.309244765</v>
      </c>
      <c r="O65" s="40">
        <f t="shared" si="9"/>
        <v>182360.9495809013</v>
      </c>
      <c r="Q65" s="62"/>
      <c r="R65" s="63"/>
      <c r="S65" s="63"/>
      <c r="T65" s="63"/>
    </row>
    <row r="66" spans="1:20" s="34" customFormat="1" x14ac:dyDescent="0.3">
      <c r="A66" s="33">
        <v>436</v>
      </c>
      <c r="B66" s="34" t="s">
        <v>121</v>
      </c>
      <c r="C66" s="35">
        <v>18243</v>
      </c>
      <c r="D66" s="35">
        <v>1620</v>
      </c>
      <c r="E66" s="36">
        <f t="shared" si="1"/>
        <v>11261.111111111111</v>
      </c>
      <c r="F66" s="37">
        <f t="shared" si="8"/>
        <v>0.63243805486634386</v>
      </c>
      <c r="G66" s="38">
        <f t="shared" si="2"/>
        <v>3926.8565885786006</v>
      </c>
      <c r="H66" s="38">
        <f t="shared" si="3"/>
        <v>1667.4608201148765</v>
      </c>
      <c r="I66" s="36">
        <f t="shared" si="4"/>
        <v>5594.3174086934769</v>
      </c>
      <c r="J66" s="39">
        <f t="shared" si="10"/>
        <v>-220.60878124086005</v>
      </c>
      <c r="K66" s="36">
        <f t="shared" si="5"/>
        <v>5373.7086274526164</v>
      </c>
      <c r="L66" s="36">
        <f t="shared" si="6"/>
        <v>9062794.202083433</v>
      </c>
      <c r="M66" s="36">
        <f t="shared" si="7"/>
        <v>8705407.9764732383</v>
      </c>
      <c r="N66" s="40">
        <f>'jan-juli'!M66</f>
        <v>8399621.9700969495</v>
      </c>
      <c r="O66" s="40">
        <f t="shared" si="9"/>
        <v>305786.00637628883</v>
      </c>
      <c r="Q66" s="62"/>
      <c r="R66" s="63"/>
      <c r="S66" s="63"/>
      <c r="T66" s="63"/>
    </row>
    <row r="67" spans="1:20" s="34" customFormat="1" x14ac:dyDescent="0.3">
      <c r="A67" s="33">
        <v>437</v>
      </c>
      <c r="B67" s="34" t="s">
        <v>122</v>
      </c>
      <c r="C67" s="35">
        <v>77265</v>
      </c>
      <c r="D67" s="35">
        <v>5580</v>
      </c>
      <c r="E67" s="36">
        <f t="shared" si="1"/>
        <v>13846.774193548386</v>
      </c>
      <c r="F67" s="37">
        <f t="shared" si="8"/>
        <v>0.77765212071308387</v>
      </c>
      <c r="G67" s="38">
        <f t="shared" si="2"/>
        <v>2375.4587391162354</v>
      </c>
      <c r="H67" s="38">
        <f t="shared" si="3"/>
        <v>762.47874126183024</v>
      </c>
      <c r="I67" s="36">
        <f t="shared" si="4"/>
        <v>3137.9374803780656</v>
      </c>
      <c r="J67" s="39">
        <f t="shared" si="10"/>
        <v>-220.60878124086005</v>
      </c>
      <c r="K67" s="36">
        <f t="shared" si="5"/>
        <v>2917.3286991372056</v>
      </c>
      <c r="L67" s="36">
        <f t="shared" si="6"/>
        <v>17509691.140509605</v>
      </c>
      <c r="M67" s="36">
        <f t="shared" si="7"/>
        <v>16278694.141185608</v>
      </c>
      <c r="N67" s="40">
        <f>'jan-juli'!M67</f>
        <v>15413214.563667269</v>
      </c>
      <c r="O67" s="40">
        <f t="shared" si="9"/>
        <v>865479.57751833834</v>
      </c>
      <c r="Q67" s="62"/>
      <c r="R67" s="63"/>
      <c r="S67" s="63"/>
      <c r="T67" s="63"/>
    </row>
    <row r="68" spans="1:20" s="34" customFormat="1" x14ac:dyDescent="0.3">
      <c r="A68" s="33">
        <v>438</v>
      </c>
      <c r="B68" s="34" t="s">
        <v>123</v>
      </c>
      <c r="C68" s="35">
        <v>32268</v>
      </c>
      <c r="D68" s="35">
        <v>2426</v>
      </c>
      <c r="E68" s="36">
        <f t="shared" si="1"/>
        <v>13300.90684253916</v>
      </c>
      <c r="F68" s="37">
        <f t="shared" si="8"/>
        <v>0.74699552898949362</v>
      </c>
      <c r="G68" s="38">
        <f t="shared" si="2"/>
        <v>2702.9791497217716</v>
      </c>
      <c r="H68" s="38">
        <f t="shared" si="3"/>
        <v>953.53231411505965</v>
      </c>
      <c r="I68" s="36">
        <f t="shared" si="4"/>
        <v>3656.5114638368314</v>
      </c>
      <c r="J68" s="39">
        <f t="shared" si="10"/>
        <v>-220.60878124086005</v>
      </c>
      <c r="K68" s="36">
        <f t="shared" si="5"/>
        <v>3435.9026825959713</v>
      </c>
      <c r="L68" s="36">
        <f t="shared" si="6"/>
        <v>8870696.8112681527</v>
      </c>
      <c r="M68" s="36">
        <f t="shared" si="7"/>
        <v>8335499.9079778269</v>
      </c>
      <c r="N68" s="40">
        <f>'jan-juli'!M68</f>
        <v>7817732.9626266658</v>
      </c>
      <c r="O68" s="40">
        <f t="shared" si="9"/>
        <v>517766.94535116106</v>
      </c>
      <c r="Q68" s="62"/>
      <c r="R68" s="63"/>
      <c r="S68" s="63"/>
      <c r="T68" s="63"/>
    </row>
    <row r="69" spans="1:20" s="34" customFormat="1" x14ac:dyDescent="0.3">
      <c r="A69" s="33">
        <v>439</v>
      </c>
      <c r="B69" s="34" t="s">
        <v>124</v>
      </c>
      <c r="C69" s="35">
        <v>20043</v>
      </c>
      <c r="D69" s="35">
        <v>1592</v>
      </c>
      <c r="E69" s="36">
        <f t="shared" si="1"/>
        <v>12589.824120603014</v>
      </c>
      <c r="F69" s="37">
        <f t="shared" si="8"/>
        <v>0.70706023583119815</v>
      </c>
      <c r="G69" s="38">
        <f t="shared" si="2"/>
        <v>3129.6287828834588</v>
      </c>
      <c r="H69" s="38">
        <f t="shared" si="3"/>
        <v>1202.4112667927104</v>
      </c>
      <c r="I69" s="36">
        <f t="shared" si="4"/>
        <v>4332.0400496761695</v>
      </c>
      <c r="J69" s="39">
        <f t="shared" si="10"/>
        <v>-220.60878124086005</v>
      </c>
      <c r="K69" s="36">
        <f t="shared" si="5"/>
        <v>4111.431268435309</v>
      </c>
      <c r="L69" s="36">
        <f t="shared" si="6"/>
        <v>6896607.7590844622</v>
      </c>
      <c r="M69" s="36">
        <f t="shared" si="7"/>
        <v>6545398.5793490121</v>
      </c>
      <c r="N69" s="40">
        <f>'jan-juli'!M69</f>
        <v>6154697.0224656425</v>
      </c>
      <c r="O69" s="40">
        <f t="shared" si="9"/>
        <v>390701.55688336957</v>
      </c>
      <c r="Q69" s="62"/>
      <c r="R69" s="63"/>
      <c r="S69" s="63"/>
      <c r="T69" s="63"/>
    </row>
    <row r="70" spans="1:20" s="34" customFormat="1" x14ac:dyDescent="0.3">
      <c r="A70" s="33">
        <v>441</v>
      </c>
      <c r="B70" s="34" t="s">
        <v>125</v>
      </c>
      <c r="C70" s="35">
        <v>25484</v>
      </c>
      <c r="D70" s="35">
        <v>1956</v>
      </c>
      <c r="E70" s="36">
        <f t="shared" si="1"/>
        <v>13028.629856850715</v>
      </c>
      <c r="F70" s="37">
        <f t="shared" si="8"/>
        <v>0.73170411364738175</v>
      </c>
      <c r="G70" s="38">
        <f t="shared" si="2"/>
        <v>2866.3453411348382</v>
      </c>
      <c r="H70" s="38">
        <f t="shared" si="3"/>
        <v>1048.8292591060151</v>
      </c>
      <c r="I70" s="36">
        <f t="shared" si="4"/>
        <v>3915.1746002408536</v>
      </c>
      <c r="J70" s="39">
        <f t="shared" si="10"/>
        <v>-220.60878124086005</v>
      </c>
      <c r="K70" s="36">
        <f t="shared" si="5"/>
        <v>3694.5658189999936</v>
      </c>
      <c r="L70" s="36">
        <f t="shared" si="6"/>
        <v>7658081.5180711094</v>
      </c>
      <c r="M70" s="36">
        <f t="shared" si="7"/>
        <v>7226570.7419639872</v>
      </c>
      <c r="N70" s="40">
        <f>'jan-juli'!M70</f>
        <v>6998321.3416726133</v>
      </c>
      <c r="O70" s="40">
        <f t="shared" si="9"/>
        <v>228249.40029137395</v>
      </c>
      <c r="Q70" s="62"/>
      <c r="R70" s="63"/>
      <c r="S70" s="63"/>
      <c r="T70" s="63"/>
    </row>
    <row r="71" spans="1:20" s="34" customFormat="1" x14ac:dyDescent="0.3">
      <c r="A71" s="33">
        <v>501</v>
      </c>
      <c r="B71" s="34" t="s">
        <v>126</v>
      </c>
      <c r="C71" s="35">
        <v>452185</v>
      </c>
      <c r="D71" s="35">
        <v>27476</v>
      </c>
      <c r="E71" s="36">
        <f t="shared" si="1"/>
        <v>16457.453777842482</v>
      </c>
      <c r="F71" s="37">
        <f t="shared" si="8"/>
        <v>0.92427114452691805</v>
      </c>
      <c r="G71" s="38">
        <f t="shared" si="2"/>
        <v>809.05098853977836</v>
      </c>
      <c r="H71" s="38">
        <f t="shared" si="3"/>
        <v>0</v>
      </c>
      <c r="I71" s="36">
        <f t="shared" si="4"/>
        <v>809.05098853977836</v>
      </c>
      <c r="J71" s="39">
        <f t="shared" si="10"/>
        <v>-220.60878124086005</v>
      </c>
      <c r="K71" s="36">
        <f t="shared" si="5"/>
        <v>588.44220729891833</v>
      </c>
      <c r="L71" s="36">
        <f t="shared" si="6"/>
        <v>22229484.961118951</v>
      </c>
      <c r="M71" s="36">
        <f t="shared" si="7"/>
        <v>16168038.08774508</v>
      </c>
      <c r="N71" s="40">
        <f>'jan-juli'!M71</f>
        <v>14279889.055494867</v>
      </c>
      <c r="O71" s="40">
        <f t="shared" si="9"/>
        <v>1888149.0322502125</v>
      </c>
      <c r="Q71" s="62"/>
      <c r="R71" s="63"/>
      <c r="S71" s="63"/>
      <c r="T71" s="63"/>
    </row>
    <row r="72" spans="1:20" s="34" customFormat="1" x14ac:dyDescent="0.3">
      <c r="A72" s="33">
        <v>502</v>
      </c>
      <c r="B72" s="34" t="s">
        <v>127</v>
      </c>
      <c r="C72" s="35">
        <v>435209</v>
      </c>
      <c r="D72" s="35">
        <v>30137</v>
      </c>
      <c r="E72" s="36">
        <f t="shared" ref="E72:E135" si="11">(C72*1000)/D72</f>
        <v>14441.019344991208</v>
      </c>
      <c r="F72" s="37">
        <f t="shared" si="8"/>
        <v>0.81102567008881443</v>
      </c>
      <c r="G72" s="38">
        <f t="shared" ref="G72:G135" si="12">(E$437-E72)*0.6</f>
        <v>2018.9116482505428</v>
      </c>
      <c r="H72" s="38">
        <f t="shared" ref="H72:H135" si="13">IF(E72&gt;=E$437*0.9,0,IF(E72&lt;0.9*E$437,(E$437*0.9-E72)*0.35))</f>
        <v>554.49293825684288</v>
      </c>
      <c r="I72" s="36">
        <f t="shared" ref="I72:I135" si="14">G72+H72</f>
        <v>2573.4045865073858</v>
      </c>
      <c r="J72" s="39">
        <f t="shared" si="10"/>
        <v>-220.60878124086005</v>
      </c>
      <c r="K72" s="36">
        <f t="shared" ref="K72:K135" si="15">I72+J72</f>
        <v>2352.7958052665258</v>
      </c>
      <c r="L72" s="36">
        <f t="shared" ref="L72:L135" si="16">(I72*D72)</f>
        <v>77554694.023573086</v>
      </c>
      <c r="M72" s="36">
        <f t="shared" ref="M72:M135" si="17">(K72*D72)</f>
        <v>70906207.183317289</v>
      </c>
      <c r="N72" s="40">
        <f>'jan-juli'!M72</f>
        <v>68915937.384451702</v>
      </c>
      <c r="O72" s="40">
        <f t="shared" si="9"/>
        <v>1990269.7988655865</v>
      </c>
      <c r="Q72" s="62"/>
      <c r="R72" s="63"/>
      <c r="S72" s="63"/>
      <c r="T72" s="63"/>
    </row>
    <row r="73" spans="1:20" s="34" customFormat="1" x14ac:dyDescent="0.3">
      <c r="A73" s="33">
        <v>511</v>
      </c>
      <c r="B73" s="34" t="s">
        <v>128</v>
      </c>
      <c r="C73" s="35">
        <v>37137</v>
      </c>
      <c r="D73" s="35">
        <v>2701</v>
      </c>
      <c r="E73" s="36">
        <f t="shared" si="11"/>
        <v>13749.352091817846</v>
      </c>
      <c r="F73" s="37">
        <f t="shared" ref="F73:F136" si="18">IF(ISNUMBER(C73),E73/E$437,"")</f>
        <v>0.7721807738884654</v>
      </c>
      <c r="G73" s="38">
        <f t="shared" si="12"/>
        <v>2433.9120001545602</v>
      </c>
      <c r="H73" s="38">
        <f t="shared" si="13"/>
        <v>796.57647686751955</v>
      </c>
      <c r="I73" s="36">
        <f t="shared" si="14"/>
        <v>3230.4884770220797</v>
      </c>
      <c r="J73" s="39">
        <f t="shared" si="10"/>
        <v>-220.60878124086005</v>
      </c>
      <c r="K73" s="36">
        <f t="shared" si="15"/>
        <v>3009.8796957812197</v>
      </c>
      <c r="L73" s="36">
        <f t="shared" si="16"/>
        <v>8725549.3764366377</v>
      </c>
      <c r="M73" s="36">
        <f t="shared" si="17"/>
        <v>8129685.0583050745</v>
      </c>
      <c r="N73" s="40">
        <f>'jan-juli'!M73</f>
        <v>7643363.698291271</v>
      </c>
      <c r="O73" s="40">
        <f t="shared" ref="O73:O136" si="19">M73-N73</f>
        <v>486321.36001380347</v>
      </c>
      <c r="Q73" s="62"/>
      <c r="R73" s="63"/>
      <c r="S73" s="63"/>
      <c r="T73" s="63"/>
    </row>
    <row r="74" spans="1:20" s="34" customFormat="1" x14ac:dyDescent="0.3">
      <c r="A74" s="33">
        <v>512</v>
      </c>
      <c r="B74" s="34" t="s">
        <v>129</v>
      </c>
      <c r="C74" s="35">
        <v>29516</v>
      </c>
      <c r="D74" s="35">
        <v>2055</v>
      </c>
      <c r="E74" s="36">
        <f t="shared" si="11"/>
        <v>14363.01703163017</v>
      </c>
      <c r="F74" s="37">
        <f t="shared" si="18"/>
        <v>0.80664496281664699</v>
      </c>
      <c r="G74" s="38">
        <f t="shared" si="12"/>
        <v>2065.7130362671655</v>
      </c>
      <c r="H74" s="38">
        <f t="shared" si="13"/>
        <v>581.79374793320596</v>
      </c>
      <c r="I74" s="36">
        <f t="shared" si="14"/>
        <v>2647.5067842003714</v>
      </c>
      <c r="J74" s="39">
        <f t="shared" ref="J74:J137" si="20">I$439</f>
        <v>-220.60878124086005</v>
      </c>
      <c r="K74" s="36">
        <f t="shared" si="15"/>
        <v>2426.8980029595114</v>
      </c>
      <c r="L74" s="36">
        <f t="shared" si="16"/>
        <v>5440626.4415317634</v>
      </c>
      <c r="M74" s="36">
        <f t="shared" si="17"/>
        <v>4987275.3960817959</v>
      </c>
      <c r="N74" s="40">
        <f>'jan-juli'!M74</f>
        <v>5038702.4065118702</v>
      </c>
      <c r="O74" s="40">
        <f t="shared" si="19"/>
        <v>-51427.010430074297</v>
      </c>
      <c r="Q74" s="62"/>
      <c r="R74" s="63"/>
      <c r="S74" s="63"/>
      <c r="T74" s="63"/>
    </row>
    <row r="75" spans="1:20" s="34" customFormat="1" x14ac:dyDescent="0.3">
      <c r="A75" s="33">
        <v>513</v>
      </c>
      <c r="B75" s="34" t="s">
        <v>130</v>
      </c>
      <c r="C75" s="35">
        <v>39499</v>
      </c>
      <c r="D75" s="35">
        <v>2204</v>
      </c>
      <c r="E75" s="36">
        <f t="shared" si="11"/>
        <v>17921.506352087115</v>
      </c>
      <c r="F75" s="37">
        <f t="shared" si="18"/>
        <v>1.006494164364077</v>
      </c>
      <c r="G75" s="38">
        <f t="shared" si="12"/>
        <v>-69.380556007001715</v>
      </c>
      <c r="H75" s="38">
        <f t="shared" si="13"/>
        <v>0</v>
      </c>
      <c r="I75" s="36">
        <f t="shared" si="14"/>
        <v>-69.380556007001715</v>
      </c>
      <c r="J75" s="39">
        <f t="shared" si="20"/>
        <v>-220.60878124086005</v>
      </c>
      <c r="K75" s="36">
        <f t="shared" si="15"/>
        <v>-289.98933724786178</v>
      </c>
      <c r="L75" s="36">
        <f t="shared" si="16"/>
        <v>-152914.74543943178</v>
      </c>
      <c r="M75" s="36">
        <f t="shared" si="17"/>
        <v>-639136.49929428741</v>
      </c>
      <c r="N75" s="40">
        <f>'jan-juli'!M75</f>
        <v>-905778.47291051503</v>
      </c>
      <c r="O75" s="40">
        <f t="shared" si="19"/>
        <v>266641.97361622762</v>
      </c>
      <c r="Q75" s="62"/>
      <c r="R75" s="63"/>
      <c r="S75" s="63"/>
      <c r="T75" s="63"/>
    </row>
    <row r="76" spans="1:20" s="34" customFormat="1" x14ac:dyDescent="0.3">
      <c r="A76" s="33">
        <v>514</v>
      </c>
      <c r="B76" s="34" t="s">
        <v>131</v>
      </c>
      <c r="C76" s="35">
        <v>32104</v>
      </c>
      <c r="D76" s="35">
        <v>2347</v>
      </c>
      <c r="E76" s="36">
        <f t="shared" si="11"/>
        <v>13678.738815509161</v>
      </c>
      <c r="F76" s="37">
        <f t="shared" si="18"/>
        <v>0.76821504415933228</v>
      </c>
      <c r="G76" s="38">
        <f t="shared" si="12"/>
        <v>2476.2799659397706</v>
      </c>
      <c r="H76" s="38">
        <f t="shared" si="13"/>
        <v>821.29112357555914</v>
      </c>
      <c r="I76" s="36">
        <f t="shared" si="14"/>
        <v>3297.5710895153297</v>
      </c>
      <c r="J76" s="39">
        <f t="shared" si="20"/>
        <v>-220.60878124086005</v>
      </c>
      <c r="K76" s="36">
        <f t="shared" si="15"/>
        <v>3076.9623082744697</v>
      </c>
      <c r="L76" s="36">
        <f t="shared" si="16"/>
        <v>7739399.3470924785</v>
      </c>
      <c r="M76" s="36">
        <f t="shared" si="17"/>
        <v>7221630.5375201805</v>
      </c>
      <c r="N76" s="40">
        <f>'jan-juli'!M76</f>
        <v>7030276.8603811981</v>
      </c>
      <c r="O76" s="40">
        <f t="shared" si="19"/>
        <v>191353.67713898234</v>
      </c>
      <c r="Q76" s="62"/>
      <c r="R76" s="63"/>
      <c r="S76" s="63"/>
      <c r="T76" s="63"/>
    </row>
    <row r="77" spans="1:20" s="34" customFormat="1" x14ac:dyDescent="0.3">
      <c r="A77" s="33">
        <v>515</v>
      </c>
      <c r="B77" s="34" t="s">
        <v>132</v>
      </c>
      <c r="C77" s="35">
        <v>50500</v>
      </c>
      <c r="D77" s="35">
        <v>3664</v>
      </c>
      <c r="E77" s="36">
        <f t="shared" si="11"/>
        <v>13782.751091703056</v>
      </c>
      <c r="F77" s="37">
        <f t="shared" si="18"/>
        <v>0.77405650340693555</v>
      </c>
      <c r="G77" s="38">
        <f t="shared" si="12"/>
        <v>2413.8726002234339</v>
      </c>
      <c r="H77" s="38">
        <f t="shared" si="13"/>
        <v>784.88682690769599</v>
      </c>
      <c r="I77" s="36">
        <f t="shared" si="14"/>
        <v>3198.75942713113</v>
      </c>
      <c r="J77" s="39">
        <f t="shared" si="20"/>
        <v>-220.60878124086005</v>
      </c>
      <c r="K77" s="36">
        <f t="shared" si="15"/>
        <v>2978.15064589027</v>
      </c>
      <c r="L77" s="36">
        <f t="shared" si="16"/>
        <v>11720254.541008459</v>
      </c>
      <c r="M77" s="36">
        <f t="shared" si="17"/>
        <v>10911943.96654195</v>
      </c>
      <c r="N77" s="40">
        <f>'jan-juli'!M77</f>
        <v>10525493.147182234</v>
      </c>
      <c r="O77" s="40">
        <f t="shared" si="19"/>
        <v>386450.81935971603</v>
      </c>
      <c r="Q77" s="62"/>
      <c r="R77" s="63"/>
      <c r="S77" s="63"/>
      <c r="T77" s="63"/>
    </row>
    <row r="78" spans="1:20" s="34" customFormat="1" x14ac:dyDescent="0.3">
      <c r="A78" s="33">
        <v>516</v>
      </c>
      <c r="B78" s="34" t="s">
        <v>133</v>
      </c>
      <c r="C78" s="35">
        <v>94163</v>
      </c>
      <c r="D78" s="35">
        <v>5741</v>
      </c>
      <c r="E78" s="36">
        <f t="shared" si="11"/>
        <v>16401.846368228533</v>
      </c>
      <c r="F78" s="37">
        <f t="shared" si="18"/>
        <v>0.92114816300001512</v>
      </c>
      <c r="G78" s="38">
        <f t="shared" si="12"/>
        <v>842.41543430814784</v>
      </c>
      <c r="H78" s="38">
        <f t="shared" si="13"/>
        <v>0</v>
      </c>
      <c r="I78" s="36">
        <f t="shared" si="14"/>
        <v>842.41543430814784</v>
      </c>
      <c r="J78" s="39">
        <f t="shared" si="20"/>
        <v>-220.60878124086005</v>
      </c>
      <c r="K78" s="36">
        <f t="shared" si="15"/>
        <v>621.80665306728781</v>
      </c>
      <c r="L78" s="36">
        <f t="shared" si="16"/>
        <v>4836307.0083630765</v>
      </c>
      <c r="M78" s="36">
        <f t="shared" si="17"/>
        <v>3569791.9952592994</v>
      </c>
      <c r="N78" s="40">
        <f>'jan-juli'!M78</f>
        <v>3468069.8670692989</v>
      </c>
      <c r="O78" s="40">
        <f t="shared" si="19"/>
        <v>101722.12819000054</v>
      </c>
      <c r="Q78" s="62"/>
      <c r="R78" s="63"/>
      <c r="S78" s="63"/>
      <c r="T78" s="63"/>
    </row>
    <row r="79" spans="1:20" s="34" customFormat="1" x14ac:dyDescent="0.3">
      <c r="A79" s="33">
        <v>517</v>
      </c>
      <c r="B79" s="34" t="s">
        <v>134</v>
      </c>
      <c r="C79" s="35">
        <v>71005</v>
      </c>
      <c r="D79" s="35">
        <v>5935</v>
      </c>
      <c r="E79" s="36">
        <f t="shared" si="11"/>
        <v>11963.774220724516</v>
      </c>
      <c r="F79" s="37">
        <f t="shared" si="18"/>
        <v>0.6719004920881706</v>
      </c>
      <c r="G79" s="38">
        <f t="shared" si="12"/>
        <v>3505.2587228105581</v>
      </c>
      <c r="H79" s="38">
        <f t="shared" si="13"/>
        <v>1421.528731750185</v>
      </c>
      <c r="I79" s="36">
        <f t="shared" si="14"/>
        <v>4926.7874545607428</v>
      </c>
      <c r="J79" s="39">
        <f t="shared" si="20"/>
        <v>-220.60878124086005</v>
      </c>
      <c r="K79" s="36">
        <f t="shared" si="15"/>
        <v>4706.1786733198824</v>
      </c>
      <c r="L79" s="36">
        <f t="shared" si="16"/>
        <v>29240483.54281801</v>
      </c>
      <c r="M79" s="36">
        <f t="shared" si="17"/>
        <v>27931170.426153503</v>
      </c>
      <c r="N79" s="40">
        <f>'jan-juli'!M79</f>
        <v>26811145.149707038</v>
      </c>
      <c r="O79" s="40">
        <f t="shared" si="19"/>
        <v>1120025.2764464654</v>
      </c>
      <c r="Q79" s="62"/>
      <c r="R79" s="63"/>
      <c r="S79" s="63"/>
      <c r="T79" s="63"/>
    </row>
    <row r="80" spans="1:20" s="34" customFormat="1" x14ac:dyDescent="0.3">
      <c r="A80" s="33">
        <v>519</v>
      </c>
      <c r="B80" s="34" t="s">
        <v>135</v>
      </c>
      <c r="C80" s="35">
        <v>50241</v>
      </c>
      <c r="D80" s="35">
        <v>3154</v>
      </c>
      <c r="E80" s="36">
        <f t="shared" si="11"/>
        <v>15929.296131896004</v>
      </c>
      <c r="F80" s="37">
        <f t="shared" si="18"/>
        <v>0.89460915194293589</v>
      </c>
      <c r="G80" s="38">
        <f t="shared" si="12"/>
        <v>1125.9455761076649</v>
      </c>
      <c r="H80" s="38">
        <f t="shared" si="13"/>
        <v>33.59606284016408</v>
      </c>
      <c r="I80" s="36">
        <f t="shared" si="14"/>
        <v>1159.5416389478289</v>
      </c>
      <c r="J80" s="39">
        <f t="shared" si="20"/>
        <v>-220.60878124086005</v>
      </c>
      <c r="K80" s="36">
        <f t="shared" si="15"/>
        <v>938.93285770696889</v>
      </c>
      <c r="L80" s="36">
        <f t="shared" si="16"/>
        <v>3657194.3292414523</v>
      </c>
      <c r="M80" s="36">
        <f t="shared" si="17"/>
        <v>2961394.2332077799</v>
      </c>
      <c r="N80" s="40">
        <f>'jan-juli'!M80</f>
        <v>3153281.6010406041</v>
      </c>
      <c r="O80" s="40">
        <f t="shared" si="19"/>
        <v>-191887.36783282412</v>
      </c>
      <c r="Q80" s="62"/>
      <c r="R80" s="63"/>
      <c r="S80" s="63"/>
      <c r="T80" s="63"/>
    </row>
    <row r="81" spans="1:20" s="34" customFormat="1" x14ac:dyDescent="0.3">
      <c r="A81" s="33">
        <v>520</v>
      </c>
      <c r="B81" s="34" t="s">
        <v>136</v>
      </c>
      <c r="C81" s="35">
        <v>61744</v>
      </c>
      <c r="D81" s="35">
        <v>4462</v>
      </c>
      <c r="E81" s="36">
        <f t="shared" si="11"/>
        <v>13837.740923352756</v>
      </c>
      <c r="F81" s="37">
        <f t="shared" si="18"/>
        <v>0.77714480098457417</v>
      </c>
      <c r="G81" s="38">
        <f t="shared" si="12"/>
        <v>2380.8787012336138</v>
      </c>
      <c r="H81" s="38">
        <f t="shared" si="13"/>
        <v>765.64038583030094</v>
      </c>
      <c r="I81" s="36">
        <f t="shared" si="14"/>
        <v>3146.5190870639149</v>
      </c>
      <c r="J81" s="39">
        <f t="shared" si="20"/>
        <v>-220.60878124086005</v>
      </c>
      <c r="K81" s="36">
        <f t="shared" si="15"/>
        <v>2925.9103058230548</v>
      </c>
      <c r="L81" s="36">
        <f t="shared" si="16"/>
        <v>14039768.166479189</v>
      </c>
      <c r="M81" s="36">
        <f t="shared" si="17"/>
        <v>13055411.784582471</v>
      </c>
      <c r="N81" s="40">
        <f>'jan-juli'!M81</f>
        <v>13118754.154674433</v>
      </c>
      <c r="O81" s="40">
        <f t="shared" si="19"/>
        <v>-63342.370091961697</v>
      </c>
      <c r="Q81" s="62"/>
      <c r="R81" s="63"/>
      <c r="S81" s="63"/>
      <c r="T81" s="63"/>
    </row>
    <row r="82" spans="1:20" s="34" customFormat="1" x14ac:dyDescent="0.3">
      <c r="A82" s="33">
        <v>521</v>
      </c>
      <c r="B82" s="34" t="s">
        <v>137</v>
      </c>
      <c r="C82" s="35">
        <v>80292</v>
      </c>
      <c r="D82" s="35">
        <v>5072</v>
      </c>
      <c r="E82" s="36">
        <f t="shared" si="11"/>
        <v>15830.441640378549</v>
      </c>
      <c r="F82" s="37">
        <f t="shared" si="18"/>
        <v>0.8890573603201346</v>
      </c>
      <c r="G82" s="38">
        <f t="shared" si="12"/>
        <v>1185.258271018138</v>
      </c>
      <c r="H82" s="38">
        <f t="shared" si="13"/>
        <v>68.19513487127341</v>
      </c>
      <c r="I82" s="36">
        <f t="shared" si="14"/>
        <v>1253.4534058894114</v>
      </c>
      <c r="J82" s="39">
        <f t="shared" si="20"/>
        <v>-220.60878124086005</v>
      </c>
      <c r="K82" s="36">
        <f t="shared" si="15"/>
        <v>1032.8446246485514</v>
      </c>
      <c r="L82" s="36">
        <f t="shared" si="16"/>
        <v>6357515.6746710949</v>
      </c>
      <c r="M82" s="36">
        <f t="shared" si="17"/>
        <v>5238587.9362174524</v>
      </c>
      <c r="N82" s="40">
        <f>'jan-juli'!M82</f>
        <v>4834690.5137850204</v>
      </c>
      <c r="O82" s="40">
        <f t="shared" si="19"/>
        <v>403897.42243243195</v>
      </c>
      <c r="Q82" s="62"/>
      <c r="R82" s="63"/>
      <c r="S82" s="63"/>
      <c r="T82" s="63"/>
    </row>
    <row r="83" spans="1:20" s="34" customFormat="1" x14ac:dyDescent="0.3">
      <c r="A83" s="33">
        <v>522</v>
      </c>
      <c r="B83" s="34" t="s">
        <v>138</v>
      </c>
      <c r="C83" s="35">
        <v>87570</v>
      </c>
      <c r="D83" s="35">
        <v>6227</v>
      </c>
      <c r="E83" s="36">
        <f t="shared" si="11"/>
        <v>14062.951662116589</v>
      </c>
      <c r="F83" s="37">
        <f t="shared" si="18"/>
        <v>0.78979291715654554</v>
      </c>
      <c r="G83" s="38">
        <f t="shared" si="12"/>
        <v>2245.7522579753136</v>
      </c>
      <c r="H83" s="38">
        <f t="shared" si="13"/>
        <v>686.81662726295917</v>
      </c>
      <c r="I83" s="36">
        <f t="shared" si="14"/>
        <v>2932.5688852382727</v>
      </c>
      <c r="J83" s="39">
        <f t="shared" si="20"/>
        <v>-220.60878124086005</v>
      </c>
      <c r="K83" s="36">
        <f t="shared" si="15"/>
        <v>2711.9601039974127</v>
      </c>
      <c r="L83" s="36">
        <f t="shared" si="16"/>
        <v>18261106.448378723</v>
      </c>
      <c r="M83" s="36">
        <f t="shared" si="17"/>
        <v>16887375.567591891</v>
      </c>
      <c r="N83" s="40">
        <f>'jan-juli'!M83</f>
        <v>16247519.603576362</v>
      </c>
      <c r="O83" s="40">
        <f t="shared" si="19"/>
        <v>639855.96401552856</v>
      </c>
      <c r="Q83" s="62"/>
      <c r="R83" s="63"/>
      <c r="S83" s="63"/>
      <c r="T83" s="63"/>
    </row>
    <row r="84" spans="1:20" s="34" customFormat="1" x14ac:dyDescent="0.3">
      <c r="A84" s="33">
        <v>528</v>
      </c>
      <c r="B84" s="34" t="s">
        <v>139</v>
      </c>
      <c r="C84" s="35">
        <v>204252</v>
      </c>
      <c r="D84" s="35">
        <v>14906</v>
      </c>
      <c r="E84" s="36">
        <f t="shared" si="11"/>
        <v>13702.670065745337</v>
      </c>
      <c r="F84" s="37">
        <f t="shared" si="18"/>
        <v>0.76955905304092065</v>
      </c>
      <c r="G84" s="38">
        <f t="shared" si="12"/>
        <v>2461.9212157980655</v>
      </c>
      <c r="H84" s="38">
        <f t="shared" si="13"/>
        <v>812.9151859928977</v>
      </c>
      <c r="I84" s="36">
        <f t="shared" si="14"/>
        <v>3274.8364017909635</v>
      </c>
      <c r="J84" s="39">
        <f t="shared" si="20"/>
        <v>-220.60878124086005</v>
      </c>
      <c r="K84" s="36">
        <f t="shared" si="15"/>
        <v>3054.2276205501034</v>
      </c>
      <c r="L84" s="36">
        <f t="shared" si="16"/>
        <v>48814711.405096099</v>
      </c>
      <c r="M84" s="36">
        <f t="shared" si="17"/>
        <v>45526316.91191984</v>
      </c>
      <c r="N84" s="40">
        <f>'jan-juli'!M84</f>
        <v>44410259.621151306</v>
      </c>
      <c r="O84" s="40">
        <f t="shared" si="19"/>
        <v>1116057.2907685339</v>
      </c>
      <c r="Q84" s="62"/>
      <c r="R84" s="63"/>
      <c r="S84" s="63"/>
      <c r="T84" s="63"/>
    </row>
    <row r="85" spans="1:20" s="34" customFormat="1" x14ac:dyDescent="0.3">
      <c r="A85" s="33">
        <v>529</v>
      </c>
      <c r="B85" s="34" t="s">
        <v>140</v>
      </c>
      <c r="C85" s="35">
        <v>179120</v>
      </c>
      <c r="D85" s="35">
        <v>13180</v>
      </c>
      <c r="E85" s="36">
        <f t="shared" si="11"/>
        <v>13590.288315629741</v>
      </c>
      <c r="F85" s="37">
        <f t="shared" si="18"/>
        <v>0.76324755369202824</v>
      </c>
      <c r="G85" s="38">
        <f t="shared" si="12"/>
        <v>2529.3502658674229</v>
      </c>
      <c r="H85" s="38">
        <f t="shared" si="13"/>
        <v>852.24879853335608</v>
      </c>
      <c r="I85" s="36">
        <f t="shared" si="14"/>
        <v>3381.5990644007788</v>
      </c>
      <c r="J85" s="39">
        <f t="shared" si="20"/>
        <v>-220.60878124086005</v>
      </c>
      <c r="K85" s="36">
        <f t="shared" si="15"/>
        <v>3160.9902831599188</v>
      </c>
      <c r="L85" s="36">
        <f t="shared" si="16"/>
        <v>44569475.668802269</v>
      </c>
      <c r="M85" s="36">
        <f t="shared" si="17"/>
        <v>41661851.932047732</v>
      </c>
      <c r="N85" s="40">
        <f>'jan-juli'!M85</f>
        <v>39016900.349307284</v>
      </c>
      <c r="O85" s="40">
        <f t="shared" si="19"/>
        <v>2644951.5827404484</v>
      </c>
      <c r="Q85" s="62"/>
      <c r="R85" s="63"/>
      <c r="S85" s="63"/>
      <c r="T85" s="63"/>
    </row>
    <row r="86" spans="1:20" s="34" customFormat="1" x14ac:dyDescent="0.3">
      <c r="A86" s="33">
        <v>532</v>
      </c>
      <c r="B86" s="34" t="s">
        <v>141</v>
      </c>
      <c r="C86" s="35">
        <v>92663</v>
      </c>
      <c r="D86" s="35">
        <v>6629</v>
      </c>
      <c r="E86" s="36">
        <f t="shared" si="11"/>
        <v>13978.428118871625</v>
      </c>
      <c r="F86" s="37">
        <f t="shared" si="18"/>
        <v>0.78504596947502303</v>
      </c>
      <c r="G86" s="38">
        <f t="shared" si="12"/>
        <v>2296.4663839222926</v>
      </c>
      <c r="H86" s="38">
        <f t="shared" si="13"/>
        <v>716.39986739869676</v>
      </c>
      <c r="I86" s="36">
        <f t="shared" si="14"/>
        <v>3012.8662513209892</v>
      </c>
      <c r="J86" s="39">
        <f t="shared" si="20"/>
        <v>-220.60878124086005</v>
      </c>
      <c r="K86" s="36">
        <f t="shared" si="15"/>
        <v>2792.2574700801292</v>
      </c>
      <c r="L86" s="36">
        <f t="shared" si="16"/>
        <v>19972290.380006839</v>
      </c>
      <c r="M86" s="36">
        <f t="shared" si="17"/>
        <v>18509874.769161176</v>
      </c>
      <c r="N86" s="40">
        <f>'jan-juli'!M86</f>
        <v>17609606.35171153</v>
      </c>
      <c r="O86" s="40">
        <f t="shared" si="19"/>
        <v>900268.4174496457</v>
      </c>
      <c r="Q86" s="62"/>
      <c r="R86" s="63"/>
      <c r="S86" s="63"/>
      <c r="T86" s="63"/>
    </row>
    <row r="87" spans="1:20" s="34" customFormat="1" x14ac:dyDescent="0.3">
      <c r="A87" s="33">
        <v>533</v>
      </c>
      <c r="B87" s="34" t="s">
        <v>142</v>
      </c>
      <c r="C87" s="35">
        <v>144257</v>
      </c>
      <c r="D87" s="35">
        <v>9044</v>
      </c>
      <c r="E87" s="36">
        <f t="shared" si="11"/>
        <v>15950.574966828837</v>
      </c>
      <c r="F87" s="37">
        <f t="shared" si="18"/>
        <v>0.89580419787063881</v>
      </c>
      <c r="G87" s="38">
        <f t="shared" si="12"/>
        <v>1113.1782751479652</v>
      </c>
      <c r="H87" s="38">
        <f t="shared" si="13"/>
        <v>26.148470613672544</v>
      </c>
      <c r="I87" s="36">
        <f t="shared" si="14"/>
        <v>1139.3267457616378</v>
      </c>
      <c r="J87" s="39">
        <f t="shared" si="20"/>
        <v>-220.60878124086005</v>
      </c>
      <c r="K87" s="36">
        <f t="shared" si="15"/>
        <v>918.71796452077774</v>
      </c>
      <c r="L87" s="36">
        <f t="shared" si="16"/>
        <v>10304071.088668251</v>
      </c>
      <c r="M87" s="36">
        <f t="shared" si="17"/>
        <v>8308885.2711259136</v>
      </c>
      <c r="N87" s="40">
        <f>'jan-juli'!M87</f>
        <v>7530158.0849116202</v>
      </c>
      <c r="O87" s="40">
        <f t="shared" si="19"/>
        <v>778727.18621429335</v>
      </c>
      <c r="Q87" s="62"/>
      <c r="R87" s="63"/>
      <c r="S87" s="63"/>
      <c r="T87" s="63"/>
    </row>
    <row r="88" spans="1:20" s="34" customFormat="1" x14ac:dyDescent="0.3">
      <c r="A88" s="33">
        <v>534</v>
      </c>
      <c r="B88" s="34" t="s">
        <v>143</v>
      </c>
      <c r="C88" s="35">
        <v>206471</v>
      </c>
      <c r="D88" s="35">
        <v>13695</v>
      </c>
      <c r="E88" s="36">
        <f t="shared" si="11"/>
        <v>15076.378240233662</v>
      </c>
      <c r="F88" s="37">
        <f t="shared" si="18"/>
        <v>0.84670821862993428</v>
      </c>
      <c r="G88" s="38">
        <f t="shared" si="12"/>
        <v>1637.6963111050702</v>
      </c>
      <c r="H88" s="38">
        <f t="shared" si="13"/>
        <v>332.11732492198388</v>
      </c>
      <c r="I88" s="36">
        <f t="shared" si="14"/>
        <v>1969.8136360270541</v>
      </c>
      <c r="J88" s="39">
        <f t="shared" si="20"/>
        <v>-220.60878124086005</v>
      </c>
      <c r="K88" s="36">
        <f t="shared" si="15"/>
        <v>1749.2048547861941</v>
      </c>
      <c r="L88" s="36">
        <f t="shared" si="16"/>
        <v>26976597.745390508</v>
      </c>
      <c r="M88" s="36">
        <f t="shared" si="17"/>
        <v>23955360.486296929</v>
      </c>
      <c r="N88" s="40">
        <f>'jan-juli'!M88</f>
        <v>23449780.636097368</v>
      </c>
      <c r="O88" s="40">
        <f t="shared" si="19"/>
        <v>505579.85019956157</v>
      </c>
      <c r="Q88" s="62"/>
      <c r="R88" s="63"/>
      <c r="S88" s="63"/>
      <c r="T88" s="63"/>
    </row>
    <row r="89" spans="1:20" s="34" customFormat="1" x14ac:dyDescent="0.3">
      <c r="A89" s="33">
        <v>536</v>
      </c>
      <c r="B89" s="34" t="s">
        <v>144</v>
      </c>
      <c r="C89" s="35">
        <v>68741</v>
      </c>
      <c r="D89" s="35">
        <v>5758</v>
      </c>
      <c r="E89" s="36">
        <f t="shared" si="11"/>
        <v>11938.346648141716</v>
      </c>
      <c r="F89" s="37">
        <f t="shared" si="18"/>
        <v>0.67047244787605276</v>
      </c>
      <c r="G89" s="38">
        <f t="shared" si="12"/>
        <v>3520.5152663602375</v>
      </c>
      <c r="H89" s="38">
        <f t="shared" si="13"/>
        <v>1430.4283821541649</v>
      </c>
      <c r="I89" s="36">
        <f t="shared" si="14"/>
        <v>4950.9436485144024</v>
      </c>
      <c r="J89" s="39">
        <f t="shared" si="20"/>
        <v>-220.60878124086005</v>
      </c>
      <c r="K89" s="36">
        <f t="shared" si="15"/>
        <v>4730.3348672735419</v>
      </c>
      <c r="L89" s="36">
        <f t="shared" si="16"/>
        <v>28507533.528145928</v>
      </c>
      <c r="M89" s="36">
        <f t="shared" si="17"/>
        <v>27237268.165761054</v>
      </c>
      <c r="N89" s="40">
        <f>'jan-juli'!M89</f>
        <v>26089451.730751995</v>
      </c>
      <c r="O89" s="40">
        <f t="shared" si="19"/>
        <v>1147816.4350090586</v>
      </c>
      <c r="Q89" s="62"/>
      <c r="R89" s="63"/>
      <c r="S89" s="63"/>
      <c r="T89" s="63"/>
    </row>
    <row r="90" spans="1:20" s="34" customFormat="1" x14ac:dyDescent="0.3">
      <c r="A90" s="33">
        <v>538</v>
      </c>
      <c r="B90" s="34" t="s">
        <v>145</v>
      </c>
      <c r="C90" s="35">
        <v>88525</v>
      </c>
      <c r="D90" s="35">
        <v>6751</v>
      </c>
      <c r="E90" s="36">
        <f t="shared" si="11"/>
        <v>13112.872167086358</v>
      </c>
      <c r="F90" s="37">
        <f t="shared" si="18"/>
        <v>0.73643526693209704</v>
      </c>
      <c r="G90" s="38">
        <f t="shared" si="12"/>
        <v>2815.7999549934525</v>
      </c>
      <c r="H90" s="38">
        <f t="shared" si="13"/>
        <v>1019.3444505235402</v>
      </c>
      <c r="I90" s="36">
        <f t="shared" si="14"/>
        <v>3835.1444055169927</v>
      </c>
      <c r="J90" s="39">
        <f t="shared" si="20"/>
        <v>-220.60878124086005</v>
      </c>
      <c r="K90" s="36">
        <f t="shared" si="15"/>
        <v>3614.5356242761327</v>
      </c>
      <c r="L90" s="36">
        <f t="shared" si="16"/>
        <v>25891059.881645218</v>
      </c>
      <c r="M90" s="36">
        <f t="shared" si="17"/>
        <v>24401729.999488171</v>
      </c>
      <c r="N90" s="40">
        <f>'jan-juli'!M90</f>
        <v>23163293.623533644</v>
      </c>
      <c r="O90" s="40">
        <f t="shared" si="19"/>
        <v>1238436.3759545274</v>
      </c>
      <c r="Q90" s="62"/>
      <c r="R90" s="63"/>
      <c r="S90" s="63"/>
      <c r="T90" s="63"/>
    </row>
    <row r="91" spans="1:20" s="34" customFormat="1" x14ac:dyDescent="0.3">
      <c r="A91" s="33">
        <v>540</v>
      </c>
      <c r="B91" s="34" t="s">
        <v>146</v>
      </c>
      <c r="C91" s="35">
        <v>43206</v>
      </c>
      <c r="D91" s="35">
        <v>3058</v>
      </c>
      <c r="E91" s="36">
        <f t="shared" si="11"/>
        <v>14128.842380640941</v>
      </c>
      <c r="F91" s="37">
        <f t="shared" si="18"/>
        <v>0.79349342214633911</v>
      </c>
      <c r="G91" s="38">
        <f t="shared" si="12"/>
        <v>2206.2178268607026</v>
      </c>
      <c r="H91" s="38">
        <f t="shared" si="13"/>
        <v>663.75487577943613</v>
      </c>
      <c r="I91" s="36">
        <f t="shared" si="14"/>
        <v>2869.9727026401388</v>
      </c>
      <c r="J91" s="39">
        <f t="shared" si="20"/>
        <v>-220.60878124086005</v>
      </c>
      <c r="K91" s="36">
        <f t="shared" si="15"/>
        <v>2649.3639213992788</v>
      </c>
      <c r="L91" s="36">
        <f t="shared" si="16"/>
        <v>8776376.5246735439</v>
      </c>
      <c r="M91" s="36">
        <f t="shared" si="17"/>
        <v>8101754.8716389947</v>
      </c>
      <c r="N91" s="40">
        <f>'jan-juli'!M91</f>
        <v>7853081.7805904159</v>
      </c>
      <c r="O91" s="40">
        <f t="shared" si="19"/>
        <v>248673.09104857873</v>
      </c>
      <c r="Q91" s="62"/>
      <c r="R91" s="63"/>
      <c r="S91" s="63"/>
      <c r="T91" s="63"/>
    </row>
    <row r="92" spans="1:20" s="34" customFormat="1" x14ac:dyDescent="0.3">
      <c r="A92" s="33">
        <v>541</v>
      </c>
      <c r="B92" s="34" t="s">
        <v>147</v>
      </c>
      <c r="C92" s="35">
        <v>17250</v>
      </c>
      <c r="D92" s="35">
        <v>1321</v>
      </c>
      <c r="E92" s="36">
        <f t="shared" si="11"/>
        <v>13058.289174867525</v>
      </c>
      <c r="F92" s="37">
        <f t="shared" si="18"/>
        <v>0.7333698179646676</v>
      </c>
      <c r="G92" s="38">
        <f t="shared" si="12"/>
        <v>2848.5497503247525</v>
      </c>
      <c r="H92" s="38">
        <f t="shared" si="13"/>
        <v>1038.4484978001319</v>
      </c>
      <c r="I92" s="36">
        <f t="shared" si="14"/>
        <v>3886.9982481248844</v>
      </c>
      <c r="J92" s="39">
        <f t="shared" si="20"/>
        <v>-220.60878124086005</v>
      </c>
      <c r="K92" s="36">
        <f t="shared" si="15"/>
        <v>3666.3894668840244</v>
      </c>
      <c r="L92" s="36">
        <f t="shared" si="16"/>
        <v>5134724.6857729722</v>
      </c>
      <c r="M92" s="36">
        <f t="shared" si="17"/>
        <v>4843300.4857537961</v>
      </c>
      <c r="N92" s="40">
        <f>'jan-juli'!M92</f>
        <v>4738641.2793197958</v>
      </c>
      <c r="O92" s="40">
        <f t="shared" si="19"/>
        <v>104659.20643400028</v>
      </c>
      <c r="Q92" s="62"/>
      <c r="R92" s="63"/>
      <c r="S92" s="63"/>
      <c r="T92" s="63"/>
    </row>
    <row r="93" spans="1:20" s="34" customFormat="1" x14ac:dyDescent="0.3">
      <c r="A93" s="33">
        <v>542</v>
      </c>
      <c r="B93" s="34" t="s">
        <v>148</v>
      </c>
      <c r="C93" s="35">
        <v>101629</v>
      </c>
      <c r="D93" s="35">
        <v>6458</v>
      </c>
      <c r="E93" s="36">
        <f t="shared" si="11"/>
        <v>15736.915453700836</v>
      </c>
      <c r="F93" s="37">
        <f t="shared" si="18"/>
        <v>0.88380481294733071</v>
      </c>
      <c r="G93" s="38">
        <f t="shared" si="12"/>
        <v>1241.3739830247657</v>
      </c>
      <c r="H93" s="38">
        <f t="shared" si="13"/>
        <v>100.92930020847288</v>
      </c>
      <c r="I93" s="36">
        <f t="shared" si="14"/>
        <v>1342.3032832332385</v>
      </c>
      <c r="J93" s="39">
        <f t="shared" si="20"/>
        <v>-220.60878124086005</v>
      </c>
      <c r="K93" s="36">
        <f t="shared" si="15"/>
        <v>1121.6945019923785</v>
      </c>
      <c r="L93" s="36">
        <f t="shared" si="16"/>
        <v>8668594.6031202544</v>
      </c>
      <c r="M93" s="36">
        <f t="shared" si="17"/>
        <v>7243903.0938667804</v>
      </c>
      <c r="N93" s="40">
        <f>'jan-juli'!M93</f>
        <v>6713225.4215346249</v>
      </c>
      <c r="O93" s="40">
        <f t="shared" si="19"/>
        <v>530677.67233215552</v>
      </c>
      <c r="Q93" s="62"/>
      <c r="R93" s="63"/>
      <c r="S93" s="63"/>
      <c r="T93" s="63"/>
    </row>
    <row r="94" spans="1:20" s="34" customFormat="1" x14ac:dyDescent="0.3">
      <c r="A94" s="33">
        <v>543</v>
      </c>
      <c r="B94" s="34" t="s">
        <v>149</v>
      </c>
      <c r="C94" s="35">
        <v>33815</v>
      </c>
      <c r="D94" s="35">
        <v>2168</v>
      </c>
      <c r="E94" s="36">
        <f t="shared" si="11"/>
        <v>15597.324723247233</v>
      </c>
      <c r="F94" s="37">
        <f t="shared" si="18"/>
        <v>0.87596522330343296</v>
      </c>
      <c r="G94" s="38">
        <f t="shared" si="12"/>
        <v>1325.1284212969276</v>
      </c>
      <c r="H94" s="38">
        <f t="shared" si="13"/>
        <v>149.78605586723396</v>
      </c>
      <c r="I94" s="36">
        <f t="shared" si="14"/>
        <v>1474.9144771641616</v>
      </c>
      <c r="J94" s="39">
        <f t="shared" si="20"/>
        <v>-220.60878124086005</v>
      </c>
      <c r="K94" s="36">
        <f t="shared" si="15"/>
        <v>1254.3056959233015</v>
      </c>
      <c r="L94" s="36">
        <f t="shared" si="16"/>
        <v>3197614.5864919024</v>
      </c>
      <c r="M94" s="36">
        <f t="shared" si="17"/>
        <v>2719334.7487617177</v>
      </c>
      <c r="N94" s="40">
        <f>'jan-juli'!M94</f>
        <v>2767995.9451667829</v>
      </c>
      <c r="O94" s="40">
        <f t="shared" si="19"/>
        <v>-48661.196405065246</v>
      </c>
      <c r="Q94" s="62"/>
      <c r="R94" s="63"/>
      <c r="S94" s="63"/>
      <c r="T94" s="63"/>
    </row>
    <row r="95" spans="1:20" s="34" customFormat="1" x14ac:dyDescent="0.3">
      <c r="A95" s="33">
        <v>544</v>
      </c>
      <c r="B95" s="34" t="s">
        <v>150</v>
      </c>
      <c r="C95" s="35">
        <v>51866</v>
      </c>
      <c r="D95" s="35">
        <v>3220</v>
      </c>
      <c r="E95" s="36">
        <f t="shared" si="11"/>
        <v>16107.453416149068</v>
      </c>
      <c r="F95" s="37">
        <f t="shared" si="18"/>
        <v>0.90461468738269424</v>
      </c>
      <c r="G95" s="38">
        <f t="shared" si="12"/>
        <v>1019.0512055558265</v>
      </c>
      <c r="H95" s="38">
        <f t="shared" si="13"/>
        <v>0</v>
      </c>
      <c r="I95" s="36">
        <f t="shared" si="14"/>
        <v>1019.0512055558265</v>
      </c>
      <c r="J95" s="39">
        <f t="shared" si="20"/>
        <v>-220.60878124086005</v>
      </c>
      <c r="K95" s="36">
        <f t="shared" si="15"/>
        <v>798.4424243149665</v>
      </c>
      <c r="L95" s="36">
        <f t="shared" si="16"/>
        <v>3281344.8818897614</v>
      </c>
      <c r="M95" s="36">
        <f t="shared" si="17"/>
        <v>2570984.6062941919</v>
      </c>
      <c r="N95" s="40">
        <f>'jan-juli'!M95</f>
        <v>2574017.6575445286</v>
      </c>
      <c r="O95" s="40">
        <f t="shared" si="19"/>
        <v>-3033.0512503366917</v>
      </c>
      <c r="Q95" s="62"/>
      <c r="R95" s="63"/>
      <c r="S95" s="63"/>
      <c r="T95" s="63"/>
    </row>
    <row r="96" spans="1:20" s="34" customFormat="1" x14ac:dyDescent="0.3">
      <c r="A96" s="33">
        <v>545</v>
      </c>
      <c r="B96" s="34" t="s">
        <v>151</v>
      </c>
      <c r="C96" s="35">
        <v>28476</v>
      </c>
      <c r="D96" s="35">
        <v>1590</v>
      </c>
      <c r="E96" s="36">
        <f t="shared" si="11"/>
        <v>17909.433962264149</v>
      </c>
      <c r="F96" s="37">
        <f t="shared" si="18"/>
        <v>1.0058161638842049</v>
      </c>
      <c r="G96" s="38">
        <f t="shared" si="12"/>
        <v>-62.137122113221992</v>
      </c>
      <c r="H96" s="38">
        <f t="shared" si="13"/>
        <v>0</v>
      </c>
      <c r="I96" s="36">
        <f t="shared" si="14"/>
        <v>-62.137122113221992</v>
      </c>
      <c r="J96" s="39">
        <f t="shared" si="20"/>
        <v>-220.60878124086005</v>
      </c>
      <c r="K96" s="36">
        <f t="shared" si="15"/>
        <v>-282.74590335408203</v>
      </c>
      <c r="L96" s="36">
        <f t="shared" si="16"/>
        <v>-98798.024160022964</v>
      </c>
      <c r="M96" s="36">
        <f t="shared" si="17"/>
        <v>-449565.9863329904</v>
      </c>
      <c r="N96" s="40">
        <f>'jan-juli'!M96</f>
        <v>-394515.50450441177</v>
      </c>
      <c r="O96" s="40">
        <f t="shared" si="19"/>
        <v>-55050.481828578631</v>
      </c>
      <c r="Q96" s="62"/>
      <c r="R96" s="63"/>
      <c r="S96" s="63"/>
      <c r="T96" s="63"/>
    </row>
    <row r="97" spans="1:20" s="34" customFormat="1" x14ac:dyDescent="0.3">
      <c r="A97" s="33">
        <v>602</v>
      </c>
      <c r="B97" s="34" t="s">
        <v>152</v>
      </c>
      <c r="C97" s="35">
        <v>1162042</v>
      </c>
      <c r="D97" s="35">
        <v>67895</v>
      </c>
      <c r="E97" s="36">
        <f t="shared" si="11"/>
        <v>17115.280948523454</v>
      </c>
      <c r="F97" s="37">
        <f t="shared" si="18"/>
        <v>0.96121553945906746</v>
      </c>
      <c r="G97" s="38">
        <f t="shared" si="12"/>
        <v>414.35468613119519</v>
      </c>
      <c r="H97" s="38">
        <f t="shared" si="13"/>
        <v>0</v>
      </c>
      <c r="I97" s="36">
        <f t="shared" si="14"/>
        <v>414.35468613119519</v>
      </c>
      <c r="J97" s="39">
        <f t="shared" si="20"/>
        <v>-220.60878124086005</v>
      </c>
      <c r="K97" s="36">
        <f t="shared" si="15"/>
        <v>193.74590489033514</v>
      </c>
      <c r="L97" s="36">
        <f t="shared" si="16"/>
        <v>28132611.414877497</v>
      </c>
      <c r="M97" s="36">
        <f t="shared" si="17"/>
        <v>13154378.212529304</v>
      </c>
      <c r="N97" s="40">
        <f>'jan-juli'!M97</f>
        <v>23432580.390989386</v>
      </c>
      <c r="O97" s="40">
        <f t="shared" si="19"/>
        <v>-10278202.178460082</v>
      </c>
      <c r="Q97" s="62"/>
      <c r="R97" s="63"/>
      <c r="S97" s="63"/>
      <c r="T97" s="63"/>
    </row>
    <row r="98" spans="1:20" s="34" customFormat="1" x14ac:dyDescent="0.3">
      <c r="A98" s="33">
        <v>604</v>
      </c>
      <c r="B98" s="34" t="s">
        <v>153</v>
      </c>
      <c r="C98" s="35">
        <v>520579</v>
      </c>
      <c r="D98" s="35">
        <v>27013</v>
      </c>
      <c r="E98" s="36">
        <f t="shared" si="11"/>
        <v>19271.424869507275</v>
      </c>
      <c r="F98" s="37">
        <f t="shared" si="18"/>
        <v>1.0823072731205385</v>
      </c>
      <c r="G98" s="38">
        <f t="shared" si="12"/>
        <v>-879.33166645909728</v>
      </c>
      <c r="H98" s="38">
        <f t="shared" si="13"/>
        <v>0</v>
      </c>
      <c r="I98" s="36">
        <f t="shared" si="14"/>
        <v>-879.33166645909728</v>
      </c>
      <c r="J98" s="39">
        <f t="shared" si="20"/>
        <v>-220.60878124086005</v>
      </c>
      <c r="K98" s="36">
        <f t="shared" si="15"/>
        <v>-1099.9404476999573</v>
      </c>
      <c r="L98" s="36">
        <f t="shared" si="16"/>
        <v>-23753386.306059595</v>
      </c>
      <c r="M98" s="36">
        <f t="shared" si="17"/>
        <v>-29712691.313718945</v>
      </c>
      <c r="N98" s="40">
        <f>'jan-juli'!M98</f>
        <v>-31064729.259860128</v>
      </c>
      <c r="O98" s="40">
        <f t="shared" si="19"/>
        <v>1352037.9461411834</v>
      </c>
      <c r="Q98" s="62"/>
      <c r="R98" s="63"/>
      <c r="S98" s="63"/>
      <c r="T98" s="63"/>
    </row>
    <row r="99" spans="1:20" s="34" customFormat="1" x14ac:dyDescent="0.3">
      <c r="A99" s="33">
        <v>605</v>
      </c>
      <c r="B99" s="34" t="s">
        <v>154</v>
      </c>
      <c r="C99" s="35">
        <v>455410</v>
      </c>
      <c r="D99" s="35">
        <v>29801</v>
      </c>
      <c r="E99" s="36">
        <f t="shared" si="11"/>
        <v>15281.701956310191</v>
      </c>
      <c r="F99" s="37">
        <f t="shared" si="18"/>
        <v>0.85823945478701691</v>
      </c>
      <c r="G99" s="38">
        <f t="shared" si="12"/>
        <v>1514.5020814591528</v>
      </c>
      <c r="H99" s="38">
        <f t="shared" si="13"/>
        <v>260.25402429519863</v>
      </c>
      <c r="I99" s="36">
        <f t="shared" si="14"/>
        <v>1774.7561057543514</v>
      </c>
      <c r="J99" s="39">
        <f t="shared" si="20"/>
        <v>-220.60878124086005</v>
      </c>
      <c r="K99" s="36">
        <f t="shared" si="15"/>
        <v>1554.1473245134914</v>
      </c>
      <c r="L99" s="36">
        <f t="shared" si="16"/>
        <v>52889506.707585424</v>
      </c>
      <c r="M99" s="36">
        <f t="shared" si="17"/>
        <v>46315144.417826556</v>
      </c>
      <c r="N99" s="40">
        <f>'jan-juli'!M99</f>
        <v>46365838.012876034</v>
      </c>
      <c r="O99" s="40">
        <f t="shared" si="19"/>
        <v>-50693.595049478114</v>
      </c>
      <c r="Q99" s="62"/>
      <c r="R99" s="63"/>
      <c r="S99" s="63"/>
      <c r="T99" s="63"/>
    </row>
    <row r="100" spans="1:20" s="34" customFormat="1" x14ac:dyDescent="0.3">
      <c r="A100" s="33">
        <v>612</v>
      </c>
      <c r="B100" s="34" t="s">
        <v>155</v>
      </c>
      <c r="C100" s="35">
        <v>133497</v>
      </c>
      <c r="D100" s="35">
        <v>6767</v>
      </c>
      <c r="E100" s="36">
        <f t="shared" si="11"/>
        <v>19727.648884291415</v>
      </c>
      <c r="F100" s="37">
        <f t="shared" si="18"/>
        <v>1.1079293831988866</v>
      </c>
      <c r="G100" s="38">
        <f t="shared" si="12"/>
        <v>-1153.0660753295815</v>
      </c>
      <c r="H100" s="38">
        <f t="shared" si="13"/>
        <v>0</v>
      </c>
      <c r="I100" s="36">
        <f t="shared" si="14"/>
        <v>-1153.0660753295815</v>
      </c>
      <c r="J100" s="39">
        <f t="shared" si="20"/>
        <v>-220.60878124086005</v>
      </c>
      <c r="K100" s="36">
        <f t="shared" si="15"/>
        <v>-1373.6748565704415</v>
      </c>
      <c r="L100" s="36">
        <f t="shared" si="16"/>
        <v>-7802798.1317552784</v>
      </c>
      <c r="M100" s="36">
        <f t="shared" si="17"/>
        <v>-9295657.754412178</v>
      </c>
      <c r="N100" s="40">
        <f>'jan-juli'!M100</f>
        <v>-8511271.8358373232</v>
      </c>
      <c r="O100" s="40">
        <f t="shared" si="19"/>
        <v>-784385.91857485473</v>
      </c>
      <c r="Q100" s="62"/>
      <c r="R100" s="63"/>
      <c r="S100" s="63"/>
      <c r="T100" s="63"/>
    </row>
    <row r="101" spans="1:20" s="34" customFormat="1" x14ac:dyDescent="0.3">
      <c r="A101" s="33">
        <v>615</v>
      </c>
      <c r="B101" s="34" t="s">
        <v>156</v>
      </c>
      <c r="C101" s="35">
        <v>16600</v>
      </c>
      <c r="D101" s="35">
        <v>1074</v>
      </c>
      <c r="E101" s="36">
        <f t="shared" si="11"/>
        <v>15456.238361266294</v>
      </c>
      <c r="F101" s="37">
        <f t="shared" si="18"/>
        <v>0.86804163712627913</v>
      </c>
      <c r="G101" s="38">
        <f t="shared" si="12"/>
        <v>1409.7802384854908</v>
      </c>
      <c r="H101" s="38">
        <f t="shared" si="13"/>
        <v>199.16628256056254</v>
      </c>
      <c r="I101" s="36">
        <f t="shared" si="14"/>
        <v>1608.9465210460535</v>
      </c>
      <c r="J101" s="39">
        <f t="shared" si="20"/>
        <v>-220.60878124086005</v>
      </c>
      <c r="K101" s="36">
        <f t="shared" si="15"/>
        <v>1388.3377398051935</v>
      </c>
      <c r="L101" s="36">
        <f t="shared" si="16"/>
        <v>1728008.5636034615</v>
      </c>
      <c r="M101" s="36">
        <f t="shared" si="17"/>
        <v>1491074.7325507777</v>
      </c>
      <c r="N101" s="40">
        <f>'jan-juli'!M101</f>
        <v>1378135.4912864966</v>
      </c>
      <c r="O101" s="40">
        <f t="shared" si="19"/>
        <v>112939.2412642811</v>
      </c>
      <c r="Q101" s="62"/>
      <c r="R101" s="63"/>
      <c r="S101" s="63"/>
      <c r="T101" s="63"/>
    </row>
    <row r="102" spans="1:20" s="34" customFormat="1" x14ac:dyDescent="0.3">
      <c r="A102" s="33">
        <v>616</v>
      </c>
      <c r="B102" s="34" t="s">
        <v>100</v>
      </c>
      <c r="C102" s="35">
        <v>57216</v>
      </c>
      <c r="D102" s="35">
        <v>3422</v>
      </c>
      <c r="E102" s="36">
        <f t="shared" si="11"/>
        <v>16720.046756282874</v>
      </c>
      <c r="F102" s="37">
        <f t="shared" si="18"/>
        <v>0.93901869393547865</v>
      </c>
      <c r="G102" s="38">
        <f t="shared" si="12"/>
        <v>651.49520147554279</v>
      </c>
      <c r="H102" s="38">
        <f t="shared" si="13"/>
        <v>0</v>
      </c>
      <c r="I102" s="36">
        <f t="shared" si="14"/>
        <v>651.49520147554279</v>
      </c>
      <c r="J102" s="39">
        <f t="shared" si="20"/>
        <v>-220.60878124086005</v>
      </c>
      <c r="K102" s="36">
        <f t="shared" si="15"/>
        <v>430.88642023468276</v>
      </c>
      <c r="L102" s="36">
        <f t="shared" si="16"/>
        <v>2229416.5794493076</v>
      </c>
      <c r="M102" s="36">
        <f t="shared" si="17"/>
        <v>1474493.3300430845</v>
      </c>
      <c r="N102" s="40">
        <f>'jan-juli'!M102</f>
        <v>1442033.423638938</v>
      </c>
      <c r="O102" s="40">
        <f t="shared" si="19"/>
        <v>32459.906404146459</v>
      </c>
      <c r="Q102" s="62"/>
      <c r="R102" s="63"/>
      <c r="S102" s="63"/>
      <c r="T102" s="63"/>
    </row>
    <row r="103" spans="1:20" s="34" customFormat="1" x14ac:dyDescent="0.3">
      <c r="A103" s="33">
        <v>617</v>
      </c>
      <c r="B103" s="34" t="s">
        <v>157</v>
      </c>
      <c r="C103" s="35">
        <v>79824</v>
      </c>
      <c r="D103" s="35">
        <v>4578</v>
      </c>
      <c r="E103" s="36">
        <f t="shared" si="11"/>
        <v>17436.43512450852</v>
      </c>
      <c r="F103" s="37">
        <f t="shared" si="18"/>
        <v>0.97925195881131011</v>
      </c>
      <c r="G103" s="38">
        <f t="shared" si="12"/>
        <v>221.66218054015553</v>
      </c>
      <c r="H103" s="38">
        <f t="shared" si="13"/>
        <v>0</v>
      </c>
      <c r="I103" s="36">
        <f t="shared" si="14"/>
        <v>221.66218054015553</v>
      </c>
      <c r="J103" s="39">
        <f t="shared" si="20"/>
        <v>-220.60878124086005</v>
      </c>
      <c r="K103" s="36">
        <f t="shared" si="15"/>
        <v>1.0533992992954779</v>
      </c>
      <c r="L103" s="36">
        <f t="shared" si="16"/>
        <v>1014769.462512832</v>
      </c>
      <c r="M103" s="36">
        <f t="shared" si="17"/>
        <v>4822.461992174698</v>
      </c>
      <c r="N103" s="40">
        <f>'jan-juli'!M103</f>
        <v>61699.887030701218</v>
      </c>
      <c r="O103" s="40">
        <f t="shared" si="19"/>
        <v>-56877.425038526519</v>
      </c>
      <c r="Q103" s="62"/>
      <c r="R103" s="63"/>
      <c r="S103" s="63"/>
      <c r="T103" s="63"/>
    </row>
    <row r="104" spans="1:20" s="34" customFormat="1" x14ac:dyDescent="0.3">
      <c r="A104" s="33">
        <v>618</v>
      </c>
      <c r="B104" s="34" t="s">
        <v>158</v>
      </c>
      <c r="C104" s="35">
        <v>47157</v>
      </c>
      <c r="D104" s="35">
        <v>2422</v>
      </c>
      <c r="E104" s="36">
        <f t="shared" si="11"/>
        <v>19470.27250206441</v>
      </c>
      <c r="F104" s="37">
        <f t="shared" si="18"/>
        <v>1.0934748043444449</v>
      </c>
      <c r="G104" s="38">
        <f t="shared" si="12"/>
        <v>-998.64024599337858</v>
      </c>
      <c r="H104" s="38">
        <f t="shared" si="13"/>
        <v>0</v>
      </c>
      <c r="I104" s="36">
        <f t="shared" si="14"/>
        <v>-998.64024599337858</v>
      </c>
      <c r="J104" s="39">
        <f t="shared" si="20"/>
        <v>-220.60878124086005</v>
      </c>
      <c r="K104" s="36">
        <f t="shared" si="15"/>
        <v>-1219.2490272342386</v>
      </c>
      <c r="L104" s="36">
        <f t="shared" si="16"/>
        <v>-2418706.675795963</v>
      </c>
      <c r="M104" s="36">
        <f t="shared" si="17"/>
        <v>-2953021.1439613258</v>
      </c>
      <c r="N104" s="40">
        <f>'jan-juli'!M104</f>
        <v>-2777183.2401947672</v>
      </c>
      <c r="O104" s="40">
        <f t="shared" si="19"/>
        <v>-175837.90376655851</v>
      </c>
      <c r="Q104" s="62"/>
      <c r="R104" s="63"/>
      <c r="S104" s="63"/>
      <c r="T104" s="63"/>
    </row>
    <row r="105" spans="1:20" s="34" customFormat="1" x14ac:dyDescent="0.3">
      <c r="A105" s="33">
        <v>619</v>
      </c>
      <c r="B105" s="34" t="s">
        <v>159</v>
      </c>
      <c r="C105" s="35">
        <v>83642</v>
      </c>
      <c r="D105" s="35">
        <v>4711</v>
      </c>
      <c r="E105" s="36">
        <f t="shared" si="11"/>
        <v>17754.61685417109</v>
      </c>
      <c r="F105" s="37">
        <f t="shared" si="18"/>
        <v>0.99712144186820439</v>
      </c>
      <c r="G105" s="38">
        <f t="shared" si="12"/>
        <v>30.753142742613271</v>
      </c>
      <c r="H105" s="38">
        <f t="shared" si="13"/>
        <v>0</v>
      </c>
      <c r="I105" s="36">
        <f t="shared" si="14"/>
        <v>30.753142742613271</v>
      </c>
      <c r="J105" s="39">
        <f t="shared" si="20"/>
        <v>-220.60878124086005</v>
      </c>
      <c r="K105" s="36">
        <f t="shared" si="15"/>
        <v>-189.85563849824678</v>
      </c>
      <c r="L105" s="36">
        <f t="shared" si="16"/>
        <v>144878.05546045111</v>
      </c>
      <c r="M105" s="36">
        <f t="shared" si="17"/>
        <v>-894409.91296524054</v>
      </c>
      <c r="N105" s="40">
        <f>'jan-juli'!M105</f>
        <v>-957733.29667941423</v>
      </c>
      <c r="O105" s="40">
        <f t="shared" si="19"/>
        <v>63323.383714173688</v>
      </c>
      <c r="Q105" s="62"/>
      <c r="R105" s="63"/>
      <c r="S105" s="63"/>
      <c r="T105" s="63"/>
    </row>
    <row r="106" spans="1:20" s="34" customFormat="1" x14ac:dyDescent="0.3">
      <c r="A106" s="33">
        <v>620</v>
      </c>
      <c r="B106" s="34" t="s">
        <v>160</v>
      </c>
      <c r="C106" s="35">
        <v>106260</v>
      </c>
      <c r="D106" s="35">
        <v>4497</v>
      </c>
      <c r="E106" s="36">
        <f t="shared" si="11"/>
        <v>23629.08605737158</v>
      </c>
      <c r="F106" s="37">
        <f t="shared" si="18"/>
        <v>1.327038964179001</v>
      </c>
      <c r="G106" s="38">
        <f t="shared" si="12"/>
        <v>-3493.9283791776802</v>
      </c>
      <c r="H106" s="38">
        <f t="shared" si="13"/>
        <v>0</v>
      </c>
      <c r="I106" s="36">
        <f t="shared" si="14"/>
        <v>-3493.9283791776802</v>
      </c>
      <c r="J106" s="39">
        <f t="shared" si="20"/>
        <v>-220.60878124086005</v>
      </c>
      <c r="K106" s="36">
        <f t="shared" si="15"/>
        <v>-3714.5371604185402</v>
      </c>
      <c r="L106" s="36">
        <f t="shared" si="16"/>
        <v>-15712195.921162028</v>
      </c>
      <c r="M106" s="36">
        <f t="shared" si="17"/>
        <v>-16704273.610402176</v>
      </c>
      <c r="N106" s="40">
        <f>'jan-juli'!M106</f>
        <v>-15564183.662739826</v>
      </c>
      <c r="O106" s="40">
        <f t="shared" si="19"/>
        <v>-1140089.9476623498</v>
      </c>
      <c r="Q106" s="62"/>
      <c r="R106" s="63"/>
      <c r="S106" s="63"/>
      <c r="T106" s="63"/>
    </row>
    <row r="107" spans="1:20" s="34" customFormat="1" x14ac:dyDescent="0.3">
      <c r="A107" s="33">
        <v>621</v>
      </c>
      <c r="B107" s="34" t="s">
        <v>161</v>
      </c>
      <c r="C107" s="35">
        <v>58175</v>
      </c>
      <c r="D107" s="35">
        <v>3512</v>
      </c>
      <c r="E107" s="36">
        <f t="shared" si="11"/>
        <v>16564.635535307516</v>
      </c>
      <c r="F107" s="37">
        <f t="shared" si="18"/>
        <v>0.93029060579850253</v>
      </c>
      <c r="G107" s="38">
        <f t="shared" si="12"/>
        <v>744.7419340607579</v>
      </c>
      <c r="H107" s="38">
        <f t="shared" si="13"/>
        <v>0</v>
      </c>
      <c r="I107" s="36">
        <f t="shared" si="14"/>
        <v>744.7419340607579</v>
      </c>
      <c r="J107" s="39">
        <f t="shared" si="20"/>
        <v>-220.60878124086005</v>
      </c>
      <c r="K107" s="36">
        <f t="shared" si="15"/>
        <v>524.13315281989787</v>
      </c>
      <c r="L107" s="36">
        <f t="shared" si="16"/>
        <v>2615533.6724213818</v>
      </c>
      <c r="M107" s="36">
        <f t="shared" si="17"/>
        <v>1840755.6327034812</v>
      </c>
      <c r="N107" s="40">
        <f>'jan-juli'!M107</f>
        <v>1921992.9233839686</v>
      </c>
      <c r="O107" s="40">
        <f t="shared" si="19"/>
        <v>-81237.290680487407</v>
      </c>
      <c r="Q107" s="62"/>
      <c r="R107" s="63"/>
      <c r="S107" s="63"/>
      <c r="T107" s="63"/>
    </row>
    <row r="108" spans="1:20" s="34" customFormat="1" x14ac:dyDescent="0.3">
      <c r="A108" s="33">
        <v>622</v>
      </c>
      <c r="B108" s="34" t="s">
        <v>162</v>
      </c>
      <c r="C108" s="35">
        <v>42188</v>
      </c>
      <c r="D108" s="35">
        <v>2275</v>
      </c>
      <c r="E108" s="36">
        <f t="shared" si="11"/>
        <v>18544.175824175825</v>
      </c>
      <c r="F108" s="37">
        <f t="shared" si="18"/>
        <v>1.0414640590633562</v>
      </c>
      <c r="G108" s="38">
        <f t="shared" si="12"/>
        <v>-442.98223926022763</v>
      </c>
      <c r="H108" s="38">
        <f t="shared" si="13"/>
        <v>0</v>
      </c>
      <c r="I108" s="36">
        <f t="shared" si="14"/>
        <v>-442.98223926022763</v>
      </c>
      <c r="J108" s="39">
        <f t="shared" si="20"/>
        <v>-220.60878124086005</v>
      </c>
      <c r="K108" s="36">
        <f t="shared" si="15"/>
        <v>-663.59102050108766</v>
      </c>
      <c r="L108" s="36">
        <f t="shared" si="16"/>
        <v>-1007784.5943170178</v>
      </c>
      <c r="M108" s="36">
        <f t="shared" si="17"/>
        <v>-1509669.5716399744</v>
      </c>
      <c r="N108" s="40">
        <f>'jan-juli'!M108</f>
        <v>-1601557.0897783209</v>
      </c>
      <c r="O108" s="40">
        <f t="shared" si="19"/>
        <v>91887.518138346495</v>
      </c>
      <c r="Q108" s="62"/>
      <c r="R108" s="63"/>
      <c r="S108" s="63"/>
      <c r="T108" s="63"/>
    </row>
    <row r="109" spans="1:20" s="34" customFormat="1" x14ac:dyDescent="0.3">
      <c r="A109" s="33">
        <v>623</v>
      </c>
      <c r="B109" s="34" t="s">
        <v>163</v>
      </c>
      <c r="C109" s="35">
        <v>216385</v>
      </c>
      <c r="D109" s="35">
        <v>13794</v>
      </c>
      <c r="E109" s="36">
        <f t="shared" si="11"/>
        <v>15686.892851964622</v>
      </c>
      <c r="F109" s="37">
        <f t="shared" si="18"/>
        <v>0.88099548120117732</v>
      </c>
      <c r="G109" s="38">
        <f t="shared" si="12"/>
        <v>1271.3875440664945</v>
      </c>
      <c r="H109" s="38">
        <f t="shared" si="13"/>
        <v>118.43721081614802</v>
      </c>
      <c r="I109" s="36">
        <f t="shared" si="14"/>
        <v>1389.8247548826425</v>
      </c>
      <c r="J109" s="39">
        <f t="shared" si="20"/>
        <v>-220.60878124086005</v>
      </c>
      <c r="K109" s="36">
        <f t="shared" si="15"/>
        <v>1169.2159736417825</v>
      </c>
      <c r="L109" s="36">
        <f t="shared" si="16"/>
        <v>19171242.668851171</v>
      </c>
      <c r="M109" s="36">
        <f t="shared" si="17"/>
        <v>16128165.140414748</v>
      </c>
      <c r="N109" s="40">
        <f>'jan-juli'!M109</f>
        <v>15817711.700936608</v>
      </c>
      <c r="O109" s="40">
        <f t="shared" si="19"/>
        <v>310453.43947814032</v>
      </c>
      <c r="Q109" s="62"/>
      <c r="R109" s="63"/>
      <c r="S109" s="63"/>
      <c r="T109" s="63"/>
    </row>
    <row r="110" spans="1:20" s="34" customFormat="1" x14ac:dyDescent="0.3">
      <c r="A110" s="33">
        <v>624</v>
      </c>
      <c r="B110" s="34" t="s">
        <v>164</v>
      </c>
      <c r="C110" s="35">
        <v>293825</v>
      </c>
      <c r="D110" s="35">
        <v>18205</v>
      </c>
      <c r="E110" s="36">
        <f t="shared" si="11"/>
        <v>16139.796759132107</v>
      </c>
      <c r="F110" s="37">
        <f t="shared" si="18"/>
        <v>0.90643112989198482</v>
      </c>
      <c r="G110" s="38">
        <f t="shared" si="12"/>
        <v>999.64519976600343</v>
      </c>
      <c r="H110" s="38">
        <f t="shared" si="13"/>
        <v>0</v>
      </c>
      <c r="I110" s="36">
        <f t="shared" si="14"/>
        <v>999.64519976600343</v>
      </c>
      <c r="J110" s="39">
        <f t="shared" si="20"/>
        <v>-220.60878124086005</v>
      </c>
      <c r="K110" s="36">
        <f t="shared" si="15"/>
        <v>779.0364185251434</v>
      </c>
      <c r="L110" s="36">
        <f t="shared" si="16"/>
        <v>18198540.861740094</v>
      </c>
      <c r="M110" s="36">
        <f t="shared" si="17"/>
        <v>14182357.999250235</v>
      </c>
      <c r="N110" s="40">
        <f>'jan-juli'!M110</f>
        <v>13829874.365092581</v>
      </c>
      <c r="O110" s="40">
        <f t="shared" si="19"/>
        <v>352483.6341576539</v>
      </c>
      <c r="Q110" s="62"/>
      <c r="R110" s="63"/>
      <c r="S110" s="63"/>
      <c r="T110" s="63"/>
    </row>
    <row r="111" spans="1:20" s="34" customFormat="1" x14ac:dyDescent="0.3">
      <c r="A111" s="33">
        <v>625</v>
      </c>
      <c r="B111" s="34" t="s">
        <v>165</v>
      </c>
      <c r="C111" s="35">
        <v>358072</v>
      </c>
      <c r="D111" s="35">
        <v>24431</v>
      </c>
      <c r="E111" s="36">
        <f t="shared" si="11"/>
        <v>14656.461053579469</v>
      </c>
      <c r="F111" s="37">
        <f t="shared" si="18"/>
        <v>0.82312514533350878</v>
      </c>
      <c r="G111" s="38">
        <f t="shared" si="12"/>
        <v>1889.6466230975859</v>
      </c>
      <c r="H111" s="38">
        <f t="shared" si="13"/>
        <v>479.08834025095138</v>
      </c>
      <c r="I111" s="36">
        <f t="shared" si="14"/>
        <v>2368.7349633485373</v>
      </c>
      <c r="J111" s="39">
        <f t="shared" si="20"/>
        <v>-220.60878124086005</v>
      </c>
      <c r="K111" s="36">
        <f t="shared" si="15"/>
        <v>2148.1261821076773</v>
      </c>
      <c r="L111" s="36">
        <f t="shared" si="16"/>
        <v>57870563.889568113</v>
      </c>
      <c r="M111" s="36">
        <f t="shared" si="17"/>
        <v>52480870.755072668</v>
      </c>
      <c r="N111" s="40">
        <f>'jan-juli'!M111</f>
        <v>52852110.556443557</v>
      </c>
      <c r="O111" s="40">
        <f t="shared" si="19"/>
        <v>-371239.80137088895</v>
      </c>
      <c r="Q111" s="62"/>
      <c r="R111" s="63"/>
      <c r="S111" s="63"/>
      <c r="T111" s="63"/>
    </row>
    <row r="112" spans="1:20" s="34" customFormat="1" x14ac:dyDescent="0.3">
      <c r="A112" s="33">
        <v>626</v>
      </c>
      <c r="B112" s="34" t="s">
        <v>166</v>
      </c>
      <c r="C112" s="35">
        <v>506516</v>
      </c>
      <c r="D112" s="35">
        <v>25731</v>
      </c>
      <c r="E112" s="36">
        <f t="shared" si="11"/>
        <v>19685.049162488827</v>
      </c>
      <c r="F112" s="37">
        <f t="shared" si="18"/>
        <v>1.1055369296542186</v>
      </c>
      <c r="G112" s="38">
        <f t="shared" si="12"/>
        <v>-1127.5062422480289</v>
      </c>
      <c r="H112" s="38">
        <f t="shared" si="13"/>
        <v>0</v>
      </c>
      <c r="I112" s="36">
        <f t="shared" si="14"/>
        <v>-1127.5062422480289</v>
      </c>
      <c r="J112" s="39">
        <f t="shared" si="20"/>
        <v>-220.60878124086005</v>
      </c>
      <c r="K112" s="36">
        <f t="shared" si="15"/>
        <v>-1348.1150234888889</v>
      </c>
      <c r="L112" s="36">
        <f t="shared" si="16"/>
        <v>-29011863.119284034</v>
      </c>
      <c r="M112" s="36">
        <f t="shared" si="17"/>
        <v>-34688347.669392601</v>
      </c>
      <c r="N112" s="40">
        <f>'jan-juli'!M112</f>
        <v>-33705059.022894979</v>
      </c>
      <c r="O112" s="40">
        <f t="shared" si="19"/>
        <v>-983288.64649762213</v>
      </c>
      <c r="Q112" s="62"/>
      <c r="R112" s="63"/>
      <c r="S112" s="63"/>
      <c r="T112" s="63"/>
    </row>
    <row r="113" spans="1:20" s="34" customFormat="1" x14ac:dyDescent="0.3">
      <c r="A113" s="33">
        <v>627</v>
      </c>
      <c r="B113" s="34" t="s">
        <v>167</v>
      </c>
      <c r="C113" s="35">
        <v>378140</v>
      </c>
      <c r="D113" s="35">
        <v>21492</v>
      </c>
      <c r="E113" s="36">
        <f t="shared" si="11"/>
        <v>17594.453750232646</v>
      </c>
      <c r="F113" s="37">
        <f t="shared" si="18"/>
        <v>0.9881264820532496</v>
      </c>
      <c r="G113" s="38">
        <f t="shared" si="12"/>
        <v>126.85100510568009</v>
      </c>
      <c r="H113" s="38">
        <f t="shared" si="13"/>
        <v>0</v>
      </c>
      <c r="I113" s="36">
        <f t="shared" si="14"/>
        <v>126.85100510568009</v>
      </c>
      <c r="J113" s="39">
        <f t="shared" si="20"/>
        <v>-220.60878124086005</v>
      </c>
      <c r="K113" s="36">
        <f t="shared" si="15"/>
        <v>-93.757776135179967</v>
      </c>
      <c r="L113" s="36">
        <f t="shared" si="16"/>
        <v>2726281.8017312763</v>
      </c>
      <c r="M113" s="36">
        <f t="shared" si="17"/>
        <v>-2015042.1246972878</v>
      </c>
      <c r="N113" s="40">
        <f>'jan-juli'!M113</f>
        <v>-2076431.4608860307</v>
      </c>
      <c r="O113" s="40">
        <f t="shared" si="19"/>
        <v>61389.336188742891</v>
      </c>
      <c r="Q113" s="62"/>
      <c r="R113" s="63"/>
      <c r="S113" s="63"/>
      <c r="T113" s="63"/>
    </row>
    <row r="114" spans="1:20" s="34" customFormat="1" x14ac:dyDescent="0.3">
      <c r="A114" s="33">
        <v>628</v>
      </c>
      <c r="B114" s="34" t="s">
        <v>168</v>
      </c>
      <c r="C114" s="35">
        <v>149371</v>
      </c>
      <c r="D114" s="35">
        <v>9413</v>
      </c>
      <c r="E114" s="36">
        <f t="shared" si="11"/>
        <v>15868.58599808775</v>
      </c>
      <c r="F114" s="37">
        <f t="shared" si="18"/>
        <v>0.89119959505662794</v>
      </c>
      <c r="G114" s="38">
        <f t="shared" si="12"/>
        <v>1162.3716563926173</v>
      </c>
      <c r="H114" s="38">
        <f t="shared" si="13"/>
        <v>54.844609673052943</v>
      </c>
      <c r="I114" s="36">
        <f t="shared" si="14"/>
        <v>1217.2162660656702</v>
      </c>
      <c r="J114" s="39">
        <f t="shared" si="20"/>
        <v>-220.60878124086005</v>
      </c>
      <c r="K114" s="36">
        <f t="shared" si="15"/>
        <v>996.60748482481017</v>
      </c>
      <c r="L114" s="36">
        <f t="shared" si="16"/>
        <v>11457656.712476153</v>
      </c>
      <c r="M114" s="36">
        <f t="shared" si="17"/>
        <v>9381066.2546559386</v>
      </c>
      <c r="N114" s="40">
        <f>'jan-juli'!M114</f>
        <v>9330751.1447670236</v>
      </c>
      <c r="O114" s="40">
        <f t="shared" si="19"/>
        <v>50315.109888914973</v>
      </c>
      <c r="Q114" s="62"/>
      <c r="R114" s="63"/>
      <c r="S114" s="63"/>
      <c r="T114" s="63"/>
    </row>
    <row r="115" spans="1:20" s="34" customFormat="1" x14ac:dyDescent="0.3">
      <c r="A115" s="33">
        <v>631</v>
      </c>
      <c r="B115" s="34" t="s">
        <v>169</v>
      </c>
      <c r="C115" s="35">
        <v>43598</v>
      </c>
      <c r="D115" s="35">
        <v>2699</v>
      </c>
      <c r="E115" s="36">
        <f t="shared" si="11"/>
        <v>16153.390144497962</v>
      </c>
      <c r="F115" s="37">
        <f t="shared" si="18"/>
        <v>0.90719455137988292</v>
      </c>
      <c r="G115" s="38">
        <f t="shared" si="12"/>
        <v>991.4891685464903</v>
      </c>
      <c r="H115" s="38">
        <f t="shared" si="13"/>
        <v>0</v>
      </c>
      <c r="I115" s="36">
        <f t="shared" si="14"/>
        <v>991.4891685464903</v>
      </c>
      <c r="J115" s="39">
        <f t="shared" si="20"/>
        <v>-220.60878124086005</v>
      </c>
      <c r="K115" s="36">
        <f t="shared" si="15"/>
        <v>770.88038730563028</v>
      </c>
      <c r="L115" s="36">
        <f t="shared" si="16"/>
        <v>2676029.2659069775</v>
      </c>
      <c r="M115" s="36">
        <f t="shared" si="17"/>
        <v>2080606.1653378962</v>
      </c>
      <c r="N115" s="40">
        <f>'jan-juli'!M115</f>
        <v>2171998.7756871665</v>
      </c>
      <c r="O115" s="40">
        <f t="shared" si="19"/>
        <v>-91392.610349270282</v>
      </c>
      <c r="Q115" s="62"/>
      <c r="R115" s="63"/>
      <c r="S115" s="63"/>
      <c r="T115" s="63"/>
    </row>
    <row r="116" spans="1:20" s="34" customFormat="1" x14ac:dyDescent="0.3">
      <c r="A116" s="33">
        <v>632</v>
      </c>
      <c r="B116" s="34" t="s">
        <v>170</v>
      </c>
      <c r="C116" s="35">
        <v>23594</v>
      </c>
      <c r="D116" s="35">
        <v>1404</v>
      </c>
      <c r="E116" s="36">
        <f t="shared" si="11"/>
        <v>16804.843304843303</v>
      </c>
      <c r="F116" s="37">
        <f t="shared" si="18"/>
        <v>0.9437809739362526</v>
      </c>
      <c r="G116" s="38">
        <f t="shared" si="12"/>
        <v>600.61727233928536</v>
      </c>
      <c r="H116" s="38">
        <f t="shared" si="13"/>
        <v>0</v>
      </c>
      <c r="I116" s="36">
        <f t="shared" si="14"/>
        <v>600.61727233928536</v>
      </c>
      <c r="J116" s="39">
        <f t="shared" si="20"/>
        <v>-220.60878124086005</v>
      </c>
      <c r="K116" s="36">
        <f t="shared" si="15"/>
        <v>380.00849109842534</v>
      </c>
      <c r="L116" s="36">
        <f t="shared" si="16"/>
        <v>843266.6503643567</v>
      </c>
      <c r="M116" s="36">
        <f t="shared" si="17"/>
        <v>533531.92150218913</v>
      </c>
      <c r="N116" s="40">
        <f>'jan-juli'!M116</f>
        <v>500848.19602252071</v>
      </c>
      <c r="O116" s="40">
        <f t="shared" si="19"/>
        <v>32683.725479668414</v>
      </c>
      <c r="Q116" s="62"/>
      <c r="R116" s="63"/>
      <c r="S116" s="63"/>
      <c r="T116" s="63"/>
    </row>
    <row r="117" spans="1:20" s="34" customFormat="1" x14ac:dyDescent="0.3">
      <c r="A117" s="33">
        <v>633</v>
      </c>
      <c r="B117" s="34" t="s">
        <v>171</v>
      </c>
      <c r="C117" s="35">
        <v>57715</v>
      </c>
      <c r="D117" s="35">
        <v>2548</v>
      </c>
      <c r="E117" s="36">
        <f t="shared" si="11"/>
        <v>22651.0989010989</v>
      </c>
      <c r="F117" s="37">
        <f t="shared" si="18"/>
        <v>1.2721139848679377</v>
      </c>
      <c r="G117" s="38">
        <f t="shared" si="12"/>
        <v>-2907.1360854140721</v>
      </c>
      <c r="H117" s="38">
        <f t="shared" si="13"/>
        <v>0</v>
      </c>
      <c r="I117" s="36">
        <f t="shared" si="14"/>
        <v>-2907.1360854140721</v>
      </c>
      <c r="J117" s="39">
        <f t="shared" si="20"/>
        <v>-220.60878124086005</v>
      </c>
      <c r="K117" s="36">
        <f t="shared" si="15"/>
        <v>-3127.7448666549321</v>
      </c>
      <c r="L117" s="36">
        <f t="shared" si="16"/>
        <v>-7407382.7456350559</v>
      </c>
      <c r="M117" s="36">
        <f t="shared" si="17"/>
        <v>-7969493.9202367673</v>
      </c>
      <c r="N117" s="40">
        <f>'jan-juli'!M117</f>
        <v>-7889719.9405517234</v>
      </c>
      <c r="O117" s="40">
        <f t="shared" si="19"/>
        <v>-79773.979685043916</v>
      </c>
      <c r="Q117" s="62"/>
      <c r="R117" s="63"/>
      <c r="S117" s="63"/>
      <c r="T117" s="63"/>
    </row>
    <row r="118" spans="1:20" s="34" customFormat="1" x14ac:dyDescent="0.3">
      <c r="A118" s="33">
        <v>701</v>
      </c>
      <c r="B118" s="34" t="s">
        <v>172</v>
      </c>
      <c r="C118" s="35">
        <v>391499</v>
      </c>
      <c r="D118" s="35">
        <v>27178</v>
      </c>
      <c r="E118" s="36">
        <f t="shared" si="11"/>
        <v>14404.996688498049</v>
      </c>
      <c r="F118" s="37">
        <f t="shared" si="18"/>
        <v>0.80900259274068553</v>
      </c>
      <c r="G118" s="38">
        <f t="shared" si="12"/>
        <v>2040.5252421464377</v>
      </c>
      <c r="H118" s="38">
        <f t="shared" si="13"/>
        <v>567.10086802944818</v>
      </c>
      <c r="I118" s="36">
        <f t="shared" si="14"/>
        <v>2607.626110175886</v>
      </c>
      <c r="J118" s="39">
        <f t="shared" si="20"/>
        <v>-220.60878124086005</v>
      </c>
      <c r="K118" s="36">
        <f t="shared" si="15"/>
        <v>2387.0173289350259</v>
      </c>
      <c r="L118" s="36">
        <f t="shared" si="16"/>
        <v>70870062.422360227</v>
      </c>
      <c r="M118" s="36">
        <f t="shared" si="17"/>
        <v>64874356.965796135</v>
      </c>
      <c r="N118" s="40">
        <f>'jan-juli'!M118</f>
        <v>60459836.668700531</v>
      </c>
      <c r="O118" s="40">
        <f t="shared" si="19"/>
        <v>4414520.2970956042</v>
      </c>
      <c r="Q118" s="62"/>
      <c r="R118" s="63"/>
      <c r="S118" s="63"/>
      <c r="T118" s="63"/>
    </row>
    <row r="119" spans="1:20" s="34" customFormat="1" x14ac:dyDescent="0.3">
      <c r="A119" s="33">
        <v>702</v>
      </c>
      <c r="B119" s="34" t="s">
        <v>173</v>
      </c>
      <c r="C119" s="35">
        <v>161570</v>
      </c>
      <c r="D119" s="35">
        <v>10741</v>
      </c>
      <c r="E119" s="36">
        <f t="shared" si="11"/>
        <v>15042.361046457499</v>
      </c>
      <c r="F119" s="37">
        <f t="shared" si="18"/>
        <v>0.84479777057098737</v>
      </c>
      <c r="G119" s="38">
        <f t="shared" si="12"/>
        <v>1658.1066273707677</v>
      </c>
      <c r="H119" s="38">
        <f t="shared" si="13"/>
        <v>344.02334274364074</v>
      </c>
      <c r="I119" s="36">
        <f t="shared" si="14"/>
        <v>2002.1299701144085</v>
      </c>
      <c r="J119" s="39">
        <f t="shared" si="20"/>
        <v>-220.60878124086005</v>
      </c>
      <c r="K119" s="36">
        <f t="shared" si="15"/>
        <v>1781.5211888735485</v>
      </c>
      <c r="L119" s="36">
        <f t="shared" si="16"/>
        <v>21504878.00899886</v>
      </c>
      <c r="M119" s="36">
        <f t="shared" si="17"/>
        <v>19135319.089690782</v>
      </c>
      <c r="N119" s="40">
        <f>'jan-juli'!M119</f>
        <v>19146448.660994645</v>
      </c>
      <c r="O119" s="40">
        <f t="shared" si="19"/>
        <v>-11129.571303863078</v>
      </c>
      <c r="Q119" s="62"/>
      <c r="R119" s="63"/>
      <c r="S119" s="63"/>
      <c r="T119" s="63"/>
    </row>
    <row r="120" spans="1:20" s="34" customFormat="1" x14ac:dyDescent="0.3">
      <c r="A120" s="33">
        <v>704</v>
      </c>
      <c r="B120" s="34" t="s">
        <v>174</v>
      </c>
      <c r="C120" s="35">
        <v>712251</v>
      </c>
      <c r="D120" s="35">
        <v>42276</v>
      </c>
      <c r="E120" s="36">
        <f t="shared" si="11"/>
        <v>16847.644053363612</v>
      </c>
      <c r="F120" s="37">
        <f t="shared" si="18"/>
        <v>0.94618471739228682</v>
      </c>
      <c r="G120" s="38">
        <f t="shared" si="12"/>
        <v>574.93682322710004</v>
      </c>
      <c r="H120" s="38">
        <f t="shared" si="13"/>
        <v>0</v>
      </c>
      <c r="I120" s="36">
        <f t="shared" si="14"/>
        <v>574.93682322710004</v>
      </c>
      <c r="J120" s="39">
        <f t="shared" si="20"/>
        <v>-220.60878124086005</v>
      </c>
      <c r="K120" s="36">
        <f t="shared" si="15"/>
        <v>354.32804198624001</v>
      </c>
      <c r="L120" s="36">
        <f t="shared" si="16"/>
        <v>24306029.13874888</v>
      </c>
      <c r="M120" s="36">
        <f t="shared" si="17"/>
        <v>14979572.303010283</v>
      </c>
      <c r="N120" s="40">
        <f>'jan-juli'!M120</f>
        <v>14763495.680233702</v>
      </c>
      <c r="O120" s="40">
        <f t="shared" si="19"/>
        <v>216076.62277658097</v>
      </c>
      <c r="Q120" s="62"/>
      <c r="R120" s="63"/>
      <c r="S120" s="63"/>
      <c r="T120" s="63"/>
    </row>
    <row r="121" spans="1:20" s="34" customFormat="1" x14ac:dyDescent="0.3">
      <c r="A121" s="33">
        <v>706</v>
      </c>
      <c r="B121" s="34" t="s">
        <v>175</v>
      </c>
      <c r="C121" s="35">
        <v>742000</v>
      </c>
      <c r="D121" s="35">
        <v>45820</v>
      </c>
      <c r="E121" s="36">
        <f t="shared" si="11"/>
        <v>16193.801833260584</v>
      </c>
      <c r="F121" s="37">
        <f t="shared" si="18"/>
        <v>0.90946412225816686</v>
      </c>
      <c r="G121" s="38">
        <f t="shared" si="12"/>
        <v>967.24215528891682</v>
      </c>
      <c r="H121" s="38">
        <f t="shared" si="13"/>
        <v>0</v>
      </c>
      <c r="I121" s="36">
        <f t="shared" si="14"/>
        <v>967.24215528891682</v>
      </c>
      <c r="J121" s="39">
        <f t="shared" si="20"/>
        <v>-220.60878124086005</v>
      </c>
      <c r="K121" s="36">
        <f t="shared" si="15"/>
        <v>746.63337404805679</v>
      </c>
      <c r="L121" s="36">
        <f t="shared" si="16"/>
        <v>44319035.555338167</v>
      </c>
      <c r="M121" s="36">
        <f t="shared" si="17"/>
        <v>34210741.198881961</v>
      </c>
      <c r="N121" s="40">
        <f>'jan-juli'!M121</f>
        <v>34161847.536860324</v>
      </c>
      <c r="O121" s="40">
        <f t="shared" si="19"/>
        <v>48893.662021636963</v>
      </c>
      <c r="Q121" s="62"/>
      <c r="R121" s="63"/>
      <c r="S121" s="63"/>
      <c r="T121" s="63"/>
    </row>
    <row r="122" spans="1:20" s="34" customFormat="1" x14ac:dyDescent="0.3">
      <c r="A122" s="33">
        <v>709</v>
      </c>
      <c r="B122" s="34" t="s">
        <v>176</v>
      </c>
      <c r="C122" s="35">
        <v>678413</v>
      </c>
      <c r="D122" s="35">
        <v>43867</v>
      </c>
      <c r="E122" s="36">
        <f t="shared" si="11"/>
        <v>15465.224428385802</v>
      </c>
      <c r="F122" s="37">
        <f t="shared" si="18"/>
        <v>0.86854630587112014</v>
      </c>
      <c r="G122" s="38">
        <f t="shared" si="12"/>
        <v>1404.3885982137865</v>
      </c>
      <c r="H122" s="38">
        <f t="shared" si="13"/>
        <v>196.02115906873496</v>
      </c>
      <c r="I122" s="36">
        <f t="shared" si="14"/>
        <v>1600.4097572825215</v>
      </c>
      <c r="J122" s="39">
        <f t="shared" si="20"/>
        <v>-220.60878124086005</v>
      </c>
      <c r="K122" s="36">
        <f t="shared" si="15"/>
        <v>1379.8009760416614</v>
      </c>
      <c r="L122" s="36">
        <f t="shared" si="16"/>
        <v>70205174.822712362</v>
      </c>
      <c r="M122" s="36">
        <f t="shared" si="17"/>
        <v>60527729.416019559</v>
      </c>
      <c r="N122" s="40">
        <f>'jan-juli'!M122</f>
        <v>56954799.205088235</v>
      </c>
      <c r="O122" s="40">
        <f t="shared" si="19"/>
        <v>3572930.2109313235</v>
      </c>
      <c r="Q122" s="62"/>
      <c r="R122" s="63"/>
      <c r="S122" s="63"/>
      <c r="T122" s="63"/>
    </row>
    <row r="123" spans="1:20" s="34" customFormat="1" x14ac:dyDescent="0.3">
      <c r="A123" s="33">
        <v>711</v>
      </c>
      <c r="B123" s="34" t="s">
        <v>177</v>
      </c>
      <c r="C123" s="35">
        <v>98029</v>
      </c>
      <c r="D123" s="35">
        <v>6604</v>
      </c>
      <c r="E123" s="36">
        <f t="shared" si="11"/>
        <v>14843.882495457299</v>
      </c>
      <c r="F123" s="37">
        <f t="shared" si="18"/>
        <v>0.83365096742796507</v>
      </c>
      <c r="G123" s="38">
        <f t="shared" si="12"/>
        <v>1777.1937579708879</v>
      </c>
      <c r="H123" s="38">
        <f t="shared" si="13"/>
        <v>413.49083559371081</v>
      </c>
      <c r="I123" s="36">
        <f t="shared" si="14"/>
        <v>2190.6845935645988</v>
      </c>
      <c r="J123" s="39">
        <f t="shared" si="20"/>
        <v>-220.60878124086005</v>
      </c>
      <c r="K123" s="36">
        <f t="shared" si="15"/>
        <v>1970.0758123237388</v>
      </c>
      <c r="L123" s="36">
        <f t="shared" si="16"/>
        <v>14467281.055900611</v>
      </c>
      <c r="M123" s="36">
        <f t="shared" si="17"/>
        <v>13010380.66458597</v>
      </c>
      <c r="N123" s="40">
        <f>'jan-juli'!M123</f>
        <v>13680712.648469295</v>
      </c>
      <c r="O123" s="40">
        <f t="shared" si="19"/>
        <v>-670331.98388332501</v>
      </c>
      <c r="Q123" s="62"/>
      <c r="R123" s="63"/>
      <c r="S123" s="63"/>
      <c r="T123" s="63"/>
    </row>
    <row r="124" spans="1:20" s="34" customFormat="1" x14ac:dyDescent="0.3">
      <c r="A124" s="33">
        <v>713</v>
      </c>
      <c r="B124" s="34" t="s">
        <v>178</v>
      </c>
      <c r="C124" s="35">
        <v>151869</v>
      </c>
      <c r="D124" s="35">
        <v>9297</v>
      </c>
      <c r="E124" s="36">
        <f t="shared" si="11"/>
        <v>16335.269441755405</v>
      </c>
      <c r="F124" s="37">
        <f t="shared" si="18"/>
        <v>0.91740911971536976</v>
      </c>
      <c r="G124" s="38">
        <f t="shared" si="12"/>
        <v>882.36159019202455</v>
      </c>
      <c r="H124" s="38">
        <f t="shared" si="13"/>
        <v>0</v>
      </c>
      <c r="I124" s="36">
        <f t="shared" si="14"/>
        <v>882.36159019202455</v>
      </c>
      <c r="J124" s="39">
        <f t="shared" si="20"/>
        <v>-220.60878124086005</v>
      </c>
      <c r="K124" s="36">
        <f t="shared" si="15"/>
        <v>661.75280895116452</v>
      </c>
      <c r="L124" s="36">
        <f t="shared" si="16"/>
        <v>8203315.7040152522</v>
      </c>
      <c r="M124" s="36">
        <f t="shared" si="17"/>
        <v>6152315.8648189763</v>
      </c>
      <c r="N124" s="40">
        <f>'jan-juli'!M124</f>
        <v>7148056.3236619495</v>
      </c>
      <c r="O124" s="40">
        <f t="shared" si="19"/>
        <v>-995740.45884297322</v>
      </c>
      <c r="Q124" s="62"/>
      <c r="R124" s="63"/>
      <c r="S124" s="63"/>
      <c r="T124" s="63"/>
    </row>
    <row r="125" spans="1:20" s="34" customFormat="1" x14ac:dyDescent="0.3">
      <c r="A125" s="33">
        <v>714</v>
      </c>
      <c r="B125" s="34" t="s">
        <v>179</v>
      </c>
      <c r="C125" s="35">
        <v>44739</v>
      </c>
      <c r="D125" s="35">
        <v>3163</v>
      </c>
      <c r="E125" s="36">
        <f t="shared" si="11"/>
        <v>14144.483085678154</v>
      </c>
      <c r="F125" s="37">
        <f t="shared" si="18"/>
        <v>0.79437182366221737</v>
      </c>
      <c r="G125" s="38">
        <f t="shared" si="12"/>
        <v>2196.833403838375</v>
      </c>
      <c r="H125" s="38">
        <f t="shared" si="13"/>
        <v>658.28062901641169</v>
      </c>
      <c r="I125" s="36">
        <f t="shared" si="14"/>
        <v>2855.1140328547867</v>
      </c>
      <c r="J125" s="39">
        <f t="shared" si="20"/>
        <v>-220.60878124086005</v>
      </c>
      <c r="K125" s="36">
        <f t="shared" si="15"/>
        <v>2634.5052516139267</v>
      </c>
      <c r="L125" s="36">
        <f t="shared" si="16"/>
        <v>9030725.6859196909</v>
      </c>
      <c r="M125" s="36">
        <f t="shared" si="17"/>
        <v>8332940.1108548502</v>
      </c>
      <c r="N125" s="40">
        <f>'jan-juli'!M125</f>
        <v>8032675.3342078095</v>
      </c>
      <c r="O125" s="40">
        <f t="shared" si="19"/>
        <v>300264.77664704062</v>
      </c>
      <c r="Q125" s="62"/>
      <c r="R125" s="63"/>
      <c r="S125" s="63"/>
      <c r="T125" s="63"/>
    </row>
    <row r="126" spans="1:20" s="34" customFormat="1" x14ac:dyDescent="0.3">
      <c r="A126" s="33">
        <v>716</v>
      </c>
      <c r="B126" s="34" t="s">
        <v>180</v>
      </c>
      <c r="C126" s="35">
        <v>140675</v>
      </c>
      <c r="D126" s="35">
        <v>9361</v>
      </c>
      <c r="E126" s="36">
        <f t="shared" si="11"/>
        <v>15027.774810383506</v>
      </c>
      <c r="F126" s="37">
        <f t="shared" si="18"/>
        <v>0.8439785893481544</v>
      </c>
      <c r="G126" s="38">
        <f t="shared" si="12"/>
        <v>1666.858369015164</v>
      </c>
      <c r="H126" s="38">
        <f t="shared" si="13"/>
        <v>349.12852536953858</v>
      </c>
      <c r="I126" s="36">
        <f t="shared" si="14"/>
        <v>2015.9868943847027</v>
      </c>
      <c r="J126" s="39">
        <f t="shared" si="20"/>
        <v>-220.60878124086005</v>
      </c>
      <c r="K126" s="36">
        <f t="shared" si="15"/>
        <v>1795.3781131438427</v>
      </c>
      <c r="L126" s="36">
        <f t="shared" si="16"/>
        <v>18871653.318335202</v>
      </c>
      <c r="M126" s="36">
        <f t="shared" si="17"/>
        <v>16806534.517139513</v>
      </c>
      <c r="N126" s="40">
        <f>'jan-juli'!M126</f>
        <v>17072026.242023174</v>
      </c>
      <c r="O126" s="40">
        <f t="shared" si="19"/>
        <v>-265491.72488366067</v>
      </c>
      <c r="Q126" s="62"/>
      <c r="R126" s="63"/>
      <c r="S126" s="63"/>
      <c r="T126" s="63"/>
    </row>
    <row r="127" spans="1:20" s="34" customFormat="1" x14ac:dyDescent="0.3">
      <c r="A127" s="33">
        <v>719</v>
      </c>
      <c r="B127" s="34" t="s">
        <v>181</v>
      </c>
      <c r="C127" s="35">
        <v>81353</v>
      </c>
      <c r="D127" s="35">
        <v>5937</v>
      </c>
      <c r="E127" s="36">
        <f t="shared" si="11"/>
        <v>13702.71180731009</v>
      </c>
      <c r="F127" s="37">
        <f t="shared" si="18"/>
        <v>0.7695613972992944</v>
      </c>
      <c r="G127" s="38">
        <f t="shared" si="12"/>
        <v>2461.8961708592133</v>
      </c>
      <c r="H127" s="38">
        <f t="shared" si="13"/>
        <v>812.90057644523404</v>
      </c>
      <c r="I127" s="36">
        <f t="shared" si="14"/>
        <v>3274.7967473044473</v>
      </c>
      <c r="J127" s="39">
        <f t="shared" si="20"/>
        <v>-220.60878124086005</v>
      </c>
      <c r="K127" s="36">
        <f t="shared" si="15"/>
        <v>3054.1879660635873</v>
      </c>
      <c r="L127" s="36">
        <f t="shared" si="16"/>
        <v>19442468.288746502</v>
      </c>
      <c r="M127" s="36">
        <f t="shared" si="17"/>
        <v>18132713.954519518</v>
      </c>
      <c r="N127" s="40">
        <f>'jan-juli'!M127</f>
        <v>17480182.645966411</v>
      </c>
      <c r="O127" s="40">
        <f t="shared" si="19"/>
        <v>652531.30855310708</v>
      </c>
      <c r="Q127" s="62"/>
      <c r="R127" s="63"/>
      <c r="S127" s="63"/>
      <c r="T127" s="63"/>
    </row>
    <row r="128" spans="1:20" s="34" customFormat="1" x14ac:dyDescent="0.3">
      <c r="A128" s="33">
        <v>720</v>
      </c>
      <c r="B128" s="34" t="s">
        <v>182</v>
      </c>
      <c r="C128" s="35">
        <v>175898</v>
      </c>
      <c r="D128" s="35">
        <v>11657</v>
      </c>
      <c r="E128" s="36">
        <f t="shared" si="11"/>
        <v>15089.474135712448</v>
      </c>
      <c r="F128" s="37">
        <f t="shared" si="18"/>
        <v>0.84744370046486295</v>
      </c>
      <c r="G128" s="38">
        <f t="shared" si="12"/>
        <v>1629.8387738177989</v>
      </c>
      <c r="H128" s="38">
        <f t="shared" si="13"/>
        <v>327.53376150440886</v>
      </c>
      <c r="I128" s="36">
        <f t="shared" si="14"/>
        <v>1957.3725353222078</v>
      </c>
      <c r="J128" s="39">
        <f t="shared" si="20"/>
        <v>-220.60878124086005</v>
      </c>
      <c r="K128" s="36">
        <f t="shared" si="15"/>
        <v>1736.7637540813478</v>
      </c>
      <c r="L128" s="36">
        <f t="shared" si="16"/>
        <v>22817091.644250978</v>
      </c>
      <c r="M128" s="36">
        <f t="shared" si="17"/>
        <v>20245455.081326272</v>
      </c>
      <c r="N128" s="40">
        <f>'jan-juli'!M128</f>
        <v>19547221.947790205</v>
      </c>
      <c r="O128" s="40">
        <f t="shared" si="19"/>
        <v>698233.13353606686</v>
      </c>
      <c r="Q128" s="62"/>
      <c r="R128" s="63"/>
      <c r="S128" s="63"/>
      <c r="T128" s="63"/>
    </row>
    <row r="129" spans="1:20" s="34" customFormat="1" x14ac:dyDescent="0.3">
      <c r="A129" s="33">
        <v>722</v>
      </c>
      <c r="B129" s="34" t="s">
        <v>183</v>
      </c>
      <c r="C129" s="35">
        <v>397200</v>
      </c>
      <c r="D129" s="35">
        <v>21621</v>
      </c>
      <c r="E129" s="36">
        <f t="shared" si="11"/>
        <v>18371.028167059801</v>
      </c>
      <c r="F129" s="37">
        <f t="shared" si="18"/>
        <v>1.0317398705360734</v>
      </c>
      <c r="G129" s="38">
        <f t="shared" si="12"/>
        <v>-339.09364499061337</v>
      </c>
      <c r="H129" s="38">
        <f t="shared" si="13"/>
        <v>0</v>
      </c>
      <c r="I129" s="36">
        <f t="shared" si="14"/>
        <v>-339.09364499061337</v>
      </c>
      <c r="J129" s="39">
        <f t="shared" si="20"/>
        <v>-220.60878124086005</v>
      </c>
      <c r="K129" s="36">
        <f t="shared" si="15"/>
        <v>-559.7024262314734</v>
      </c>
      <c r="L129" s="36">
        <f t="shared" si="16"/>
        <v>-7331543.6983420514</v>
      </c>
      <c r="M129" s="36">
        <f t="shared" si="17"/>
        <v>-12101326.157550687</v>
      </c>
      <c r="N129" s="40">
        <f>'jan-juli'!M129</f>
        <v>-10890409.511251466</v>
      </c>
      <c r="O129" s="40">
        <f t="shared" si="19"/>
        <v>-1210916.6462992206</v>
      </c>
      <c r="Q129" s="62"/>
      <c r="R129" s="63"/>
      <c r="S129" s="63"/>
      <c r="T129" s="63"/>
    </row>
    <row r="130" spans="1:20" s="34" customFormat="1" x14ac:dyDescent="0.3">
      <c r="A130" s="33">
        <v>723</v>
      </c>
      <c r="B130" s="34" t="s">
        <v>184</v>
      </c>
      <c r="C130" s="35">
        <v>89510</v>
      </c>
      <c r="D130" s="35">
        <v>4971</v>
      </c>
      <c r="E130" s="36">
        <f t="shared" si="11"/>
        <v>18006.437336552</v>
      </c>
      <c r="F130" s="37">
        <f t="shared" si="18"/>
        <v>1.0112639944530331</v>
      </c>
      <c r="G130" s="38">
        <f t="shared" si="12"/>
        <v>-120.33914668593279</v>
      </c>
      <c r="H130" s="38">
        <f t="shared" si="13"/>
        <v>0</v>
      </c>
      <c r="I130" s="36">
        <f t="shared" si="14"/>
        <v>-120.33914668593279</v>
      </c>
      <c r="J130" s="39">
        <f t="shared" si="20"/>
        <v>-220.60878124086005</v>
      </c>
      <c r="K130" s="36">
        <f t="shared" si="15"/>
        <v>-340.94792792679283</v>
      </c>
      <c r="L130" s="36">
        <f t="shared" si="16"/>
        <v>-598205.89817577193</v>
      </c>
      <c r="M130" s="36">
        <f t="shared" si="17"/>
        <v>-1694852.1497240872</v>
      </c>
      <c r="N130" s="40">
        <f>'jan-juli'!M130</f>
        <v>-748316.96408265783</v>
      </c>
      <c r="O130" s="40">
        <f t="shared" si="19"/>
        <v>-946535.18564142939</v>
      </c>
      <c r="Q130" s="62"/>
      <c r="R130" s="63"/>
      <c r="S130" s="63"/>
      <c r="T130" s="63"/>
    </row>
    <row r="131" spans="1:20" s="34" customFormat="1" x14ac:dyDescent="0.3">
      <c r="A131" s="33">
        <v>728</v>
      </c>
      <c r="B131" s="34" t="s">
        <v>185</v>
      </c>
      <c r="C131" s="35">
        <v>36684</v>
      </c>
      <c r="D131" s="35">
        <v>2474</v>
      </c>
      <c r="E131" s="36">
        <f t="shared" si="11"/>
        <v>14827.809215844785</v>
      </c>
      <c r="F131" s="37">
        <f t="shared" si="18"/>
        <v>0.83274827198404644</v>
      </c>
      <c r="G131" s="38">
        <f t="shared" si="12"/>
        <v>1786.8377257383963</v>
      </c>
      <c r="H131" s="38">
        <f t="shared" si="13"/>
        <v>419.11648345809067</v>
      </c>
      <c r="I131" s="36">
        <f t="shared" si="14"/>
        <v>2205.9542091964868</v>
      </c>
      <c r="J131" s="39">
        <f t="shared" si="20"/>
        <v>-220.60878124086005</v>
      </c>
      <c r="K131" s="36">
        <f t="shared" si="15"/>
        <v>1985.3454279556267</v>
      </c>
      <c r="L131" s="36">
        <f t="shared" si="16"/>
        <v>5457530.713552108</v>
      </c>
      <c r="M131" s="36">
        <f t="shared" si="17"/>
        <v>4911744.5887622209</v>
      </c>
      <c r="N131" s="40">
        <f>'jan-juli'!M131</f>
        <v>4926332.872851762</v>
      </c>
      <c r="O131" s="40">
        <f t="shared" si="19"/>
        <v>-14588.284089541063</v>
      </c>
      <c r="Q131" s="62"/>
      <c r="R131" s="63"/>
      <c r="S131" s="63"/>
      <c r="T131" s="63"/>
    </row>
    <row r="132" spans="1:20" s="34" customFormat="1" x14ac:dyDescent="0.3">
      <c r="A132" s="33">
        <v>805</v>
      </c>
      <c r="B132" s="34" t="s">
        <v>186</v>
      </c>
      <c r="C132" s="35">
        <v>562795</v>
      </c>
      <c r="D132" s="35">
        <v>35955</v>
      </c>
      <c r="E132" s="36">
        <f t="shared" si="11"/>
        <v>15652.760394938117</v>
      </c>
      <c r="F132" s="37">
        <f t="shared" si="18"/>
        <v>0.87907855981423244</v>
      </c>
      <c r="G132" s="38">
        <f t="shared" si="12"/>
        <v>1291.8670182823971</v>
      </c>
      <c r="H132" s="38">
        <f t="shared" si="13"/>
        <v>130.38357077542449</v>
      </c>
      <c r="I132" s="36">
        <f t="shared" si="14"/>
        <v>1422.2505890578216</v>
      </c>
      <c r="J132" s="39">
        <f t="shared" si="20"/>
        <v>-220.60878124086005</v>
      </c>
      <c r="K132" s="36">
        <f t="shared" si="15"/>
        <v>1201.6418078169615</v>
      </c>
      <c r="L132" s="36">
        <f t="shared" si="16"/>
        <v>51137019.929573976</v>
      </c>
      <c r="M132" s="36">
        <f t="shared" si="17"/>
        <v>43205031.200058855</v>
      </c>
      <c r="N132" s="40">
        <f>'jan-juli'!M132</f>
        <v>40271164.002985045</v>
      </c>
      <c r="O132" s="40">
        <f t="shared" si="19"/>
        <v>2933867.1970738098</v>
      </c>
      <c r="Q132" s="62"/>
      <c r="R132" s="63"/>
      <c r="S132" s="63"/>
      <c r="T132" s="63"/>
    </row>
    <row r="133" spans="1:20" s="34" customFormat="1" x14ac:dyDescent="0.3">
      <c r="A133" s="33">
        <v>806</v>
      </c>
      <c r="B133" s="34" t="s">
        <v>187</v>
      </c>
      <c r="C133" s="35">
        <v>800071</v>
      </c>
      <c r="D133" s="35">
        <v>53952</v>
      </c>
      <c r="E133" s="36">
        <f t="shared" si="11"/>
        <v>14829.311239620403</v>
      </c>
      <c r="F133" s="37">
        <f t="shared" si="18"/>
        <v>0.83283262751394416</v>
      </c>
      <c r="G133" s="38">
        <f t="shared" si="12"/>
        <v>1785.9365114730256</v>
      </c>
      <c r="H133" s="38">
        <f t="shared" si="13"/>
        <v>418.59077513662442</v>
      </c>
      <c r="I133" s="36">
        <f t="shared" si="14"/>
        <v>2204.5272866096502</v>
      </c>
      <c r="J133" s="39">
        <f t="shared" si="20"/>
        <v>-220.60878124086005</v>
      </c>
      <c r="K133" s="36">
        <f t="shared" si="15"/>
        <v>1983.9185053687902</v>
      </c>
      <c r="L133" s="36">
        <f t="shared" si="16"/>
        <v>118938656.16716385</v>
      </c>
      <c r="M133" s="36">
        <f t="shared" si="17"/>
        <v>107036371.20165697</v>
      </c>
      <c r="N133" s="40">
        <f>'jan-juli'!M133</f>
        <v>101015549.09300657</v>
      </c>
      <c r="O133" s="40">
        <f t="shared" si="19"/>
        <v>6020822.1086504012</v>
      </c>
      <c r="Q133" s="62"/>
      <c r="R133" s="63"/>
      <c r="S133" s="63"/>
      <c r="T133" s="63"/>
    </row>
    <row r="134" spans="1:20" s="34" customFormat="1" x14ac:dyDescent="0.3">
      <c r="A134" s="33">
        <v>807</v>
      </c>
      <c r="B134" s="34" t="s">
        <v>188</v>
      </c>
      <c r="C134" s="35">
        <v>190791</v>
      </c>
      <c r="D134" s="35">
        <v>12717</v>
      </c>
      <c r="E134" s="36">
        <f t="shared" si="11"/>
        <v>15002.830856334042</v>
      </c>
      <c r="F134" s="37">
        <f t="shared" si="18"/>
        <v>0.84257770575646751</v>
      </c>
      <c r="G134" s="38">
        <f t="shared" si="12"/>
        <v>1681.8247414448426</v>
      </c>
      <c r="H134" s="38">
        <f t="shared" si="13"/>
        <v>357.85890928685103</v>
      </c>
      <c r="I134" s="36">
        <f t="shared" si="14"/>
        <v>2039.6836507316937</v>
      </c>
      <c r="J134" s="39">
        <f t="shared" si="20"/>
        <v>-220.60878124086005</v>
      </c>
      <c r="K134" s="36">
        <f t="shared" si="15"/>
        <v>1819.0748694908336</v>
      </c>
      <c r="L134" s="36">
        <f t="shared" si="16"/>
        <v>25938656.986354947</v>
      </c>
      <c r="M134" s="36">
        <f t="shared" si="17"/>
        <v>23133175.115314931</v>
      </c>
      <c r="N134" s="40">
        <f>'jan-juli'!M134</f>
        <v>22884694.96526105</v>
      </c>
      <c r="O134" s="40">
        <f t="shared" si="19"/>
        <v>248480.15005388111</v>
      </c>
      <c r="Q134" s="62"/>
      <c r="R134" s="63"/>
      <c r="S134" s="63"/>
      <c r="T134" s="63"/>
    </row>
    <row r="135" spans="1:20" s="34" customFormat="1" x14ac:dyDescent="0.3">
      <c r="A135" s="33">
        <v>811</v>
      </c>
      <c r="B135" s="34" t="s">
        <v>189</v>
      </c>
      <c r="C135" s="35">
        <v>33468</v>
      </c>
      <c r="D135" s="35">
        <v>2335</v>
      </c>
      <c r="E135" s="36">
        <f t="shared" si="11"/>
        <v>14333.190578158457</v>
      </c>
      <c r="F135" s="37">
        <f t="shared" si="18"/>
        <v>0.80496987196361391</v>
      </c>
      <c r="G135" s="38">
        <f t="shared" si="12"/>
        <v>2083.6089083501929</v>
      </c>
      <c r="H135" s="38">
        <f t="shared" si="13"/>
        <v>592.23300664830549</v>
      </c>
      <c r="I135" s="36">
        <f t="shared" si="14"/>
        <v>2675.8419149984984</v>
      </c>
      <c r="J135" s="39">
        <f t="shared" si="20"/>
        <v>-220.60878124086005</v>
      </c>
      <c r="K135" s="36">
        <f t="shared" si="15"/>
        <v>2455.2331337576384</v>
      </c>
      <c r="L135" s="36">
        <f t="shared" si="16"/>
        <v>6248090.8715214934</v>
      </c>
      <c r="M135" s="36">
        <f t="shared" si="17"/>
        <v>5732969.3673240859</v>
      </c>
      <c r="N135" s="40">
        <f>'jan-juli'!M135</f>
        <v>5694951.8828249238</v>
      </c>
      <c r="O135" s="40">
        <f t="shared" si="19"/>
        <v>38017.484499162063</v>
      </c>
      <c r="Q135" s="62"/>
      <c r="R135" s="63"/>
      <c r="S135" s="63"/>
      <c r="T135" s="63"/>
    </row>
    <row r="136" spans="1:20" s="34" customFormat="1" x14ac:dyDescent="0.3">
      <c r="A136" s="33">
        <v>814</v>
      </c>
      <c r="B136" s="34" t="s">
        <v>190</v>
      </c>
      <c r="C136" s="35">
        <v>217598</v>
      </c>
      <c r="D136" s="35">
        <v>14088</v>
      </c>
      <c r="E136" s="36">
        <f t="shared" ref="E136:E199" si="21">(C136*1000)/D136</f>
        <v>15445.627484383873</v>
      </c>
      <c r="F136" s="37">
        <f t="shared" si="18"/>
        <v>0.86744571703724604</v>
      </c>
      <c r="G136" s="38">
        <f t="shared" ref="G136:G199" si="22">(E$437-E136)*0.6</f>
        <v>1416.1467646149438</v>
      </c>
      <c r="H136" s="38">
        <f t="shared" ref="H136:H199" si="23">IF(E136&gt;=E$437*0.9,0,IF(E136&lt;0.9*E$437,(E$437*0.9-E136)*0.35))</f>
        <v>202.88008946941008</v>
      </c>
      <c r="I136" s="36">
        <f t="shared" ref="I136:I199" si="24">G136+H136</f>
        <v>1619.0268540843538</v>
      </c>
      <c r="J136" s="39">
        <f t="shared" si="20"/>
        <v>-220.60878124086005</v>
      </c>
      <c r="K136" s="36">
        <f t="shared" ref="K136:K199" si="25">I136+J136</f>
        <v>1398.4180728434937</v>
      </c>
      <c r="L136" s="36">
        <f t="shared" ref="L136:L199" si="26">(I136*D136)</f>
        <v>22808850.320340376</v>
      </c>
      <c r="M136" s="36">
        <f t="shared" ref="M136:M199" si="27">(K136*D136)</f>
        <v>19700913.810219139</v>
      </c>
      <c r="N136" s="40">
        <f>'jan-juli'!M136</f>
        <v>19614223.651065338</v>
      </c>
      <c r="O136" s="40">
        <f t="shared" si="19"/>
        <v>86690.159153800458</v>
      </c>
      <c r="Q136" s="62"/>
      <c r="R136" s="63"/>
      <c r="S136" s="63"/>
      <c r="T136" s="63"/>
    </row>
    <row r="137" spans="1:20" s="34" customFormat="1" x14ac:dyDescent="0.3">
      <c r="A137" s="33">
        <v>815</v>
      </c>
      <c r="B137" s="34" t="s">
        <v>191</v>
      </c>
      <c r="C137" s="35">
        <v>144397</v>
      </c>
      <c r="D137" s="35">
        <v>10607</v>
      </c>
      <c r="E137" s="36">
        <f t="shared" si="21"/>
        <v>13613.368530215896</v>
      </c>
      <c r="F137" s="37">
        <f t="shared" ref="F137:F200" si="28">IF(ISNUMBER(C137),E137/E$437,"")</f>
        <v>0.76454376734934337</v>
      </c>
      <c r="G137" s="38">
        <f t="shared" si="22"/>
        <v>2515.50213711573</v>
      </c>
      <c r="H137" s="38">
        <f t="shared" si="23"/>
        <v>844.17072342820211</v>
      </c>
      <c r="I137" s="36">
        <f t="shared" si="24"/>
        <v>3359.6728605439321</v>
      </c>
      <c r="J137" s="39">
        <f t="shared" si="20"/>
        <v>-220.60878124086005</v>
      </c>
      <c r="K137" s="36">
        <f t="shared" si="25"/>
        <v>3139.064079303072</v>
      </c>
      <c r="L137" s="36">
        <f t="shared" si="26"/>
        <v>35636050.031789489</v>
      </c>
      <c r="M137" s="36">
        <f t="shared" si="27"/>
        <v>33296052.689167686</v>
      </c>
      <c r="N137" s="40">
        <f>'jan-juli'!M137</f>
        <v>32646336.411616262</v>
      </c>
      <c r="O137" s="40">
        <f t="shared" ref="O137:O200" si="29">M137-N137</f>
        <v>649716.27755142376</v>
      </c>
      <c r="Q137" s="62"/>
      <c r="R137" s="63"/>
      <c r="S137" s="63"/>
      <c r="T137" s="63"/>
    </row>
    <row r="138" spans="1:20" s="34" customFormat="1" x14ac:dyDescent="0.3">
      <c r="A138" s="33">
        <v>817</v>
      </c>
      <c r="B138" s="34" t="s">
        <v>192</v>
      </c>
      <c r="C138" s="35">
        <v>51637</v>
      </c>
      <c r="D138" s="35">
        <v>4136</v>
      </c>
      <c r="E138" s="36">
        <f t="shared" si="21"/>
        <v>12484.767891682784</v>
      </c>
      <c r="F138" s="37">
        <f t="shared" si="28"/>
        <v>0.70116014689553829</v>
      </c>
      <c r="G138" s="38">
        <f t="shared" si="22"/>
        <v>3192.6625202355967</v>
      </c>
      <c r="H138" s="38">
        <f t="shared" si="23"/>
        <v>1239.1809469147909</v>
      </c>
      <c r="I138" s="36">
        <f t="shared" si="24"/>
        <v>4431.8434671503874</v>
      </c>
      <c r="J138" s="39">
        <f t="shared" ref="J138:J201" si="30">I$439</f>
        <v>-220.60878124086005</v>
      </c>
      <c r="K138" s="36">
        <f t="shared" si="25"/>
        <v>4211.2346859095269</v>
      </c>
      <c r="L138" s="36">
        <f t="shared" si="26"/>
        <v>18330104.580134001</v>
      </c>
      <c r="M138" s="36">
        <f t="shared" si="27"/>
        <v>17417666.660921805</v>
      </c>
      <c r="N138" s="40">
        <f>'jan-juli'!M138</f>
        <v>16618292.264395667</v>
      </c>
      <c r="O138" s="40">
        <f t="shared" si="29"/>
        <v>799374.39652613737</v>
      </c>
      <c r="Q138" s="62"/>
      <c r="R138" s="63"/>
      <c r="S138" s="63"/>
      <c r="T138" s="63"/>
    </row>
    <row r="139" spans="1:20" s="34" customFormat="1" x14ac:dyDescent="0.3">
      <c r="A139" s="33">
        <v>819</v>
      </c>
      <c r="B139" s="34" t="s">
        <v>193</v>
      </c>
      <c r="C139" s="35">
        <v>89620</v>
      </c>
      <c r="D139" s="35">
        <v>6534</v>
      </c>
      <c r="E139" s="36">
        <f t="shared" si="21"/>
        <v>13715.947352310988</v>
      </c>
      <c r="F139" s="37">
        <f t="shared" si="28"/>
        <v>0.7703047220256799</v>
      </c>
      <c r="G139" s="38">
        <f t="shared" si="22"/>
        <v>2453.9548438586744</v>
      </c>
      <c r="H139" s="38">
        <f t="shared" si="23"/>
        <v>808.26813569491969</v>
      </c>
      <c r="I139" s="36">
        <f t="shared" si="24"/>
        <v>3262.2229795535941</v>
      </c>
      <c r="J139" s="39">
        <f t="shared" si="30"/>
        <v>-220.60878124086005</v>
      </c>
      <c r="K139" s="36">
        <f t="shared" si="25"/>
        <v>3041.6141983127341</v>
      </c>
      <c r="L139" s="36">
        <f t="shared" si="26"/>
        <v>21315364.948403183</v>
      </c>
      <c r="M139" s="36">
        <f t="shared" si="27"/>
        <v>19873907.171775404</v>
      </c>
      <c r="N139" s="40">
        <f>'jan-juli'!M139</f>
        <v>18899350.279391024</v>
      </c>
      <c r="O139" s="40">
        <f t="shared" si="29"/>
        <v>974556.8923843801</v>
      </c>
      <c r="Q139" s="62"/>
      <c r="R139" s="63"/>
      <c r="S139" s="63"/>
      <c r="T139" s="63"/>
    </row>
    <row r="140" spans="1:20" s="34" customFormat="1" x14ac:dyDescent="0.3">
      <c r="A140" s="33">
        <v>821</v>
      </c>
      <c r="B140" s="34" t="s">
        <v>194</v>
      </c>
      <c r="C140" s="35">
        <v>80276</v>
      </c>
      <c r="D140" s="35">
        <v>6101</v>
      </c>
      <c r="E140" s="36">
        <f t="shared" si="21"/>
        <v>13157.84297656122</v>
      </c>
      <c r="F140" s="37">
        <f t="shared" si="28"/>
        <v>0.73896088371976765</v>
      </c>
      <c r="G140" s="38">
        <f t="shared" si="22"/>
        <v>2788.8174693085352</v>
      </c>
      <c r="H140" s="38">
        <f t="shared" si="23"/>
        <v>1003.6046672073385</v>
      </c>
      <c r="I140" s="36">
        <f t="shared" si="24"/>
        <v>3792.4221365158737</v>
      </c>
      <c r="J140" s="39">
        <f t="shared" si="30"/>
        <v>-220.60878124086005</v>
      </c>
      <c r="K140" s="36">
        <f t="shared" si="25"/>
        <v>3571.8133552750137</v>
      </c>
      <c r="L140" s="36">
        <f t="shared" si="26"/>
        <v>23137567.454883344</v>
      </c>
      <c r="M140" s="36">
        <f t="shared" si="27"/>
        <v>21791633.280532859</v>
      </c>
      <c r="N140" s="40">
        <f>'jan-juli'!M140</f>
        <v>22056907.339235488</v>
      </c>
      <c r="O140" s="40">
        <f t="shared" si="29"/>
        <v>-265274.05870262906</v>
      </c>
      <c r="Q140" s="62"/>
      <c r="R140" s="63"/>
      <c r="S140" s="63"/>
      <c r="T140" s="63"/>
    </row>
    <row r="141" spans="1:20" s="34" customFormat="1" x14ac:dyDescent="0.3">
      <c r="A141" s="33">
        <v>822</v>
      </c>
      <c r="B141" s="34" t="s">
        <v>195</v>
      </c>
      <c r="C141" s="35">
        <v>58580</v>
      </c>
      <c r="D141" s="35">
        <v>4338</v>
      </c>
      <c r="E141" s="36">
        <f t="shared" si="21"/>
        <v>13503.918856615952</v>
      </c>
      <c r="F141" s="37">
        <f t="shared" si="28"/>
        <v>0.75839693707706179</v>
      </c>
      <c r="G141" s="38">
        <f t="shared" si="22"/>
        <v>2581.1719412756961</v>
      </c>
      <c r="H141" s="38">
        <f t="shared" si="23"/>
        <v>882.47810918818232</v>
      </c>
      <c r="I141" s="36">
        <f t="shared" si="24"/>
        <v>3463.6500504638784</v>
      </c>
      <c r="J141" s="39">
        <f t="shared" si="30"/>
        <v>-220.60878124086005</v>
      </c>
      <c r="K141" s="36">
        <f t="shared" si="25"/>
        <v>3243.0412692230184</v>
      </c>
      <c r="L141" s="36">
        <f t="shared" si="26"/>
        <v>15025313.918912305</v>
      </c>
      <c r="M141" s="36">
        <f t="shared" si="27"/>
        <v>14068313.025889454</v>
      </c>
      <c r="N141" s="40">
        <f>'jan-juli'!M141</f>
        <v>13701179.386592939</v>
      </c>
      <c r="O141" s="40">
        <f t="shared" si="29"/>
        <v>367133.63929651491</v>
      </c>
      <c r="Q141" s="62"/>
      <c r="R141" s="63"/>
      <c r="S141" s="63"/>
      <c r="T141" s="63"/>
    </row>
    <row r="142" spans="1:20" s="34" customFormat="1" x14ac:dyDescent="0.3">
      <c r="A142" s="33">
        <v>826</v>
      </c>
      <c r="B142" s="34" t="s">
        <v>196</v>
      </c>
      <c r="C142" s="35">
        <v>131750</v>
      </c>
      <c r="D142" s="35">
        <v>5940</v>
      </c>
      <c r="E142" s="36">
        <f t="shared" si="21"/>
        <v>22180.134680134681</v>
      </c>
      <c r="F142" s="37">
        <f t="shared" si="28"/>
        <v>1.2456640464134308</v>
      </c>
      <c r="G142" s="38">
        <f t="shared" si="22"/>
        <v>-2624.5575528355407</v>
      </c>
      <c r="H142" s="38">
        <f t="shared" si="23"/>
        <v>0</v>
      </c>
      <c r="I142" s="36">
        <f t="shared" si="24"/>
        <v>-2624.5575528355407</v>
      </c>
      <c r="J142" s="39">
        <f t="shared" si="30"/>
        <v>-220.60878124086005</v>
      </c>
      <c r="K142" s="36">
        <f t="shared" si="25"/>
        <v>-2845.1663340764007</v>
      </c>
      <c r="L142" s="36">
        <f t="shared" si="26"/>
        <v>-15589871.863843111</v>
      </c>
      <c r="M142" s="36">
        <f t="shared" si="27"/>
        <v>-16900288.02441382</v>
      </c>
      <c r="N142" s="40">
        <f>'jan-juli'!M142</f>
        <v>-17613273.016827792</v>
      </c>
      <c r="O142" s="40">
        <f t="shared" si="29"/>
        <v>712984.99241397157</v>
      </c>
      <c r="Q142" s="62"/>
      <c r="R142" s="63"/>
      <c r="S142" s="63"/>
      <c r="T142" s="63"/>
    </row>
    <row r="143" spans="1:20" s="34" customFormat="1" x14ac:dyDescent="0.3">
      <c r="A143" s="33">
        <v>827</v>
      </c>
      <c r="B143" s="34" t="s">
        <v>197</v>
      </c>
      <c r="C143" s="35">
        <v>27696</v>
      </c>
      <c r="D143" s="35">
        <v>1613</v>
      </c>
      <c r="E143" s="36">
        <f t="shared" si="21"/>
        <v>17170.489770613764</v>
      </c>
      <c r="F143" s="37">
        <f t="shared" si="28"/>
        <v>0.96431613581317022</v>
      </c>
      <c r="G143" s="38">
        <f t="shared" si="22"/>
        <v>381.22939287700939</v>
      </c>
      <c r="H143" s="38">
        <f t="shared" si="23"/>
        <v>0</v>
      </c>
      <c r="I143" s="36">
        <f t="shared" si="24"/>
        <v>381.22939287700939</v>
      </c>
      <c r="J143" s="39">
        <f t="shared" si="30"/>
        <v>-220.60878124086005</v>
      </c>
      <c r="K143" s="36">
        <f t="shared" si="25"/>
        <v>160.62061163614933</v>
      </c>
      <c r="L143" s="36">
        <f t="shared" si="26"/>
        <v>614923.01071061613</v>
      </c>
      <c r="M143" s="36">
        <f t="shared" si="27"/>
        <v>259081.04656910888</v>
      </c>
      <c r="N143" s="40">
        <f>'jan-juli'!M143</f>
        <v>233967.47876376507</v>
      </c>
      <c r="O143" s="40">
        <f t="shared" si="29"/>
        <v>25113.567805343802</v>
      </c>
      <c r="Q143" s="62"/>
      <c r="R143" s="63"/>
      <c r="S143" s="63"/>
      <c r="T143" s="63"/>
    </row>
    <row r="144" spans="1:20" s="34" customFormat="1" x14ac:dyDescent="0.3">
      <c r="A144" s="33">
        <v>828</v>
      </c>
      <c r="B144" s="34" t="s">
        <v>198</v>
      </c>
      <c r="C144" s="35">
        <v>48644</v>
      </c>
      <c r="D144" s="35">
        <v>2991</v>
      </c>
      <c r="E144" s="36">
        <f t="shared" si="21"/>
        <v>16263.457037780006</v>
      </c>
      <c r="F144" s="37">
        <f t="shared" si="28"/>
        <v>0.91337604547985629</v>
      </c>
      <c r="G144" s="38">
        <f t="shared" si="22"/>
        <v>925.44903257726355</v>
      </c>
      <c r="H144" s="38">
        <f t="shared" si="23"/>
        <v>0</v>
      </c>
      <c r="I144" s="36">
        <f t="shared" si="24"/>
        <v>925.44903257726355</v>
      </c>
      <c r="J144" s="39">
        <f t="shared" si="30"/>
        <v>-220.60878124086005</v>
      </c>
      <c r="K144" s="36">
        <f t="shared" si="25"/>
        <v>704.84025133640353</v>
      </c>
      <c r="L144" s="36">
        <f t="shared" si="26"/>
        <v>2768018.0564385951</v>
      </c>
      <c r="M144" s="36">
        <f t="shared" si="27"/>
        <v>2108177.191747183</v>
      </c>
      <c r="N144" s="40">
        <f>'jan-juli'!M144</f>
        <v>1819374.0415266114</v>
      </c>
      <c r="O144" s="40">
        <f t="shared" si="29"/>
        <v>288803.15022057155</v>
      </c>
      <c r="Q144" s="62"/>
      <c r="R144" s="63"/>
      <c r="S144" s="63"/>
      <c r="T144" s="63"/>
    </row>
    <row r="145" spans="1:20" s="34" customFormat="1" x14ac:dyDescent="0.3">
      <c r="A145" s="33">
        <v>829</v>
      </c>
      <c r="B145" s="34" t="s">
        <v>199</v>
      </c>
      <c r="C145" s="35">
        <v>37137</v>
      </c>
      <c r="D145" s="35">
        <v>2448</v>
      </c>
      <c r="E145" s="36">
        <f t="shared" si="21"/>
        <v>15170.343137254902</v>
      </c>
      <c r="F145" s="37">
        <f t="shared" si="28"/>
        <v>0.85198540452318017</v>
      </c>
      <c r="G145" s="38">
        <f t="shared" si="22"/>
        <v>1581.3173728923261</v>
      </c>
      <c r="H145" s="38">
        <f t="shared" si="23"/>
        <v>299.22961096454981</v>
      </c>
      <c r="I145" s="36">
        <f t="shared" si="24"/>
        <v>1880.5469838568761</v>
      </c>
      <c r="J145" s="39">
        <f t="shared" si="30"/>
        <v>-220.60878124086005</v>
      </c>
      <c r="K145" s="36">
        <f t="shared" si="25"/>
        <v>1659.938202616016</v>
      </c>
      <c r="L145" s="36">
        <f t="shared" si="26"/>
        <v>4603579.0164816324</v>
      </c>
      <c r="M145" s="36">
        <f t="shared" si="27"/>
        <v>4063528.7200040072</v>
      </c>
      <c r="N145" s="40">
        <f>'jan-juli'!M145</f>
        <v>3540145.4214798361</v>
      </c>
      <c r="O145" s="40">
        <f t="shared" si="29"/>
        <v>523383.29852417111</v>
      </c>
      <c r="Q145" s="62"/>
      <c r="R145" s="63"/>
      <c r="S145" s="63"/>
      <c r="T145" s="63"/>
    </row>
    <row r="146" spans="1:20" s="34" customFormat="1" x14ac:dyDescent="0.3">
      <c r="A146" s="33">
        <v>830</v>
      </c>
      <c r="B146" s="34" t="s">
        <v>200</v>
      </c>
      <c r="C146" s="35">
        <v>27030</v>
      </c>
      <c r="D146" s="35">
        <v>1443</v>
      </c>
      <c r="E146" s="36">
        <f t="shared" si="21"/>
        <v>18731.808731808731</v>
      </c>
      <c r="F146" s="37">
        <f t="shared" si="28"/>
        <v>1.0520017573385454</v>
      </c>
      <c r="G146" s="38">
        <f t="shared" si="22"/>
        <v>-555.56198383997105</v>
      </c>
      <c r="H146" s="38">
        <f t="shared" si="23"/>
        <v>0</v>
      </c>
      <c r="I146" s="36">
        <f t="shared" si="24"/>
        <v>-555.56198383997105</v>
      </c>
      <c r="J146" s="39">
        <f t="shared" si="30"/>
        <v>-220.60878124086005</v>
      </c>
      <c r="K146" s="36">
        <f t="shared" si="25"/>
        <v>-776.17076508083107</v>
      </c>
      <c r="L146" s="36">
        <f t="shared" si="26"/>
        <v>-801675.94268107822</v>
      </c>
      <c r="M146" s="36">
        <f t="shared" si="27"/>
        <v>-1120014.4140116393</v>
      </c>
      <c r="N146" s="40">
        <f>'jan-juli'!M146</f>
        <v>-1309289.3540879644</v>
      </c>
      <c r="O146" s="40">
        <f t="shared" si="29"/>
        <v>189274.94007632509</v>
      </c>
      <c r="Q146" s="62"/>
      <c r="R146" s="63"/>
      <c r="S146" s="63"/>
      <c r="T146" s="63"/>
    </row>
    <row r="147" spans="1:20" s="34" customFormat="1" x14ac:dyDescent="0.3">
      <c r="A147" s="33">
        <v>831</v>
      </c>
      <c r="B147" s="34" t="s">
        <v>201</v>
      </c>
      <c r="C147" s="35">
        <v>21210</v>
      </c>
      <c r="D147" s="35">
        <v>1323</v>
      </c>
      <c r="E147" s="36">
        <f t="shared" si="21"/>
        <v>16031.746031746032</v>
      </c>
      <c r="F147" s="37">
        <f t="shared" si="28"/>
        <v>0.90036286618508321</v>
      </c>
      <c r="G147" s="38">
        <f t="shared" si="22"/>
        <v>1064.4756361976483</v>
      </c>
      <c r="H147" s="38">
        <f t="shared" si="23"/>
        <v>0</v>
      </c>
      <c r="I147" s="36">
        <f t="shared" si="24"/>
        <v>1064.4756361976483</v>
      </c>
      <c r="J147" s="39">
        <f t="shared" si="30"/>
        <v>-220.60878124086005</v>
      </c>
      <c r="K147" s="36">
        <f t="shared" si="25"/>
        <v>843.8668549567883</v>
      </c>
      <c r="L147" s="36">
        <f t="shared" si="26"/>
        <v>1408301.2666894887</v>
      </c>
      <c r="M147" s="36">
        <f t="shared" si="27"/>
        <v>1116435.849107831</v>
      </c>
      <c r="N147" s="40">
        <f>'jan-juli'!M147</f>
        <v>992164.64625199116</v>
      </c>
      <c r="O147" s="40">
        <f t="shared" si="29"/>
        <v>124271.20285583986</v>
      </c>
      <c r="Q147" s="62"/>
      <c r="R147" s="63"/>
      <c r="S147" s="63"/>
      <c r="T147" s="63"/>
    </row>
    <row r="148" spans="1:20" s="34" customFormat="1" x14ac:dyDescent="0.3">
      <c r="A148" s="33">
        <v>833</v>
      </c>
      <c r="B148" s="34" t="s">
        <v>202</v>
      </c>
      <c r="C148" s="35">
        <v>51356</v>
      </c>
      <c r="D148" s="35">
        <v>2246</v>
      </c>
      <c r="E148" s="36">
        <f t="shared" si="21"/>
        <v>22865.53873552983</v>
      </c>
      <c r="F148" s="37">
        <f t="shared" si="28"/>
        <v>1.2841571936095286</v>
      </c>
      <c r="G148" s="38">
        <f t="shared" si="22"/>
        <v>-3035.7999860726304</v>
      </c>
      <c r="H148" s="38">
        <f t="shared" si="23"/>
        <v>0</v>
      </c>
      <c r="I148" s="36">
        <f t="shared" si="24"/>
        <v>-3035.7999860726304</v>
      </c>
      <c r="J148" s="39">
        <f t="shared" si="30"/>
        <v>-220.60878124086005</v>
      </c>
      <c r="K148" s="36">
        <f t="shared" si="25"/>
        <v>-3256.4087673134904</v>
      </c>
      <c r="L148" s="36">
        <f t="shared" si="26"/>
        <v>-6818406.7687191283</v>
      </c>
      <c r="M148" s="36">
        <f t="shared" si="27"/>
        <v>-7313894.0913860993</v>
      </c>
      <c r="N148" s="40">
        <f>'jan-juli'!M148</f>
        <v>-7524357.3730295002</v>
      </c>
      <c r="O148" s="40">
        <f t="shared" si="29"/>
        <v>210463.2816434009</v>
      </c>
      <c r="Q148" s="62"/>
      <c r="R148" s="63"/>
      <c r="S148" s="63"/>
      <c r="T148" s="63"/>
    </row>
    <row r="149" spans="1:20" s="34" customFormat="1" x14ac:dyDescent="0.3">
      <c r="A149" s="33">
        <v>834</v>
      </c>
      <c r="B149" s="34" t="s">
        <v>203</v>
      </c>
      <c r="C149" s="35">
        <v>96090</v>
      </c>
      <c r="D149" s="35">
        <v>3727</v>
      </c>
      <c r="E149" s="36">
        <f t="shared" si="21"/>
        <v>25782.13039978535</v>
      </c>
      <c r="F149" s="37">
        <f t="shared" si="28"/>
        <v>1.4479566216394288</v>
      </c>
      <c r="G149" s="38">
        <f t="shared" si="22"/>
        <v>-4785.7549846259426</v>
      </c>
      <c r="H149" s="38">
        <f t="shared" si="23"/>
        <v>0</v>
      </c>
      <c r="I149" s="36">
        <f t="shared" si="24"/>
        <v>-4785.7549846259426</v>
      </c>
      <c r="J149" s="39">
        <f t="shared" si="30"/>
        <v>-220.60878124086005</v>
      </c>
      <c r="K149" s="36">
        <f t="shared" si="25"/>
        <v>-5006.3637658668031</v>
      </c>
      <c r="L149" s="36">
        <f t="shared" si="26"/>
        <v>-17836508.827700887</v>
      </c>
      <c r="M149" s="36">
        <f t="shared" si="27"/>
        <v>-18658717.755385574</v>
      </c>
      <c r="N149" s="40">
        <f>'jan-juli'!M149</f>
        <v>-18507970.493891787</v>
      </c>
      <c r="O149" s="40">
        <f t="shared" si="29"/>
        <v>-150747.26149378717</v>
      </c>
      <c r="Q149" s="62"/>
      <c r="R149" s="63"/>
      <c r="S149" s="63"/>
      <c r="T149" s="63"/>
    </row>
    <row r="150" spans="1:20" s="34" customFormat="1" x14ac:dyDescent="0.3">
      <c r="A150" s="33">
        <v>901</v>
      </c>
      <c r="B150" s="34" t="s">
        <v>204</v>
      </c>
      <c r="C150" s="35">
        <v>98092</v>
      </c>
      <c r="D150" s="35">
        <v>6920</v>
      </c>
      <c r="E150" s="36">
        <f t="shared" si="21"/>
        <v>14175.144508670521</v>
      </c>
      <c r="F150" s="37">
        <f t="shared" si="28"/>
        <v>0.79609380744564651</v>
      </c>
      <c r="G150" s="38">
        <f t="shared" si="22"/>
        <v>2178.4365500429549</v>
      </c>
      <c r="H150" s="38">
        <f t="shared" si="23"/>
        <v>647.54913096908331</v>
      </c>
      <c r="I150" s="36">
        <f t="shared" si="24"/>
        <v>2825.9856810120382</v>
      </c>
      <c r="J150" s="39">
        <f t="shared" si="30"/>
        <v>-220.60878124086005</v>
      </c>
      <c r="K150" s="36">
        <f t="shared" si="25"/>
        <v>2605.3768997711782</v>
      </c>
      <c r="L150" s="36">
        <f t="shared" si="26"/>
        <v>19555820.912603304</v>
      </c>
      <c r="M150" s="36">
        <f t="shared" si="27"/>
        <v>18029208.146416552</v>
      </c>
      <c r="N150" s="40">
        <f>'jan-juli'!M150</f>
        <v>18479737.057451174</v>
      </c>
      <c r="O150" s="40">
        <f t="shared" si="29"/>
        <v>-450528.9110346213</v>
      </c>
      <c r="Q150" s="62"/>
      <c r="R150" s="63"/>
      <c r="S150" s="63"/>
      <c r="T150" s="63"/>
    </row>
    <row r="151" spans="1:20" s="34" customFormat="1" x14ac:dyDescent="0.3">
      <c r="A151" s="33">
        <v>904</v>
      </c>
      <c r="B151" s="34" t="s">
        <v>205</v>
      </c>
      <c r="C151" s="35">
        <v>373159</v>
      </c>
      <c r="D151" s="35">
        <v>22550</v>
      </c>
      <c r="E151" s="36">
        <f t="shared" si="21"/>
        <v>16548.070953436807</v>
      </c>
      <c r="F151" s="37">
        <f t="shared" si="28"/>
        <v>0.92936031820657483</v>
      </c>
      <c r="G151" s="38">
        <f t="shared" si="22"/>
        <v>754.68068318318331</v>
      </c>
      <c r="H151" s="38">
        <f t="shared" si="23"/>
        <v>0</v>
      </c>
      <c r="I151" s="36">
        <f t="shared" si="24"/>
        <v>754.68068318318331</v>
      </c>
      <c r="J151" s="39">
        <f t="shared" si="30"/>
        <v>-220.60878124086005</v>
      </c>
      <c r="K151" s="36">
        <f t="shared" si="25"/>
        <v>534.07190194232328</v>
      </c>
      <c r="L151" s="36">
        <f t="shared" si="26"/>
        <v>17018049.405780785</v>
      </c>
      <c r="M151" s="36">
        <f t="shared" si="27"/>
        <v>12043321.38879939</v>
      </c>
      <c r="N151" s="40">
        <f>'jan-juli'!M151</f>
        <v>16963185.769450024</v>
      </c>
      <c r="O151" s="40">
        <f t="shared" si="29"/>
        <v>-4919864.3806506339</v>
      </c>
      <c r="Q151" s="62"/>
      <c r="R151" s="63"/>
      <c r="S151" s="63"/>
      <c r="T151" s="63"/>
    </row>
    <row r="152" spans="1:20" s="34" customFormat="1" x14ac:dyDescent="0.3">
      <c r="A152" s="33">
        <v>906</v>
      </c>
      <c r="B152" s="34" t="s">
        <v>206</v>
      </c>
      <c r="C152" s="35">
        <v>671642</v>
      </c>
      <c r="D152" s="35">
        <v>44313</v>
      </c>
      <c r="E152" s="36">
        <f t="shared" si="21"/>
        <v>15156.771150678131</v>
      </c>
      <c r="F152" s="37">
        <f t="shared" si="28"/>
        <v>0.85122318481798454</v>
      </c>
      <c r="G152" s="38">
        <f t="shared" si="22"/>
        <v>1589.460564838389</v>
      </c>
      <c r="H152" s="38">
        <f t="shared" si="23"/>
        <v>303.97980626641981</v>
      </c>
      <c r="I152" s="36">
        <f t="shared" si="24"/>
        <v>1893.4403711048089</v>
      </c>
      <c r="J152" s="39">
        <f t="shared" si="30"/>
        <v>-220.60878124086005</v>
      </c>
      <c r="K152" s="36">
        <f t="shared" si="25"/>
        <v>1672.8315898639489</v>
      </c>
      <c r="L152" s="36">
        <f t="shared" si="26"/>
        <v>83904023.164767399</v>
      </c>
      <c r="M152" s="36">
        <f t="shared" si="27"/>
        <v>74128186.241641164</v>
      </c>
      <c r="N152" s="40">
        <f>'jan-juli'!M152</f>
        <v>68757910.870929733</v>
      </c>
      <c r="O152" s="40">
        <f t="shared" si="29"/>
        <v>5370275.3707114309</v>
      </c>
      <c r="Q152" s="62"/>
      <c r="R152" s="63"/>
      <c r="S152" s="63"/>
      <c r="T152" s="63"/>
    </row>
    <row r="153" spans="1:20" s="34" customFormat="1" x14ac:dyDescent="0.3">
      <c r="A153" s="33">
        <v>911</v>
      </c>
      <c r="B153" s="34" t="s">
        <v>207</v>
      </c>
      <c r="C153" s="35">
        <v>31670</v>
      </c>
      <c r="D153" s="35">
        <v>2473</v>
      </c>
      <c r="E153" s="36">
        <f t="shared" si="21"/>
        <v>12806.308127780025</v>
      </c>
      <c r="F153" s="37">
        <f t="shared" si="28"/>
        <v>0.7192182478655178</v>
      </c>
      <c r="G153" s="38">
        <f t="shared" si="22"/>
        <v>2999.7383785772527</v>
      </c>
      <c r="H153" s="38">
        <f t="shared" si="23"/>
        <v>1126.6418642807569</v>
      </c>
      <c r="I153" s="36">
        <f t="shared" si="24"/>
        <v>4126.3802428580093</v>
      </c>
      <c r="J153" s="39">
        <f t="shared" si="30"/>
        <v>-220.60878124086005</v>
      </c>
      <c r="K153" s="36">
        <f t="shared" si="25"/>
        <v>3905.7714616171493</v>
      </c>
      <c r="L153" s="36">
        <f t="shared" si="26"/>
        <v>10204538.340587856</v>
      </c>
      <c r="M153" s="36">
        <f t="shared" si="27"/>
        <v>9658972.824579211</v>
      </c>
      <c r="N153" s="40">
        <f>'jan-juli'!M153</f>
        <v>9204689.1247220691</v>
      </c>
      <c r="O153" s="40">
        <f t="shared" si="29"/>
        <v>454283.69985714182</v>
      </c>
      <c r="Q153" s="62"/>
      <c r="R153" s="63"/>
      <c r="S153" s="63"/>
      <c r="T153" s="63"/>
    </row>
    <row r="154" spans="1:20" s="34" customFormat="1" x14ac:dyDescent="0.3">
      <c r="A154" s="33">
        <v>912</v>
      </c>
      <c r="B154" s="34" t="s">
        <v>208</v>
      </c>
      <c r="C154" s="35">
        <v>24466</v>
      </c>
      <c r="D154" s="35">
        <v>2036</v>
      </c>
      <c r="E154" s="36">
        <f t="shared" si="21"/>
        <v>12016.699410609037</v>
      </c>
      <c r="F154" s="37">
        <f t="shared" si="28"/>
        <v>0.67487283680742061</v>
      </c>
      <c r="G154" s="38">
        <f t="shared" si="22"/>
        <v>3473.5036088798452</v>
      </c>
      <c r="H154" s="38">
        <f t="shared" si="23"/>
        <v>1403.0049152906026</v>
      </c>
      <c r="I154" s="36">
        <f t="shared" si="24"/>
        <v>4876.5085241704473</v>
      </c>
      <c r="J154" s="39">
        <f t="shared" si="30"/>
        <v>-220.60878124086005</v>
      </c>
      <c r="K154" s="36">
        <f t="shared" si="25"/>
        <v>4655.8997429295869</v>
      </c>
      <c r="L154" s="36">
        <f t="shared" si="26"/>
        <v>9928571.3552110307</v>
      </c>
      <c r="M154" s="36">
        <f t="shared" si="27"/>
        <v>9479411.876604639</v>
      </c>
      <c r="N154" s="40">
        <f>'jan-juli'!M154</f>
        <v>9064921.1920477692</v>
      </c>
      <c r="O154" s="40">
        <f t="shared" si="29"/>
        <v>414490.68455686979</v>
      </c>
      <c r="Q154" s="62"/>
      <c r="R154" s="63"/>
      <c r="S154" s="63"/>
      <c r="T154" s="63"/>
    </row>
    <row r="155" spans="1:20" s="34" customFormat="1" x14ac:dyDescent="0.3">
      <c r="A155" s="33">
        <v>914</v>
      </c>
      <c r="B155" s="34" t="s">
        <v>209</v>
      </c>
      <c r="C155" s="35">
        <v>88506</v>
      </c>
      <c r="D155" s="35">
        <v>6014</v>
      </c>
      <c r="E155" s="36">
        <f t="shared" si="21"/>
        <v>14716.661124043898</v>
      </c>
      <c r="F155" s="37">
        <f t="shared" si="28"/>
        <v>0.82650605642582309</v>
      </c>
      <c r="G155" s="38">
        <f t="shared" si="22"/>
        <v>1853.5265808189288</v>
      </c>
      <c r="H155" s="38">
        <f t="shared" si="23"/>
        <v>458.01831558840126</v>
      </c>
      <c r="I155" s="36">
        <f t="shared" si="24"/>
        <v>2311.5448964073303</v>
      </c>
      <c r="J155" s="39">
        <f t="shared" si="30"/>
        <v>-220.60878124086005</v>
      </c>
      <c r="K155" s="36">
        <f t="shared" si="25"/>
        <v>2090.9361151664702</v>
      </c>
      <c r="L155" s="36">
        <f t="shared" si="26"/>
        <v>13901631.006993685</v>
      </c>
      <c r="M155" s="36">
        <f t="shared" si="27"/>
        <v>12574889.796611153</v>
      </c>
      <c r="N155" s="40">
        <f>'jan-juli'!M155</f>
        <v>11744051.251952503</v>
      </c>
      <c r="O155" s="40">
        <f t="shared" si="29"/>
        <v>830838.54465864971</v>
      </c>
      <c r="Q155" s="62"/>
      <c r="R155" s="63"/>
      <c r="S155" s="63"/>
      <c r="T155" s="63"/>
    </row>
    <row r="156" spans="1:20" s="34" customFormat="1" x14ac:dyDescent="0.3">
      <c r="A156" s="33">
        <v>919</v>
      </c>
      <c r="B156" s="34" t="s">
        <v>210</v>
      </c>
      <c r="C156" s="35">
        <v>77259</v>
      </c>
      <c r="D156" s="35">
        <v>5618</v>
      </c>
      <c r="E156" s="36">
        <f t="shared" si="21"/>
        <v>13752.046991812033</v>
      </c>
      <c r="F156" s="37">
        <f t="shared" si="28"/>
        <v>0.77233212283561337</v>
      </c>
      <c r="G156" s="38">
        <f t="shared" si="22"/>
        <v>2432.2950601580478</v>
      </c>
      <c r="H156" s="38">
        <f t="shared" si="23"/>
        <v>795.63326186955419</v>
      </c>
      <c r="I156" s="36">
        <f t="shared" si="24"/>
        <v>3227.928322027602</v>
      </c>
      <c r="J156" s="39">
        <f t="shared" si="30"/>
        <v>-220.60878124086005</v>
      </c>
      <c r="K156" s="36">
        <f t="shared" si="25"/>
        <v>3007.319540786742</v>
      </c>
      <c r="L156" s="36">
        <f t="shared" si="26"/>
        <v>18134501.313151069</v>
      </c>
      <c r="M156" s="36">
        <f t="shared" si="27"/>
        <v>16895121.180139918</v>
      </c>
      <c r="N156" s="40">
        <f>'jan-juli'!M156</f>
        <v>15842376.992595466</v>
      </c>
      <c r="O156" s="40">
        <f t="shared" si="29"/>
        <v>1052744.187544452</v>
      </c>
      <c r="Q156" s="62"/>
      <c r="R156" s="63"/>
      <c r="S156" s="63"/>
      <c r="T156" s="63"/>
    </row>
    <row r="157" spans="1:20" s="34" customFormat="1" x14ac:dyDescent="0.3">
      <c r="A157" s="33">
        <v>926</v>
      </c>
      <c r="B157" s="34" t="s">
        <v>211</v>
      </c>
      <c r="C157" s="35">
        <v>168186</v>
      </c>
      <c r="D157" s="35">
        <v>10577</v>
      </c>
      <c r="E157" s="36">
        <f t="shared" si="21"/>
        <v>15901.106173773282</v>
      </c>
      <c r="F157" s="37">
        <f t="shared" si="28"/>
        <v>0.89302596871119355</v>
      </c>
      <c r="G157" s="38">
        <f t="shared" si="22"/>
        <v>1142.8595509812985</v>
      </c>
      <c r="H157" s="38">
        <f t="shared" si="23"/>
        <v>43.462548183116994</v>
      </c>
      <c r="I157" s="36">
        <f t="shared" si="24"/>
        <v>1186.3220991644155</v>
      </c>
      <c r="J157" s="39">
        <f t="shared" si="30"/>
        <v>-220.60878124086005</v>
      </c>
      <c r="K157" s="36">
        <f t="shared" si="25"/>
        <v>965.71331792355545</v>
      </c>
      <c r="L157" s="36">
        <f t="shared" si="26"/>
        <v>12547728.842862023</v>
      </c>
      <c r="M157" s="36">
        <f t="shared" si="27"/>
        <v>10214349.763677446</v>
      </c>
      <c r="N157" s="40">
        <f>'jan-juli'!M157</f>
        <v>12493973.967725588</v>
      </c>
      <c r="O157" s="40">
        <f t="shared" si="29"/>
        <v>-2279624.2040481418</v>
      </c>
      <c r="Q157" s="62"/>
      <c r="R157" s="63"/>
      <c r="S157" s="63"/>
      <c r="T157" s="63"/>
    </row>
    <row r="158" spans="1:20" s="34" customFormat="1" x14ac:dyDescent="0.3">
      <c r="A158" s="33">
        <v>928</v>
      </c>
      <c r="B158" s="34" t="s">
        <v>212</v>
      </c>
      <c r="C158" s="35">
        <v>63221</v>
      </c>
      <c r="D158" s="35">
        <v>5147</v>
      </c>
      <c r="E158" s="36">
        <f t="shared" si="21"/>
        <v>12283.077520885952</v>
      </c>
      <c r="F158" s="37">
        <f t="shared" si="28"/>
        <v>0.68983296394410087</v>
      </c>
      <c r="G158" s="38">
        <f t="shared" si="22"/>
        <v>3313.6767427136961</v>
      </c>
      <c r="H158" s="38">
        <f t="shared" si="23"/>
        <v>1309.7725766936821</v>
      </c>
      <c r="I158" s="36">
        <f t="shared" si="24"/>
        <v>4623.4493194073784</v>
      </c>
      <c r="J158" s="39">
        <f t="shared" si="30"/>
        <v>-220.60878124086005</v>
      </c>
      <c r="K158" s="36">
        <f t="shared" si="25"/>
        <v>4402.8405381665179</v>
      </c>
      <c r="L158" s="36">
        <f t="shared" si="26"/>
        <v>23796893.646989778</v>
      </c>
      <c r="M158" s="36">
        <f t="shared" si="27"/>
        <v>22661420.249943066</v>
      </c>
      <c r="N158" s="40">
        <f>'jan-juli'!M158</f>
        <v>21400821.623511728</v>
      </c>
      <c r="O158" s="40">
        <f t="shared" si="29"/>
        <v>1260598.6264313385</v>
      </c>
      <c r="Q158" s="62"/>
      <c r="R158" s="63"/>
      <c r="S158" s="63"/>
      <c r="T158" s="63"/>
    </row>
    <row r="159" spans="1:20" s="34" customFormat="1" x14ac:dyDescent="0.3">
      <c r="A159" s="33">
        <v>929</v>
      </c>
      <c r="B159" s="34" t="s">
        <v>213</v>
      </c>
      <c r="C159" s="35">
        <v>28289</v>
      </c>
      <c r="D159" s="35">
        <v>1847</v>
      </c>
      <c r="E159" s="36">
        <f t="shared" si="21"/>
        <v>15316.188413643747</v>
      </c>
      <c r="F159" s="37">
        <f t="shared" si="28"/>
        <v>0.86017625727302971</v>
      </c>
      <c r="G159" s="38">
        <f t="shared" si="22"/>
        <v>1493.8102070590189</v>
      </c>
      <c r="H159" s="38">
        <f t="shared" si="23"/>
        <v>248.18376422845392</v>
      </c>
      <c r="I159" s="36">
        <f t="shared" si="24"/>
        <v>1741.993971287473</v>
      </c>
      <c r="J159" s="39">
        <f t="shared" si="30"/>
        <v>-220.60878124086005</v>
      </c>
      <c r="K159" s="36">
        <f t="shared" si="25"/>
        <v>1521.3851900466129</v>
      </c>
      <c r="L159" s="36">
        <f t="shared" si="26"/>
        <v>3217462.8649679627</v>
      </c>
      <c r="M159" s="36">
        <f t="shared" si="27"/>
        <v>2809998.4460160942</v>
      </c>
      <c r="N159" s="40">
        <f>'jan-juli'!M159</f>
        <v>4115152.7955364608</v>
      </c>
      <c r="O159" s="40">
        <f t="shared" si="29"/>
        <v>-1305154.3495203666</v>
      </c>
      <c r="Q159" s="62"/>
      <c r="R159" s="63"/>
      <c r="S159" s="63"/>
      <c r="T159" s="63"/>
    </row>
    <row r="160" spans="1:20" s="34" customFormat="1" x14ac:dyDescent="0.3">
      <c r="A160" s="33">
        <v>935</v>
      </c>
      <c r="B160" s="34" t="s">
        <v>214</v>
      </c>
      <c r="C160" s="35">
        <v>20054</v>
      </c>
      <c r="D160" s="35">
        <v>1317</v>
      </c>
      <c r="E160" s="36">
        <f t="shared" si="21"/>
        <v>15227.03113135915</v>
      </c>
      <c r="F160" s="37">
        <f t="shared" si="28"/>
        <v>0.85516907302372369</v>
      </c>
      <c r="G160" s="38">
        <f t="shared" si="22"/>
        <v>1547.3045764297774</v>
      </c>
      <c r="H160" s="38">
        <f t="shared" si="23"/>
        <v>279.388813028063</v>
      </c>
      <c r="I160" s="36">
        <f t="shared" si="24"/>
        <v>1826.6933894578403</v>
      </c>
      <c r="J160" s="39">
        <f t="shared" si="30"/>
        <v>-220.60878124086005</v>
      </c>
      <c r="K160" s="36">
        <f t="shared" si="25"/>
        <v>1606.0846082169803</v>
      </c>
      <c r="L160" s="36">
        <f t="shared" si="26"/>
        <v>2405755.1939159757</v>
      </c>
      <c r="M160" s="36">
        <f t="shared" si="27"/>
        <v>2115213.4290217631</v>
      </c>
      <c r="N160" s="40">
        <f>'jan-juli'!M160</f>
        <v>2092066.2868010388</v>
      </c>
      <c r="O160" s="40">
        <f t="shared" si="29"/>
        <v>23147.142220724374</v>
      </c>
      <c r="Q160" s="62"/>
      <c r="R160" s="63"/>
      <c r="S160" s="63"/>
      <c r="T160" s="63"/>
    </row>
    <row r="161" spans="1:20" s="34" customFormat="1" x14ac:dyDescent="0.3">
      <c r="A161" s="33">
        <v>937</v>
      </c>
      <c r="B161" s="34" t="s">
        <v>215</v>
      </c>
      <c r="C161" s="35">
        <v>46905</v>
      </c>
      <c r="D161" s="35">
        <v>3582</v>
      </c>
      <c r="E161" s="36">
        <f t="shared" si="21"/>
        <v>13094.639865996651</v>
      </c>
      <c r="F161" s="37">
        <f t="shared" si="28"/>
        <v>0.73541131814736882</v>
      </c>
      <c r="G161" s="38">
        <f t="shared" si="22"/>
        <v>2826.7393356472771</v>
      </c>
      <c r="H161" s="38">
        <f t="shared" si="23"/>
        <v>1025.7257559049378</v>
      </c>
      <c r="I161" s="36">
        <f t="shared" si="24"/>
        <v>3852.4650915522152</v>
      </c>
      <c r="J161" s="39">
        <f t="shared" si="30"/>
        <v>-220.60878124086005</v>
      </c>
      <c r="K161" s="36">
        <f t="shared" si="25"/>
        <v>3631.8563103113552</v>
      </c>
      <c r="L161" s="36">
        <f t="shared" si="26"/>
        <v>13799529.957940035</v>
      </c>
      <c r="M161" s="36">
        <f t="shared" si="27"/>
        <v>13009309.303535275</v>
      </c>
      <c r="N161" s="40">
        <f>'jan-juli'!M161</f>
        <v>11357405.800547699</v>
      </c>
      <c r="O161" s="40">
        <f t="shared" si="29"/>
        <v>1651903.5029875766</v>
      </c>
      <c r="Q161" s="62"/>
      <c r="R161" s="63"/>
      <c r="S161" s="63"/>
      <c r="T161" s="63"/>
    </row>
    <row r="162" spans="1:20" s="34" customFormat="1" x14ac:dyDescent="0.3">
      <c r="A162" s="33">
        <v>938</v>
      </c>
      <c r="B162" s="34" t="s">
        <v>216</v>
      </c>
      <c r="C162" s="35">
        <v>19112</v>
      </c>
      <c r="D162" s="35">
        <v>1204</v>
      </c>
      <c r="E162" s="36">
        <f t="shared" si="21"/>
        <v>15873.75415282392</v>
      </c>
      <c r="F162" s="37">
        <f t="shared" si="28"/>
        <v>0.89148984507692719</v>
      </c>
      <c r="G162" s="38">
        <f t="shared" si="22"/>
        <v>1159.2707635509155</v>
      </c>
      <c r="H162" s="38">
        <f t="shared" si="23"/>
        <v>53.03575551539361</v>
      </c>
      <c r="I162" s="36">
        <f t="shared" si="24"/>
        <v>1212.3065190663092</v>
      </c>
      <c r="J162" s="39">
        <f t="shared" si="30"/>
        <v>-220.60878124086005</v>
      </c>
      <c r="K162" s="36">
        <f t="shared" si="25"/>
        <v>991.69773782544917</v>
      </c>
      <c r="L162" s="36">
        <f t="shared" si="26"/>
        <v>1459617.0489558363</v>
      </c>
      <c r="M162" s="36">
        <f t="shared" si="27"/>
        <v>1194004.0763418409</v>
      </c>
      <c r="N162" s="40">
        <f>'jan-juli'!M162</f>
        <v>908004.86325578042</v>
      </c>
      <c r="O162" s="40">
        <f t="shared" si="29"/>
        <v>285999.21308606048</v>
      </c>
      <c r="Q162" s="62"/>
      <c r="R162" s="63"/>
      <c r="S162" s="63"/>
      <c r="T162" s="63"/>
    </row>
    <row r="163" spans="1:20" s="34" customFormat="1" x14ac:dyDescent="0.3">
      <c r="A163" s="33">
        <v>940</v>
      </c>
      <c r="B163" s="34" t="s">
        <v>217</v>
      </c>
      <c r="C163" s="35">
        <v>33088</v>
      </c>
      <c r="D163" s="35">
        <v>1242</v>
      </c>
      <c r="E163" s="36">
        <f t="shared" si="21"/>
        <v>26640.901771336554</v>
      </c>
      <c r="F163" s="37">
        <f t="shared" si="28"/>
        <v>1.4961862936886514</v>
      </c>
      <c r="G163" s="38">
        <f t="shared" si="22"/>
        <v>-5301.0178075566646</v>
      </c>
      <c r="H163" s="38">
        <f t="shared" si="23"/>
        <v>0</v>
      </c>
      <c r="I163" s="36">
        <f t="shared" si="24"/>
        <v>-5301.0178075566646</v>
      </c>
      <c r="J163" s="39">
        <f t="shared" si="30"/>
        <v>-220.60878124086005</v>
      </c>
      <c r="K163" s="36">
        <f t="shared" si="25"/>
        <v>-5521.6265887975251</v>
      </c>
      <c r="L163" s="36">
        <f t="shared" si="26"/>
        <v>-6583864.1169853779</v>
      </c>
      <c r="M163" s="36">
        <f t="shared" si="27"/>
        <v>-6857860.2232865263</v>
      </c>
      <c r="N163" s="40">
        <f>'jan-juli'!M163</f>
        <v>-6915318.9035185399</v>
      </c>
      <c r="O163" s="40">
        <f t="shared" si="29"/>
        <v>57458.680232013576</v>
      </c>
      <c r="Q163" s="62"/>
      <c r="R163" s="63"/>
      <c r="S163" s="63"/>
      <c r="T163" s="63"/>
    </row>
    <row r="164" spans="1:20" s="34" customFormat="1" x14ac:dyDescent="0.3">
      <c r="A164" s="33">
        <v>941</v>
      </c>
      <c r="B164" s="34" t="s">
        <v>218</v>
      </c>
      <c r="C164" s="35">
        <v>56979</v>
      </c>
      <c r="D164" s="35">
        <v>945</v>
      </c>
      <c r="E164" s="36">
        <f t="shared" si="21"/>
        <v>60295.238095238092</v>
      </c>
      <c r="F164" s="37">
        <f t="shared" si="28"/>
        <v>3.386255825238274</v>
      </c>
      <c r="G164" s="38">
        <f t="shared" si="22"/>
        <v>-25493.61960189759</v>
      </c>
      <c r="H164" s="38">
        <f t="shared" si="23"/>
        <v>0</v>
      </c>
      <c r="I164" s="36">
        <f t="shared" si="24"/>
        <v>-25493.61960189759</v>
      </c>
      <c r="J164" s="39">
        <f t="shared" si="30"/>
        <v>-220.60878124086005</v>
      </c>
      <c r="K164" s="36">
        <f t="shared" si="25"/>
        <v>-25714.228383138448</v>
      </c>
      <c r="L164" s="36">
        <f t="shared" si="26"/>
        <v>-24091470.523793221</v>
      </c>
      <c r="M164" s="36">
        <f t="shared" si="27"/>
        <v>-24299945.822065834</v>
      </c>
      <c r="N164" s="40">
        <f>'jan-juli'!M164</f>
        <v>-23624225.252677146</v>
      </c>
      <c r="O164" s="40">
        <f t="shared" si="29"/>
        <v>-675720.56938868761</v>
      </c>
      <c r="Q164" s="62"/>
      <c r="R164" s="63"/>
      <c r="S164" s="63"/>
      <c r="T164" s="63"/>
    </row>
    <row r="165" spans="1:20" s="34" customFormat="1" x14ac:dyDescent="0.3">
      <c r="A165" s="33">
        <v>1001</v>
      </c>
      <c r="B165" s="34" t="s">
        <v>219</v>
      </c>
      <c r="C165" s="35">
        <v>1440913</v>
      </c>
      <c r="D165" s="35">
        <v>88447</v>
      </c>
      <c r="E165" s="36">
        <f t="shared" si="21"/>
        <v>16291.259172159598</v>
      </c>
      <c r="F165" s="37">
        <f t="shared" si="28"/>
        <v>0.91493744804614596</v>
      </c>
      <c r="G165" s="38">
        <f t="shared" si="22"/>
        <v>908.76775194950858</v>
      </c>
      <c r="H165" s="38">
        <f t="shared" si="23"/>
        <v>0</v>
      </c>
      <c r="I165" s="36">
        <f t="shared" si="24"/>
        <v>908.76775194950858</v>
      </c>
      <c r="J165" s="39">
        <f t="shared" si="30"/>
        <v>-220.60878124086005</v>
      </c>
      <c r="K165" s="36">
        <f t="shared" si="25"/>
        <v>688.15897070864855</v>
      </c>
      <c r="L165" s="36">
        <f t="shared" si="26"/>
        <v>80377781.356678188</v>
      </c>
      <c r="M165" s="36">
        <f t="shared" si="27"/>
        <v>60865596.482267842</v>
      </c>
      <c r="N165" s="40">
        <f>'jan-juli'!M165</f>
        <v>62938305.266099647</v>
      </c>
      <c r="O165" s="40">
        <f t="shared" si="29"/>
        <v>-2072708.783831805</v>
      </c>
      <c r="Q165" s="62"/>
      <c r="R165" s="63"/>
      <c r="S165" s="63"/>
      <c r="T165" s="63"/>
    </row>
    <row r="166" spans="1:20" s="34" customFormat="1" x14ac:dyDescent="0.3">
      <c r="A166" s="33">
        <v>1002</v>
      </c>
      <c r="B166" s="34" t="s">
        <v>220</v>
      </c>
      <c r="C166" s="35">
        <v>227326</v>
      </c>
      <c r="D166" s="35">
        <v>15529</v>
      </c>
      <c r="E166" s="36">
        <f t="shared" si="21"/>
        <v>14638.804816794385</v>
      </c>
      <c r="F166" s="37">
        <f t="shared" si="28"/>
        <v>0.82213354903910751</v>
      </c>
      <c r="G166" s="38">
        <f t="shared" si="22"/>
        <v>1900.2403651686363</v>
      </c>
      <c r="H166" s="38">
        <f t="shared" si="23"/>
        <v>485.26802312573068</v>
      </c>
      <c r="I166" s="36">
        <f t="shared" si="24"/>
        <v>2385.5083882943673</v>
      </c>
      <c r="J166" s="39">
        <f t="shared" si="30"/>
        <v>-220.60878124086005</v>
      </c>
      <c r="K166" s="36">
        <f t="shared" si="25"/>
        <v>2164.8996070535072</v>
      </c>
      <c r="L166" s="36">
        <f t="shared" si="26"/>
        <v>37044559.761823229</v>
      </c>
      <c r="M166" s="36">
        <f t="shared" si="27"/>
        <v>33618725.997933917</v>
      </c>
      <c r="N166" s="40">
        <f>'jan-juli'!M166</f>
        <v>34193964.705947861</v>
      </c>
      <c r="O166" s="40">
        <f t="shared" si="29"/>
        <v>-575238.70801394433</v>
      </c>
      <c r="Q166" s="62"/>
      <c r="R166" s="63"/>
      <c r="S166" s="63"/>
      <c r="T166" s="63"/>
    </row>
    <row r="167" spans="1:20" s="34" customFormat="1" x14ac:dyDescent="0.3">
      <c r="A167" s="33">
        <v>1003</v>
      </c>
      <c r="B167" s="34" t="s">
        <v>221</v>
      </c>
      <c r="C167" s="35">
        <v>142972</v>
      </c>
      <c r="D167" s="35">
        <v>9705</v>
      </c>
      <c r="E167" s="36">
        <f t="shared" si="21"/>
        <v>14731.787738279238</v>
      </c>
      <c r="F167" s="37">
        <f t="shared" si="28"/>
        <v>0.82735558596063719</v>
      </c>
      <c r="G167" s="38">
        <f t="shared" si="22"/>
        <v>1844.4506122777248</v>
      </c>
      <c r="H167" s="38">
        <f t="shared" si="23"/>
        <v>452.72400060603235</v>
      </c>
      <c r="I167" s="36">
        <f t="shared" si="24"/>
        <v>2297.1746128837572</v>
      </c>
      <c r="J167" s="39">
        <f t="shared" si="30"/>
        <v>-220.60878124086005</v>
      </c>
      <c r="K167" s="36">
        <f t="shared" si="25"/>
        <v>2076.5658316428971</v>
      </c>
      <c r="L167" s="36">
        <f t="shared" si="26"/>
        <v>22294079.618036862</v>
      </c>
      <c r="M167" s="36">
        <f t="shared" si="27"/>
        <v>20153071.396094318</v>
      </c>
      <c r="N167" s="40">
        <f>'jan-juli'!M167</f>
        <v>19155075.598636359</v>
      </c>
      <c r="O167" s="40">
        <f t="shared" si="29"/>
        <v>997995.7974579595</v>
      </c>
      <c r="Q167" s="62"/>
      <c r="R167" s="63"/>
      <c r="S167" s="63"/>
      <c r="T167" s="63"/>
    </row>
    <row r="168" spans="1:20" s="34" customFormat="1" x14ac:dyDescent="0.3">
      <c r="A168" s="33">
        <v>1004</v>
      </c>
      <c r="B168" s="34" t="s">
        <v>222</v>
      </c>
      <c r="C168" s="35">
        <v>147426</v>
      </c>
      <c r="D168" s="35">
        <v>9096</v>
      </c>
      <c r="E168" s="36">
        <f>(C168*1000)/D168</f>
        <v>16207.78364116095</v>
      </c>
      <c r="F168" s="37">
        <f t="shared" si="28"/>
        <v>0.91024935804038887</v>
      </c>
      <c r="G168" s="38">
        <f>(E$437-E168)*0.6</f>
        <v>958.8530705486977</v>
      </c>
      <c r="H168" s="38">
        <f>IF(E168&gt;=E$437*0.9,0,IF(E168&lt;0.9*E$437,(E$437*0.9-E168)*0.35))</f>
        <v>0</v>
      </c>
      <c r="I168" s="36">
        <f>G168+H168</f>
        <v>958.8530705486977</v>
      </c>
      <c r="J168" s="39">
        <f>I$439</f>
        <v>-220.60878124086005</v>
      </c>
      <c r="K168" s="36">
        <f>I168+J168</f>
        <v>738.24428930783768</v>
      </c>
      <c r="L168" s="36">
        <f>(I168*D168)</f>
        <v>8721727.5297109541</v>
      </c>
      <c r="M168" s="36">
        <f>(K168*D168)</f>
        <v>6715070.0555440914</v>
      </c>
      <c r="N168" s="40">
        <f>'jan-juli'!M168</f>
        <v>6711026.7742313715</v>
      </c>
      <c r="O168" s="40">
        <f>M168-N168</f>
        <v>4043.2813127199188</v>
      </c>
      <c r="Q168" s="62"/>
      <c r="R168" s="63"/>
      <c r="S168" s="63"/>
      <c r="T168" s="63"/>
    </row>
    <row r="169" spans="1:20" s="34" customFormat="1" x14ac:dyDescent="0.3">
      <c r="A169" s="33">
        <v>1014</v>
      </c>
      <c r="B169" s="34" t="s">
        <v>223</v>
      </c>
      <c r="C169" s="35">
        <v>183353</v>
      </c>
      <c r="D169" s="35">
        <v>14308</v>
      </c>
      <c r="E169" s="36">
        <f t="shared" si="21"/>
        <v>12814.719038300251</v>
      </c>
      <c r="F169" s="37">
        <f t="shared" si="28"/>
        <v>0.71969061509789667</v>
      </c>
      <c r="G169" s="38">
        <f t="shared" si="22"/>
        <v>2994.6918322651168</v>
      </c>
      <c r="H169" s="38">
        <f t="shared" si="23"/>
        <v>1123.6980455986777</v>
      </c>
      <c r="I169" s="36">
        <f t="shared" si="24"/>
        <v>4118.389877863794</v>
      </c>
      <c r="J169" s="39">
        <f t="shared" si="30"/>
        <v>-220.60878124086005</v>
      </c>
      <c r="K169" s="36">
        <f t="shared" si="25"/>
        <v>3897.781096622934</v>
      </c>
      <c r="L169" s="36">
        <f t="shared" si="26"/>
        <v>58925922.372475162</v>
      </c>
      <c r="M169" s="36">
        <f t="shared" si="27"/>
        <v>55769451.930480942</v>
      </c>
      <c r="N169" s="40">
        <f>'jan-juli'!M169</f>
        <v>52784198.239597015</v>
      </c>
      <c r="O169" s="40">
        <f t="shared" si="29"/>
        <v>2985253.690883927</v>
      </c>
      <c r="Q169" s="62"/>
      <c r="R169" s="63"/>
      <c r="S169" s="63"/>
      <c r="T169" s="63"/>
    </row>
    <row r="170" spans="1:20" s="34" customFormat="1" x14ac:dyDescent="0.3">
      <c r="A170" s="33">
        <v>1017</v>
      </c>
      <c r="B170" s="34" t="s">
        <v>224</v>
      </c>
      <c r="C170" s="35">
        <v>83341</v>
      </c>
      <c r="D170" s="35">
        <v>6419</v>
      </c>
      <c r="E170" s="36">
        <f t="shared" si="21"/>
        <v>12983.486524380745</v>
      </c>
      <c r="F170" s="37">
        <f t="shared" si="28"/>
        <v>0.72916880775298187</v>
      </c>
      <c r="G170" s="38">
        <f t="shared" si="22"/>
        <v>2893.4313406168203</v>
      </c>
      <c r="H170" s="38">
        <f t="shared" si="23"/>
        <v>1064.6294254705047</v>
      </c>
      <c r="I170" s="36">
        <f t="shared" si="24"/>
        <v>3958.0607660873247</v>
      </c>
      <c r="J170" s="39">
        <f t="shared" si="30"/>
        <v>-220.60878124086005</v>
      </c>
      <c r="K170" s="36">
        <f t="shared" si="25"/>
        <v>3737.4519848464647</v>
      </c>
      <c r="L170" s="36">
        <f t="shared" si="26"/>
        <v>25406792.057514537</v>
      </c>
      <c r="M170" s="36">
        <f t="shared" si="27"/>
        <v>23990704.290729456</v>
      </c>
      <c r="N170" s="40">
        <f>'jan-juli'!M170</f>
        <v>23040669.244476747</v>
      </c>
      <c r="O170" s="40">
        <f t="shared" si="29"/>
        <v>950035.04625270888</v>
      </c>
      <c r="Q170" s="62"/>
      <c r="R170" s="63"/>
      <c r="S170" s="63"/>
      <c r="T170" s="63"/>
    </row>
    <row r="171" spans="1:20" s="34" customFormat="1" x14ac:dyDescent="0.3">
      <c r="A171" s="33">
        <v>1018</v>
      </c>
      <c r="B171" s="34" t="s">
        <v>225</v>
      </c>
      <c r="C171" s="35">
        <v>174017</v>
      </c>
      <c r="D171" s="35">
        <v>11260</v>
      </c>
      <c r="E171" s="36">
        <f t="shared" si="21"/>
        <v>15454.440497335701</v>
      </c>
      <c r="F171" s="37">
        <f t="shared" si="28"/>
        <v>0.86794066684404325</v>
      </c>
      <c r="G171" s="38">
        <f t="shared" si="22"/>
        <v>1410.8589568438467</v>
      </c>
      <c r="H171" s="38">
        <f t="shared" si="23"/>
        <v>199.79553493627009</v>
      </c>
      <c r="I171" s="36">
        <f t="shared" si="24"/>
        <v>1610.6544917801168</v>
      </c>
      <c r="J171" s="39">
        <f t="shared" si="30"/>
        <v>-220.60878124086005</v>
      </c>
      <c r="K171" s="36">
        <f t="shared" si="25"/>
        <v>1390.0457105392568</v>
      </c>
      <c r="L171" s="36">
        <f t="shared" si="26"/>
        <v>18135969.577444114</v>
      </c>
      <c r="M171" s="36">
        <f t="shared" si="27"/>
        <v>15651914.700672032</v>
      </c>
      <c r="N171" s="40">
        <f>'jan-juli'!M171</f>
        <v>15879803.940303488</v>
      </c>
      <c r="O171" s="40">
        <f t="shared" si="29"/>
        <v>-227889.23963145539</v>
      </c>
      <c r="Q171" s="62"/>
      <c r="R171" s="63"/>
      <c r="S171" s="63"/>
      <c r="T171" s="63"/>
    </row>
    <row r="172" spans="1:20" s="34" customFormat="1" x14ac:dyDescent="0.3">
      <c r="A172" s="33">
        <v>1021</v>
      </c>
      <c r="B172" s="34" t="s">
        <v>226</v>
      </c>
      <c r="C172" s="35">
        <v>32413</v>
      </c>
      <c r="D172" s="35">
        <v>2290</v>
      </c>
      <c r="E172" s="36">
        <f t="shared" si="21"/>
        <v>14154.148471615721</v>
      </c>
      <c r="F172" s="37">
        <f t="shared" si="28"/>
        <v>0.79491464379973087</v>
      </c>
      <c r="G172" s="38">
        <f t="shared" si="22"/>
        <v>2191.0341722758349</v>
      </c>
      <c r="H172" s="38">
        <f t="shared" si="23"/>
        <v>654.89774393826315</v>
      </c>
      <c r="I172" s="36">
        <f t="shared" si="24"/>
        <v>2845.9319162140982</v>
      </c>
      <c r="J172" s="39">
        <f t="shared" si="30"/>
        <v>-220.60878124086005</v>
      </c>
      <c r="K172" s="36">
        <f t="shared" si="25"/>
        <v>2625.3231349732382</v>
      </c>
      <c r="L172" s="36">
        <f t="shared" si="26"/>
        <v>6517184.088130285</v>
      </c>
      <c r="M172" s="36">
        <f t="shared" si="27"/>
        <v>6011989.9790887153</v>
      </c>
      <c r="N172" s="40">
        <f>'jan-juli'!M172</f>
        <v>5807983.2169888997</v>
      </c>
      <c r="O172" s="40">
        <f t="shared" si="29"/>
        <v>204006.76209981553</v>
      </c>
      <c r="Q172" s="62"/>
      <c r="R172" s="63"/>
      <c r="S172" s="63"/>
      <c r="T172" s="63"/>
    </row>
    <row r="173" spans="1:20" s="34" customFormat="1" x14ac:dyDescent="0.3">
      <c r="A173" s="33">
        <v>1026</v>
      </c>
      <c r="B173" s="34" t="s">
        <v>227</v>
      </c>
      <c r="C173" s="35">
        <v>26037</v>
      </c>
      <c r="D173" s="35">
        <v>942</v>
      </c>
      <c r="E173" s="36">
        <f t="shared" si="21"/>
        <v>27640.127388535031</v>
      </c>
      <c r="F173" s="37">
        <f t="shared" si="28"/>
        <v>1.5523040514727919</v>
      </c>
      <c r="G173" s="38">
        <f t="shared" si="22"/>
        <v>-5900.5531778757513</v>
      </c>
      <c r="H173" s="38">
        <f t="shared" si="23"/>
        <v>0</v>
      </c>
      <c r="I173" s="36">
        <f t="shared" si="24"/>
        <v>-5900.5531778757513</v>
      </c>
      <c r="J173" s="39">
        <f t="shared" si="30"/>
        <v>-220.60878124086005</v>
      </c>
      <c r="K173" s="36">
        <f t="shared" si="25"/>
        <v>-6121.1619591166118</v>
      </c>
      <c r="L173" s="36">
        <f t="shared" si="26"/>
        <v>-5558321.0935589578</v>
      </c>
      <c r="M173" s="36">
        <f t="shared" si="27"/>
        <v>-5766134.5654878486</v>
      </c>
      <c r="N173" s="40">
        <f>'jan-juli'!M173</f>
        <v>-6084383.9026686493</v>
      </c>
      <c r="O173" s="40">
        <f t="shared" si="29"/>
        <v>318249.33718080074</v>
      </c>
      <c r="Q173" s="62"/>
      <c r="R173" s="63"/>
      <c r="S173" s="63"/>
      <c r="T173" s="63"/>
    </row>
    <row r="174" spans="1:20" s="34" customFormat="1" x14ac:dyDescent="0.3">
      <c r="A174" s="33">
        <v>1027</v>
      </c>
      <c r="B174" s="34" t="s">
        <v>228</v>
      </c>
      <c r="C174" s="35">
        <v>23552</v>
      </c>
      <c r="D174" s="35">
        <v>1750</v>
      </c>
      <c r="E174" s="36">
        <f t="shared" si="21"/>
        <v>13458.285714285714</v>
      </c>
      <c r="F174" s="37">
        <f t="shared" si="28"/>
        <v>0.75583412284958296</v>
      </c>
      <c r="G174" s="38">
        <f t="shared" si="22"/>
        <v>2608.5518266738391</v>
      </c>
      <c r="H174" s="38">
        <f t="shared" si="23"/>
        <v>898.44970900376563</v>
      </c>
      <c r="I174" s="36">
        <f t="shared" si="24"/>
        <v>3507.0015356776048</v>
      </c>
      <c r="J174" s="39">
        <f t="shared" si="30"/>
        <v>-220.60878124086005</v>
      </c>
      <c r="K174" s="36">
        <f t="shared" si="25"/>
        <v>3286.3927544367448</v>
      </c>
      <c r="L174" s="36">
        <f t="shared" si="26"/>
        <v>6137252.6874358086</v>
      </c>
      <c r="M174" s="36">
        <f t="shared" si="27"/>
        <v>5751187.3202643031</v>
      </c>
      <c r="N174" s="40">
        <f>'jan-juli'!M174</f>
        <v>5731759.2269565826</v>
      </c>
      <c r="O174" s="40">
        <f t="shared" si="29"/>
        <v>19428.093307720497</v>
      </c>
      <c r="Q174" s="62"/>
      <c r="R174" s="63"/>
      <c r="S174" s="63"/>
      <c r="T174" s="63"/>
    </row>
    <row r="175" spans="1:20" s="34" customFormat="1" x14ac:dyDescent="0.3">
      <c r="A175" s="33">
        <v>1029</v>
      </c>
      <c r="B175" s="34" t="s">
        <v>229</v>
      </c>
      <c r="C175" s="35">
        <v>68389</v>
      </c>
      <c r="D175" s="35">
        <v>4943</v>
      </c>
      <c r="E175" s="36">
        <f t="shared" si="21"/>
        <v>13835.524984827029</v>
      </c>
      <c r="F175" s="37">
        <f t="shared" si="28"/>
        <v>0.77702035111128132</v>
      </c>
      <c r="G175" s="38">
        <f t="shared" si="22"/>
        <v>2382.2082643490503</v>
      </c>
      <c r="H175" s="38">
        <f t="shared" si="23"/>
        <v>766.41596431430548</v>
      </c>
      <c r="I175" s="36">
        <f t="shared" si="24"/>
        <v>3148.624228663356</v>
      </c>
      <c r="J175" s="39">
        <f t="shared" si="30"/>
        <v>-220.60878124086005</v>
      </c>
      <c r="K175" s="36">
        <f t="shared" si="25"/>
        <v>2928.015447422496</v>
      </c>
      <c r="L175" s="36">
        <f t="shared" si="26"/>
        <v>15563649.562282968</v>
      </c>
      <c r="M175" s="36">
        <f t="shared" si="27"/>
        <v>14473180.356609398</v>
      </c>
      <c r="N175" s="40">
        <f>'jan-juli'!M175</f>
        <v>15647347.005055074</v>
      </c>
      <c r="O175" s="40">
        <f t="shared" si="29"/>
        <v>-1174166.6484456751</v>
      </c>
      <c r="Q175" s="62"/>
      <c r="R175" s="63"/>
      <c r="S175" s="63"/>
      <c r="T175" s="63"/>
    </row>
    <row r="176" spans="1:20" s="34" customFormat="1" x14ac:dyDescent="0.3">
      <c r="A176" s="33">
        <v>1032</v>
      </c>
      <c r="B176" s="34" t="s">
        <v>230</v>
      </c>
      <c r="C176" s="35">
        <v>111758</v>
      </c>
      <c r="D176" s="35">
        <v>8497</v>
      </c>
      <c r="E176" s="36">
        <f t="shared" si="21"/>
        <v>13152.64210897964</v>
      </c>
      <c r="F176" s="37">
        <f t="shared" si="28"/>
        <v>0.73866879650524175</v>
      </c>
      <c r="G176" s="38">
        <f t="shared" si="22"/>
        <v>2791.937989857483</v>
      </c>
      <c r="H176" s="38">
        <f t="shared" si="23"/>
        <v>1005.4249708608913</v>
      </c>
      <c r="I176" s="36">
        <f t="shared" si="24"/>
        <v>3797.3629607183743</v>
      </c>
      <c r="J176" s="39">
        <f t="shared" si="30"/>
        <v>-220.60878124086005</v>
      </c>
      <c r="K176" s="36">
        <f t="shared" si="25"/>
        <v>3576.7541794775143</v>
      </c>
      <c r="L176" s="36">
        <f t="shared" si="26"/>
        <v>32266193.077224027</v>
      </c>
      <c r="M176" s="36">
        <f t="shared" si="27"/>
        <v>30391680.263020437</v>
      </c>
      <c r="N176" s="40">
        <f>'jan-juli'!M176</f>
        <v>29773927.857971471</v>
      </c>
      <c r="O176" s="40">
        <f t="shared" si="29"/>
        <v>617752.40504896641</v>
      </c>
      <c r="Q176" s="62"/>
      <c r="R176" s="63"/>
      <c r="S176" s="63"/>
      <c r="T176" s="63"/>
    </row>
    <row r="177" spans="1:20" s="34" customFormat="1" x14ac:dyDescent="0.3">
      <c r="A177" s="33">
        <v>1034</v>
      </c>
      <c r="B177" s="34" t="s">
        <v>231</v>
      </c>
      <c r="C177" s="35">
        <v>23831</v>
      </c>
      <c r="D177" s="35">
        <v>1702</v>
      </c>
      <c r="E177" s="36">
        <f t="shared" si="21"/>
        <v>14001.762632197415</v>
      </c>
      <c r="F177" s="37">
        <f t="shared" si="28"/>
        <v>0.78635646486694344</v>
      </c>
      <c r="G177" s="38">
        <f t="shared" si="22"/>
        <v>2282.4656759268187</v>
      </c>
      <c r="H177" s="38">
        <f t="shared" si="23"/>
        <v>708.2327877346703</v>
      </c>
      <c r="I177" s="36">
        <f t="shared" si="24"/>
        <v>2990.6984636614889</v>
      </c>
      <c r="J177" s="39">
        <f t="shared" si="30"/>
        <v>-220.60878124086005</v>
      </c>
      <c r="K177" s="36">
        <f t="shared" si="25"/>
        <v>2770.0896824206288</v>
      </c>
      <c r="L177" s="36">
        <f t="shared" si="26"/>
        <v>5090168.7851518542</v>
      </c>
      <c r="M177" s="36">
        <f t="shared" si="27"/>
        <v>4714692.63947991</v>
      </c>
      <c r="N177" s="40">
        <f>'jan-juli'!M177</f>
        <v>4643609.3167314874</v>
      </c>
      <c r="O177" s="40">
        <f t="shared" si="29"/>
        <v>71083.322748422623</v>
      </c>
      <c r="Q177" s="62"/>
      <c r="R177" s="63"/>
      <c r="S177" s="63"/>
      <c r="T177" s="63"/>
    </row>
    <row r="178" spans="1:20" s="34" customFormat="1" x14ac:dyDescent="0.3">
      <c r="A178" s="33">
        <v>1037</v>
      </c>
      <c r="B178" s="34" t="s">
        <v>232</v>
      </c>
      <c r="C178" s="35">
        <v>109505</v>
      </c>
      <c r="D178" s="35">
        <v>5981</v>
      </c>
      <c r="E178" s="36">
        <f t="shared" si="21"/>
        <v>18308.811235579335</v>
      </c>
      <c r="F178" s="37">
        <f t="shared" si="28"/>
        <v>1.0282456900118766</v>
      </c>
      <c r="G178" s="38">
        <f t="shared" si="22"/>
        <v>-301.76348610233327</v>
      </c>
      <c r="H178" s="38">
        <f t="shared" si="23"/>
        <v>0</v>
      </c>
      <c r="I178" s="36">
        <f t="shared" si="24"/>
        <v>-301.76348610233327</v>
      </c>
      <c r="J178" s="39">
        <f t="shared" si="30"/>
        <v>-220.60878124086005</v>
      </c>
      <c r="K178" s="36">
        <f t="shared" si="25"/>
        <v>-522.37226734319336</v>
      </c>
      <c r="L178" s="36">
        <f t="shared" si="26"/>
        <v>-1804847.4103780554</v>
      </c>
      <c r="M178" s="36">
        <f t="shared" si="27"/>
        <v>-3124308.5309796394</v>
      </c>
      <c r="N178" s="40">
        <f>'jan-juli'!M178</f>
        <v>-3384838.1336106141</v>
      </c>
      <c r="O178" s="40">
        <f t="shared" si="29"/>
        <v>260529.60263097472</v>
      </c>
      <c r="Q178" s="62"/>
      <c r="R178" s="63"/>
      <c r="S178" s="63"/>
      <c r="T178" s="63"/>
    </row>
    <row r="179" spans="1:20" s="34" customFormat="1" x14ac:dyDescent="0.3">
      <c r="A179" s="33">
        <v>1046</v>
      </c>
      <c r="B179" s="34" t="s">
        <v>233</v>
      </c>
      <c r="C179" s="35">
        <v>73072</v>
      </c>
      <c r="D179" s="35">
        <v>1832</v>
      </c>
      <c r="E179" s="36">
        <f t="shared" si="21"/>
        <v>39886.462882096072</v>
      </c>
      <c r="F179" s="37">
        <f t="shared" si="28"/>
        <v>2.240073537305014</v>
      </c>
      <c r="G179" s="38">
        <f t="shared" si="22"/>
        <v>-13248.354474012374</v>
      </c>
      <c r="H179" s="38">
        <f t="shared" si="23"/>
        <v>0</v>
      </c>
      <c r="I179" s="36">
        <f t="shared" si="24"/>
        <v>-13248.354474012374</v>
      </c>
      <c r="J179" s="39">
        <f t="shared" si="30"/>
        <v>-220.60878124086005</v>
      </c>
      <c r="K179" s="36">
        <f t="shared" si="25"/>
        <v>-13468.963255253235</v>
      </c>
      <c r="L179" s="36">
        <f t="shared" si="26"/>
        <v>-24270985.396390669</v>
      </c>
      <c r="M179" s="36">
        <f t="shared" si="27"/>
        <v>-24675140.683623925</v>
      </c>
      <c r="N179" s="40">
        <f>'jan-juli'!M179</f>
        <v>-24625251.071856655</v>
      </c>
      <c r="O179" s="40">
        <f t="shared" si="29"/>
        <v>-49889.611767269671</v>
      </c>
      <c r="Q179" s="62"/>
      <c r="R179" s="63"/>
      <c r="S179" s="63"/>
      <c r="T179" s="63"/>
    </row>
    <row r="180" spans="1:20" s="34" customFormat="1" x14ac:dyDescent="0.3">
      <c r="A180" s="33">
        <v>1101</v>
      </c>
      <c r="B180" s="34" t="s">
        <v>234</v>
      </c>
      <c r="C180" s="35">
        <v>265356</v>
      </c>
      <c r="D180" s="35">
        <v>14942</v>
      </c>
      <c r="E180" s="36">
        <f t="shared" si="21"/>
        <v>17759.068397804844</v>
      </c>
      <c r="F180" s="37">
        <f t="shared" si="28"/>
        <v>0.9973714461145976</v>
      </c>
      <c r="G180" s="38">
        <f t="shared" si="22"/>
        <v>28.082216562361282</v>
      </c>
      <c r="H180" s="38">
        <f t="shared" si="23"/>
        <v>0</v>
      </c>
      <c r="I180" s="36">
        <f t="shared" si="24"/>
        <v>28.082216562361282</v>
      </c>
      <c r="J180" s="39">
        <f t="shared" si="30"/>
        <v>-220.60878124086005</v>
      </c>
      <c r="K180" s="36">
        <f t="shared" si="25"/>
        <v>-192.52656467849877</v>
      </c>
      <c r="L180" s="36">
        <f t="shared" si="26"/>
        <v>419604.47987480229</v>
      </c>
      <c r="M180" s="36">
        <f t="shared" si="27"/>
        <v>-2876731.9294261285</v>
      </c>
      <c r="N180" s="40">
        <f>'jan-juli'!M180</f>
        <v>-2665950.6089967913</v>
      </c>
      <c r="O180" s="40">
        <f t="shared" si="29"/>
        <v>-210781.32042933721</v>
      </c>
      <c r="Q180" s="62"/>
      <c r="R180" s="63"/>
      <c r="S180" s="63"/>
      <c r="T180" s="63"/>
    </row>
    <row r="181" spans="1:20" s="34" customFormat="1" x14ac:dyDescent="0.3">
      <c r="A181" s="33">
        <v>1102</v>
      </c>
      <c r="B181" s="34" t="s">
        <v>235</v>
      </c>
      <c r="C181" s="35">
        <v>1434059</v>
      </c>
      <c r="D181" s="35">
        <v>74820</v>
      </c>
      <c r="E181" s="36">
        <f t="shared" si="21"/>
        <v>19166.78695535953</v>
      </c>
      <c r="F181" s="37">
        <f t="shared" si="28"/>
        <v>1.0764306772645953</v>
      </c>
      <c r="G181" s="38">
        <f t="shared" si="22"/>
        <v>-816.54891797045059</v>
      </c>
      <c r="H181" s="38">
        <f t="shared" si="23"/>
        <v>0</v>
      </c>
      <c r="I181" s="36">
        <f t="shared" si="24"/>
        <v>-816.54891797045059</v>
      </c>
      <c r="J181" s="39">
        <f t="shared" si="30"/>
        <v>-220.60878124086005</v>
      </c>
      <c r="K181" s="36">
        <f t="shared" si="25"/>
        <v>-1037.1576992113107</v>
      </c>
      <c r="L181" s="36">
        <f t="shared" si="26"/>
        <v>-61094190.042549111</v>
      </c>
      <c r="M181" s="36">
        <f t="shared" si="27"/>
        <v>-77600139.054990262</v>
      </c>
      <c r="N181" s="40">
        <f>'jan-juli'!M181</f>
        <v>-77467069.211962298</v>
      </c>
      <c r="O181" s="40">
        <f t="shared" si="29"/>
        <v>-133069.84302796423</v>
      </c>
      <c r="Q181" s="62"/>
      <c r="R181" s="63"/>
      <c r="S181" s="63"/>
      <c r="T181" s="63"/>
    </row>
    <row r="182" spans="1:20" s="34" customFormat="1" x14ac:dyDescent="0.3">
      <c r="A182" s="33">
        <v>1103</v>
      </c>
      <c r="B182" s="34" t="s">
        <v>236</v>
      </c>
      <c r="C182" s="35">
        <v>3183581</v>
      </c>
      <c r="D182" s="35">
        <v>132644</v>
      </c>
      <c r="E182" s="36">
        <f t="shared" si="21"/>
        <v>24000.942372063568</v>
      </c>
      <c r="F182" s="37">
        <f t="shared" si="28"/>
        <v>1.3479228789217943</v>
      </c>
      <c r="G182" s="38">
        <f t="shared" si="22"/>
        <v>-3717.0421679928731</v>
      </c>
      <c r="H182" s="38">
        <f t="shared" si="23"/>
        <v>0</v>
      </c>
      <c r="I182" s="36">
        <f t="shared" si="24"/>
        <v>-3717.0421679928731</v>
      </c>
      <c r="J182" s="39">
        <f t="shared" si="30"/>
        <v>-220.60878124086005</v>
      </c>
      <c r="K182" s="36">
        <f t="shared" si="25"/>
        <v>-3937.6509492337332</v>
      </c>
      <c r="L182" s="36">
        <f t="shared" si="26"/>
        <v>-493043341.33124667</v>
      </c>
      <c r="M182" s="36">
        <f t="shared" si="27"/>
        <v>-522305772.51015931</v>
      </c>
      <c r="N182" s="40">
        <f>'jan-juli'!M182</f>
        <v>-510937276.8424421</v>
      </c>
      <c r="O182" s="40">
        <f t="shared" si="29"/>
        <v>-11368495.667717218</v>
      </c>
      <c r="Q182" s="62"/>
      <c r="R182" s="63"/>
      <c r="S182" s="63"/>
      <c r="T182" s="63"/>
    </row>
    <row r="183" spans="1:20" s="34" customFormat="1" x14ac:dyDescent="0.3">
      <c r="A183" s="33">
        <v>1106</v>
      </c>
      <c r="B183" s="34" t="s">
        <v>237</v>
      </c>
      <c r="C183" s="35">
        <v>617890</v>
      </c>
      <c r="D183" s="35">
        <v>36951</v>
      </c>
      <c r="E183" s="36">
        <f t="shared" si="21"/>
        <v>16721.87491542854</v>
      </c>
      <c r="F183" s="37">
        <f t="shared" si="28"/>
        <v>0.93912136563480408</v>
      </c>
      <c r="G183" s="38">
        <f t="shared" si="22"/>
        <v>650.39830598814365</v>
      </c>
      <c r="H183" s="38">
        <f t="shared" si="23"/>
        <v>0</v>
      </c>
      <c r="I183" s="36">
        <f t="shared" si="24"/>
        <v>650.39830598814365</v>
      </c>
      <c r="J183" s="39">
        <f t="shared" si="30"/>
        <v>-220.60878124086005</v>
      </c>
      <c r="K183" s="36">
        <f t="shared" si="25"/>
        <v>429.78952474728362</v>
      </c>
      <c r="L183" s="36">
        <f t="shared" si="26"/>
        <v>24032867.804567896</v>
      </c>
      <c r="M183" s="36">
        <f t="shared" si="27"/>
        <v>15881152.728936877</v>
      </c>
      <c r="N183" s="40">
        <f>'jan-juli'!M183</f>
        <v>13225891.945319204</v>
      </c>
      <c r="O183" s="40">
        <f t="shared" si="29"/>
        <v>2655260.7836176734</v>
      </c>
      <c r="Q183" s="62"/>
      <c r="R183" s="63"/>
      <c r="S183" s="63"/>
      <c r="T183" s="63"/>
    </row>
    <row r="184" spans="1:20" s="34" customFormat="1" x14ac:dyDescent="0.3">
      <c r="A184" s="33">
        <v>1111</v>
      </c>
      <c r="B184" s="34" t="s">
        <v>238</v>
      </c>
      <c r="C184" s="35">
        <v>49657</v>
      </c>
      <c r="D184" s="35">
        <v>3313</v>
      </c>
      <c r="E184" s="36">
        <f t="shared" si="21"/>
        <v>14988.530033202536</v>
      </c>
      <c r="F184" s="37">
        <f t="shared" si="28"/>
        <v>0.84177455368070542</v>
      </c>
      <c r="G184" s="38">
        <f t="shared" si="22"/>
        <v>1690.4052353237457</v>
      </c>
      <c r="H184" s="38">
        <f t="shared" si="23"/>
        <v>362.86419738287782</v>
      </c>
      <c r="I184" s="36">
        <f t="shared" si="24"/>
        <v>2053.2694327066238</v>
      </c>
      <c r="J184" s="39">
        <f t="shared" si="30"/>
        <v>-220.60878124086005</v>
      </c>
      <c r="K184" s="36">
        <f t="shared" si="25"/>
        <v>1832.6606514657637</v>
      </c>
      <c r="L184" s="36">
        <f t="shared" si="26"/>
        <v>6802481.6305570444</v>
      </c>
      <c r="M184" s="36">
        <f t="shared" si="27"/>
        <v>6071604.7383060753</v>
      </c>
      <c r="N184" s="40">
        <f>'jan-juli'!M184</f>
        <v>6154587.553661231</v>
      </c>
      <c r="O184" s="40">
        <f t="shared" si="29"/>
        <v>-82982.815355155617</v>
      </c>
      <c r="Q184" s="62"/>
      <c r="R184" s="63"/>
      <c r="S184" s="63"/>
      <c r="T184" s="63"/>
    </row>
    <row r="185" spans="1:20" s="34" customFormat="1" x14ac:dyDescent="0.3">
      <c r="A185" s="33">
        <v>1112</v>
      </c>
      <c r="B185" s="34" t="s">
        <v>239</v>
      </c>
      <c r="C185" s="35">
        <v>45759</v>
      </c>
      <c r="D185" s="35">
        <v>3243</v>
      </c>
      <c r="E185" s="36">
        <f t="shared" si="21"/>
        <v>14110.083256244217</v>
      </c>
      <c r="F185" s="37">
        <f t="shared" si="28"/>
        <v>0.79243988630716666</v>
      </c>
      <c r="G185" s="38">
        <f t="shared" si="22"/>
        <v>2217.4733014987369</v>
      </c>
      <c r="H185" s="38">
        <f t="shared" si="23"/>
        <v>670.32056931828947</v>
      </c>
      <c r="I185" s="36">
        <f t="shared" si="24"/>
        <v>2887.7938708170263</v>
      </c>
      <c r="J185" s="39">
        <f t="shared" si="30"/>
        <v>-220.60878124086005</v>
      </c>
      <c r="K185" s="36">
        <f t="shared" si="25"/>
        <v>2667.1850895761663</v>
      </c>
      <c r="L185" s="36">
        <f t="shared" si="26"/>
        <v>9365115.5230596159</v>
      </c>
      <c r="M185" s="36">
        <f t="shared" si="27"/>
        <v>8649681.2454955075</v>
      </c>
      <c r="N185" s="40">
        <f>'jan-juli'!M185</f>
        <v>8290475.1845829701</v>
      </c>
      <c r="O185" s="40">
        <f t="shared" si="29"/>
        <v>359206.06091253739</v>
      </c>
      <c r="Q185" s="62"/>
      <c r="R185" s="63"/>
      <c r="S185" s="63"/>
      <c r="T185" s="63"/>
    </row>
    <row r="186" spans="1:20" s="34" customFormat="1" x14ac:dyDescent="0.3">
      <c r="A186" s="33">
        <v>1114</v>
      </c>
      <c r="B186" s="34" t="s">
        <v>240</v>
      </c>
      <c r="C186" s="35">
        <v>45183</v>
      </c>
      <c r="D186" s="35">
        <v>2825</v>
      </c>
      <c r="E186" s="36">
        <f t="shared" si="21"/>
        <v>15993.982300884956</v>
      </c>
      <c r="F186" s="37">
        <f t="shared" si="28"/>
        <v>0.89824200792743669</v>
      </c>
      <c r="G186" s="38">
        <f t="shared" si="22"/>
        <v>1087.1338747142938</v>
      </c>
      <c r="H186" s="38">
        <f t="shared" si="23"/>
        <v>10.955903694030894</v>
      </c>
      <c r="I186" s="36">
        <f t="shared" si="24"/>
        <v>1098.0897784083247</v>
      </c>
      <c r="J186" s="39">
        <f t="shared" si="30"/>
        <v>-220.60878124086005</v>
      </c>
      <c r="K186" s="36">
        <f t="shared" si="25"/>
        <v>877.48099716746469</v>
      </c>
      <c r="L186" s="36">
        <f t="shared" si="26"/>
        <v>3102103.6240035174</v>
      </c>
      <c r="M186" s="36">
        <f t="shared" si="27"/>
        <v>2478883.8169980878</v>
      </c>
      <c r="N186" s="40">
        <f>'jan-juli'!M186</f>
        <v>2503788.4663727684</v>
      </c>
      <c r="O186" s="40">
        <f t="shared" si="29"/>
        <v>-24904.649374680594</v>
      </c>
      <c r="Q186" s="62"/>
      <c r="R186" s="63"/>
      <c r="S186" s="63"/>
      <c r="T186" s="63"/>
    </row>
    <row r="187" spans="1:20" s="34" customFormat="1" x14ac:dyDescent="0.3">
      <c r="A187" s="33">
        <v>1119</v>
      </c>
      <c r="B187" s="34" t="s">
        <v>241</v>
      </c>
      <c r="C187" s="35">
        <v>297272</v>
      </c>
      <c r="D187" s="35">
        <v>18591</v>
      </c>
      <c r="E187" s="36">
        <f t="shared" si="21"/>
        <v>15990.102737883923</v>
      </c>
      <c r="F187" s="37">
        <f t="shared" si="28"/>
        <v>0.89802412682725963</v>
      </c>
      <c r="G187" s="38">
        <f t="shared" si="22"/>
        <v>1089.4616125149139</v>
      </c>
      <c r="H187" s="38">
        <f t="shared" si="23"/>
        <v>12.313750744392655</v>
      </c>
      <c r="I187" s="36">
        <f t="shared" si="24"/>
        <v>1101.7753632593065</v>
      </c>
      <c r="J187" s="39">
        <f t="shared" si="30"/>
        <v>-220.60878124086005</v>
      </c>
      <c r="K187" s="36">
        <f t="shared" si="25"/>
        <v>881.16658201844643</v>
      </c>
      <c r="L187" s="36">
        <f t="shared" si="26"/>
        <v>20483105.778353766</v>
      </c>
      <c r="M187" s="36">
        <f t="shared" si="27"/>
        <v>16381767.926304938</v>
      </c>
      <c r="N187" s="40">
        <f>'jan-juli'!M187</f>
        <v>16948871.479057033</v>
      </c>
      <c r="O187" s="40">
        <f t="shared" si="29"/>
        <v>-567103.55275209434</v>
      </c>
      <c r="Q187" s="62"/>
      <c r="R187" s="63"/>
      <c r="S187" s="63"/>
      <c r="T187" s="63"/>
    </row>
    <row r="188" spans="1:20" s="34" customFormat="1" x14ac:dyDescent="0.3">
      <c r="A188" s="33">
        <v>1120</v>
      </c>
      <c r="B188" s="34" t="s">
        <v>242</v>
      </c>
      <c r="C188" s="35">
        <v>335030</v>
      </c>
      <c r="D188" s="35">
        <v>18970</v>
      </c>
      <c r="E188" s="36">
        <f t="shared" si="21"/>
        <v>17661.043753294674</v>
      </c>
      <c r="F188" s="37">
        <f t="shared" si="28"/>
        <v>0.99186625973544829</v>
      </c>
      <c r="G188" s="38">
        <f t="shared" si="22"/>
        <v>86.897003268462868</v>
      </c>
      <c r="H188" s="38">
        <f t="shared" si="23"/>
        <v>0</v>
      </c>
      <c r="I188" s="36">
        <f t="shared" si="24"/>
        <v>86.897003268462868</v>
      </c>
      <c r="J188" s="39">
        <f t="shared" si="30"/>
        <v>-220.60878124086005</v>
      </c>
      <c r="K188" s="36">
        <f t="shared" si="25"/>
        <v>-133.71177797239719</v>
      </c>
      <c r="L188" s="36">
        <f t="shared" si="26"/>
        <v>1648436.1520027407</v>
      </c>
      <c r="M188" s="36">
        <f t="shared" si="27"/>
        <v>-2536512.4281363748</v>
      </c>
      <c r="N188" s="40">
        <f>'jan-juli'!M188</f>
        <v>-1881469.887074637</v>
      </c>
      <c r="O188" s="40">
        <f t="shared" si="29"/>
        <v>-655042.54106173781</v>
      </c>
      <c r="Q188" s="62"/>
      <c r="R188" s="63"/>
      <c r="S188" s="63"/>
      <c r="T188" s="63"/>
    </row>
    <row r="189" spans="1:20" s="34" customFormat="1" x14ac:dyDescent="0.3">
      <c r="A189" s="33">
        <v>1121</v>
      </c>
      <c r="B189" s="34" t="s">
        <v>243</v>
      </c>
      <c r="C189" s="35">
        <v>336128</v>
      </c>
      <c r="D189" s="35">
        <v>18572</v>
      </c>
      <c r="E189" s="36">
        <f t="shared" si="21"/>
        <v>18098.64311867327</v>
      </c>
      <c r="F189" s="37">
        <f t="shared" si="28"/>
        <v>1.016442386257965</v>
      </c>
      <c r="G189" s="38">
        <f t="shared" si="22"/>
        <v>-175.66261595869437</v>
      </c>
      <c r="H189" s="38">
        <f t="shared" si="23"/>
        <v>0</v>
      </c>
      <c r="I189" s="36">
        <f t="shared" si="24"/>
        <v>-175.66261595869437</v>
      </c>
      <c r="J189" s="39">
        <f t="shared" si="30"/>
        <v>-220.60878124086005</v>
      </c>
      <c r="K189" s="36">
        <f t="shared" si="25"/>
        <v>-396.27139719955443</v>
      </c>
      <c r="L189" s="36">
        <f t="shared" si="26"/>
        <v>-3262406.1035848721</v>
      </c>
      <c r="M189" s="36">
        <f t="shared" si="27"/>
        <v>-7359552.388790125</v>
      </c>
      <c r="N189" s="40">
        <f>'jan-juli'!M189</f>
        <v>-7531584.1192804575</v>
      </c>
      <c r="O189" s="40">
        <f t="shared" si="29"/>
        <v>172031.73049033247</v>
      </c>
      <c r="Q189" s="62"/>
      <c r="R189" s="63"/>
      <c r="S189" s="63"/>
      <c r="T189" s="63"/>
    </row>
    <row r="190" spans="1:20" s="34" customFormat="1" x14ac:dyDescent="0.3">
      <c r="A190" s="33">
        <v>1122</v>
      </c>
      <c r="B190" s="34" t="s">
        <v>244</v>
      </c>
      <c r="C190" s="35">
        <v>197848</v>
      </c>
      <c r="D190" s="35">
        <v>11853</v>
      </c>
      <c r="E190" s="36">
        <f t="shared" si="21"/>
        <v>16691.807981101832</v>
      </c>
      <c r="F190" s="37">
        <f t="shared" si="28"/>
        <v>0.93743276907681305</v>
      </c>
      <c r="G190" s="38">
        <f t="shared" si="22"/>
        <v>668.43846658416805</v>
      </c>
      <c r="H190" s="38">
        <f t="shared" si="23"/>
        <v>0</v>
      </c>
      <c r="I190" s="36">
        <f t="shared" si="24"/>
        <v>668.43846658416805</v>
      </c>
      <c r="J190" s="39">
        <f t="shared" si="30"/>
        <v>-220.60878124086005</v>
      </c>
      <c r="K190" s="36">
        <f t="shared" si="25"/>
        <v>447.82968534330803</v>
      </c>
      <c r="L190" s="36">
        <f t="shared" si="26"/>
        <v>7923001.1444221437</v>
      </c>
      <c r="M190" s="36">
        <f t="shared" si="27"/>
        <v>5308125.2603742303</v>
      </c>
      <c r="N190" s="40">
        <f>'jan-juli'!M190</f>
        <v>4397826.1164208921</v>
      </c>
      <c r="O190" s="40">
        <f t="shared" si="29"/>
        <v>910299.14395333827</v>
      </c>
      <c r="Q190" s="62"/>
      <c r="R190" s="63"/>
      <c r="S190" s="63"/>
      <c r="T190" s="63"/>
    </row>
    <row r="191" spans="1:20" s="34" customFormat="1" x14ac:dyDescent="0.3">
      <c r="A191" s="33">
        <v>1124</v>
      </c>
      <c r="B191" s="34" t="s">
        <v>245</v>
      </c>
      <c r="C191" s="35">
        <v>630797</v>
      </c>
      <c r="D191" s="35">
        <v>26096</v>
      </c>
      <c r="E191" s="36">
        <f t="shared" si="21"/>
        <v>24172.171980380135</v>
      </c>
      <c r="F191" s="37">
        <f t="shared" si="28"/>
        <v>1.3575393474346045</v>
      </c>
      <c r="G191" s="38">
        <f t="shared" si="22"/>
        <v>-3819.7799329828135</v>
      </c>
      <c r="H191" s="38">
        <f t="shared" si="23"/>
        <v>0</v>
      </c>
      <c r="I191" s="36">
        <f t="shared" si="24"/>
        <v>-3819.7799329828135</v>
      </c>
      <c r="J191" s="39">
        <f t="shared" si="30"/>
        <v>-220.60878124086005</v>
      </c>
      <c r="K191" s="36">
        <f t="shared" si="25"/>
        <v>-4040.3887142236736</v>
      </c>
      <c r="L191" s="36">
        <f t="shared" si="26"/>
        <v>-99680977.131119505</v>
      </c>
      <c r="M191" s="36">
        <f t="shared" si="27"/>
        <v>-105437983.88638099</v>
      </c>
      <c r="N191" s="40">
        <f>'jan-juli'!M191</f>
        <v>-104997289.94059566</v>
      </c>
      <c r="O191" s="40">
        <f t="shared" si="29"/>
        <v>-440693.94578532875</v>
      </c>
      <c r="Q191" s="62"/>
      <c r="R191" s="63"/>
      <c r="S191" s="63"/>
      <c r="T191" s="63"/>
    </row>
    <row r="192" spans="1:20" s="34" customFormat="1" x14ac:dyDescent="0.3">
      <c r="A192" s="33">
        <v>1127</v>
      </c>
      <c r="B192" s="34" t="s">
        <v>246</v>
      </c>
      <c r="C192" s="35">
        <v>225181</v>
      </c>
      <c r="D192" s="35">
        <v>10737</v>
      </c>
      <c r="E192" s="36">
        <f t="shared" si="21"/>
        <v>20972.431777964048</v>
      </c>
      <c r="F192" s="37">
        <f t="shared" si="28"/>
        <v>1.1778379441070954</v>
      </c>
      <c r="G192" s="38">
        <f t="shared" si="22"/>
        <v>-1899.9358115331611</v>
      </c>
      <c r="H192" s="38">
        <f t="shared" si="23"/>
        <v>0</v>
      </c>
      <c r="I192" s="36">
        <f t="shared" si="24"/>
        <v>-1899.9358115331611</v>
      </c>
      <c r="J192" s="39">
        <f t="shared" si="30"/>
        <v>-220.60878124086005</v>
      </c>
      <c r="K192" s="36">
        <f t="shared" si="25"/>
        <v>-2120.5445927740211</v>
      </c>
      <c r="L192" s="36">
        <f t="shared" si="26"/>
        <v>-20399610.808431551</v>
      </c>
      <c r="M192" s="36">
        <f t="shared" si="27"/>
        <v>-22768287.292614665</v>
      </c>
      <c r="N192" s="40">
        <f>'jan-juli'!M192</f>
        <v>-22520791.680417523</v>
      </c>
      <c r="O192" s="40">
        <f t="shared" si="29"/>
        <v>-247495.61219714209</v>
      </c>
      <c r="Q192" s="62"/>
      <c r="R192" s="63"/>
      <c r="S192" s="63"/>
      <c r="T192" s="63"/>
    </row>
    <row r="193" spans="1:20" s="34" customFormat="1" x14ac:dyDescent="0.3">
      <c r="A193" s="33">
        <v>1129</v>
      </c>
      <c r="B193" s="34" t="s">
        <v>247</v>
      </c>
      <c r="C193" s="35">
        <v>41140</v>
      </c>
      <c r="D193" s="35">
        <v>1238</v>
      </c>
      <c r="E193" s="36">
        <f t="shared" si="21"/>
        <v>33231.01777059774</v>
      </c>
      <c r="F193" s="37">
        <f t="shared" si="28"/>
        <v>1.8662954332569479</v>
      </c>
      <c r="G193" s="38">
        <f t="shared" si="22"/>
        <v>-9255.0874071133767</v>
      </c>
      <c r="H193" s="38">
        <f t="shared" si="23"/>
        <v>0</v>
      </c>
      <c r="I193" s="36">
        <f t="shared" si="24"/>
        <v>-9255.0874071133767</v>
      </c>
      <c r="J193" s="39">
        <f t="shared" si="30"/>
        <v>-220.60878124086005</v>
      </c>
      <c r="K193" s="36">
        <f t="shared" si="25"/>
        <v>-9475.6961883542372</v>
      </c>
      <c r="L193" s="36">
        <f t="shared" si="26"/>
        <v>-11457798.21000636</v>
      </c>
      <c r="M193" s="36">
        <f t="shared" si="27"/>
        <v>-11730911.881182546</v>
      </c>
      <c r="N193" s="40">
        <f>'jan-juli'!M193</f>
        <v>-11678663.770173874</v>
      </c>
      <c r="O193" s="40">
        <f t="shared" si="29"/>
        <v>-52248.111008672044</v>
      </c>
      <c r="Q193" s="62"/>
      <c r="R193" s="63"/>
      <c r="S193" s="63"/>
      <c r="T193" s="63"/>
    </row>
    <row r="194" spans="1:20" s="34" customFormat="1" x14ac:dyDescent="0.3">
      <c r="A194" s="33">
        <v>1130</v>
      </c>
      <c r="B194" s="34" t="s">
        <v>248</v>
      </c>
      <c r="C194" s="35">
        <v>201265</v>
      </c>
      <c r="D194" s="35">
        <v>12464</v>
      </c>
      <c r="E194" s="36">
        <f t="shared" si="21"/>
        <v>16147.705391527599</v>
      </c>
      <c r="F194" s="37">
        <f t="shared" si="28"/>
        <v>0.90687528855799104</v>
      </c>
      <c r="G194" s="38">
        <f t="shared" si="22"/>
        <v>994.90002032870791</v>
      </c>
      <c r="H194" s="38">
        <f t="shared" si="23"/>
        <v>0</v>
      </c>
      <c r="I194" s="36">
        <f t="shared" si="24"/>
        <v>994.90002032870791</v>
      </c>
      <c r="J194" s="39">
        <f t="shared" si="30"/>
        <v>-220.60878124086005</v>
      </c>
      <c r="K194" s="36">
        <f t="shared" si="25"/>
        <v>774.29123908784788</v>
      </c>
      <c r="L194" s="36">
        <f t="shared" si="26"/>
        <v>12400433.853377016</v>
      </c>
      <c r="M194" s="36">
        <f t="shared" si="27"/>
        <v>9650766.0039909352</v>
      </c>
      <c r="N194" s="40">
        <f>'jan-juli'!M194</f>
        <v>8761604.4980232883</v>
      </c>
      <c r="O194" s="40">
        <f t="shared" si="29"/>
        <v>889161.50596764684</v>
      </c>
      <c r="Q194" s="62"/>
      <c r="R194" s="63"/>
      <c r="S194" s="63"/>
      <c r="T194" s="63"/>
    </row>
    <row r="195" spans="1:20" s="34" customFormat="1" x14ac:dyDescent="0.3">
      <c r="A195" s="33">
        <v>1133</v>
      </c>
      <c r="B195" s="34" t="s">
        <v>249</v>
      </c>
      <c r="C195" s="35">
        <v>66286</v>
      </c>
      <c r="D195" s="35">
        <v>2737</v>
      </c>
      <c r="E195" s="36">
        <f t="shared" si="21"/>
        <v>24218.487394957981</v>
      </c>
      <c r="F195" s="37">
        <f t="shared" si="28"/>
        <v>1.3601404789230451</v>
      </c>
      <c r="G195" s="38">
        <f t="shared" si="22"/>
        <v>-3847.569181729521</v>
      </c>
      <c r="H195" s="38">
        <f t="shared" si="23"/>
        <v>0</v>
      </c>
      <c r="I195" s="36">
        <f t="shared" si="24"/>
        <v>-3847.569181729521</v>
      </c>
      <c r="J195" s="39">
        <f t="shared" si="30"/>
        <v>-220.60878124086005</v>
      </c>
      <c r="K195" s="36">
        <f t="shared" si="25"/>
        <v>-4068.177962970381</v>
      </c>
      <c r="L195" s="36">
        <f t="shared" si="26"/>
        <v>-10530796.850393699</v>
      </c>
      <c r="M195" s="36">
        <f t="shared" si="27"/>
        <v>-11134603.084649934</v>
      </c>
      <c r="N195" s="40">
        <f>'jan-juli'!M195</f>
        <v>-10510124.99108715</v>
      </c>
      <c r="O195" s="40">
        <f t="shared" si="29"/>
        <v>-624478.09356278367</v>
      </c>
      <c r="Q195" s="62"/>
      <c r="R195" s="63"/>
      <c r="S195" s="63"/>
      <c r="T195" s="63"/>
    </row>
    <row r="196" spans="1:20" s="34" customFormat="1" x14ac:dyDescent="0.3">
      <c r="A196" s="33">
        <v>1134</v>
      </c>
      <c r="B196" s="34" t="s">
        <v>250</v>
      </c>
      <c r="C196" s="35">
        <v>99760</v>
      </c>
      <c r="D196" s="35">
        <v>3903</v>
      </c>
      <c r="E196" s="36">
        <f t="shared" si="21"/>
        <v>25559.825775044836</v>
      </c>
      <c r="F196" s="37">
        <f t="shared" si="28"/>
        <v>1.4354717164580952</v>
      </c>
      <c r="G196" s="38">
        <f t="shared" si="22"/>
        <v>-4652.3722097816335</v>
      </c>
      <c r="H196" s="38">
        <f t="shared" si="23"/>
        <v>0</v>
      </c>
      <c r="I196" s="36">
        <f t="shared" si="24"/>
        <v>-4652.3722097816335</v>
      </c>
      <c r="J196" s="39">
        <f t="shared" si="30"/>
        <v>-220.60878124086005</v>
      </c>
      <c r="K196" s="36">
        <f t="shared" si="25"/>
        <v>-4872.980991022494</v>
      </c>
      <c r="L196" s="36">
        <f t="shared" si="26"/>
        <v>-18158208.734777715</v>
      </c>
      <c r="M196" s="36">
        <f t="shared" si="27"/>
        <v>-19019244.807960793</v>
      </c>
      <c r="N196" s="40">
        <f>'jan-juli'!M196</f>
        <v>-19263996.361057054</v>
      </c>
      <c r="O196" s="40">
        <f t="shared" si="29"/>
        <v>244751.55309626088</v>
      </c>
      <c r="Q196" s="62"/>
      <c r="R196" s="63"/>
      <c r="S196" s="63"/>
      <c r="T196" s="63"/>
    </row>
    <row r="197" spans="1:20" s="34" customFormat="1" x14ac:dyDescent="0.3">
      <c r="A197" s="33">
        <v>1135</v>
      </c>
      <c r="B197" s="34" t="s">
        <v>251</v>
      </c>
      <c r="C197" s="35">
        <v>68447</v>
      </c>
      <c r="D197" s="35">
        <v>4710</v>
      </c>
      <c r="E197" s="36">
        <f t="shared" si="21"/>
        <v>14532.271762208067</v>
      </c>
      <c r="F197" s="37">
        <f t="shared" si="28"/>
        <v>0.81615051973083064</v>
      </c>
      <c r="G197" s="38">
        <f t="shared" si="22"/>
        <v>1964.160197920427</v>
      </c>
      <c r="H197" s="38">
        <f t="shared" si="23"/>
        <v>522.55459223094203</v>
      </c>
      <c r="I197" s="36">
        <f t="shared" si="24"/>
        <v>2486.714790151369</v>
      </c>
      <c r="J197" s="39">
        <f t="shared" si="30"/>
        <v>-220.60878124086005</v>
      </c>
      <c r="K197" s="36">
        <f t="shared" si="25"/>
        <v>2266.106008910509</v>
      </c>
      <c r="L197" s="36">
        <f t="shared" si="26"/>
        <v>11712426.661612948</v>
      </c>
      <c r="M197" s="36">
        <f t="shared" si="27"/>
        <v>10673359.301968498</v>
      </c>
      <c r="N197" s="40">
        <f>'jan-juli'!M197</f>
        <v>9897153.6908374298</v>
      </c>
      <c r="O197" s="40">
        <f t="shared" si="29"/>
        <v>776205.61113106832</v>
      </c>
      <c r="Q197" s="62"/>
      <c r="R197" s="63"/>
      <c r="S197" s="63"/>
      <c r="T197" s="63"/>
    </row>
    <row r="198" spans="1:20" s="34" customFormat="1" x14ac:dyDescent="0.3">
      <c r="A198" s="33">
        <v>1141</v>
      </c>
      <c r="B198" s="34" t="s">
        <v>252</v>
      </c>
      <c r="C198" s="35">
        <v>52970</v>
      </c>
      <c r="D198" s="35">
        <v>3221</v>
      </c>
      <c r="E198" s="36">
        <f t="shared" si="21"/>
        <v>16445.203352995963</v>
      </c>
      <c r="F198" s="37">
        <f t="shared" si="28"/>
        <v>0.92358314537791986</v>
      </c>
      <c r="G198" s="38">
        <f t="shared" si="22"/>
        <v>816.40124344768992</v>
      </c>
      <c r="H198" s="38">
        <f t="shared" si="23"/>
        <v>0</v>
      </c>
      <c r="I198" s="36">
        <f t="shared" si="24"/>
        <v>816.40124344768992</v>
      </c>
      <c r="J198" s="39">
        <f t="shared" si="30"/>
        <v>-220.60878124086005</v>
      </c>
      <c r="K198" s="36">
        <f t="shared" si="25"/>
        <v>595.7924622068299</v>
      </c>
      <c r="L198" s="36">
        <f t="shared" si="26"/>
        <v>2629628.405145009</v>
      </c>
      <c r="M198" s="36">
        <f t="shared" si="27"/>
        <v>1919047.5207681991</v>
      </c>
      <c r="N198" s="40">
        <f>'jan-juli'!M198</f>
        <v>1773603.8742083625</v>
      </c>
      <c r="O198" s="40">
        <f t="shared" si="29"/>
        <v>145443.64655983658</v>
      </c>
      <c r="Q198" s="62"/>
      <c r="R198" s="63"/>
      <c r="S198" s="63"/>
      <c r="T198" s="63"/>
    </row>
    <row r="199" spans="1:20" s="34" customFormat="1" x14ac:dyDescent="0.3">
      <c r="A199" s="33">
        <v>1142</v>
      </c>
      <c r="B199" s="34" t="s">
        <v>253</v>
      </c>
      <c r="C199" s="35">
        <v>93639</v>
      </c>
      <c r="D199" s="35">
        <v>4856</v>
      </c>
      <c r="E199" s="36">
        <f t="shared" si="21"/>
        <v>19283.15485996705</v>
      </c>
      <c r="F199" s="37">
        <f t="shared" si="28"/>
        <v>1.082966044024829</v>
      </c>
      <c r="G199" s="38">
        <f t="shared" si="22"/>
        <v>-886.36966073496217</v>
      </c>
      <c r="H199" s="38">
        <f t="shared" si="23"/>
        <v>0</v>
      </c>
      <c r="I199" s="36">
        <f t="shared" si="24"/>
        <v>-886.36966073496217</v>
      </c>
      <c r="J199" s="39">
        <f t="shared" si="30"/>
        <v>-220.60878124086005</v>
      </c>
      <c r="K199" s="36">
        <f t="shared" si="25"/>
        <v>-1106.9784419758223</v>
      </c>
      <c r="L199" s="36">
        <f t="shared" si="26"/>
        <v>-4304211.072528976</v>
      </c>
      <c r="M199" s="36">
        <f t="shared" si="27"/>
        <v>-5375487.314234593</v>
      </c>
      <c r="N199" s="40">
        <f>'jan-juli'!M199</f>
        <v>-4778131.8804235347</v>
      </c>
      <c r="O199" s="40">
        <f t="shared" si="29"/>
        <v>-597355.43381105829</v>
      </c>
      <c r="Q199" s="62"/>
      <c r="R199" s="63"/>
      <c r="S199" s="63"/>
      <c r="T199" s="63"/>
    </row>
    <row r="200" spans="1:20" s="34" customFormat="1" x14ac:dyDescent="0.3">
      <c r="A200" s="33">
        <v>1144</v>
      </c>
      <c r="B200" s="34" t="s">
        <v>254</v>
      </c>
      <c r="C200" s="35">
        <v>7834</v>
      </c>
      <c r="D200" s="35">
        <v>524</v>
      </c>
      <c r="E200" s="36">
        <f t="shared" ref="E200:E263" si="31">(C200*1000)/D200</f>
        <v>14950.381679389313</v>
      </c>
      <c r="F200" s="37">
        <f t="shared" si="28"/>
        <v>0.83963209451802268</v>
      </c>
      <c r="G200" s="38">
        <f t="shared" ref="G200:G263" si="32">(E$437-E200)*0.6</f>
        <v>1713.2942476116798</v>
      </c>
      <c r="H200" s="38">
        <f t="shared" ref="H200:H263" si="33">IF(E200&gt;=E$437*0.9,0,IF(E200&lt;0.9*E$437,(E$437*0.9-E200)*0.35))</f>
        <v>376.21612121750604</v>
      </c>
      <c r="I200" s="36">
        <f t="shared" ref="I200:I263" si="34">G200+H200</f>
        <v>2089.5103688291856</v>
      </c>
      <c r="J200" s="39">
        <f t="shared" si="30"/>
        <v>-220.60878124086005</v>
      </c>
      <c r="K200" s="36">
        <f t="shared" ref="K200:K263" si="35">I200+J200</f>
        <v>1868.9015875883256</v>
      </c>
      <c r="L200" s="36">
        <f t="shared" ref="L200:L263" si="36">(I200*D200)</f>
        <v>1094903.4332664933</v>
      </c>
      <c r="M200" s="36">
        <f t="shared" ref="M200:M263" si="37">(K200*D200)</f>
        <v>979304.43189628259</v>
      </c>
      <c r="N200" s="40">
        <f>'jan-juli'!M200</f>
        <v>1067574.0199572849</v>
      </c>
      <c r="O200" s="40">
        <f t="shared" si="29"/>
        <v>-88269.588061002316</v>
      </c>
      <c r="Q200" s="62"/>
      <c r="R200" s="63"/>
      <c r="S200" s="63"/>
      <c r="T200" s="63"/>
    </row>
    <row r="201" spans="1:20" s="34" customFormat="1" x14ac:dyDescent="0.3">
      <c r="A201" s="33">
        <v>1145</v>
      </c>
      <c r="B201" s="34" t="s">
        <v>255</v>
      </c>
      <c r="C201" s="35">
        <v>12943</v>
      </c>
      <c r="D201" s="35">
        <v>865</v>
      </c>
      <c r="E201" s="36">
        <f t="shared" si="31"/>
        <v>14963.005780346821</v>
      </c>
      <c r="F201" s="37">
        <f t="shared" ref="F201:F264" si="38">IF(ISNUMBER(C201),E201/E$437,"")</f>
        <v>0.84034107978379502</v>
      </c>
      <c r="G201" s="38">
        <f t="shared" si="32"/>
        <v>1705.7197870371749</v>
      </c>
      <c r="H201" s="38">
        <f t="shared" si="33"/>
        <v>371.79768588237829</v>
      </c>
      <c r="I201" s="36">
        <f t="shared" si="34"/>
        <v>2077.5174729195533</v>
      </c>
      <c r="J201" s="39">
        <f t="shared" si="30"/>
        <v>-220.60878124086005</v>
      </c>
      <c r="K201" s="36">
        <f t="shared" si="35"/>
        <v>1856.9086916786932</v>
      </c>
      <c r="L201" s="36">
        <f t="shared" si="36"/>
        <v>1797052.6140754137</v>
      </c>
      <c r="M201" s="36">
        <f t="shared" si="37"/>
        <v>1606226.0183020697</v>
      </c>
      <c r="N201" s="40">
        <f>'jan-juli'!M201</f>
        <v>1489642.1321813955</v>
      </c>
      <c r="O201" s="40">
        <f t="shared" ref="O201:O264" si="39">M201-N201</f>
        <v>116583.8861206742</v>
      </c>
      <c r="Q201" s="62"/>
      <c r="R201" s="63"/>
      <c r="S201" s="63"/>
      <c r="T201" s="63"/>
    </row>
    <row r="202" spans="1:20" s="34" customFormat="1" x14ac:dyDescent="0.3">
      <c r="A202" s="33">
        <v>1146</v>
      </c>
      <c r="B202" s="34" t="s">
        <v>256</v>
      </c>
      <c r="C202" s="35">
        <v>166220</v>
      </c>
      <c r="D202" s="35">
        <v>10925</v>
      </c>
      <c r="E202" s="36">
        <f t="shared" si="31"/>
        <v>15214.645308924486</v>
      </c>
      <c r="F202" s="37">
        <f t="shared" si="38"/>
        <v>0.85447346977718697</v>
      </c>
      <c r="G202" s="38">
        <f t="shared" si="32"/>
        <v>1554.7360698905759</v>
      </c>
      <c r="H202" s="38">
        <f t="shared" si="33"/>
        <v>283.72385088019541</v>
      </c>
      <c r="I202" s="36">
        <f t="shared" si="34"/>
        <v>1838.4599207707713</v>
      </c>
      <c r="J202" s="39">
        <f t="shared" ref="J202:J265" si="40">I$439</f>
        <v>-220.60878124086005</v>
      </c>
      <c r="K202" s="36">
        <f t="shared" si="35"/>
        <v>1617.8511395299113</v>
      </c>
      <c r="L202" s="36">
        <f t="shared" si="36"/>
        <v>20085174.634420678</v>
      </c>
      <c r="M202" s="36">
        <f t="shared" si="37"/>
        <v>17675023.699364282</v>
      </c>
      <c r="N202" s="40">
        <f>'jan-juli'!M202</f>
        <v>16489248.316857513</v>
      </c>
      <c r="O202" s="40">
        <f t="shared" si="39"/>
        <v>1185775.3825067692</v>
      </c>
      <c r="Q202" s="62"/>
      <c r="R202" s="63"/>
      <c r="S202" s="63"/>
      <c r="T202" s="63"/>
    </row>
    <row r="203" spans="1:20" s="34" customFormat="1" x14ac:dyDescent="0.3">
      <c r="A203" s="33">
        <v>1149</v>
      </c>
      <c r="B203" s="34" t="s">
        <v>257</v>
      </c>
      <c r="C203" s="35">
        <v>642639</v>
      </c>
      <c r="D203" s="35">
        <v>42187</v>
      </c>
      <c r="E203" s="36">
        <f t="shared" si="31"/>
        <v>15233.10498494797</v>
      </c>
      <c r="F203" s="37">
        <f t="shared" si="38"/>
        <v>0.85551018822198022</v>
      </c>
      <c r="G203" s="38">
        <f t="shared" si="32"/>
        <v>1543.6602642764858</v>
      </c>
      <c r="H203" s="38">
        <f t="shared" si="33"/>
        <v>277.26296427197622</v>
      </c>
      <c r="I203" s="36">
        <f t="shared" si="34"/>
        <v>1820.923228548462</v>
      </c>
      <c r="J203" s="39">
        <f t="shared" si="40"/>
        <v>-220.60878124086005</v>
      </c>
      <c r="K203" s="36">
        <f t="shared" si="35"/>
        <v>1600.314447307602</v>
      </c>
      <c r="L203" s="36">
        <f t="shared" si="36"/>
        <v>76819288.242773965</v>
      </c>
      <c r="M203" s="36">
        <f t="shared" si="37"/>
        <v>67512465.588565812</v>
      </c>
      <c r="N203" s="40">
        <f>'jan-juli'!M203</f>
        <v>63009402.347209848</v>
      </c>
      <c r="O203" s="40">
        <f t="shared" si="39"/>
        <v>4503063.2413559631</v>
      </c>
      <c r="Q203" s="62"/>
      <c r="R203" s="63"/>
      <c r="S203" s="63"/>
      <c r="T203" s="63"/>
    </row>
    <row r="204" spans="1:20" s="34" customFormat="1" x14ac:dyDescent="0.3">
      <c r="A204" s="33">
        <v>1151</v>
      </c>
      <c r="B204" s="34" t="s">
        <v>258</v>
      </c>
      <c r="C204" s="35">
        <v>3160</v>
      </c>
      <c r="D204" s="35">
        <v>200</v>
      </c>
      <c r="E204" s="36">
        <f t="shared" si="31"/>
        <v>15800</v>
      </c>
      <c r="F204" s="37">
        <f t="shared" si="38"/>
        <v>0.88734771980260574</v>
      </c>
      <c r="G204" s="38">
        <f t="shared" si="32"/>
        <v>1203.5232552452674</v>
      </c>
      <c r="H204" s="38">
        <f t="shared" si="33"/>
        <v>78.849709003765554</v>
      </c>
      <c r="I204" s="36">
        <f t="shared" si="34"/>
        <v>1282.372964249033</v>
      </c>
      <c r="J204" s="39">
        <f t="shared" si="40"/>
        <v>-220.60878124086005</v>
      </c>
      <c r="K204" s="36">
        <f t="shared" si="35"/>
        <v>1061.7641830081729</v>
      </c>
      <c r="L204" s="36">
        <f t="shared" si="36"/>
        <v>256474.59284980659</v>
      </c>
      <c r="M204" s="36">
        <f t="shared" si="37"/>
        <v>212352.8366016346</v>
      </c>
      <c r="N204" s="40">
        <f>'jan-juli'!M204</f>
        <v>331949.62593789498</v>
      </c>
      <c r="O204" s="40">
        <f t="shared" si="39"/>
        <v>-119596.78933626038</v>
      </c>
      <c r="Q204" s="62"/>
      <c r="R204" s="63"/>
      <c r="S204" s="63"/>
      <c r="T204" s="63"/>
    </row>
    <row r="205" spans="1:20" s="34" customFormat="1" x14ac:dyDescent="0.3">
      <c r="A205" s="33">
        <v>1160</v>
      </c>
      <c r="B205" s="34" t="s">
        <v>259</v>
      </c>
      <c r="C205" s="35">
        <v>149992</v>
      </c>
      <c r="D205" s="35">
        <v>8788</v>
      </c>
      <c r="E205" s="36">
        <f t="shared" si="31"/>
        <v>17067.819754210286</v>
      </c>
      <c r="F205" s="37">
        <f t="shared" si="38"/>
        <v>0.9585500595506562</v>
      </c>
      <c r="G205" s="38">
        <f t="shared" si="32"/>
        <v>442.83140271909576</v>
      </c>
      <c r="H205" s="38">
        <f t="shared" si="33"/>
        <v>0</v>
      </c>
      <c r="I205" s="36">
        <f t="shared" si="34"/>
        <v>442.83140271909576</v>
      </c>
      <c r="J205" s="39">
        <f t="shared" si="40"/>
        <v>-220.60878124086005</v>
      </c>
      <c r="K205" s="36">
        <f t="shared" si="35"/>
        <v>222.22262147823571</v>
      </c>
      <c r="L205" s="36">
        <f t="shared" si="36"/>
        <v>3891602.3670954136</v>
      </c>
      <c r="M205" s="36">
        <f t="shared" si="37"/>
        <v>1952892.3975507354</v>
      </c>
      <c r="N205" s="40">
        <f>'jan-juli'!M205</f>
        <v>2384472.0417705849</v>
      </c>
      <c r="O205" s="40">
        <f t="shared" si="39"/>
        <v>-431579.64421984949</v>
      </c>
      <c r="Q205" s="62"/>
      <c r="R205" s="63"/>
      <c r="S205" s="63"/>
      <c r="T205" s="63"/>
    </row>
    <row r="206" spans="1:20" s="34" customFormat="1" x14ac:dyDescent="0.3">
      <c r="A206" s="33">
        <v>1201</v>
      </c>
      <c r="B206" s="34" t="s">
        <v>260</v>
      </c>
      <c r="C206" s="35">
        <v>5334782</v>
      </c>
      <c r="D206" s="35">
        <v>277391</v>
      </c>
      <c r="E206" s="36">
        <f t="shared" si="31"/>
        <v>19231.993828206396</v>
      </c>
      <c r="F206" s="37">
        <f t="shared" si="38"/>
        <v>1.0800927766276414</v>
      </c>
      <c r="G206" s="38">
        <f t="shared" si="32"/>
        <v>-855.67304167857003</v>
      </c>
      <c r="H206" s="38">
        <f t="shared" si="33"/>
        <v>0</v>
      </c>
      <c r="I206" s="36">
        <f t="shared" si="34"/>
        <v>-855.67304167857003</v>
      </c>
      <c r="J206" s="39">
        <f t="shared" si="40"/>
        <v>-220.60878124086005</v>
      </c>
      <c r="K206" s="36">
        <f t="shared" si="35"/>
        <v>-1076.2818229194302</v>
      </c>
      <c r="L206" s="36">
        <f t="shared" si="36"/>
        <v>-237356000.70426023</v>
      </c>
      <c r="M206" s="36">
        <f t="shared" si="37"/>
        <v>-298550891.14144367</v>
      </c>
      <c r="N206" s="40">
        <f>'jan-juli'!M206</f>
        <v>-289419173.40250492</v>
      </c>
      <c r="O206" s="40">
        <f t="shared" si="39"/>
        <v>-9131717.7389387488</v>
      </c>
      <c r="Q206" s="62"/>
      <c r="R206" s="63"/>
      <c r="S206" s="63"/>
      <c r="T206" s="63"/>
    </row>
    <row r="207" spans="1:20" s="34" customFormat="1" x14ac:dyDescent="0.3">
      <c r="A207" s="33">
        <v>1211</v>
      </c>
      <c r="B207" s="34" t="s">
        <v>261</v>
      </c>
      <c r="C207" s="35">
        <v>64384</v>
      </c>
      <c r="D207" s="35">
        <v>4106</v>
      </c>
      <c r="E207" s="36">
        <f t="shared" si="31"/>
        <v>15680.467608377983</v>
      </c>
      <c r="F207" s="37">
        <f t="shared" si="38"/>
        <v>0.88063463150207733</v>
      </c>
      <c r="G207" s="38">
        <f t="shared" si="32"/>
        <v>1275.2426902184775</v>
      </c>
      <c r="H207" s="38">
        <f t="shared" si="33"/>
        <v>120.68604607147144</v>
      </c>
      <c r="I207" s="36">
        <f t="shared" si="34"/>
        <v>1395.928736289949</v>
      </c>
      <c r="J207" s="39">
        <f t="shared" si="40"/>
        <v>-220.60878124086005</v>
      </c>
      <c r="K207" s="36">
        <f t="shared" si="35"/>
        <v>1175.319955049089</v>
      </c>
      <c r="L207" s="36">
        <f t="shared" si="36"/>
        <v>5731683.3912065309</v>
      </c>
      <c r="M207" s="36">
        <f t="shared" si="37"/>
        <v>4825863.7354315594</v>
      </c>
      <c r="N207" s="40">
        <f>'jan-juli'!M207</f>
        <v>4469679.8205049867</v>
      </c>
      <c r="O207" s="40">
        <f t="shared" si="39"/>
        <v>356183.9149265727</v>
      </c>
      <c r="Q207" s="62"/>
      <c r="R207" s="63"/>
      <c r="S207" s="63"/>
      <c r="T207" s="63"/>
    </row>
    <row r="208" spans="1:20" s="34" customFormat="1" x14ac:dyDescent="0.3">
      <c r="A208" s="33">
        <v>1216</v>
      </c>
      <c r="B208" s="34" t="s">
        <v>262</v>
      </c>
      <c r="C208" s="35">
        <v>81382</v>
      </c>
      <c r="D208" s="35">
        <v>5593</v>
      </c>
      <c r="E208" s="36">
        <f t="shared" si="31"/>
        <v>14550.688360450564</v>
      </c>
      <c r="F208" s="37">
        <f t="shared" si="38"/>
        <v>0.81718481887367866</v>
      </c>
      <c r="G208" s="38">
        <f t="shared" si="32"/>
        <v>1953.1102389749292</v>
      </c>
      <c r="H208" s="38">
        <f t="shared" si="33"/>
        <v>516.10878284606827</v>
      </c>
      <c r="I208" s="36">
        <f t="shared" si="34"/>
        <v>2469.2190218209976</v>
      </c>
      <c r="J208" s="39">
        <f t="shared" si="40"/>
        <v>-220.60878124086005</v>
      </c>
      <c r="K208" s="36">
        <f t="shared" si="35"/>
        <v>2248.6102405801375</v>
      </c>
      <c r="L208" s="36">
        <f t="shared" si="36"/>
        <v>13810341.98904484</v>
      </c>
      <c r="M208" s="36">
        <f t="shared" si="37"/>
        <v>12576477.075564709</v>
      </c>
      <c r="N208" s="40">
        <f>'jan-juli'!M208</f>
        <v>11766233.289353229</v>
      </c>
      <c r="O208" s="40">
        <f t="shared" si="39"/>
        <v>810243.78621147946</v>
      </c>
      <c r="Q208" s="62"/>
      <c r="R208" s="63"/>
      <c r="S208" s="63"/>
      <c r="T208" s="63"/>
    </row>
    <row r="209" spans="1:20" s="34" customFormat="1" x14ac:dyDescent="0.3">
      <c r="A209" s="33">
        <v>1219</v>
      </c>
      <c r="B209" s="34" t="s">
        <v>263</v>
      </c>
      <c r="C209" s="35">
        <v>211246</v>
      </c>
      <c r="D209" s="35">
        <v>11778</v>
      </c>
      <c r="E209" s="36">
        <f t="shared" si="31"/>
        <v>17935.642723722194</v>
      </c>
      <c r="F209" s="37">
        <f t="shared" si="38"/>
        <v>1.0072880806385498</v>
      </c>
      <c r="G209" s="38">
        <f t="shared" si="32"/>
        <v>-77.862378988049016</v>
      </c>
      <c r="H209" s="38">
        <f t="shared" si="33"/>
        <v>0</v>
      </c>
      <c r="I209" s="36">
        <f t="shared" si="34"/>
        <v>-77.862378988049016</v>
      </c>
      <c r="J209" s="39">
        <f t="shared" si="40"/>
        <v>-220.60878124086005</v>
      </c>
      <c r="K209" s="36">
        <f t="shared" si="35"/>
        <v>-298.47116022890907</v>
      </c>
      <c r="L209" s="36">
        <f t="shared" si="36"/>
        <v>-917063.09972124128</v>
      </c>
      <c r="M209" s="36">
        <f t="shared" si="37"/>
        <v>-3515393.3251760909</v>
      </c>
      <c r="N209" s="40">
        <f>'jan-juli'!M209</f>
        <v>-4181140.1333666188</v>
      </c>
      <c r="O209" s="40">
        <f t="shared" si="39"/>
        <v>665746.80819052784</v>
      </c>
      <c r="Q209" s="62"/>
      <c r="R209" s="63"/>
      <c r="S209" s="63"/>
      <c r="T209" s="63"/>
    </row>
    <row r="210" spans="1:20" s="34" customFormat="1" x14ac:dyDescent="0.3">
      <c r="A210" s="33">
        <v>1221</v>
      </c>
      <c r="B210" s="34" t="s">
        <v>264</v>
      </c>
      <c r="C210" s="35">
        <v>309968</v>
      </c>
      <c r="D210" s="35">
        <v>18775</v>
      </c>
      <c r="E210" s="36">
        <f t="shared" si="31"/>
        <v>16509.613848202396</v>
      </c>
      <c r="F210" s="37">
        <f t="shared" si="38"/>
        <v>0.92720051917872903</v>
      </c>
      <c r="G210" s="38">
        <f t="shared" si="32"/>
        <v>777.75494632382981</v>
      </c>
      <c r="H210" s="38">
        <f t="shared" si="33"/>
        <v>0</v>
      </c>
      <c r="I210" s="36">
        <f t="shared" si="34"/>
        <v>777.75494632382981</v>
      </c>
      <c r="J210" s="39">
        <f t="shared" si="40"/>
        <v>-220.60878124086005</v>
      </c>
      <c r="K210" s="36">
        <f t="shared" si="35"/>
        <v>557.14616508296979</v>
      </c>
      <c r="L210" s="36">
        <f t="shared" si="36"/>
        <v>14602349.117229905</v>
      </c>
      <c r="M210" s="36">
        <f t="shared" si="37"/>
        <v>10460419.249432757</v>
      </c>
      <c r="N210" s="40">
        <f>'jan-juli'!M210</f>
        <v>8456217.8634777889</v>
      </c>
      <c r="O210" s="40">
        <f t="shared" si="39"/>
        <v>2004201.3859549686</v>
      </c>
      <c r="Q210" s="62"/>
      <c r="R210" s="63"/>
      <c r="S210" s="63"/>
      <c r="T210" s="63"/>
    </row>
    <row r="211" spans="1:20" s="34" customFormat="1" x14ac:dyDescent="0.3">
      <c r="A211" s="33">
        <v>1222</v>
      </c>
      <c r="B211" s="34" t="s">
        <v>265</v>
      </c>
      <c r="C211" s="35">
        <v>52620</v>
      </c>
      <c r="D211" s="35">
        <v>3140</v>
      </c>
      <c r="E211" s="36">
        <f t="shared" si="31"/>
        <v>16757.961783439492</v>
      </c>
      <c r="F211" s="37">
        <f t="shared" si="38"/>
        <v>0.94114804918191408</v>
      </c>
      <c r="G211" s="38">
        <f t="shared" si="32"/>
        <v>628.74618518157217</v>
      </c>
      <c r="H211" s="38">
        <f t="shared" si="33"/>
        <v>0</v>
      </c>
      <c r="I211" s="36">
        <f t="shared" si="34"/>
        <v>628.74618518157217</v>
      </c>
      <c r="J211" s="39">
        <f t="shared" si="40"/>
        <v>-220.60878124086005</v>
      </c>
      <c r="K211" s="36">
        <f t="shared" si="35"/>
        <v>408.13740394071215</v>
      </c>
      <c r="L211" s="36">
        <f t="shared" si="36"/>
        <v>1974263.0214701367</v>
      </c>
      <c r="M211" s="36">
        <f t="shared" si="37"/>
        <v>1281551.4483738362</v>
      </c>
      <c r="N211" s="40">
        <f>'jan-juli'!M211</f>
        <v>1169320.3244378306</v>
      </c>
      <c r="O211" s="40">
        <f t="shared" si="39"/>
        <v>112231.12393600564</v>
      </c>
      <c r="Q211" s="62"/>
      <c r="R211" s="63"/>
      <c r="S211" s="63"/>
      <c r="T211" s="63"/>
    </row>
    <row r="212" spans="1:20" s="34" customFormat="1" x14ac:dyDescent="0.3">
      <c r="A212" s="33">
        <v>1223</v>
      </c>
      <c r="B212" s="34" t="s">
        <v>266</v>
      </c>
      <c r="C212" s="35">
        <v>46127</v>
      </c>
      <c r="D212" s="35">
        <v>2797</v>
      </c>
      <c r="E212" s="36">
        <f t="shared" si="31"/>
        <v>16491.598140865211</v>
      </c>
      <c r="F212" s="37">
        <f t="shared" si="38"/>
        <v>0.92618873456947071</v>
      </c>
      <c r="G212" s="38">
        <f t="shared" si="32"/>
        <v>788.56437072614062</v>
      </c>
      <c r="H212" s="38">
        <f t="shared" si="33"/>
        <v>0</v>
      </c>
      <c r="I212" s="36">
        <f t="shared" si="34"/>
        <v>788.56437072614062</v>
      </c>
      <c r="J212" s="39">
        <f t="shared" si="40"/>
        <v>-220.60878124086005</v>
      </c>
      <c r="K212" s="36">
        <f t="shared" si="35"/>
        <v>567.9555894852806</v>
      </c>
      <c r="L212" s="36">
        <f t="shared" si="36"/>
        <v>2205614.5449210154</v>
      </c>
      <c r="M212" s="36">
        <f t="shared" si="37"/>
        <v>1588571.7837903299</v>
      </c>
      <c r="N212" s="40">
        <f>'jan-juli'!M212</f>
        <v>1165648.0087428715</v>
      </c>
      <c r="O212" s="40">
        <f t="shared" si="39"/>
        <v>422923.77504745848</v>
      </c>
      <c r="Q212" s="62"/>
      <c r="R212" s="63"/>
      <c r="S212" s="63"/>
      <c r="T212" s="63"/>
    </row>
    <row r="213" spans="1:20" s="34" customFormat="1" x14ac:dyDescent="0.3">
      <c r="A213" s="33">
        <v>1224</v>
      </c>
      <c r="B213" s="34" t="s">
        <v>267</v>
      </c>
      <c r="C213" s="35">
        <v>220288</v>
      </c>
      <c r="D213" s="35">
        <v>13271</v>
      </c>
      <c r="E213" s="36">
        <f t="shared" si="31"/>
        <v>16599.201265918167</v>
      </c>
      <c r="F213" s="37">
        <f t="shared" si="38"/>
        <v>0.93223186037069694</v>
      </c>
      <c r="G213" s="38">
        <f t="shared" si="32"/>
        <v>724.0024956943671</v>
      </c>
      <c r="H213" s="38">
        <f t="shared" si="33"/>
        <v>0</v>
      </c>
      <c r="I213" s="36">
        <f t="shared" si="34"/>
        <v>724.0024956943671</v>
      </c>
      <c r="J213" s="39">
        <f t="shared" si="40"/>
        <v>-220.60878124086005</v>
      </c>
      <c r="K213" s="36">
        <f t="shared" si="35"/>
        <v>503.39371445350707</v>
      </c>
      <c r="L213" s="36">
        <f t="shared" si="36"/>
        <v>9608237.120359946</v>
      </c>
      <c r="M213" s="36">
        <f t="shared" si="37"/>
        <v>6680537.9845124921</v>
      </c>
      <c r="N213" s="40">
        <f>'jan-juli'!M213</f>
        <v>5347881.3457370885</v>
      </c>
      <c r="O213" s="40">
        <f t="shared" si="39"/>
        <v>1332656.6387754036</v>
      </c>
      <c r="Q213" s="62"/>
      <c r="R213" s="63"/>
      <c r="S213" s="63"/>
      <c r="T213" s="63"/>
    </row>
    <row r="214" spans="1:20" s="34" customFormat="1" x14ac:dyDescent="0.3">
      <c r="A214" s="33">
        <v>1227</v>
      </c>
      <c r="B214" s="34" t="s">
        <v>268</v>
      </c>
      <c r="C214" s="35">
        <v>17092</v>
      </c>
      <c r="D214" s="35">
        <v>1104</v>
      </c>
      <c r="E214" s="36">
        <f t="shared" si="31"/>
        <v>15481.884057971014</v>
      </c>
      <c r="F214" s="37">
        <f t="shared" si="38"/>
        <v>0.86948193146132224</v>
      </c>
      <c r="G214" s="38">
        <f t="shared" si="32"/>
        <v>1394.3928204626591</v>
      </c>
      <c r="H214" s="38">
        <f t="shared" si="33"/>
        <v>190.19028871391063</v>
      </c>
      <c r="I214" s="36">
        <f t="shared" si="34"/>
        <v>1584.5831091765697</v>
      </c>
      <c r="J214" s="39">
        <f t="shared" si="40"/>
        <v>-220.60878124086005</v>
      </c>
      <c r="K214" s="36">
        <f t="shared" si="35"/>
        <v>1363.9743279357097</v>
      </c>
      <c r="L214" s="36">
        <f t="shared" si="36"/>
        <v>1749379.7525309329</v>
      </c>
      <c r="M214" s="36">
        <f t="shared" si="37"/>
        <v>1505827.6580410234</v>
      </c>
      <c r="N214" s="40">
        <f>'jan-juli'!M214</f>
        <v>1372447.9351771798</v>
      </c>
      <c r="O214" s="40">
        <f t="shared" si="39"/>
        <v>133379.72286384366</v>
      </c>
      <c r="Q214" s="62"/>
      <c r="R214" s="63"/>
      <c r="S214" s="63"/>
      <c r="T214" s="63"/>
    </row>
    <row r="215" spans="1:20" s="34" customFormat="1" x14ac:dyDescent="0.3">
      <c r="A215" s="33">
        <v>1228</v>
      </c>
      <c r="B215" s="34" t="s">
        <v>269</v>
      </c>
      <c r="C215" s="35">
        <v>172061</v>
      </c>
      <c r="D215" s="35">
        <v>6930</v>
      </c>
      <c r="E215" s="36">
        <f t="shared" si="31"/>
        <v>24828.427128427127</v>
      </c>
      <c r="F215" s="37">
        <f t="shared" si="38"/>
        <v>1.3943954556136056</v>
      </c>
      <c r="G215" s="38">
        <f t="shared" si="32"/>
        <v>-4213.5330218110084</v>
      </c>
      <c r="H215" s="38">
        <f t="shared" si="33"/>
        <v>0</v>
      </c>
      <c r="I215" s="36">
        <f t="shared" si="34"/>
        <v>-4213.5330218110084</v>
      </c>
      <c r="J215" s="39">
        <f t="shared" si="40"/>
        <v>-220.60878124086005</v>
      </c>
      <c r="K215" s="36">
        <f t="shared" si="35"/>
        <v>-4434.1418030518689</v>
      </c>
      <c r="L215" s="36">
        <f t="shared" si="36"/>
        <v>-29199783.841150288</v>
      </c>
      <c r="M215" s="36">
        <f t="shared" si="37"/>
        <v>-30728602.695149451</v>
      </c>
      <c r="N215" s="40">
        <f>'jan-juli'!M215</f>
        <v>-31351318.519632429</v>
      </c>
      <c r="O215" s="40">
        <f t="shared" si="39"/>
        <v>622715.82448297739</v>
      </c>
      <c r="Q215" s="62"/>
      <c r="R215" s="63"/>
      <c r="S215" s="63"/>
      <c r="T215" s="63"/>
    </row>
    <row r="216" spans="1:20" s="34" customFormat="1" x14ac:dyDescent="0.3">
      <c r="A216" s="33">
        <v>1231</v>
      </c>
      <c r="B216" s="34" t="s">
        <v>270</v>
      </c>
      <c r="C216" s="35">
        <v>52228</v>
      </c>
      <c r="D216" s="35">
        <v>3401</v>
      </c>
      <c r="E216" s="36">
        <f t="shared" si="31"/>
        <v>15356.659805939429</v>
      </c>
      <c r="F216" s="37">
        <f t="shared" si="38"/>
        <v>0.86244918117624547</v>
      </c>
      <c r="G216" s="38">
        <f t="shared" si="32"/>
        <v>1469.52737168161</v>
      </c>
      <c r="H216" s="38">
        <f t="shared" si="33"/>
        <v>234.01877692496535</v>
      </c>
      <c r="I216" s="36">
        <f t="shared" si="34"/>
        <v>1703.5461486065753</v>
      </c>
      <c r="J216" s="39">
        <f t="shared" si="40"/>
        <v>-220.60878124086005</v>
      </c>
      <c r="K216" s="36">
        <f t="shared" si="35"/>
        <v>1482.9373673657153</v>
      </c>
      <c r="L216" s="36">
        <f t="shared" si="36"/>
        <v>5793760.4514109632</v>
      </c>
      <c r="M216" s="36">
        <f t="shared" si="37"/>
        <v>5043469.9864107976</v>
      </c>
      <c r="N216" s="40">
        <f>'jan-juli'!M216</f>
        <v>4142587.3890739074</v>
      </c>
      <c r="O216" s="40">
        <f t="shared" si="39"/>
        <v>900882.59733689018</v>
      </c>
      <c r="Q216" s="62"/>
      <c r="R216" s="63"/>
      <c r="S216" s="63"/>
      <c r="T216" s="63"/>
    </row>
    <row r="217" spans="1:20" s="34" customFormat="1" x14ac:dyDescent="0.3">
      <c r="A217" s="33">
        <v>1232</v>
      </c>
      <c r="B217" s="34" t="s">
        <v>271</v>
      </c>
      <c r="C217" s="35">
        <v>40115</v>
      </c>
      <c r="D217" s="35">
        <v>925</v>
      </c>
      <c r="E217" s="36">
        <f t="shared" si="31"/>
        <v>43367.567567567567</v>
      </c>
      <c r="F217" s="37">
        <f t="shared" si="38"/>
        <v>2.4355767211687671</v>
      </c>
      <c r="G217" s="38">
        <f t="shared" si="32"/>
        <v>-15337.017285295271</v>
      </c>
      <c r="H217" s="38">
        <f t="shared" si="33"/>
        <v>0</v>
      </c>
      <c r="I217" s="36">
        <f t="shared" si="34"/>
        <v>-15337.017285295271</v>
      </c>
      <c r="J217" s="39">
        <f t="shared" si="40"/>
        <v>-220.60878124086005</v>
      </c>
      <c r="K217" s="36">
        <f t="shared" si="35"/>
        <v>-15557.626066536131</v>
      </c>
      <c r="L217" s="36">
        <f t="shared" si="36"/>
        <v>-14186740.988898126</v>
      </c>
      <c r="M217" s="36">
        <f t="shared" si="37"/>
        <v>-14390804.111545922</v>
      </c>
      <c r="N217" s="40">
        <f>'jan-juli'!M217</f>
        <v>-14318549.58595382</v>
      </c>
      <c r="O217" s="40">
        <f t="shared" si="39"/>
        <v>-72254.525592101738</v>
      </c>
      <c r="Q217" s="62"/>
      <c r="R217" s="63"/>
      <c r="S217" s="63"/>
      <c r="T217" s="63"/>
    </row>
    <row r="218" spans="1:20" s="34" customFormat="1" x14ac:dyDescent="0.3">
      <c r="A218" s="33">
        <v>1233</v>
      </c>
      <c r="B218" s="34" t="s">
        <v>272</v>
      </c>
      <c r="C218" s="35">
        <v>24299</v>
      </c>
      <c r="D218" s="35">
        <v>1116</v>
      </c>
      <c r="E218" s="36">
        <f t="shared" si="31"/>
        <v>21773.297491039426</v>
      </c>
      <c r="F218" s="37">
        <f t="shared" si="38"/>
        <v>1.2228155621049133</v>
      </c>
      <c r="G218" s="38">
        <f t="shared" si="32"/>
        <v>-2380.4552393783879</v>
      </c>
      <c r="H218" s="38">
        <f t="shared" si="33"/>
        <v>0</v>
      </c>
      <c r="I218" s="36">
        <f t="shared" si="34"/>
        <v>-2380.4552393783879</v>
      </c>
      <c r="J218" s="39">
        <f t="shared" si="40"/>
        <v>-220.60878124086005</v>
      </c>
      <c r="K218" s="36">
        <f t="shared" si="35"/>
        <v>-2601.0640206192479</v>
      </c>
      <c r="L218" s="36">
        <f t="shared" si="36"/>
        <v>-2656588.0471462808</v>
      </c>
      <c r="M218" s="36">
        <f t="shared" si="37"/>
        <v>-2902787.4470110806</v>
      </c>
      <c r="N218" s="40">
        <f>'jan-juli'!M218</f>
        <v>-3069982.2031615856</v>
      </c>
      <c r="O218" s="40">
        <f t="shared" si="39"/>
        <v>167194.75615050504</v>
      </c>
      <c r="Q218" s="62"/>
      <c r="R218" s="63"/>
      <c r="S218" s="63"/>
      <c r="T218" s="63"/>
    </row>
    <row r="219" spans="1:20" s="34" customFormat="1" x14ac:dyDescent="0.3">
      <c r="A219" s="33">
        <v>1234</v>
      </c>
      <c r="B219" s="34" t="s">
        <v>273</v>
      </c>
      <c r="C219" s="35">
        <v>12990</v>
      </c>
      <c r="D219" s="35">
        <v>920</v>
      </c>
      <c r="E219" s="36">
        <f t="shared" si="31"/>
        <v>14119.565217391304</v>
      </c>
      <c r="F219" s="37">
        <f t="shared" si="38"/>
        <v>0.79297240507951627</v>
      </c>
      <c r="G219" s="38">
        <f t="shared" si="32"/>
        <v>2211.7841248104851</v>
      </c>
      <c r="H219" s="38">
        <f t="shared" si="33"/>
        <v>667.00188291680911</v>
      </c>
      <c r="I219" s="36">
        <f t="shared" si="34"/>
        <v>2878.7860077272944</v>
      </c>
      <c r="J219" s="39">
        <f t="shared" si="40"/>
        <v>-220.60878124086005</v>
      </c>
      <c r="K219" s="36">
        <f t="shared" si="35"/>
        <v>2658.1772264864344</v>
      </c>
      <c r="L219" s="36">
        <f t="shared" si="36"/>
        <v>2648483.1271091108</v>
      </c>
      <c r="M219" s="36">
        <f t="shared" si="37"/>
        <v>2445523.0483675199</v>
      </c>
      <c r="N219" s="40">
        <f>'jan-juli'!M219</f>
        <v>2241748.2793143173</v>
      </c>
      <c r="O219" s="40">
        <f t="shared" si="39"/>
        <v>203774.76905320259</v>
      </c>
      <c r="Q219" s="62"/>
      <c r="R219" s="63"/>
      <c r="S219" s="63"/>
      <c r="T219" s="63"/>
    </row>
    <row r="220" spans="1:20" s="34" customFormat="1" x14ac:dyDescent="0.3">
      <c r="A220" s="33">
        <v>1235</v>
      </c>
      <c r="B220" s="34" t="s">
        <v>274</v>
      </c>
      <c r="C220" s="35">
        <v>228439</v>
      </c>
      <c r="D220" s="35">
        <v>14425</v>
      </c>
      <c r="E220" s="36">
        <f t="shared" si="31"/>
        <v>15836.325823223569</v>
      </c>
      <c r="F220" s="37">
        <f t="shared" si="38"/>
        <v>0.88938782337269351</v>
      </c>
      <c r="G220" s="38">
        <f t="shared" si="32"/>
        <v>1181.7277613111257</v>
      </c>
      <c r="H220" s="38">
        <f t="shared" si="33"/>
        <v>66.135670875516283</v>
      </c>
      <c r="I220" s="36">
        <f t="shared" si="34"/>
        <v>1247.8634321866421</v>
      </c>
      <c r="J220" s="39">
        <f t="shared" si="40"/>
        <v>-220.60878124086005</v>
      </c>
      <c r="K220" s="36">
        <f t="shared" si="35"/>
        <v>1027.254650945782</v>
      </c>
      <c r="L220" s="36">
        <f t="shared" si="36"/>
        <v>18000430.009292312</v>
      </c>
      <c r="M220" s="36">
        <f t="shared" si="37"/>
        <v>14818148.339892905</v>
      </c>
      <c r="N220" s="40">
        <f>'jan-juli'!M220</f>
        <v>13550766.770770673</v>
      </c>
      <c r="O220" s="40">
        <f t="shared" si="39"/>
        <v>1267381.5691222325</v>
      </c>
      <c r="Q220" s="62"/>
      <c r="R220" s="63"/>
      <c r="S220" s="63"/>
      <c r="T220" s="63"/>
    </row>
    <row r="221" spans="1:20" s="34" customFormat="1" x14ac:dyDescent="0.3">
      <c r="A221" s="33">
        <v>1238</v>
      </c>
      <c r="B221" s="34" t="s">
        <v>275</v>
      </c>
      <c r="C221" s="35">
        <v>133268</v>
      </c>
      <c r="D221" s="35">
        <v>8475</v>
      </c>
      <c r="E221" s="36">
        <f t="shared" si="31"/>
        <v>15724.837758112095</v>
      </c>
      <c r="F221" s="37">
        <f t="shared" si="38"/>
        <v>0.88312651448903079</v>
      </c>
      <c r="G221" s="38">
        <f t="shared" si="32"/>
        <v>1248.6206003780105</v>
      </c>
      <c r="H221" s="38">
        <f t="shared" si="33"/>
        <v>105.15649366453235</v>
      </c>
      <c r="I221" s="36">
        <f t="shared" si="34"/>
        <v>1353.7770940425428</v>
      </c>
      <c r="J221" s="39">
        <f t="shared" si="40"/>
        <v>-220.60878124086005</v>
      </c>
      <c r="K221" s="36">
        <f t="shared" si="35"/>
        <v>1133.1683128016828</v>
      </c>
      <c r="L221" s="36">
        <f t="shared" si="36"/>
        <v>11473260.87201055</v>
      </c>
      <c r="M221" s="36">
        <f t="shared" si="37"/>
        <v>9603601.4509942606</v>
      </c>
      <c r="N221" s="40">
        <f>'jan-juli'!M221</f>
        <v>8762515.3991182949</v>
      </c>
      <c r="O221" s="40">
        <f t="shared" si="39"/>
        <v>841086.05187596567</v>
      </c>
      <c r="Q221" s="62"/>
      <c r="R221" s="63"/>
      <c r="S221" s="63"/>
      <c r="T221" s="63"/>
    </row>
    <row r="222" spans="1:20" s="34" customFormat="1" x14ac:dyDescent="0.3">
      <c r="A222" s="33">
        <v>1241</v>
      </c>
      <c r="B222" s="34" t="s">
        <v>276</v>
      </c>
      <c r="C222" s="35">
        <v>64973</v>
      </c>
      <c r="D222" s="35">
        <v>3876</v>
      </c>
      <c r="E222" s="36">
        <f t="shared" si="31"/>
        <v>16762.899896800827</v>
      </c>
      <c r="F222" s="37">
        <f t="shared" si="38"/>
        <v>0.94142537979149044</v>
      </c>
      <c r="G222" s="38">
        <f t="shared" si="32"/>
        <v>625.78331716477112</v>
      </c>
      <c r="H222" s="38">
        <f t="shared" si="33"/>
        <v>0</v>
      </c>
      <c r="I222" s="36">
        <f t="shared" si="34"/>
        <v>625.78331716477112</v>
      </c>
      <c r="J222" s="39">
        <f t="shared" si="40"/>
        <v>-220.60878124086005</v>
      </c>
      <c r="K222" s="36">
        <f t="shared" si="35"/>
        <v>405.17453592391109</v>
      </c>
      <c r="L222" s="36">
        <f t="shared" si="36"/>
        <v>2425536.1373306527</v>
      </c>
      <c r="M222" s="36">
        <f t="shared" si="37"/>
        <v>1570456.5012410793</v>
      </c>
      <c r="N222" s="40">
        <f>'jan-juli'!M222</f>
        <v>1581575.7890194384</v>
      </c>
      <c r="O222" s="40">
        <f t="shared" si="39"/>
        <v>-11119.287778359139</v>
      </c>
      <c r="Q222" s="62"/>
      <c r="R222" s="63"/>
      <c r="S222" s="63"/>
      <c r="T222" s="63"/>
    </row>
    <row r="223" spans="1:20" s="34" customFormat="1" x14ac:dyDescent="0.3">
      <c r="A223" s="33">
        <v>1242</v>
      </c>
      <c r="B223" s="34" t="s">
        <v>277</v>
      </c>
      <c r="C223" s="35">
        <v>42237</v>
      </c>
      <c r="D223" s="35">
        <v>2443</v>
      </c>
      <c r="E223" s="36">
        <f t="shared" si="31"/>
        <v>17288.988948014736</v>
      </c>
      <c r="F223" s="37">
        <f t="shared" si="38"/>
        <v>0.97097119751350169</v>
      </c>
      <c r="G223" s="38">
        <f t="shared" si="32"/>
        <v>310.12988643642603</v>
      </c>
      <c r="H223" s="38">
        <f t="shared" si="33"/>
        <v>0</v>
      </c>
      <c r="I223" s="36">
        <f t="shared" si="34"/>
        <v>310.12988643642603</v>
      </c>
      <c r="J223" s="39">
        <f t="shared" si="40"/>
        <v>-220.60878124086005</v>
      </c>
      <c r="K223" s="36">
        <f t="shared" si="35"/>
        <v>89.52110519556598</v>
      </c>
      <c r="L223" s="36">
        <f t="shared" si="36"/>
        <v>757647.31256418885</v>
      </c>
      <c r="M223" s="36">
        <f t="shared" si="37"/>
        <v>218700.0599927677</v>
      </c>
      <c r="N223" s="40">
        <f>'jan-juli'!M223</f>
        <v>-25272.690254262012</v>
      </c>
      <c r="O223" s="40">
        <f t="shared" si="39"/>
        <v>243972.7502470297</v>
      </c>
      <c r="Q223" s="62"/>
      <c r="R223" s="63"/>
      <c r="S223" s="63"/>
      <c r="T223" s="63"/>
    </row>
    <row r="224" spans="1:20" s="34" customFormat="1" x14ac:dyDescent="0.3">
      <c r="A224" s="33">
        <v>1243</v>
      </c>
      <c r="B224" s="34" t="s">
        <v>125</v>
      </c>
      <c r="C224" s="35">
        <v>318639</v>
      </c>
      <c r="D224" s="35">
        <v>19742</v>
      </c>
      <c r="E224" s="36">
        <f t="shared" si="31"/>
        <v>16140.158038699219</v>
      </c>
      <c r="F224" s="37">
        <f t="shared" si="38"/>
        <v>0.90645141980338284</v>
      </c>
      <c r="G224" s="38">
        <f t="shared" si="32"/>
        <v>999.42843202573602</v>
      </c>
      <c r="H224" s="38">
        <f t="shared" si="33"/>
        <v>0</v>
      </c>
      <c r="I224" s="36">
        <f t="shared" si="34"/>
        <v>999.42843202573602</v>
      </c>
      <c r="J224" s="39">
        <f t="shared" si="40"/>
        <v>-220.60878124086005</v>
      </c>
      <c r="K224" s="36">
        <f t="shared" si="35"/>
        <v>778.81965078487599</v>
      </c>
      <c r="L224" s="36">
        <f t="shared" si="36"/>
        <v>19730716.10505208</v>
      </c>
      <c r="M224" s="36">
        <f t="shared" si="37"/>
        <v>15375457.545795022</v>
      </c>
      <c r="N224" s="40">
        <f>'jan-juli'!M224</f>
        <v>14603689.377404993</v>
      </c>
      <c r="O224" s="40">
        <f t="shared" si="39"/>
        <v>771768.16839002818</v>
      </c>
      <c r="Q224" s="62"/>
      <c r="R224" s="63"/>
      <c r="S224" s="63"/>
      <c r="T224" s="63"/>
    </row>
    <row r="225" spans="1:20" s="34" customFormat="1" x14ac:dyDescent="0.3">
      <c r="A225" s="33">
        <v>1244</v>
      </c>
      <c r="B225" s="34" t="s">
        <v>278</v>
      </c>
      <c r="C225" s="35">
        <v>119823</v>
      </c>
      <c r="D225" s="35">
        <v>5118</v>
      </c>
      <c r="E225" s="36">
        <f t="shared" si="31"/>
        <v>23412.075029308322</v>
      </c>
      <c r="F225" s="37">
        <f t="shared" si="38"/>
        <v>1.3148513539939408</v>
      </c>
      <c r="G225" s="38">
        <f t="shared" si="32"/>
        <v>-3363.7217623397255</v>
      </c>
      <c r="H225" s="38">
        <f t="shared" si="33"/>
        <v>0</v>
      </c>
      <c r="I225" s="36">
        <f t="shared" si="34"/>
        <v>-3363.7217623397255</v>
      </c>
      <c r="J225" s="39">
        <f t="shared" si="40"/>
        <v>-220.60878124086005</v>
      </c>
      <c r="K225" s="36">
        <f t="shared" si="35"/>
        <v>-3584.3305435805855</v>
      </c>
      <c r="L225" s="36">
        <f t="shared" si="36"/>
        <v>-17215527.979654714</v>
      </c>
      <c r="M225" s="36">
        <f t="shared" si="37"/>
        <v>-18344603.722045437</v>
      </c>
      <c r="N225" s="40">
        <f>'jan-juli'!M225</f>
        <v>-17715343.114499096</v>
      </c>
      <c r="O225" s="40">
        <f t="shared" si="39"/>
        <v>-629260.60754634067</v>
      </c>
      <c r="Q225" s="62"/>
      <c r="R225" s="63"/>
      <c r="S225" s="63"/>
      <c r="T225" s="63"/>
    </row>
    <row r="226" spans="1:20" s="34" customFormat="1" x14ac:dyDescent="0.3">
      <c r="A226" s="33">
        <v>1245</v>
      </c>
      <c r="B226" s="34" t="s">
        <v>279</v>
      </c>
      <c r="C226" s="35">
        <v>104559</v>
      </c>
      <c r="D226" s="35">
        <v>6975</v>
      </c>
      <c r="E226" s="36">
        <f t="shared" si="31"/>
        <v>14990.537634408602</v>
      </c>
      <c r="F226" s="37">
        <f t="shared" si="38"/>
        <v>0.84188730307010251</v>
      </c>
      <c r="G226" s="38">
        <f t="shared" si="32"/>
        <v>1689.2006746001064</v>
      </c>
      <c r="H226" s="38">
        <f t="shared" si="33"/>
        <v>362.16153696075497</v>
      </c>
      <c r="I226" s="36">
        <f t="shared" si="34"/>
        <v>2051.3622115608614</v>
      </c>
      <c r="J226" s="39">
        <f t="shared" si="40"/>
        <v>-220.60878124086005</v>
      </c>
      <c r="K226" s="36">
        <f t="shared" si="35"/>
        <v>1830.7534303200014</v>
      </c>
      <c r="L226" s="36">
        <f t="shared" si="36"/>
        <v>14308251.425637009</v>
      </c>
      <c r="M226" s="36">
        <f t="shared" si="37"/>
        <v>12769505.176482009</v>
      </c>
      <c r="N226" s="40">
        <f>'jan-juli'!M226</f>
        <v>11557743.20458409</v>
      </c>
      <c r="O226" s="40">
        <f t="shared" si="39"/>
        <v>1211761.9718979187</v>
      </c>
      <c r="Q226" s="62"/>
      <c r="R226" s="63"/>
      <c r="S226" s="63"/>
      <c r="T226" s="63"/>
    </row>
    <row r="227" spans="1:20" s="34" customFormat="1" x14ac:dyDescent="0.3">
      <c r="A227" s="33">
        <v>1246</v>
      </c>
      <c r="B227" s="34" t="s">
        <v>280</v>
      </c>
      <c r="C227" s="35">
        <v>426609</v>
      </c>
      <c r="D227" s="35">
        <v>24870</v>
      </c>
      <c r="E227" s="36">
        <f t="shared" si="31"/>
        <v>17153.558504221954</v>
      </c>
      <c r="F227" s="37">
        <f t="shared" si="38"/>
        <v>0.96336525476088275</v>
      </c>
      <c r="G227" s="38">
        <f t="shared" si="32"/>
        <v>391.38815271209529</v>
      </c>
      <c r="H227" s="38">
        <f t="shared" si="33"/>
        <v>0</v>
      </c>
      <c r="I227" s="36">
        <f t="shared" si="34"/>
        <v>391.38815271209529</v>
      </c>
      <c r="J227" s="39">
        <f t="shared" si="40"/>
        <v>-220.60878124086005</v>
      </c>
      <c r="K227" s="36">
        <f t="shared" si="35"/>
        <v>170.77937147123524</v>
      </c>
      <c r="L227" s="36">
        <f t="shared" si="36"/>
        <v>9733823.3579498101</v>
      </c>
      <c r="M227" s="36">
        <f t="shared" si="37"/>
        <v>4247282.9684896199</v>
      </c>
      <c r="N227" s="40">
        <f>'jan-juli'!M227</f>
        <v>3400608.4295442128</v>
      </c>
      <c r="O227" s="40">
        <f t="shared" si="39"/>
        <v>846674.53894540714</v>
      </c>
      <c r="Q227" s="62"/>
      <c r="R227" s="63"/>
      <c r="S227" s="63"/>
      <c r="T227" s="63"/>
    </row>
    <row r="228" spans="1:20" s="34" customFormat="1" x14ac:dyDescent="0.3">
      <c r="A228" s="33">
        <v>1247</v>
      </c>
      <c r="B228" s="34" t="s">
        <v>281</v>
      </c>
      <c r="C228" s="35">
        <v>430021</v>
      </c>
      <c r="D228" s="35">
        <v>28380</v>
      </c>
      <c r="E228" s="36">
        <f t="shared" si="31"/>
        <v>15152.255109231854</v>
      </c>
      <c r="F228" s="37">
        <f t="shared" si="38"/>
        <v>0.85096955829394105</v>
      </c>
      <c r="G228" s="38">
        <f t="shared" si="32"/>
        <v>1592.1701897061553</v>
      </c>
      <c r="H228" s="38">
        <f t="shared" si="33"/>
        <v>305.56042077261679</v>
      </c>
      <c r="I228" s="36">
        <f t="shared" si="34"/>
        <v>1897.7306104787722</v>
      </c>
      <c r="J228" s="39">
        <f t="shared" si="40"/>
        <v>-220.60878124086005</v>
      </c>
      <c r="K228" s="36">
        <f t="shared" si="35"/>
        <v>1677.1218292379122</v>
      </c>
      <c r="L228" s="36">
        <f t="shared" si="36"/>
        <v>53857594.725387551</v>
      </c>
      <c r="M228" s="36">
        <f t="shared" si="37"/>
        <v>47596717.513771944</v>
      </c>
      <c r="N228" s="40">
        <f>'jan-juli'!M228</f>
        <v>43058171.920587309</v>
      </c>
      <c r="O228" s="40">
        <f t="shared" si="39"/>
        <v>4538545.593184635</v>
      </c>
      <c r="Q228" s="62"/>
      <c r="R228" s="63"/>
      <c r="S228" s="63"/>
      <c r="T228" s="63"/>
    </row>
    <row r="229" spans="1:20" s="34" customFormat="1" x14ac:dyDescent="0.3">
      <c r="A229" s="33">
        <v>1251</v>
      </c>
      <c r="B229" s="34" t="s">
        <v>282</v>
      </c>
      <c r="C229" s="35">
        <v>68619</v>
      </c>
      <c r="D229" s="35">
        <v>4125</v>
      </c>
      <c r="E229" s="36">
        <f t="shared" si="31"/>
        <v>16634.909090909092</v>
      </c>
      <c r="F229" s="37">
        <f t="shared" si="38"/>
        <v>0.93423725638872279</v>
      </c>
      <c r="G229" s="38">
        <f t="shared" si="32"/>
        <v>702.57780069981231</v>
      </c>
      <c r="H229" s="38">
        <f t="shared" si="33"/>
        <v>0</v>
      </c>
      <c r="I229" s="36">
        <f t="shared" si="34"/>
        <v>702.57780069981231</v>
      </c>
      <c r="J229" s="39">
        <f t="shared" si="40"/>
        <v>-220.60878124086005</v>
      </c>
      <c r="K229" s="36">
        <f t="shared" si="35"/>
        <v>481.96901945895229</v>
      </c>
      <c r="L229" s="36">
        <f t="shared" si="36"/>
        <v>2898133.4278867259</v>
      </c>
      <c r="M229" s="36">
        <f t="shared" si="37"/>
        <v>1988122.2052681781</v>
      </c>
      <c r="N229" s="40">
        <f>'jan-juli'!M229</f>
        <v>1380743.7383140286</v>
      </c>
      <c r="O229" s="40">
        <f t="shared" si="39"/>
        <v>607378.46695414954</v>
      </c>
      <c r="Q229" s="62"/>
      <c r="R229" s="63"/>
      <c r="S229" s="63"/>
      <c r="T229" s="63"/>
    </row>
    <row r="230" spans="1:20" s="34" customFormat="1" x14ac:dyDescent="0.3">
      <c r="A230" s="33">
        <v>1252</v>
      </c>
      <c r="B230" s="34" t="s">
        <v>283</v>
      </c>
      <c r="C230" s="35">
        <v>21697</v>
      </c>
      <c r="D230" s="35">
        <v>381</v>
      </c>
      <c r="E230" s="36">
        <f t="shared" si="31"/>
        <v>56947.506561679787</v>
      </c>
      <c r="F230" s="37">
        <f t="shared" si="38"/>
        <v>3.1982430440474992</v>
      </c>
      <c r="G230" s="38">
        <f t="shared" si="32"/>
        <v>-23484.980681762601</v>
      </c>
      <c r="H230" s="38">
        <f t="shared" si="33"/>
        <v>0</v>
      </c>
      <c r="I230" s="36">
        <f t="shared" si="34"/>
        <v>-23484.980681762601</v>
      </c>
      <c r="J230" s="39">
        <f t="shared" si="40"/>
        <v>-220.60878124086005</v>
      </c>
      <c r="K230" s="36">
        <f t="shared" si="35"/>
        <v>-23705.58946300346</v>
      </c>
      <c r="L230" s="36">
        <f t="shared" si="36"/>
        <v>-8947777.6397515517</v>
      </c>
      <c r="M230" s="36">
        <f t="shared" si="37"/>
        <v>-9031829.5854043178</v>
      </c>
      <c r="N230" s="40">
        <f>'jan-juli'!M230</f>
        <v>-9064651.4510793574</v>
      </c>
      <c r="O230" s="40">
        <f t="shared" si="39"/>
        <v>32821.865675039589</v>
      </c>
      <c r="Q230" s="62"/>
      <c r="R230" s="63"/>
      <c r="S230" s="63"/>
      <c r="T230" s="63"/>
    </row>
    <row r="231" spans="1:20" s="34" customFormat="1" x14ac:dyDescent="0.3">
      <c r="A231" s="33">
        <v>1253</v>
      </c>
      <c r="B231" s="34" t="s">
        <v>284</v>
      </c>
      <c r="C231" s="35">
        <v>112257</v>
      </c>
      <c r="D231" s="35">
        <v>7957</v>
      </c>
      <c r="E231" s="36">
        <f t="shared" si="31"/>
        <v>14107.95525951992</v>
      </c>
      <c r="F231" s="37">
        <f t="shared" si="38"/>
        <v>0.79232037535520128</v>
      </c>
      <c r="G231" s="38">
        <f t="shared" si="32"/>
        <v>2218.7500995333153</v>
      </c>
      <c r="H231" s="38">
        <f t="shared" si="33"/>
        <v>671.06536817179347</v>
      </c>
      <c r="I231" s="36">
        <f t="shared" si="34"/>
        <v>2889.8154677051089</v>
      </c>
      <c r="J231" s="39">
        <f t="shared" si="40"/>
        <v>-220.60878124086005</v>
      </c>
      <c r="K231" s="36">
        <f t="shared" si="35"/>
        <v>2669.2066864642488</v>
      </c>
      <c r="L231" s="36">
        <f t="shared" si="36"/>
        <v>22994261.676529553</v>
      </c>
      <c r="M231" s="36">
        <f t="shared" si="37"/>
        <v>21238877.604196027</v>
      </c>
      <c r="N231" s="40">
        <f>'jan-juli'!M231</f>
        <v>20386753.867939152</v>
      </c>
      <c r="O231" s="40">
        <f t="shared" si="39"/>
        <v>852123.7362568751</v>
      </c>
      <c r="Q231" s="62"/>
      <c r="R231" s="63"/>
      <c r="S231" s="63"/>
      <c r="T231" s="63"/>
    </row>
    <row r="232" spans="1:20" s="34" customFormat="1" x14ac:dyDescent="0.3">
      <c r="A232" s="33">
        <v>1256</v>
      </c>
      <c r="B232" s="34" t="s">
        <v>285</v>
      </c>
      <c r="C232" s="35">
        <v>116639</v>
      </c>
      <c r="D232" s="35">
        <v>7812</v>
      </c>
      <c r="E232" s="36">
        <f t="shared" si="31"/>
        <v>14930.747567844342</v>
      </c>
      <c r="F232" s="37">
        <f t="shared" si="38"/>
        <v>0.838529418308543</v>
      </c>
      <c r="G232" s="38">
        <f t="shared" si="32"/>
        <v>1725.074714538662</v>
      </c>
      <c r="H232" s="38">
        <f t="shared" si="33"/>
        <v>383.08806025824566</v>
      </c>
      <c r="I232" s="36">
        <f t="shared" si="34"/>
        <v>2108.1627747969078</v>
      </c>
      <c r="J232" s="39">
        <f t="shared" si="40"/>
        <v>-220.60878124086005</v>
      </c>
      <c r="K232" s="36">
        <f t="shared" si="35"/>
        <v>1887.5539935560478</v>
      </c>
      <c r="L232" s="36">
        <f t="shared" si="36"/>
        <v>16468967.596713444</v>
      </c>
      <c r="M232" s="36">
        <f t="shared" si="37"/>
        <v>14745571.797659846</v>
      </c>
      <c r="N232" s="40">
        <f>'jan-juli'!M232</f>
        <v>13241110.389134178</v>
      </c>
      <c r="O232" s="40">
        <f t="shared" si="39"/>
        <v>1504461.4085256681</v>
      </c>
      <c r="Q232" s="62"/>
      <c r="R232" s="63"/>
      <c r="S232" s="63"/>
      <c r="T232" s="63"/>
    </row>
    <row r="233" spans="1:20" s="34" customFormat="1" x14ac:dyDescent="0.3">
      <c r="A233" s="33">
        <v>1259</v>
      </c>
      <c r="B233" s="34" t="s">
        <v>286</v>
      </c>
      <c r="C233" s="35">
        <v>73831</v>
      </c>
      <c r="D233" s="35">
        <v>4852</v>
      </c>
      <c r="E233" s="36">
        <f t="shared" si="31"/>
        <v>15216.611706512778</v>
      </c>
      <c r="F233" s="37">
        <f t="shared" si="38"/>
        <v>0.85458390511998428</v>
      </c>
      <c r="G233" s="38">
        <f t="shared" si="32"/>
        <v>1553.5562313376006</v>
      </c>
      <c r="H233" s="38">
        <f t="shared" si="33"/>
        <v>283.03561172429318</v>
      </c>
      <c r="I233" s="36">
        <f t="shared" si="34"/>
        <v>1836.5918430618938</v>
      </c>
      <c r="J233" s="39">
        <f t="shared" si="40"/>
        <v>-220.60878124086005</v>
      </c>
      <c r="K233" s="36">
        <f t="shared" si="35"/>
        <v>1615.9830618210337</v>
      </c>
      <c r="L233" s="36">
        <f t="shared" si="36"/>
        <v>8911143.6225363091</v>
      </c>
      <c r="M233" s="36">
        <f t="shared" si="37"/>
        <v>7840749.8159556556</v>
      </c>
      <c r="N233" s="40">
        <f>'jan-juli'!M233</f>
        <v>6882165.9252533363</v>
      </c>
      <c r="O233" s="40">
        <f t="shared" si="39"/>
        <v>958583.89070231933</v>
      </c>
      <c r="Q233" s="62"/>
      <c r="R233" s="63"/>
      <c r="S233" s="63"/>
      <c r="T233" s="63"/>
    </row>
    <row r="234" spans="1:20" s="34" customFormat="1" x14ac:dyDescent="0.3">
      <c r="A234" s="33">
        <v>1260</v>
      </c>
      <c r="B234" s="34" t="s">
        <v>287</v>
      </c>
      <c r="C234" s="35">
        <v>71555</v>
      </c>
      <c r="D234" s="35">
        <v>5077</v>
      </c>
      <c r="E234" s="36">
        <f t="shared" si="31"/>
        <v>14093.953121922395</v>
      </c>
      <c r="F234" s="37">
        <f t="shared" si="38"/>
        <v>0.79153399783181355</v>
      </c>
      <c r="G234" s="38">
        <f t="shared" si="32"/>
        <v>2227.1513820918303</v>
      </c>
      <c r="H234" s="38">
        <f t="shared" si="33"/>
        <v>675.96611633092709</v>
      </c>
      <c r="I234" s="36">
        <f t="shared" si="34"/>
        <v>2903.1174984227573</v>
      </c>
      <c r="J234" s="39">
        <f t="shared" si="40"/>
        <v>-220.60878124086005</v>
      </c>
      <c r="K234" s="36">
        <f t="shared" si="35"/>
        <v>2682.5087171818973</v>
      </c>
      <c r="L234" s="36">
        <f t="shared" si="36"/>
        <v>14739127.539492339</v>
      </c>
      <c r="M234" s="36">
        <f t="shared" si="37"/>
        <v>13619096.757132493</v>
      </c>
      <c r="N234" s="40">
        <f>'jan-juli'!M234</f>
        <v>13753609.254433466</v>
      </c>
      <c r="O234" s="40">
        <f t="shared" si="39"/>
        <v>-134512.49730097316</v>
      </c>
      <c r="Q234" s="62"/>
      <c r="R234" s="63"/>
      <c r="S234" s="63"/>
      <c r="T234" s="63"/>
    </row>
    <row r="235" spans="1:20" s="34" customFormat="1" x14ac:dyDescent="0.3">
      <c r="A235" s="33">
        <v>1263</v>
      </c>
      <c r="B235" s="34" t="s">
        <v>288</v>
      </c>
      <c r="C235" s="35">
        <v>250387</v>
      </c>
      <c r="D235" s="35">
        <v>15607</v>
      </c>
      <c r="E235" s="36">
        <f t="shared" si="31"/>
        <v>16043.249823797014</v>
      </c>
      <c r="F235" s="37">
        <f t="shared" si="38"/>
        <v>0.90100893350442002</v>
      </c>
      <c r="G235" s="38">
        <f t="shared" si="32"/>
        <v>1057.573360967059</v>
      </c>
      <c r="H235" s="38">
        <f t="shared" si="33"/>
        <v>0</v>
      </c>
      <c r="I235" s="36">
        <f t="shared" si="34"/>
        <v>1057.573360967059</v>
      </c>
      <c r="J235" s="39">
        <f t="shared" si="40"/>
        <v>-220.60878124086005</v>
      </c>
      <c r="K235" s="36">
        <f t="shared" si="35"/>
        <v>836.96457972619896</v>
      </c>
      <c r="L235" s="36">
        <f t="shared" si="36"/>
        <v>16505547.44461289</v>
      </c>
      <c r="M235" s="36">
        <f t="shared" si="37"/>
        <v>13062506.195786787</v>
      </c>
      <c r="N235" s="40">
        <f>'jan-juli'!M235</f>
        <v>12852283.47245262</v>
      </c>
      <c r="O235" s="40">
        <f t="shared" si="39"/>
        <v>210222.72333416715</v>
      </c>
      <c r="Q235" s="62"/>
      <c r="R235" s="63"/>
      <c r="S235" s="63"/>
      <c r="T235" s="63"/>
    </row>
    <row r="236" spans="1:20" s="34" customFormat="1" x14ac:dyDescent="0.3">
      <c r="A236" s="33">
        <v>1264</v>
      </c>
      <c r="B236" s="34" t="s">
        <v>289</v>
      </c>
      <c r="C236" s="35">
        <v>53521</v>
      </c>
      <c r="D236" s="35">
        <v>2858</v>
      </c>
      <c r="E236" s="36">
        <f t="shared" si="31"/>
        <v>18726.731980405879</v>
      </c>
      <c r="F236" s="37">
        <f t="shared" si="38"/>
        <v>1.0517166406435248</v>
      </c>
      <c r="G236" s="38">
        <f t="shared" si="32"/>
        <v>-552.51593299825981</v>
      </c>
      <c r="H236" s="38">
        <f t="shared" si="33"/>
        <v>0</v>
      </c>
      <c r="I236" s="36">
        <f t="shared" si="34"/>
        <v>-552.51593299825981</v>
      </c>
      <c r="J236" s="39">
        <f t="shared" si="40"/>
        <v>-220.60878124086005</v>
      </c>
      <c r="K236" s="36">
        <f t="shared" si="35"/>
        <v>-773.12471423911984</v>
      </c>
      <c r="L236" s="36">
        <f t="shared" si="36"/>
        <v>-1579090.5365090265</v>
      </c>
      <c r="M236" s="36">
        <f t="shared" si="37"/>
        <v>-2209590.4332954045</v>
      </c>
      <c r="N236" s="40">
        <f>'jan-juli'!M236</f>
        <v>-2367392.7747632721</v>
      </c>
      <c r="O236" s="40">
        <f t="shared" si="39"/>
        <v>157802.34146786761</v>
      </c>
      <c r="Q236" s="62"/>
      <c r="R236" s="63"/>
      <c r="S236" s="63"/>
      <c r="T236" s="63"/>
    </row>
    <row r="237" spans="1:20" s="34" customFormat="1" x14ac:dyDescent="0.3">
      <c r="A237" s="33">
        <v>1265</v>
      </c>
      <c r="B237" s="34" t="s">
        <v>290</v>
      </c>
      <c r="C237" s="35">
        <v>8433</v>
      </c>
      <c r="D237" s="35">
        <v>576</v>
      </c>
      <c r="E237" s="36">
        <f t="shared" si="31"/>
        <v>14640.625</v>
      </c>
      <c r="F237" s="37">
        <f t="shared" si="38"/>
        <v>0.82223577279968507</v>
      </c>
      <c r="G237" s="38">
        <f t="shared" si="32"/>
        <v>1899.1482552452674</v>
      </c>
      <c r="H237" s="38">
        <f t="shared" si="33"/>
        <v>484.63095900376555</v>
      </c>
      <c r="I237" s="36">
        <f t="shared" si="34"/>
        <v>2383.779214249033</v>
      </c>
      <c r="J237" s="39">
        <f t="shared" si="40"/>
        <v>-220.60878124086005</v>
      </c>
      <c r="K237" s="36">
        <f t="shared" si="35"/>
        <v>2163.1704330081729</v>
      </c>
      <c r="L237" s="36">
        <f t="shared" si="36"/>
        <v>1373056.827407443</v>
      </c>
      <c r="M237" s="36">
        <f t="shared" si="37"/>
        <v>1245986.1694127077</v>
      </c>
      <c r="N237" s="40">
        <f>'jan-juli'!M237</f>
        <v>1116298.9227011374</v>
      </c>
      <c r="O237" s="40">
        <f t="shared" si="39"/>
        <v>129687.2467115703</v>
      </c>
      <c r="Q237" s="62"/>
      <c r="R237" s="63"/>
      <c r="S237" s="63"/>
      <c r="T237" s="63"/>
    </row>
    <row r="238" spans="1:20" s="34" customFormat="1" x14ac:dyDescent="0.3">
      <c r="A238" s="33">
        <v>1266</v>
      </c>
      <c r="B238" s="34" t="s">
        <v>291</v>
      </c>
      <c r="C238" s="35">
        <v>36765</v>
      </c>
      <c r="D238" s="35">
        <v>1701</v>
      </c>
      <c r="E238" s="36">
        <f t="shared" si="31"/>
        <v>21613.756613756614</v>
      </c>
      <c r="F238" s="37">
        <f t="shared" si="38"/>
        <v>1.213855547315533</v>
      </c>
      <c r="G238" s="38">
        <f t="shared" si="32"/>
        <v>-2284.7307130087006</v>
      </c>
      <c r="H238" s="38">
        <f t="shared" si="33"/>
        <v>0</v>
      </c>
      <c r="I238" s="36">
        <f t="shared" si="34"/>
        <v>-2284.7307130087006</v>
      </c>
      <c r="J238" s="39">
        <f t="shared" si="40"/>
        <v>-220.60878124086005</v>
      </c>
      <c r="K238" s="36">
        <f t="shared" si="35"/>
        <v>-2505.3394942495606</v>
      </c>
      <c r="L238" s="36">
        <f t="shared" si="36"/>
        <v>-3886326.9428277998</v>
      </c>
      <c r="M238" s="36">
        <f t="shared" si="37"/>
        <v>-4261582.4797185026</v>
      </c>
      <c r="N238" s="40">
        <f>'jan-juli'!M238</f>
        <v>-4359645.4548188699</v>
      </c>
      <c r="O238" s="40">
        <f t="shared" si="39"/>
        <v>98062.97510036733</v>
      </c>
      <c r="Q238" s="62"/>
      <c r="R238" s="63"/>
      <c r="S238" s="63"/>
      <c r="T238" s="63"/>
    </row>
    <row r="239" spans="1:20" s="34" customFormat="1" x14ac:dyDescent="0.3">
      <c r="A239" s="33">
        <v>1401</v>
      </c>
      <c r="B239" s="34" t="s">
        <v>292</v>
      </c>
      <c r="C239" s="35">
        <v>208198</v>
      </c>
      <c r="D239" s="35">
        <v>11923</v>
      </c>
      <c r="E239" s="36">
        <f t="shared" si="31"/>
        <v>17461.880399228383</v>
      </c>
      <c r="F239" s="37">
        <f t="shared" si="38"/>
        <v>0.98068099719753932</v>
      </c>
      <c r="G239" s="38">
        <f t="shared" si="32"/>
        <v>206.39501570823776</v>
      </c>
      <c r="H239" s="38">
        <f t="shared" si="33"/>
        <v>0</v>
      </c>
      <c r="I239" s="36">
        <f t="shared" si="34"/>
        <v>206.39501570823776</v>
      </c>
      <c r="J239" s="39">
        <f t="shared" si="40"/>
        <v>-220.60878124086005</v>
      </c>
      <c r="K239" s="36">
        <f t="shared" si="35"/>
        <v>-14.21376553262229</v>
      </c>
      <c r="L239" s="36">
        <f t="shared" si="36"/>
        <v>2460847.772289319</v>
      </c>
      <c r="M239" s="36">
        <f t="shared" si="37"/>
        <v>-169470.72644545557</v>
      </c>
      <c r="N239" s="40">
        <f>'jan-juli'!M239</f>
        <v>-1645138.7171107444</v>
      </c>
      <c r="O239" s="40">
        <f t="shared" si="39"/>
        <v>1475667.9906652889</v>
      </c>
      <c r="Q239" s="62"/>
      <c r="R239" s="63"/>
      <c r="S239" s="63"/>
      <c r="T239" s="63"/>
    </row>
    <row r="240" spans="1:20" s="34" customFormat="1" x14ac:dyDescent="0.3">
      <c r="A240" s="33">
        <v>1411</v>
      </c>
      <c r="B240" s="34" t="s">
        <v>293</v>
      </c>
      <c r="C240" s="35">
        <v>42600</v>
      </c>
      <c r="D240" s="35">
        <v>2370</v>
      </c>
      <c r="E240" s="36">
        <f t="shared" si="31"/>
        <v>17974.683544303796</v>
      </c>
      <c r="F240" s="37">
        <f t="shared" si="38"/>
        <v>1.0094806618488223</v>
      </c>
      <c r="G240" s="38">
        <f t="shared" si="32"/>
        <v>-101.28687133701023</v>
      </c>
      <c r="H240" s="38">
        <f t="shared" si="33"/>
        <v>0</v>
      </c>
      <c r="I240" s="36">
        <f t="shared" si="34"/>
        <v>-101.28687133701023</v>
      </c>
      <c r="J240" s="39">
        <f t="shared" si="40"/>
        <v>-220.60878124086005</v>
      </c>
      <c r="K240" s="36">
        <f t="shared" si="35"/>
        <v>-321.89565257787029</v>
      </c>
      <c r="L240" s="36">
        <f t="shared" si="36"/>
        <v>-240049.88506871424</v>
      </c>
      <c r="M240" s="36">
        <f t="shared" si="37"/>
        <v>-762892.6966095526</v>
      </c>
      <c r="N240" s="40">
        <f>'jan-juli'!M240</f>
        <v>-51266.506714119569</v>
      </c>
      <c r="O240" s="40">
        <f t="shared" si="39"/>
        <v>-711626.18989543302</v>
      </c>
      <c r="Q240" s="62"/>
      <c r="R240" s="63"/>
      <c r="S240" s="63"/>
      <c r="T240" s="63"/>
    </row>
    <row r="241" spans="1:20" s="34" customFormat="1" x14ac:dyDescent="0.3">
      <c r="A241" s="33">
        <v>1412</v>
      </c>
      <c r="B241" s="34" t="s">
        <v>294</v>
      </c>
      <c r="C241" s="35">
        <v>13289</v>
      </c>
      <c r="D241" s="35">
        <v>785</v>
      </c>
      <c r="E241" s="36">
        <f t="shared" si="31"/>
        <v>16928.662420382167</v>
      </c>
      <c r="F241" s="37">
        <f t="shared" si="38"/>
        <v>0.95073481000216309</v>
      </c>
      <c r="G241" s="38">
        <f t="shared" si="32"/>
        <v>526.32580301596749</v>
      </c>
      <c r="H241" s="38">
        <f t="shared" si="33"/>
        <v>0</v>
      </c>
      <c r="I241" s="36">
        <f t="shared" si="34"/>
        <v>526.32580301596749</v>
      </c>
      <c r="J241" s="39">
        <f t="shared" si="40"/>
        <v>-220.60878124086005</v>
      </c>
      <c r="K241" s="36">
        <f t="shared" si="35"/>
        <v>305.71702177510747</v>
      </c>
      <c r="L241" s="36">
        <f t="shared" si="36"/>
        <v>413165.75536753447</v>
      </c>
      <c r="M241" s="36">
        <f t="shared" si="37"/>
        <v>239987.86209345935</v>
      </c>
      <c r="N241" s="40">
        <f>'jan-juli'!M241</f>
        <v>301780.08110945829</v>
      </c>
      <c r="O241" s="40">
        <f t="shared" si="39"/>
        <v>-61792.21901599894</v>
      </c>
      <c r="Q241" s="62"/>
      <c r="R241" s="63"/>
      <c r="S241" s="63"/>
      <c r="T241" s="63"/>
    </row>
    <row r="242" spans="1:20" s="34" customFormat="1" x14ac:dyDescent="0.3">
      <c r="A242" s="33">
        <v>1413</v>
      </c>
      <c r="B242" s="34" t="s">
        <v>295</v>
      </c>
      <c r="C242" s="35">
        <v>23457</v>
      </c>
      <c r="D242" s="35">
        <v>1395</v>
      </c>
      <c r="E242" s="36">
        <f t="shared" si="31"/>
        <v>16815.053763440861</v>
      </c>
      <c r="F242" s="37">
        <f t="shared" si="38"/>
        <v>0.94435440603465015</v>
      </c>
      <c r="G242" s="38">
        <f t="shared" si="32"/>
        <v>594.49099718075081</v>
      </c>
      <c r="H242" s="38">
        <f t="shared" si="33"/>
        <v>0</v>
      </c>
      <c r="I242" s="36">
        <f t="shared" si="34"/>
        <v>594.49099718075081</v>
      </c>
      <c r="J242" s="39">
        <f t="shared" si="40"/>
        <v>-220.60878124086005</v>
      </c>
      <c r="K242" s="36">
        <f t="shared" si="35"/>
        <v>373.88221593989078</v>
      </c>
      <c r="L242" s="36">
        <f t="shared" si="36"/>
        <v>829314.94106714742</v>
      </c>
      <c r="M242" s="36">
        <f t="shared" si="37"/>
        <v>521565.69123614766</v>
      </c>
      <c r="N242" s="40">
        <f>'jan-juli'!M242</f>
        <v>340172.24604801758</v>
      </c>
      <c r="O242" s="40">
        <f t="shared" si="39"/>
        <v>181393.44518813008</v>
      </c>
      <c r="Q242" s="62"/>
      <c r="R242" s="63"/>
      <c r="S242" s="63"/>
      <c r="T242" s="63"/>
    </row>
    <row r="243" spans="1:20" s="34" customFormat="1" x14ac:dyDescent="0.3">
      <c r="A243" s="33">
        <v>1416</v>
      </c>
      <c r="B243" s="34" t="s">
        <v>296</v>
      </c>
      <c r="C243" s="35">
        <v>73185</v>
      </c>
      <c r="D243" s="35">
        <v>4161</v>
      </c>
      <c r="E243" s="36">
        <f t="shared" si="31"/>
        <v>17588.320115356884</v>
      </c>
      <c r="F243" s="37">
        <f t="shared" si="38"/>
        <v>0.98778200946330597</v>
      </c>
      <c r="G243" s="38">
        <f t="shared" si="32"/>
        <v>130.53118603113688</v>
      </c>
      <c r="H243" s="38">
        <f t="shared" si="33"/>
        <v>0</v>
      </c>
      <c r="I243" s="36">
        <f t="shared" si="34"/>
        <v>130.53118603113688</v>
      </c>
      <c r="J243" s="39">
        <f t="shared" si="40"/>
        <v>-220.60878124086005</v>
      </c>
      <c r="K243" s="36">
        <f t="shared" si="35"/>
        <v>-90.077595209723171</v>
      </c>
      <c r="L243" s="36">
        <f t="shared" si="36"/>
        <v>543140.26507556054</v>
      </c>
      <c r="M243" s="36">
        <f t="shared" si="37"/>
        <v>-374812.87366765813</v>
      </c>
      <c r="N243" s="40">
        <f>'jan-juli'!M243</f>
        <v>-479152.46178795787</v>
      </c>
      <c r="O243" s="40">
        <f t="shared" si="39"/>
        <v>104339.58812029974</v>
      </c>
      <c r="Q243" s="62"/>
      <c r="R243" s="63"/>
      <c r="S243" s="63"/>
      <c r="T243" s="63"/>
    </row>
    <row r="244" spans="1:20" s="34" customFormat="1" x14ac:dyDescent="0.3">
      <c r="A244" s="33">
        <v>1417</v>
      </c>
      <c r="B244" s="34" t="s">
        <v>297</v>
      </c>
      <c r="C244" s="35">
        <v>50638</v>
      </c>
      <c r="D244" s="35">
        <v>2689</v>
      </c>
      <c r="E244" s="36">
        <f t="shared" si="31"/>
        <v>18831.535886946822</v>
      </c>
      <c r="F244" s="37">
        <f t="shared" si="38"/>
        <v>1.0576025588394433</v>
      </c>
      <c r="G244" s="38">
        <f t="shared" si="32"/>
        <v>-615.39827692282563</v>
      </c>
      <c r="H244" s="38">
        <f t="shared" si="33"/>
        <v>0</v>
      </c>
      <c r="I244" s="36">
        <f t="shared" si="34"/>
        <v>-615.39827692282563</v>
      </c>
      <c r="J244" s="39">
        <f t="shared" si="40"/>
        <v>-220.60878124086005</v>
      </c>
      <c r="K244" s="36">
        <f t="shared" si="35"/>
        <v>-836.00705816368566</v>
      </c>
      <c r="L244" s="36">
        <f t="shared" si="36"/>
        <v>-1654805.966645478</v>
      </c>
      <c r="M244" s="36">
        <f t="shared" si="37"/>
        <v>-2248022.979402151</v>
      </c>
      <c r="N244" s="40">
        <f>'jan-juli'!M244</f>
        <v>-2493463.3909511669</v>
      </c>
      <c r="O244" s="40">
        <f t="shared" si="39"/>
        <v>245440.4115490159</v>
      </c>
      <c r="Q244" s="62"/>
      <c r="R244" s="63"/>
      <c r="S244" s="63"/>
      <c r="T244" s="63"/>
    </row>
    <row r="245" spans="1:20" s="34" customFormat="1" x14ac:dyDescent="0.3">
      <c r="A245" s="33">
        <v>1418</v>
      </c>
      <c r="B245" s="34" t="s">
        <v>298</v>
      </c>
      <c r="C245" s="35">
        <v>20261</v>
      </c>
      <c r="D245" s="35">
        <v>1294</v>
      </c>
      <c r="E245" s="36">
        <f t="shared" si="31"/>
        <v>15657.650695517774</v>
      </c>
      <c r="F245" s="37">
        <f t="shared" si="38"/>
        <v>0.87935320519831517</v>
      </c>
      <c r="G245" s="38">
        <f t="shared" si="32"/>
        <v>1288.9328379346032</v>
      </c>
      <c r="H245" s="38">
        <f t="shared" si="33"/>
        <v>128.67196557254474</v>
      </c>
      <c r="I245" s="36">
        <f t="shared" si="34"/>
        <v>1417.6048035071478</v>
      </c>
      <c r="J245" s="39">
        <f t="shared" si="40"/>
        <v>-220.60878124086005</v>
      </c>
      <c r="K245" s="36">
        <f t="shared" si="35"/>
        <v>1196.9960222662878</v>
      </c>
      <c r="L245" s="36">
        <f t="shared" si="36"/>
        <v>1834380.6157382494</v>
      </c>
      <c r="M245" s="36">
        <f t="shared" si="37"/>
        <v>1548912.8528125763</v>
      </c>
      <c r="N245" s="40">
        <f>'jan-juli'!M245</f>
        <v>1119510.0798181801</v>
      </c>
      <c r="O245" s="40">
        <f t="shared" si="39"/>
        <v>429402.77299439628</v>
      </c>
      <c r="Q245" s="62"/>
      <c r="R245" s="63"/>
      <c r="S245" s="63"/>
      <c r="T245" s="63"/>
    </row>
    <row r="246" spans="1:20" s="34" customFormat="1" x14ac:dyDescent="0.3">
      <c r="A246" s="33">
        <v>1419</v>
      </c>
      <c r="B246" s="34" t="s">
        <v>299</v>
      </c>
      <c r="C246" s="35">
        <v>37093</v>
      </c>
      <c r="D246" s="35">
        <v>2298</v>
      </c>
      <c r="E246" s="36">
        <f t="shared" si="31"/>
        <v>16141.427328111402</v>
      </c>
      <c r="F246" s="37">
        <f t="shared" si="38"/>
        <v>0.90652270468095697</v>
      </c>
      <c r="G246" s="38">
        <f t="shared" si="32"/>
        <v>998.66685837842624</v>
      </c>
      <c r="H246" s="38">
        <f t="shared" si="33"/>
        <v>0</v>
      </c>
      <c r="I246" s="36">
        <f t="shared" si="34"/>
        <v>998.66685837842624</v>
      </c>
      <c r="J246" s="39">
        <f t="shared" si="40"/>
        <v>-220.60878124086005</v>
      </c>
      <c r="K246" s="36">
        <f t="shared" si="35"/>
        <v>778.05807713756622</v>
      </c>
      <c r="L246" s="36">
        <f t="shared" si="36"/>
        <v>2294936.4405536237</v>
      </c>
      <c r="M246" s="36">
        <f t="shared" si="37"/>
        <v>1787977.4612621272</v>
      </c>
      <c r="N246" s="40">
        <f>'jan-juli'!M246</f>
        <v>1485725.8934898537</v>
      </c>
      <c r="O246" s="40">
        <f t="shared" si="39"/>
        <v>302251.56777227344</v>
      </c>
      <c r="Q246" s="62"/>
      <c r="R246" s="63"/>
      <c r="S246" s="63"/>
      <c r="T246" s="63"/>
    </row>
    <row r="247" spans="1:20" s="34" customFormat="1" x14ac:dyDescent="0.3">
      <c r="A247" s="33">
        <v>1420</v>
      </c>
      <c r="B247" s="34" t="s">
        <v>300</v>
      </c>
      <c r="C247" s="35">
        <v>121483</v>
      </c>
      <c r="D247" s="35">
        <v>7839</v>
      </c>
      <c r="E247" s="36">
        <f t="shared" si="31"/>
        <v>15497.257303227452</v>
      </c>
      <c r="F247" s="37">
        <f t="shared" si="38"/>
        <v>0.87034531210209864</v>
      </c>
      <c r="G247" s="38">
        <f t="shared" si="32"/>
        <v>1385.168873308796</v>
      </c>
      <c r="H247" s="38">
        <f t="shared" si="33"/>
        <v>184.80965287415728</v>
      </c>
      <c r="I247" s="36">
        <f t="shared" si="34"/>
        <v>1569.9785261829534</v>
      </c>
      <c r="J247" s="39">
        <f t="shared" si="40"/>
        <v>-220.60878124086005</v>
      </c>
      <c r="K247" s="36">
        <f t="shared" si="35"/>
        <v>1349.3697449420933</v>
      </c>
      <c r="L247" s="36">
        <f t="shared" si="36"/>
        <v>12307061.666748172</v>
      </c>
      <c r="M247" s="36">
        <f t="shared" si="37"/>
        <v>10577709.43060107</v>
      </c>
      <c r="N247" s="40">
        <f>'jan-juli'!M247</f>
        <v>10030691.588635799</v>
      </c>
      <c r="O247" s="40">
        <f t="shared" si="39"/>
        <v>547017.84196527116</v>
      </c>
      <c r="Q247" s="62"/>
      <c r="R247" s="63"/>
      <c r="S247" s="63"/>
      <c r="T247" s="63"/>
    </row>
    <row r="248" spans="1:20" s="34" customFormat="1" x14ac:dyDescent="0.3">
      <c r="A248" s="33">
        <v>1421</v>
      </c>
      <c r="B248" s="34" t="s">
        <v>301</v>
      </c>
      <c r="C248" s="35">
        <v>58396</v>
      </c>
      <c r="D248" s="35">
        <v>1764</v>
      </c>
      <c r="E248" s="36">
        <f t="shared" si="31"/>
        <v>33104.308390022677</v>
      </c>
      <c r="F248" s="37">
        <f t="shared" si="38"/>
        <v>1.8591792762992971</v>
      </c>
      <c r="G248" s="38">
        <f t="shared" si="32"/>
        <v>-9179.0617787683386</v>
      </c>
      <c r="H248" s="38">
        <f t="shared" si="33"/>
        <v>0</v>
      </c>
      <c r="I248" s="36">
        <f t="shared" si="34"/>
        <v>-9179.0617787683386</v>
      </c>
      <c r="J248" s="39">
        <f t="shared" si="40"/>
        <v>-220.60878124086005</v>
      </c>
      <c r="K248" s="36">
        <f t="shared" si="35"/>
        <v>-9399.6705600091991</v>
      </c>
      <c r="L248" s="36">
        <f t="shared" si="36"/>
        <v>-16191864.977747349</v>
      </c>
      <c r="M248" s="36">
        <f t="shared" si="37"/>
        <v>-16581018.867856227</v>
      </c>
      <c r="N248" s="40">
        <f>'jan-juli'!M248</f>
        <v>-16604113.804997344</v>
      </c>
      <c r="O248" s="40">
        <f t="shared" si="39"/>
        <v>23094.937141116709</v>
      </c>
      <c r="Q248" s="62"/>
      <c r="R248" s="63"/>
      <c r="S248" s="63"/>
      <c r="T248" s="63"/>
    </row>
    <row r="249" spans="1:20" s="34" customFormat="1" x14ac:dyDescent="0.3">
      <c r="A249" s="33">
        <v>1422</v>
      </c>
      <c r="B249" s="34" t="s">
        <v>302</v>
      </c>
      <c r="C249" s="35">
        <v>47740</v>
      </c>
      <c r="D249" s="35">
        <v>2172</v>
      </c>
      <c r="E249" s="36">
        <f t="shared" si="31"/>
        <v>21979.74217311234</v>
      </c>
      <c r="F249" s="37">
        <f t="shared" si="38"/>
        <v>1.234409753111418</v>
      </c>
      <c r="G249" s="38">
        <f t="shared" si="32"/>
        <v>-2504.3220486221362</v>
      </c>
      <c r="H249" s="38">
        <f t="shared" si="33"/>
        <v>0</v>
      </c>
      <c r="I249" s="36">
        <f t="shared" si="34"/>
        <v>-2504.3220486221362</v>
      </c>
      <c r="J249" s="39">
        <f t="shared" si="40"/>
        <v>-220.60878124086005</v>
      </c>
      <c r="K249" s="36">
        <f t="shared" si="35"/>
        <v>-2724.9308298629962</v>
      </c>
      <c r="L249" s="36">
        <f t="shared" si="36"/>
        <v>-5439387.4896072801</v>
      </c>
      <c r="M249" s="36">
        <f t="shared" si="37"/>
        <v>-5918549.7624624278</v>
      </c>
      <c r="N249" s="40">
        <f>'jan-juli'!M249</f>
        <v>-6107337.4061531918</v>
      </c>
      <c r="O249" s="40">
        <f t="shared" si="39"/>
        <v>188787.64369076397</v>
      </c>
      <c r="Q249" s="62"/>
      <c r="R249" s="63"/>
      <c r="S249" s="63"/>
      <c r="T249" s="63"/>
    </row>
    <row r="250" spans="1:20" s="34" customFormat="1" x14ac:dyDescent="0.3">
      <c r="A250" s="33">
        <v>1424</v>
      </c>
      <c r="B250" s="34" t="s">
        <v>303</v>
      </c>
      <c r="C250" s="35">
        <v>109334</v>
      </c>
      <c r="D250" s="35">
        <v>5359</v>
      </c>
      <c r="E250" s="36">
        <f t="shared" si="31"/>
        <v>20401.940660571003</v>
      </c>
      <c r="F250" s="37">
        <f t="shared" si="38"/>
        <v>1.1457984509307435</v>
      </c>
      <c r="G250" s="38">
        <f t="shared" si="32"/>
        <v>-1557.6411410973342</v>
      </c>
      <c r="H250" s="38">
        <f t="shared" si="33"/>
        <v>0</v>
      </c>
      <c r="I250" s="36">
        <f t="shared" si="34"/>
        <v>-1557.6411410973342</v>
      </c>
      <c r="J250" s="39">
        <f t="shared" si="40"/>
        <v>-220.60878124086005</v>
      </c>
      <c r="K250" s="36">
        <f t="shared" si="35"/>
        <v>-1778.2499223381942</v>
      </c>
      <c r="L250" s="36">
        <f t="shared" si="36"/>
        <v>-8347398.8751406139</v>
      </c>
      <c r="M250" s="36">
        <f t="shared" si="37"/>
        <v>-9529641.3338103835</v>
      </c>
      <c r="N250" s="40">
        <f>'jan-juli'!M250</f>
        <v>-10400464.898515178</v>
      </c>
      <c r="O250" s="40">
        <f t="shared" si="39"/>
        <v>870823.56470479444</v>
      </c>
      <c r="Q250" s="62"/>
      <c r="R250" s="63"/>
      <c r="S250" s="63"/>
      <c r="T250" s="63"/>
    </row>
    <row r="251" spans="1:20" s="34" customFormat="1" x14ac:dyDescent="0.3">
      <c r="A251" s="33">
        <v>1426</v>
      </c>
      <c r="B251" s="34" t="s">
        <v>304</v>
      </c>
      <c r="C251" s="35">
        <v>104445</v>
      </c>
      <c r="D251" s="35">
        <v>5093</v>
      </c>
      <c r="E251" s="36">
        <f t="shared" si="31"/>
        <v>20507.55939524838</v>
      </c>
      <c r="F251" s="37">
        <f t="shared" si="38"/>
        <v>1.151730130891782</v>
      </c>
      <c r="G251" s="38">
        <f t="shared" si="32"/>
        <v>-1621.0123819037601</v>
      </c>
      <c r="H251" s="38">
        <f t="shared" si="33"/>
        <v>0</v>
      </c>
      <c r="I251" s="36">
        <f t="shared" si="34"/>
        <v>-1621.0123819037601</v>
      </c>
      <c r="J251" s="39">
        <f t="shared" si="40"/>
        <v>-220.60878124086005</v>
      </c>
      <c r="K251" s="36">
        <f t="shared" si="35"/>
        <v>-1841.6211631446201</v>
      </c>
      <c r="L251" s="36">
        <f t="shared" si="36"/>
        <v>-8255816.0610358501</v>
      </c>
      <c r="M251" s="36">
        <f t="shared" si="37"/>
        <v>-9379376.583895551</v>
      </c>
      <c r="N251" s="40">
        <f>'jan-juli'!M251</f>
        <v>-9999598.5310949385</v>
      </c>
      <c r="O251" s="40">
        <f t="shared" si="39"/>
        <v>620221.94719938748</v>
      </c>
      <c r="Q251" s="62"/>
      <c r="R251" s="63"/>
      <c r="S251" s="63"/>
      <c r="T251" s="63"/>
    </row>
    <row r="252" spans="1:20" s="34" customFormat="1" x14ac:dyDescent="0.3">
      <c r="A252" s="33">
        <v>1428</v>
      </c>
      <c r="B252" s="34" t="s">
        <v>305</v>
      </c>
      <c r="C252" s="35">
        <v>44312</v>
      </c>
      <c r="D252" s="35">
        <v>3023</v>
      </c>
      <c r="E252" s="36">
        <f t="shared" si="31"/>
        <v>14658.286470393648</v>
      </c>
      <c r="F252" s="37">
        <f t="shared" si="38"/>
        <v>0.82322766302007533</v>
      </c>
      <c r="G252" s="38">
        <f t="shared" si="32"/>
        <v>1888.5513730090784</v>
      </c>
      <c r="H252" s="38">
        <f t="shared" si="33"/>
        <v>478.4494443659886</v>
      </c>
      <c r="I252" s="36">
        <f t="shared" si="34"/>
        <v>2367.0008173750671</v>
      </c>
      <c r="J252" s="39">
        <f t="shared" si="40"/>
        <v>-220.60878124086005</v>
      </c>
      <c r="K252" s="36">
        <f t="shared" si="35"/>
        <v>2146.392036134207</v>
      </c>
      <c r="L252" s="36">
        <f t="shared" si="36"/>
        <v>7155443.4709248282</v>
      </c>
      <c r="M252" s="36">
        <f t="shared" si="37"/>
        <v>6488543.1252337079</v>
      </c>
      <c r="N252" s="40">
        <f>'jan-juli'!M252</f>
        <v>6385000.5960512822</v>
      </c>
      <c r="O252" s="40">
        <f t="shared" si="39"/>
        <v>103542.5291824257</v>
      </c>
      <c r="Q252" s="62"/>
      <c r="R252" s="63"/>
      <c r="S252" s="63"/>
      <c r="T252" s="63"/>
    </row>
    <row r="253" spans="1:20" s="34" customFormat="1" x14ac:dyDescent="0.3">
      <c r="A253" s="33">
        <v>1429</v>
      </c>
      <c r="B253" s="34" t="s">
        <v>306</v>
      </c>
      <c r="C253" s="35">
        <v>40343</v>
      </c>
      <c r="D253" s="35">
        <v>2830</v>
      </c>
      <c r="E253" s="36">
        <f t="shared" si="31"/>
        <v>14255.47703180212</v>
      </c>
      <c r="F253" s="37">
        <f t="shared" si="38"/>
        <v>0.8006053822068373</v>
      </c>
      <c r="G253" s="38">
        <f t="shared" si="32"/>
        <v>2130.2370361639955</v>
      </c>
      <c r="H253" s="38">
        <f t="shared" si="33"/>
        <v>619.43274787302346</v>
      </c>
      <c r="I253" s="36">
        <f t="shared" si="34"/>
        <v>2749.6697840370189</v>
      </c>
      <c r="J253" s="39">
        <f t="shared" si="40"/>
        <v>-220.60878124086005</v>
      </c>
      <c r="K253" s="36">
        <f t="shared" si="35"/>
        <v>2529.0610027961588</v>
      </c>
      <c r="L253" s="36">
        <f t="shared" si="36"/>
        <v>7781565.4888247633</v>
      </c>
      <c r="M253" s="36">
        <f t="shared" si="37"/>
        <v>7157242.6379131293</v>
      </c>
      <c r="N253" s="40">
        <f>'jan-juli'!M253</f>
        <v>6801907.207021215</v>
      </c>
      <c r="O253" s="40">
        <f t="shared" si="39"/>
        <v>355335.43089191429</v>
      </c>
      <c r="Q253" s="62"/>
      <c r="R253" s="63"/>
      <c r="S253" s="63"/>
      <c r="T253" s="63"/>
    </row>
    <row r="254" spans="1:20" s="34" customFormat="1" x14ac:dyDescent="0.3">
      <c r="A254" s="33">
        <v>1430</v>
      </c>
      <c r="B254" s="34" t="s">
        <v>307</v>
      </c>
      <c r="C254" s="35">
        <v>41099</v>
      </c>
      <c r="D254" s="35">
        <v>2942</v>
      </c>
      <c r="E254" s="36">
        <f t="shared" si="31"/>
        <v>13969.74847042828</v>
      </c>
      <c r="F254" s="37">
        <f t="shared" si="38"/>
        <v>0.78455850958547302</v>
      </c>
      <c r="G254" s="38">
        <f t="shared" si="32"/>
        <v>2301.6741729882997</v>
      </c>
      <c r="H254" s="38">
        <f t="shared" si="33"/>
        <v>719.43774435386763</v>
      </c>
      <c r="I254" s="36">
        <f t="shared" si="34"/>
        <v>3021.1119173421675</v>
      </c>
      <c r="J254" s="39">
        <f t="shared" si="40"/>
        <v>-220.60878124086005</v>
      </c>
      <c r="K254" s="36">
        <f t="shared" si="35"/>
        <v>2800.5031361013075</v>
      </c>
      <c r="L254" s="36">
        <f t="shared" si="36"/>
        <v>8888111.260820657</v>
      </c>
      <c r="M254" s="36">
        <f t="shared" si="37"/>
        <v>8239080.2264100472</v>
      </c>
      <c r="N254" s="40">
        <f>'jan-juli'!M254</f>
        <v>7763606.9975464372</v>
      </c>
      <c r="O254" s="40">
        <f t="shared" si="39"/>
        <v>475473.22886360995</v>
      </c>
      <c r="Q254" s="62"/>
      <c r="R254" s="63"/>
      <c r="S254" s="63"/>
      <c r="T254" s="63"/>
    </row>
    <row r="255" spans="1:20" s="34" customFormat="1" x14ac:dyDescent="0.3">
      <c r="A255" s="33">
        <v>1431</v>
      </c>
      <c r="B255" s="34" t="s">
        <v>308</v>
      </c>
      <c r="C255" s="35">
        <v>46710</v>
      </c>
      <c r="D255" s="35">
        <v>3020</v>
      </c>
      <c r="E255" s="36">
        <f t="shared" si="31"/>
        <v>15466.887417218542</v>
      </c>
      <c r="F255" s="37">
        <f t="shared" si="38"/>
        <v>0.86863970139952451</v>
      </c>
      <c r="G255" s="38">
        <f t="shared" si="32"/>
        <v>1403.3908049141421</v>
      </c>
      <c r="H255" s="38">
        <f t="shared" si="33"/>
        <v>195.43911297727573</v>
      </c>
      <c r="I255" s="36">
        <f t="shared" si="34"/>
        <v>1598.8299178914178</v>
      </c>
      <c r="J255" s="39">
        <f t="shared" si="40"/>
        <v>-220.60878124086005</v>
      </c>
      <c r="K255" s="36">
        <f t="shared" si="35"/>
        <v>1378.2211366505578</v>
      </c>
      <c r="L255" s="36">
        <f t="shared" si="36"/>
        <v>4828466.3520320822</v>
      </c>
      <c r="M255" s="36">
        <f t="shared" si="37"/>
        <v>4162227.8326846845</v>
      </c>
      <c r="N255" s="40">
        <f>'jan-juli'!M255</f>
        <v>3665719.351662213</v>
      </c>
      <c r="O255" s="40">
        <f t="shared" si="39"/>
        <v>496508.48102247156</v>
      </c>
      <c r="Q255" s="62"/>
      <c r="R255" s="63"/>
      <c r="S255" s="63"/>
      <c r="T255" s="63"/>
    </row>
    <row r="256" spans="1:20" s="34" customFormat="1" x14ac:dyDescent="0.3">
      <c r="A256" s="33">
        <v>1432</v>
      </c>
      <c r="B256" s="34" t="s">
        <v>309</v>
      </c>
      <c r="C256" s="35">
        <v>223421</v>
      </c>
      <c r="D256" s="35">
        <v>12900</v>
      </c>
      <c r="E256" s="36">
        <f t="shared" si="31"/>
        <v>17319.457364341084</v>
      </c>
      <c r="F256" s="37">
        <f t="shared" si="38"/>
        <v>0.97268234180167779</v>
      </c>
      <c r="G256" s="38">
        <f t="shared" si="32"/>
        <v>291.84883664061709</v>
      </c>
      <c r="H256" s="38">
        <f t="shared" si="33"/>
        <v>0</v>
      </c>
      <c r="I256" s="36">
        <f t="shared" si="34"/>
        <v>291.84883664061709</v>
      </c>
      <c r="J256" s="39">
        <f t="shared" si="40"/>
        <v>-220.60878124086005</v>
      </c>
      <c r="K256" s="36">
        <f t="shared" si="35"/>
        <v>71.24005539975704</v>
      </c>
      <c r="L256" s="36">
        <f t="shared" si="36"/>
        <v>3764849.9926639604</v>
      </c>
      <c r="M256" s="36">
        <f t="shared" si="37"/>
        <v>918996.71465686581</v>
      </c>
      <c r="N256" s="40">
        <f>'jan-juli'!M256</f>
        <v>741394.96345478843</v>
      </c>
      <c r="O256" s="40">
        <f t="shared" si="39"/>
        <v>177601.75120207737</v>
      </c>
      <c r="Q256" s="62"/>
      <c r="R256" s="63"/>
      <c r="S256" s="63"/>
      <c r="T256" s="63"/>
    </row>
    <row r="257" spans="1:20" s="34" customFormat="1" x14ac:dyDescent="0.3">
      <c r="A257" s="33">
        <v>1433</v>
      </c>
      <c r="B257" s="34" t="s">
        <v>310</v>
      </c>
      <c r="C257" s="35">
        <v>40759</v>
      </c>
      <c r="D257" s="35">
        <v>2840</v>
      </c>
      <c r="E257" s="36">
        <f t="shared" si="31"/>
        <v>14351.760563380281</v>
      </c>
      <c r="F257" s="37">
        <f t="shared" si="38"/>
        <v>0.80601278551066158</v>
      </c>
      <c r="G257" s="38">
        <f t="shared" si="32"/>
        <v>2072.4669172170984</v>
      </c>
      <c r="H257" s="38">
        <f t="shared" si="33"/>
        <v>585.73351182066699</v>
      </c>
      <c r="I257" s="36">
        <f t="shared" si="34"/>
        <v>2658.2004290377654</v>
      </c>
      <c r="J257" s="39">
        <f t="shared" si="40"/>
        <v>-220.60878124086005</v>
      </c>
      <c r="K257" s="36">
        <f t="shared" si="35"/>
        <v>2437.5916477969054</v>
      </c>
      <c r="L257" s="36">
        <f t="shared" si="36"/>
        <v>7549289.2184672533</v>
      </c>
      <c r="M257" s="36">
        <f t="shared" si="37"/>
        <v>6922760.2797432113</v>
      </c>
      <c r="N257" s="40">
        <f>'jan-juli'!M257</f>
        <v>6539394.6883181091</v>
      </c>
      <c r="O257" s="40">
        <f t="shared" si="39"/>
        <v>383365.5914251022</v>
      </c>
      <c r="Q257" s="62"/>
      <c r="R257" s="63"/>
      <c r="S257" s="63"/>
      <c r="T257" s="63"/>
    </row>
    <row r="258" spans="1:20" s="34" customFormat="1" x14ac:dyDescent="0.3">
      <c r="A258" s="33">
        <v>1438</v>
      </c>
      <c r="B258" s="34" t="s">
        <v>311</v>
      </c>
      <c r="C258" s="35">
        <v>66252</v>
      </c>
      <c r="D258" s="35">
        <v>3846</v>
      </c>
      <c r="E258" s="36">
        <f t="shared" si="31"/>
        <v>17226.209048361936</v>
      </c>
      <c r="F258" s="37">
        <f t="shared" si="38"/>
        <v>0.96744539999411261</v>
      </c>
      <c r="G258" s="38">
        <f t="shared" si="32"/>
        <v>347.79782622810598</v>
      </c>
      <c r="H258" s="38">
        <f t="shared" si="33"/>
        <v>0</v>
      </c>
      <c r="I258" s="36">
        <f t="shared" si="34"/>
        <v>347.79782622810598</v>
      </c>
      <c r="J258" s="39">
        <f t="shared" si="40"/>
        <v>-220.60878124086005</v>
      </c>
      <c r="K258" s="36">
        <f t="shared" si="35"/>
        <v>127.18904498724592</v>
      </c>
      <c r="L258" s="36">
        <f t="shared" si="36"/>
        <v>1337630.4396732955</v>
      </c>
      <c r="M258" s="36">
        <f t="shared" si="37"/>
        <v>489169.06702094781</v>
      </c>
      <c r="N258" s="40">
        <f>'jan-juli'!M258</f>
        <v>93389.289104424097</v>
      </c>
      <c r="O258" s="40">
        <f t="shared" si="39"/>
        <v>395779.77791652374</v>
      </c>
      <c r="Q258" s="62"/>
      <c r="R258" s="63"/>
      <c r="S258" s="63"/>
      <c r="T258" s="63"/>
    </row>
    <row r="259" spans="1:20" s="34" customFormat="1" x14ac:dyDescent="0.3">
      <c r="A259" s="33">
        <v>1439</v>
      </c>
      <c r="B259" s="34" t="s">
        <v>312</v>
      </c>
      <c r="C259" s="35">
        <v>98756</v>
      </c>
      <c r="D259" s="35">
        <v>6046</v>
      </c>
      <c r="E259" s="36">
        <f t="shared" si="31"/>
        <v>16334.105193516374</v>
      </c>
      <c r="F259" s="37">
        <f t="shared" si="38"/>
        <v>0.91734373408118064</v>
      </c>
      <c r="G259" s="38">
        <f t="shared" si="32"/>
        <v>883.06013913544302</v>
      </c>
      <c r="H259" s="38">
        <f t="shared" si="33"/>
        <v>0</v>
      </c>
      <c r="I259" s="36">
        <f t="shared" si="34"/>
        <v>883.06013913544302</v>
      </c>
      <c r="J259" s="39">
        <f t="shared" si="40"/>
        <v>-220.60878124086005</v>
      </c>
      <c r="K259" s="36">
        <f t="shared" si="35"/>
        <v>662.451357894583</v>
      </c>
      <c r="L259" s="36">
        <f t="shared" si="36"/>
        <v>5338981.601212889</v>
      </c>
      <c r="M259" s="36">
        <f t="shared" si="37"/>
        <v>4005180.9098306489</v>
      </c>
      <c r="N259" s="40">
        <f>'jan-juli'!M259</f>
        <v>3886865.9495385746</v>
      </c>
      <c r="O259" s="40">
        <f t="shared" si="39"/>
        <v>118314.96029207436</v>
      </c>
      <c r="Q259" s="62"/>
      <c r="R259" s="63"/>
      <c r="S259" s="63"/>
      <c r="T259" s="63"/>
    </row>
    <row r="260" spans="1:20" s="34" customFormat="1" x14ac:dyDescent="0.3">
      <c r="A260" s="33">
        <v>1441</v>
      </c>
      <c r="B260" s="34" t="s">
        <v>313</v>
      </c>
      <c r="C260" s="35">
        <v>40634</v>
      </c>
      <c r="D260" s="35">
        <v>2774</v>
      </c>
      <c r="E260" s="36">
        <f t="shared" si="31"/>
        <v>14648.161499639509</v>
      </c>
      <c r="F260" s="37">
        <f t="shared" si="38"/>
        <v>0.82265903202566049</v>
      </c>
      <c r="G260" s="38">
        <f t="shared" si="32"/>
        <v>1894.6263554615618</v>
      </c>
      <c r="H260" s="38">
        <f t="shared" si="33"/>
        <v>481.99318412993733</v>
      </c>
      <c r="I260" s="36">
        <f t="shared" si="34"/>
        <v>2376.6195395914992</v>
      </c>
      <c r="J260" s="39">
        <f t="shared" si="40"/>
        <v>-220.60878124086005</v>
      </c>
      <c r="K260" s="36">
        <f t="shared" si="35"/>
        <v>2156.0107583506392</v>
      </c>
      <c r="L260" s="36">
        <f t="shared" si="36"/>
        <v>6592742.6028268188</v>
      </c>
      <c r="M260" s="36">
        <f t="shared" si="37"/>
        <v>5980773.8436646732</v>
      </c>
      <c r="N260" s="40">
        <f>'jan-juli'!M260</f>
        <v>5714007.311758603</v>
      </c>
      <c r="O260" s="40">
        <f t="shared" si="39"/>
        <v>266766.53190607019</v>
      </c>
      <c r="Q260" s="62"/>
      <c r="R260" s="63"/>
      <c r="S260" s="63"/>
      <c r="T260" s="63"/>
    </row>
    <row r="261" spans="1:20" s="34" customFormat="1" x14ac:dyDescent="0.3">
      <c r="A261" s="33">
        <v>1443</v>
      </c>
      <c r="B261" s="34" t="s">
        <v>314</v>
      </c>
      <c r="C261" s="35">
        <v>87172</v>
      </c>
      <c r="D261" s="35">
        <v>6015</v>
      </c>
      <c r="E261" s="36">
        <f t="shared" si="31"/>
        <v>14492.435577722361</v>
      </c>
      <c r="F261" s="37">
        <f t="shared" si="38"/>
        <v>0.81391326989101875</v>
      </c>
      <c r="G261" s="38">
        <f t="shared" si="32"/>
        <v>1988.0619086118509</v>
      </c>
      <c r="H261" s="38">
        <f t="shared" si="33"/>
        <v>536.49725680093923</v>
      </c>
      <c r="I261" s="36">
        <f t="shared" si="34"/>
        <v>2524.5591654127902</v>
      </c>
      <c r="J261" s="39">
        <f t="shared" si="40"/>
        <v>-220.60878124086005</v>
      </c>
      <c r="K261" s="36">
        <f t="shared" si="35"/>
        <v>2303.9503841719302</v>
      </c>
      <c r="L261" s="36">
        <f t="shared" si="36"/>
        <v>15185223.379957933</v>
      </c>
      <c r="M261" s="36">
        <f t="shared" si="37"/>
        <v>13858261.56079416</v>
      </c>
      <c r="N261" s="40">
        <f>'jan-juli'!M261</f>
        <v>12803745.000082191</v>
      </c>
      <c r="O261" s="40">
        <f t="shared" si="39"/>
        <v>1054516.5607119687</v>
      </c>
      <c r="Q261" s="62"/>
      <c r="R261" s="63"/>
      <c r="S261" s="63"/>
      <c r="T261" s="63"/>
    </row>
    <row r="262" spans="1:20" s="34" customFormat="1" x14ac:dyDescent="0.3">
      <c r="A262" s="33">
        <v>1444</v>
      </c>
      <c r="B262" s="34" t="s">
        <v>315</v>
      </c>
      <c r="C262" s="35">
        <v>15613</v>
      </c>
      <c r="D262" s="35">
        <v>1200</v>
      </c>
      <c r="E262" s="36">
        <f t="shared" si="31"/>
        <v>13010.833333333334</v>
      </c>
      <c r="F262" s="37">
        <f t="shared" si="38"/>
        <v>0.73070463867500446</v>
      </c>
      <c r="G262" s="38">
        <f t="shared" si="32"/>
        <v>2877.0232552452671</v>
      </c>
      <c r="H262" s="38">
        <f t="shared" si="33"/>
        <v>1055.0580423370986</v>
      </c>
      <c r="I262" s="36">
        <f t="shared" si="34"/>
        <v>3932.0812975823656</v>
      </c>
      <c r="J262" s="39">
        <f t="shared" si="40"/>
        <v>-220.60878124086005</v>
      </c>
      <c r="K262" s="36">
        <f t="shared" si="35"/>
        <v>3711.4725163415055</v>
      </c>
      <c r="L262" s="36">
        <f t="shared" si="36"/>
        <v>4718497.5570988385</v>
      </c>
      <c r="M262" s="36">
        <f t="shared" si="37"/>
        <v>4453767.0196098071</v>
      </c>
      <c r="N262" s="40">
        <f>'jan-juli'!M262</f>
        <v>4328697.7556273704</v>
      </c>
      <c r="O262" s="40">
        <f t="shared" si="39"/>
        <v>125069.26398243662</v>
      </c>
      <c r="Q262" s="62"/>
      <c r="R262" s="63"/>
      <c r="S262" s="63"/>
      <c r="T262" s="63"/>
    </row>
    <row r="263" spans="1:20" s="34" customFormat="1" x14ac:dyDescent="0.3">
      <c r="A263" s="33">
        <v>1445</v>
      </c>
      <c r="B263" s="34" t="s">
        <v>316</v>
      </c>
      <c r="C263" s="35">
        <v>86531</v>
      </c>
      <c r="D263" s="35">
        <v>5784</v>
      </c>
      <c r="E263" s="36">
        <f t="shared" si="31"/>
        <v>14960.408022130014</v>
      </c>
      <c r="F263" s="37">
        <f t="shared" si="38"/>
        <v>0.84019518644010627</v>
      </c>
      <c r="G263" s="38">
        <f t="shared" si="32"/>
        <v>1707.2784419672591</v>
      </c>
      <c r="H263" s="38">
        <f t="shared" si="33"/>
        <v>372.70690125826076</v>
      </c>
      <c r="I263" s="36">
        <f t="shared" si="34"/>
        <v>2079.98534322552</v>
      </c>
      <c r="J263" s="39">
        <f t="shared" si="40"/>
        <v>-220.60878124086005</v>
      </c>
      <c r="K263" s="36">
        <f t="shared" si="35"/>
        <v>1859.3765619846599</v>
      </c>
      <c r="L263" s="36">
        <f t="shared" si="36"/>
        <v>12030635.225216407</v>
      </c>
      <c r="M263" s="36">
        <f t="shared" si="37"/>
        <v>10754634.034519274</v>
      </c>
      <c r="N263" s="40">
        <f>'jan-juli'!M263</f>
        <v>9977589.1821239237</v>
      </c>
      <c r="O263" s="40">
        <f t="shared" si="39"/>
        <v>777044.85239535011</v>
      </c>
      <c r="Q263" s="62"/>
      <c r="R263" s="63"/>
      <c r="S263" s="63"/>
      <c r="T263" s="63"/>
    </row>
    <row r="264" spans="1:20" s="34" customFormat="1" x14ac:dyDescent="0.3">
      <c r="A264" s="33">
        <v>1449</v>
      </c>
      <c r="B264" s="34" t="s">
        <v>317</v>
      </c>
      <c r="C264" s="35">
        <v>108192</v>
      </c>
      <c r="D264" s="35">
        <v>7168</v>
      </c>
      <c r="E264" s="36">
        <f t="shared" ref="E264:E327" si="41">(C264*1000)/D264</f>
        <v>15093.75</v>
      </c>
      <c r="F264" s="37">
        <f t="shared" si="38"/>
        <v>0.84768383833991012</v>
      </c>
      <c r="G264" s="38">
        <f t="shared" ref="G264:G327" si="42">(E$437-E264)*0.6</f>
        <v>1627.2732552452674</v>
      </c>
      <c r="H264" s="38">
        <f t="shared" ref="H264:H327" si="43">IF(E264&gt;=E$437*0.9,0,IF(E264&lt;0.9*E$437,(E$437*0.9-E264)*0.35))</f>
        <v>326.03720900376555</v>
      </c>
      <c r="I264" s="36">
        <f t="shared" ref="I264:I327" si="44">G264+H264</f>
        <v>1953.310464249033</v>
      </c>
      <c r="J264" s="39">
        <f t="shared" si="40"/>
        <v>-220.60878124086005</v>
      </c>
      <c r="K264" s="36">
        <f t="shared" ref="K264:K327" si="45">I264+J264</f>
        <v>1732.7016830081729</v>
      </c>
      <c r="L264" s="36">
        <f t="shared" ref="L264:L327" si="46">(I264*D264)</f>
        <v>14001329.407737069</v>
      </c>
      <c r="M264" s="36">
        <f t="shared" ref="M264:M327" si="47">(K264*D264)</f>
        <v>12420005.663802583</v>
      </c>
      <c r="N264" s="40">
        <f>'jan-juli'!M264</f>
        <v>11553136.593614155</v>
      </c>
      <c r="O264" s="40">
        <f t="shared" si="39"/>
        <v>866869.07018842734</v>
      </c>
      <c r="Q264" s="62"/>
      <c r="R264" s="63"/>
      <c r="S264" s="63"/>
      <c r="T264" s="63"/>
    </row>
    <row r="265" spans="1:20" s="34" customFormat="1" x14ac:dyDescent="0.3">
      <c r="A265" s="33">
        <v>1502</v>
      </c>
      <c r="B265" s="34" t="s">
        <v>318</v>
      </c>
      <c r="C265" s="35">
        <v>456816</v>
      </c>
      <c r="D265" s="35">
        <v>26732</v>
      </c>
      <c r="E265" s="36">
        <f t="shared" si="41"/>
        <v>17088.73260511746</v>
      </c>
      <c r="F265" s="37">
        <f t="shared" ref="F265:F328" si="48">IF(ISNUMBER(C265),E265/E$437,"")</f>
        <v>0.9597245513586975</v>
      </c>
      <c r="G265" s="38">
        <f t="shared" si="42"/>
        <v>430.28369217479121</v>
      </c>
      <c r="H265" s="38">
        <f t="shared" si="43"/>
        <v>0</v>
      </c>
      <c r="I265" s="36">
        <f t="shared" si="44"/>
        <v>430.28369217479121</v>
      </c>
      <c r="J265" s="39">
        <f t="shared" si="40"/>
        <v>-220.60878124086005</v>
      </c>
      <c r="K265" s="36">
        <f t="shared" si="45"/>
        <v>209.67491093393116</v>
      </c>
      <c r="L265" s="36">
        <f t="shared" si="46"/>
        <v>11502343.659216519</v>
      </c>
      <c r="M265" s="36">
        <f t="shared" si="47"/>
        <v>5605029.719085848</v>
      </c>
      <c r="N265" s="40">
        <f>'jan-juli'!M265</f>
        <v>4039743.8576025586</v>
      </c>
      <c r="O265" s="40">
        <f t="shared" ref="O265:O328" si="49">M265-N265</f>
        <v>1565285.8614832894</v>
      </c>
      <c r="Q265" s="62"/>
      <c r="R265" s="63"/>
      <c r="S265" s="63"/>
      <c r="T265" s="63"/>
    </row>
    <row r="266" spans="1:20" s="34" customFormat="1" x14ac:dyDescent="0.3">
      <c r="A266" s="33">
        <v>1504</v>
      </c>
      <c r="B266" s="34" t="s">
        <v>319</v>
      </c>
      <c r="C266" s="35">
        <v>826766</v>
      </c>
      <c r="D266" s="35">
        <v>46747</v>
      </c>
      <c r="E266" s="36">
        <f t="shared" si="41"/>
        <v>17685.969153100734</v>
      </c>
      <c r="F266" s="37">
        <f t="shared" si="48"/>
        <v>0.99326610129766824</v>
      </c>
      <c r="G266" s="38">
        <f t="shared" si="42"/>
        <v>71.941763384827212</v>
      </c>
      <c r="H266" s="38">
        <f t="shared" si="43"/>
        <v>0</v>
      </c>
      <c r="I266" s="36">
        <f t="shared" si="44"/>
        <v>71.941763384827212</v>
      </c>
      <c r="J266" s="39">
        <f t="shared" ref="J266:J329" si="50">I$439</f>
        <v>-220.60878124086005</v>
      </c>
      <c r="K266" s="36">
        <f t="shared" si="45"/>
        <v>-148.66701785603283</v>
      </c>
      <c r="L266" s="36">
        <f t="shared" si="46"/>
        <v>3363061.6129505178</v>
      </c>
      <c r="M266" s="36">
        <f t="shared" si="47"/>
        <v>-6949737.0837159669</v>
      </c>
      <c r="N266" s="40">
        <f>'jan-juli'!M266</f>
        <v>-9634129.6157657802</v>
      </c>
      <c r="O266" s="40">
        <f t="shared" si="49"/>
        <v>2684392.5320498133</v>
      </c>
      <c r="Q266" s="62"/>
      <c r="R266" s="63"/>
      <c r="S266" s="63"/>
      <c r="T266" s="63"/>
    </row>
    <row r="267" spans="1:20" s="34" customFormat="1" x14ac:dyDescent="0.3">
      <c r="A267" s="33">
        <v>1505</v>
      </c>
      <c r="B267" s="34" t="s">
        <v>320</v>
      </c>
      <c r="C267" s="35">
        <v>382263</v>
      </c>
      <c r="D267" s="35">
        <v>24526</v>
      </c>
      <c r="E267" s="36">
        <f t="shared" si="41"/>
        <v>15586.031150615674</v>
      </c>
      <c r="F267" s="37">
        <f t="shared" si="48"/>
        <v>0.87533096216906336</v>
      </c>
      <c r="G267" s="38">
        <f t="shared" si="42"/>
        <v>1331.9045648758631</v>
      </c>
      <c r="H267" s="38">
        <f t="shared" si="43"/>
        <v>153.73880628827965</v>
      </c>
      <c r="I267" s="36">
        <f t="shared" si="44"/>
        <v>1485.6433711641428</v>
      </c>
      <c r="J267" s="39">
        <f t="shared" si="50"/>
        <v>-220.60878124086005</v>
      </c>
      <c r="K267" s="36">
        <f t="shared" si="45"/>
        <v>1265.0345899232827</v>
      </c>
      <c r="L267" s="36">
        <f t="shared" si="46"/>
        <v>36436889.321171768</v>
      </c>
      <c r="M267" s="36">
        <f t="shared" si="47"/>
        <v>31026238.352458432</v>
      </c>
      <c r="N267" s="40">
        <f>'jan-juli'!M267</f>
        <v>27724016.628764078</v>
      </c>
      <c r="O267" s="40">
        <f t="shared" si="49"/>
        <v>3302221.7236943543</v>
      </c>
      <c r="Q267" s="62"/>
      <c r="R267" s="63"/>
      <c r="S267" s="63"/>
      <c r="T267" s="63"/>
    </row>
    <row r="268" spans="1:20" s="34" customFormat="1" x14ac:dyDescent="0.3">
      <c r="A268" s="33">
        <v>1511</v>
      </c>
      <c r="B268" s="34" t="s">
        <v>321</v>
      </c>
      <c r="C268" s="35">
        <v>48543</v>
      </c>
      <c r="D268" s="35">
        <v>3256</v>
      </c>
      <c r="E268" s="36">
        <f t="shared" si="41"/>
        <v>14908.783783783783</v>
      </c>
      <c r="F268" s="37">
        <f t="shared" si="48"/>
        <v>0.83729590478294968</v>
      </c>
      <c r="G268" s="38">
        <f t="shared" si="42"/>
        <v>1738.2529849749974</v>
      </c>
      <c r="H268" s="38">
        <f t="shared" si="43"/>
        <v>390.7753846794414</v>
      </c>
      <c r="I268" s="36">
        <f t="shared" si="44"/>
        <v>2129.0283696544388</v>
      </c>
      <c r="J268" s="39">
        <f t="shared" si="50"/>
        <v>-220.60878124086005</v>
      </c>
      <c r="K268" s="36">
        <f t="shared" si="45"/>
        <v>1908.4195884135788</v>
      </c>
      <c r="L268" s="36">
        <f t="shared" si="46"/>
        <v>6932116.3715948528</v>
      </c>
      <c r="M268" s="36">
        <f t="shared" si="47"/>
        <v>6213814.1798746129</v>
      </c>
      <c r="N268" s="40">
        <f>'jan-juli'!M268</f>
        <v>6010543.9102689335</v>
      </c>
      <c r="O268" s="40">
        <f t="shared" si="49"/>
        <v>203270.26960567944</v>
      </c>
      <c r="Q268" s="62"/>
      <c r="R268" s="63"/>
      <c r="S268" s="63"/>
      <c r="T268" s="63"/>
    </row>
    <row r="269" spans="1:20" s="34" customFormat="1" x14ac:dyDescent="0.3">
      <c r="A269" s="33">
        <v>1514</v>
      </c>
      <c r="B269" s="34" t="s">
        <v>178</v>
      </c>
      <c r="C269" s="35">
        <v>41877</v>
      </c>
      <c r="D269" s="35">
        <v>2559</v>
      </c>
      <c r="E269" s="36">
        <f t="shared" si="41"/>
        <v>16364.595545134818</v>
      </c>
      <c r="F269" s="37">
        <f t="shared" si="48"/>
        <v>0.91905611028273804</v>
      </c>
      <c r="G269" s="38">
        <f t="shared" si="42"/>
        <v>864.76592816437653</v>
      </c>
      <c r="H269" s="38">
        <f t="shared" si="43"/>
        <v>0</v>
      </c>
      <c r="I269" s="36">
        <f t="shared" si="44"/>
        <v>864.76592816437653</v>
      </c>
      <c r="J269" s="39">
        <f t="shared" si="50"/>
        <v>-220.60878124086005</v>
      </c>
      <c r="K269" s="36">
        <f t="shared" si="45"/>
        <v>644.15714692351651</v>
      </c>
      <c r="L269" s="36">
        <f t="shared" si="46"/>
        <v>2212936.0101726395</v>
      </c>
      <c r="M269" s="36">
        <f t="shared" si="47"/>
        <v>1648398.1389772787</v>
      </c>
      <c r="N269" s="40">
        <f>'jan-juli'!M269</f>
        <v>1549928.44275045</v>
      </c>
      <c r="O269" s="40">
        <f t="shared" si="49"/>
        <v>98469.696226828732</v>
      </c>
      <c r="Q269" s="62"/>
      <c r="R269" s="63"/>
      <c r="S269" s="63"/>
      <c r="T269" s="63"/>
    </row>
    <row r="270" spans="1:20" s="34" customFormat="1" x14ac:dyDescent="0.3">
      <c r="A270" s="33">
        <v>1515</v>
      </c>
      <c r="B270" s="34" t="s">
        <v>322</v>
      </c>
      <c r="C270" s="35">
        <v>167322</v>
      </c>
      <c r="D270" s="35">
        <v>8972</v>
      </c>
      <c r="E270" s="36">
        <f t="shared" si="41"/>
        <v>18649.35354436023</v>
      </c>
      <c r="F270" s="37">
        <f t="shared" si="48"/>
        <v>1.0473709711000438</v>
      </c>
      <c r="G270" s="38">
        <f t="shared" si="42"/>
        <v>-506.08887137087072</v>
      </c>
      <c r="H270" s="38">
        <f t="shared" si="43"/>
        <v>0</v>
      </c>
      <c r="I270" s="36">
        <f t="shared" si="44"/>
        <v>-506.08887137087072</v>
      </c>
      <c r="J270" s="39">
        <f t="shared" si="50"/>
        <v>-220.60878124086005</v>
      </c>
      <c r="K270" s="36">
        <f t="shared" si="45"/>
        <v>-726.69765261173075</v>
      </c>
      <c r="L270" s="36">
        <f t="shared" si="46"/>
        <v>-4540629.3539394522</v>
      </c>
      <c r="M270" s="36">
        <f t="shared" si="47"/>
        <v>-6519931.3392324485</v>
      </c>
      <c r="N270" s="40">
        <f>'jan-juli'!M270</f>
        <v>-7171864.092084012</v>
      </c>
      <c r="O270" s="40">
        <f t="shared" si="49"/>
        <v>651932.75285156351</v>
      </c>
      <c r="Q270" s="62"/>
      <c r="R270" s="63"/>
      <c r="S270" s="63"/>
      <c r="T270" s="63"/>
    </row>
    <row r="271" spans="1:20" s="34" customFormat="1" x14ac:dyDescent="0.3">
      <c r="A271" s="33">
        <v>1516</v>
      </c>
      <c r="B271" s="34" t="s">
        <v>323</v>
      </c>
      <c r="C271" s="35">
        <v>161979</v>
      </c>
      <c r="D271" s="35">
        <v>8430</v>
      </c>
      <c r="E271" s="36">
        <f t="shared" si="41"/>
        <v>19214.59074733096</v>
      </c>
      <c r="F271" s="37">
        <f t="shared" si="48"/>
        <v>1.0791153978850869</v>
      </c>
      <c r="G271" s="38">
        <f t="shared" si="42"/>
        <v>-845.23119315330837</v>
      </c>
      <c r="H271" s="38">
        <f t="shared" si="43"/>
        <v>0</v>
      </c>
      <c r="I271" s="36">
        <f t="shared" si="44"/>
        <v>-845.23119315330837</v>
      </c>
      <c r="J271" s="39">
        <f t="shared" si="50"/>
        <v>-220.60878124086005</v>
      </c>
      <c r="K271" s="36">
        <f t="shared" si="45"/>
        <v>-1065.8399743941684</v>
      </c>
      <c r="L271" s="36">
        <f t="shared" si="46"/>
        <v>-7125298.9582823897</v>
      </c>
      <c r="M271" s="36">
        <f t="shared" si="47"/>
        <v>-8985030.9841428399</v>
      </c>
      <c r="N271" s="40">
        <f>'jan-juli'!M271</f>
        <v>-9708393.5238818638</v>
      </c>
      <c r="O271" s="40">
        <f t="shared" si="49"/>
        <v>723362.53973902389</v>
      </c>
      <c r="Q271" s="62"/>
      <c r="R271" s="63"/>
      <c r="S271" s="63"/>
      <c r="T271" s="63"/>
    </row>
    <row r="272" spans="1:20" s="34" customFormat="1" x14ac:dyDescent="0.3">
      <c r="A272" s="33">
        <v>1517</v>
      </c>
      <c r="B272" s="34" t="s">
        <v>324</v>
      </c>
      <c r="C272" s="35">
        <v>75562</v>
      </c>
      <c r="D272" s="35">
        <v>5189</v>
      </c>
      <c r="E272" s="36">
        <f t="shared" si="41"/>
        <v>14561.957988051648</v>
      </c>
      <c r="F272" s="37">
        <f t="shared" si="48"/>
        <v>0.81781773522525125</v>
      </c>
      <c r="G272" s="38">
        <f t="shared" si="42"/>
        <v>1946.3484624142784</v>
      </c>
      <c r="H272" s="38">
        <f t="shared" si="43"/>
        <v>512.16441318568855</v>
      </c>
      <c r="I272" s="36">
        <f t="shared" si="44"/>
        <v>2458.5128755999667</v>
      </c>
      <c r="J272" s="39">
        <f t="shared" si="50"/>
        <v>-220.60878124086005</v>
      </c>
      <c r="K272" s="36">
        <f t="shared" si="45"/>
        <v>2237.9040943591067</v>
      </c>
      <c r="L272" s="36">
        <f t="shared" si="46"/>
        <v>12757223.311488228</v>
      </c>
      <c r="M272" s="36">
        <f t="shared" si="47"/>
        <v>11612484.345629405</v>
      </c>
      <c r="N272" s="40">
        <f>'jan-juli'!M272</f>
        <v>10161009.044958683</v>
      </c>
      <c r="O272" s="40">
        <f t="shared" si="49"/>
        <v>1451475.3006707225</v>
      </c>
      <c r="Q272" s="62"/>
      <c r="R272" s="63"/>
      <c r="S272" s="63"/>
      <c r="T272" s="63"/>
    </row>
    <row r="273" spans="1:20" s="34" customFormat="1" x14ac:dyDescent="0.3">
      <c r="A273" s="33">
        <v>1519</v>
      </c>
      <c r="B273" s="34" t="s">
        <v>325</v>
      </c>
      <c r="C273" s="35">
        <v>132056</v>
      </c>
      <c r="D273" s="35">
        <v>9037</v>
      </c>
      <c r="E273" s="36">
        <f t="shared" si="41"/>
        <v>14612.813986942569</v>
      </c>
      <c r="F273" s="37">
        <f t="shared" si="48"/>
        <v>0.82067387159576666</v>
      </c>
      <c r="G273" s="38">
        <f t="shared" si="42"/>
        <v>1915.8348630797263</v>
      </c>
      <c r="H273" s="38">
        <f t="shared" si="43"/>
        <v>494.36481357386651</v>
      </c>
      <c r="I273" s="36">
        <f t="shared" si="44"/>
        <v>2410.1996766535931</v>
      </c>
      <c r="J273" s="39">
        <f t="shared" si="50"/>
        <v>-220.60878124086005</v>
      </c>
      <c r="K273" s="36">
        <f t="shared" si="45"/>
        <v>2189.5908954127331</v>
      </c>
      <c r="L273" s="36">
        <f t="shared" si="46"/>
        <v>21780974.477918521</v>
      </c>
      <c r="M273" s="36">
        <f t="shared" si="47"/>
        <v>19787332.92184487</v>
      </c>
      <c r="N273" s="40">
        <f>'jan-juli'!M273</f>
        <v>18146151.848003786</v>
      </c>
      <c r="O273" s="40">
        <f t="shared" si="49"/>
        <v>1641181.0738410838</v>
      </c>
      <c r="Q273" s="62"/>
      <c r="R273" s="63"/>
      <c r="S273" s="63"/>
      <c r="T273" s="63"/>
    </row>
    <row r="274" spans="1:20" s="34" customFormat="1" x14ac:dyDescent="0.3">
      <c r="A274" s="33">
        <v>1520</v>
      </c>
      <c r="B274" s="34" t="s">
        <v>326</v>
      </c>
      <c r="C274" s="35">
        <v>159799</v>
      </c>
      <c r="D274" s="35">
        <v>10677</v>
      </c>
      <c r="E274" s="36">
        <f t="shared" si="41"/>
        <v>14966.657300739907</v>
      </c>
      <c r="F274" s="37">
        <f t="shared" si="48"/>
        <v>0.84054615372649233</v>
      </c>
      <c r="G274" s="38">
        <f t="shared" si="42"/>
        <v>1703.5288748013229</v>
      </c>
      <c r="H274" s="38">
        <f t="shared" si="43"/>
        <v>370.51965374479795</v>
      </c>
      <c r="I274" s="36">
        <f t="shared" si="44"/>
        <v>2074.0485285461209</v>
      </c>
      <c r="J274" s="39">
        <f t="shared" si="50"/>
        <v>-220.60878124086005</v>
      </c>
      <c r="K274" s="36">
        <f t="shared" si="45"/>
        <v>1853.4397473052609</v>
      </c>
      <c r="L274" s="36">
        <f t="shared" si="46"/>
        <v>22144616.139286932</v>
      </c>
      <c r="M274" s="36">
        <f t="shared" si="47"/>
        <v>19789176.18197827</v>
      </c>
      <c r="N274" s="40">
        <f>'jan-juli'!M274</f>
        <v>17936248.780694518</v>
      </c>
      <c r="O274" s="40">
        <f t="shared" si="49"/>
        <v>1852927.4012837522</v>
      </c>
      <c r="Q274" s="62"/>
      <c r="R274" s="63"/>
      <c r="S274" s="63"/>
      <c r="T274" s="63"/>
    </row>
    <row r="275" spans="1:20" s="34" customFormat="1" x14ac:dyDescent="0.3">
      <c r="A275" s="33">
        <v>1523</v>
      </c>
      <c r="B275" s="34" t="s">
        <v>327</v>
      </c>
      <c r="C275" s="35">
        <v>35280</v>
      </c>
      <c r="D275" s="35">
        <v>2310</v>
      </c>
      <c r="E275" s="36">
        <f t="shared" si="41"/>
        <v>15272.727272727272</v>
      </c>
      <c r="F275" s="37">
        <f t="shared" si="48"/>
        <v>0.85773542535579839</v>
      </c>
      <c r="G275" s="38">
        <f t="shared" si="42"/>
        <v>1519.8868916089043</v>
      </c>
      <c r="H275" s="38">
        <f t="shared" si="43"/>
        <v>263.39516354922034</v>
      </c>
      <c r="I275" s="36">
        <f t="shared" si="44"/>
        <v>1783.2820551581246</v>
      </c>
      <c r="J275" s="39">
        <f t="shared" si="50"/>
        <v>-220.60878124086005</v>
      </c>
      <c r="K275" s="36">
        <f t="shared" si="45"/>
        <v>1562.6732739172646</v>
      </c>
      <c r="L275" s="36">
        <f t="shared" si="46"/>
        <v>4119381.5474152681</v>
      </c>
      <c r="M275" s="36">
        <f t="shared" si="47"/>
        <v>3609775.2627488812</v>
      </c>
      <c r="N275" s="40">
        <f>'jan-juli'!M275</f>
        <v>3242358.1795826857</v>
      </c>
      <c r="O275" s="40">
        <f t="shared" si="49"/>
        <v>367417.08316619555</v>
      </c>
      <c r="Q275" s="62"/>
      <c r="R275" s="63"/>
      <c r="S275" s="63"/>
      <c r="T275" s="63"/>
    </row>
    <row r="276" spans="1:20" s="34" customFormat="1" x14ac:dyDescent="0.3">
      <c r="A276" s="33">
        <v>1524</v>
      </c>
      <c r="B276" s="34" t="s">
        <v>328</v>
      </c>
      <c r="C276" s="35">
        <v>30854</v>
      </c>
      <c r="D276" s="35">
        <v>1652</v>
      </c>
      <c r="E276" s="36">
        <f t="shared" si="41"/>
        <v>18676.755447941887</v>
      </c>
      <c r="F276" s="37">
        <f t="shared" si="48"/>
        <v>1.0489098962051979</v>
      </c>
      <c r="G276" s="38">
        <f t="shared" si="42"/>
        <v>-522.53001351986461</v>
      </c>
      <c r="H276" s="38">
        <f t="shared" si="43"/>
        <v>0</v>
      </c>
      <c r="I276" s="36">
        <f t="shared" si="44"/>
        <v>-522.53001351986461</v>
      </c>
      <c r="J276" s="39">
        <f t="shared" si="50"/>
        <v>-220.60878124086005</v>
      </c>
      <c r="K276" s="36">
        <f t="shared" si="45"/>
        <v>-743.13879476072464</v>
      </c>
      <c r="L276" s="36">
        <f t="shared" si="46"/>
        <v>-863219.58233481634</v>
      </c>
      <c r="M276" s="36">
        <f t="shared" si="47"/>
        <v>-1227665.288944717</v>
      </c>
      <c r="N276" s="40">
        <f>'jan-juli'!M276</f>
        <v>-1385370.0713467218</v>
      </c>
      <c r="O276" s="40">
        <f t="shared" si="49"/>
        <v>157704.78240200481</v>
      </c>
      <c r="Q276" s="62"/>
      <c r="R276" s="63"/>
      <c r="S276" s="63"/>
      <c r="T276" s="63"/>
    </row>
    <row r="277" spans="1:20" s="34" customFormat="1" x14ac:dyDescent="0.3">
      <c r="A277" s="33">
        <v>1525</v>
      </c>
      <c r="B277" s="34" t="s">
        <v>329</v>
      </c>
      <c r="C277" s="35">
        <v>71927</v>
      </c>
      <c r="D277" s="35">
        <v>4598</v>
      </c>
      <c r="E277" s="36">
        <f t="shared" si="41"/>
        <v>15643.105698129622</v>
      </c>
      <c r="F277" s="37">
        <f t="shared" si="48"/>
        <v>0.87853633999154868</v>
      </c>
      <c r="G277" s="38">
        <f t="shared" si="42"/>
        <v>1297.6598363674941</v>
      </c>
      <c r="H277" s="38">
        <f t="shared" si="43"/>
        <v>133.76271465839773</v>
      </c>
      <c r="I277" s="36">
        <f t="shared" si="44"/>
        <v>1431.4225510258918</v>
      </c>
      <c r="J277" s="39">
        <f t="shared" si="50"/>
        <v>-220.60878124086005</v>
      </c>
      <c r="K277" s="36">
        <f t="shared" si="45"/>
        <v>1210.8137697850318</v>
      </c>
      <c r="L277" s="36">
        <f t="shared" si="46"/>
        <v>6581680.889617051</v>
      </c>
      <c r="M277" s="36">
        <f t="shared" si="47"/>
        <v>5567321.7134715766</v>
      </c>
      <c r="N277" s="40">
        <f>'jan-juli'!M277</f>
        <v>5256103.9003122076</v>
      </c>
      <c r="O277" s="40">
        <f t="shared" si="49"/>
        <v>311217.81315936893</v>
      </c>
      <c r="Q277" s="62"/>
      <c r="R277" s="63"/>
      <c r="S277" s="63"/>
      <c r="T277" s="63"/>
    </row>
    <row r="278" spans="1:20" s="34" customFormat="1" x14ac:dyDescent="0.3">
      <c r="A278" s="33">
        <v>1526</v>
      </c>
      <c r="B278" s="34" t="s">
        <v>330</v>
      </c>
      <c r="C278" s="35">
        <v>12817</v>
      </c>
      <c r="D278" s="35">
        <v>1020</v>
      </c>
      <c r="E278" s="36">
        <f t="shared" si="41"/>
        <v>12565.686274509804</v>
      </c>
      <c r="F278" s="37">
        <f t="shared" si="48"/>
        <v>0.70570462426842873</v>
      </c>
      <c r="G278" s="38">
        <f t="shared" si="42"/>
        <v>3144.1114905393847</v>
      </c>
      <c r="H278" s="38">
        <f t="shared" si="43"/>
        <v>1210.859512925334</v>
      </c>
      <c r="I278" s="36">
        <f t="shared" si="44"/>
        <v>4354.9710034647187</v>
      </c>
      <c r="J278" s="39">
        <f t="shared" si="50"/>
        <v>-220.60878124086005</v>
      </c>
      <c r="K278" s="36">
        <f t="shared" si="45"/>
        <v>4134.3622222238582</v>
      </c>
      <c r="L278" s="36">
        <f t="shared" si="46"/>
        <v>4442070.4235340133</v>
      </c>
      <c r="M278" s="36">
        <f t="shared" si="47"/>
        <v>4217049.4666683357</v>
      </c>
      <c r="N278" s="40">
        <f>'jan-juli'!M278</f>
        <v>3964773.0922832638</v>
      </c>
      <c r="O278" s="40">
        <f t="shared" si="49"/>
        <v>252276.37438507192</v>
      </c>
      <c r="Q278" s="62"/>
      <c r="R278" s="63"/>
      <c r="S278" s="63"/>
      <c r="T278" s="63"/>
    </row>
    <row r="279" spans="1:20" s="34" customFormat="1" x14ac:dyDescent="0.3">
      <c r="A279" s="33">
        <v>1528</v>
      </c>
      <c r="B279" s="34" t="s">
        <v>331</v>
      </c>
      <c r="C279" s="35">
        <v>112728</v>
      </c>
      <c r="D279" s="35">
        <v>7675</v>
      </c>
      <c r="E279" s="36">
        <f t="shared" si="41"/>
        <v>14687.687296416938</v>
      </c>
      <c r="F279" s="37">
        <f t="shared" si="48"/>
        <v>0.82487885010438411</v>
      </c>
      <c r="G279" s="38">
        <f t="shared" si="42"/>
        <v>1870.9108773951048</v>
      </c>
      <c r="H279" s="38">
        <f t="shared" si="43"/>
        <v>468.15915525783726</v>
      </c>
      <c r="I279" s="36">
        <f t="shared" si="44"/>
        <v>2339.0700326529422</v>
      </c>
      <c r="J279" s="39">
        <f t="shared" si="50"/>
        <v>-220.60878124086005</v>
      </c>
      <c r="K279" s="36">
        <f t="shared" si="45"/>
        <v>2118.4612514120822</v>
      </c>
      <c r="L279" s="36">
        <f t="shared" si="46"/>
        <v>17952362.500611331</v>
      </c>
      <c r="M279" s="36">
        <f t="shared" si="47"/>
        <v>16259190.104587732</v>
      </c>
      <c r="N279" s="40">
        <f>'jan-juli'!M279</f>
        <v>15367216.895366721</v>
      </c>
      <c r="O279" s="40">
        <f t="shared" si="49"/>
        <v>891973.20922101103</v>
      </c>
      <c r="Q279" s="62"/>
      <c r="R279" s="63"/>
      <c r="S279" s="63"/>
      <c r="T279" s="63"/>
    </row>
    <row r="280" spans="1:20" s="34" customFormat="1" x14ac:dyDescent="0.3">
      <c r="A280" s="33">
        <v>1529</v>
      </c>
      <c r="B280" s="34" t="s">
        <v>332</v>
      </c>
      <c r="C280" s="35">
        <v>69079</v>
      </c>
      <c r="D280" s="35">
        <v>4620</v>
      </c>
      <c r="E280" s="36">
        <f t="shared" si="41"/>
        <v>14952.164502164502</v>
      </c>
      <c r="F280" s="37">
        <f t="shared" si="48"/>
        <v>0.83973222007019832</v>
      </c>
      <c r="G280" s="38">
        <f t="shared" si="42"/>
        <v>1712.2245539465664</v>
      </c>
      <c r="H280" s="38">
        <f t="shared" si="43"/>
        <v>375.59213324618992</v>
      </c>
      <c r="I280" s="36">
        <f t="shared" si="44"/>
        <v>2087.8166871927565</v>
      </c>
      <c r="J280" s="39">
        <f t="shared" si="50"/>
        <v>-220.60878124086005</v>
      </c>
      <c r="K280" s="36">
        <f t="shared" si="45"/>
        <v>1867.2079059518965</v>
      </c>
      <c r="L280" s="36">
        <f t="shared" si="46"/>
        <v>9645713.0948305354</v>
      </c>
      <c r="M280" s="36">
        <f t="shared" si="47"/>
        <v>8626500.5254977625</v>
      </c>
      <c r="N280" s="40">
        <f>'jan-juli'!M280</f>
        <v>7978116.3591653705</v>
      </c>
      <c r="O280" s="40">
        <f t="shared" si="49"/>
        <v>648384.16633239202</v>
      </c>
      <c r="Q280" s="62"/>
      <c r="R280" s="63"/>
      <c r="S280" s="63"/>
      <c r="T280" s="63"/>
    </row>
    <row r="281" spans="1:20" s="34" customFormat="1" x14ac:dyDescent="0.3">
      <c r="A281" s="33">
        <v>1531</v>
      </c>
      <c r="B281" s="34" t="s">
        <v>333</v>
      </c>
      <c r="C281" s="35">
        <v>129319</v>
      </c>
      <c r="D281" s="35">
        <v>8952</v>
      </c>
      <c r="E281" s="36">
        <f t="shared" si="41"/>
        <v>14445.82216264522</v>
      </c>
      <c r="F281" s="37">
        <f t="shared" si="48"/>
        <v>0.81129540232260644</v>
      </c>
      <c r="G281" s="38">
        <f t="shared" si="42"/>
        <v>2016.0299576581356</v>
      </c>
      <c r="H281" s="38">
        <f t="shared" si="43"/>
        <v>552.81195207793871</v>
      </c>
      <c r="I281" s="36">
        <f t="shared" si="44"/>
        <v>2568.8419097360743</v>
      </c>
      <c r="J281" s="39">
        <f t="shared" si="50"/>
        <v>-220.60878124086005</v>
      </c>
      <c r="K281" s="36">
        <f t="shared" si="45"/>
        <v>2348.2331284952143</v>
      </c>
      <c r="L281" s="36">
        <f t="shared" si="46"/>
        <v>22996272.775957339</v>
      </c>
      <c r="M281" s="36">
        <f t="shared" si="47"/>
        <v>21021382.966289159</v>
      </c>
      <c r="N281" s="40">
        <f>'jan-juli'!M281</f>
        <v>19612283.256980177</v>
      </c>
      <c r="O281" s="40">
        <f t="shared" si="49"/>
        <v>1409099.7093089819</v>
      </c>
      <c r="Q281" s="62"/>
      <c r="R281" s="63"/>
      <c r="S281" s="63"/>
      <c r="T281" s="63"/>
    </row>
    <row r="282" spans="1:20" s="34" customFormat="1" x14ac:dyDescent="0.3">
      <c r="A282" s="33">
        <v>1532</v>
      </c>
      <c r="B282" s="34" t="s">
        <v>334</v>
      </c>
      <c r="C282" s="35">
        <v>128722</v>
      </c>
      <c r="D282" s="35">
        <v>8094</v>
      </c>
      <c r="E282" s="36">
        <f t="shared" si="41"/>
        <v>15903.385223622436</v>
      </c>
      <c r="F282" s="37">
        <f t="shared" si="48"/>
        <v>0.89315396299517857</v>
      </c>
      <c r="G282" s="38">
        <f t="shared" si="42"/>
        <v>1141.492121071806</v>
      </c>
      <c r="H282" s="38">
        <f t="shared" si="43"/>
        <v>42.66488073591308</v>
      </c>
      <c r="I282" s="36">
        <f t="shared" si="44"/>
        <v>1184.1570018077191</v>
      </c>
      <c r="J282" s="39">
        <f t="shared" si="50"/>
        <v>-220.60878124086005</v>
      </c>
      <c r="K282" s="36">
        <f t="shared" si="45"/>
        <v>963.54822056685907</v>
      </c>
      <c r="L282" s="36">
        <f t="shared" si="46"/>
        <v>9584566.7726316787</v>
      </c>
      <c r="M282" s="36">
        <f t="shared" si="47"/>
        <v>7798959.2972681569</v>
      </c>
      <c r="N282" s="40">
        <f>'jan-juli'!M282</f>
        <v>6710437.6770700039</v>
      </c>
      <c r="O282" s="40">
        <f t="shared" si="49"/>
        <v>1088521.620198153</v>
      </c>
      <c r="Q282" s="62"/>
      <c r="R282" s="63"/>
      <c r="S282" s="63"/>
      <c r="T282" s="63"/>
    </row>
    <row r="283" spans="1:20" s="34" customFormat="1" x14ac:dyDescent="0.3">
      <c r="A283" s="33">
        <v>1534</v>
      </c>
      <c r="B283" s="34" t="s">
        <v>335</v>
      </c>
      <c r="C283" s="35">
        <v>149276</v>
      </c>
      <c r="D283" s="35">
        <v>9200</v>
      </c>
      <c r="E283" s="36">
        <f t="shared" si="41"/>
        <v>16225.652173913044</v>
      </c>
      <c r="F283" s="37">
        <f t="shared" si="48"/>
        <v>0.91125287714126157</v>
      </c>
      <c r="G283" s="38">
        <f t="shared" si="42"/>
        <v>948.13195089744113</v>
      </c>
      <c r="H283" s="38">
        <f t="shared" si="43"/>
        <v>0</v>
      </c>
      <c r="I283" s="36">
        <f t="shared" si="44"/>
        <v>948.13195089744113</v>
      </c>
      <c r="J283" s="39">
        <f t="shared" si="50"/>
        <v>-220.60878124086005</v>
      </c>
      <c r="K283" s="36">
        <f t="shared" si="45"/>
        <v>727.5231696565811</v>
      </c>
      <c r="L283" s="36">
        <f t="shared" si="46"/>
        <v>8722813.9482564591</v>
      </c>
      <c r="M283" s="36">
        <f t="shared" si="47"/>
        <v>6693213.1608405458</v>
      </c>
      <c r="N283" s="40">
        <f>'jan-juli'!M283</f>
        <v>5481393.3072700845</v>
      </c>
      <c r="O283" s="40">
        <f t="shared" si="49"/>
        <v>1211819.8535704613</v>
      </c>
      <c r="Q283" s="62"/>
      <c r="R283" s="63"/>
      <c r="S283" s="63"/>
      <c r="T283" s="63"/>
    </row>
    <row r="284" spans="1:20" s="34" customFormat="1" x14ac:dyDescent="0.3">
      <c r="A284" s="33">
        <v>1535</v>
      </c>
      <c r="B284" s="34" t="s">
        <v>336</v>
      </c>
      <c r="C284" s="35">
        <v>101441</v>
      </c>
      <c r="D284" s="35">
        <v>6611</v>
      </c>
      <c r="E284" s="36">
        <f t="shared" si="41"/>
        <v>15344.27469369233</v>
      </c>
      <c r="F284" s="37">
        <f t="shared" si="48"/>
        <v>0.86175361781472881</v>
      </c>
      <c r="G284" s="38">
        <f t="shared" si="42"/>
        <v>1476.9584390298692</v>
      </c>
      <c r="H284" s="38">
        <f t="shared" si="43"/>
        <v>238.3535662114499</v>
      </c>
      <c r="I284" s="36">
        <f t="shared" si="44"/>
        <v>1715.3120052413192</v>
      </c>
      <c r="J284" s="39">
        <f t="shared" si="50"/>
        <v>-220.60878124086005</v>
      </c>
      <c r="K284" s="36">
        <f t="shared" si="45"/>
        <v>1494.7032240004592</v>
      </c>
      <c r="L284" s="36">
        <f t="shared" si="46"/>
        <v>11339927.66665036</v>
      </c>
      <c r="M284" s="36">
        <f t="shared" si="47"/>
        <v>9881483.0138670355</v>
      </c>
      <c r="N284" s="40">
        <f>'jan-juli'!M284</f>
        <v>9401218.885377124</v>
      </c>
      <c r="O284" s="40">
        <f t="shared" si="49"/>
        <v>480264.12848991156</v>
      </c>
      <c r="Q284" s="62"/>
      <c r="R284" s="63"/>
      <c r="S284" s="63"/>
      <c r="T284" s="63"/>
    </row>
    <row r="285" spans="1:20" s="34" customFormat="1" x14ac:dyDescent="0.3">
      <c r="A285" s="33">
        <v>1539</v>
      </c>
      <c r="B285" s="34" t="s">
        <v>337</v>
      </c>
      <c r="C285" s="35">
        <v>114899</v>
      </c>
      <c r="D285" s="35">
        <v>7492</v>
      </c>
      <c r="E285" s="36">
        <f t="shared" si="41"/>
        <v>15336.225306994127</v>
      </c>
      <c r="F285" s="37">
        <f t="shared" si="48"/>
        <v>0.86130155421140864</v>
      </c>
      <c r="G285" s="38">
        <f t="shared" si="42"/>
        <v>1481.7880710487912</v>
      </c>
      <c r="H285" s="38">
        <f t="shared" si="43"/>
        <v>241.17085155582106</v>
      </c>
      <c r="I285" s="36">
        <f t="shared" si="44"/>
        <v>1722.9589226046123</v>
      </c>
      <c r="J285" s="39">
        <f t="shared" si="50"/>
        <v>-220.60878124086005</v>
      </c>
      <c r="K285" s="36">
        <f t="shared" si="45"/>
        <v>1502.3501413637523</v>
      </c>
      <c r="L285" s="36">
        <f t="shared" si="46"/>
        <v>12908408.248153755</v>
      </c>
      <c r="M285" s="36">
        <f t="shared" si="47"/>
        <v>11255607.259097232</v>
      </c>
      <c r="N285" s="40">
        <f>'jan-juli'!M285</f>
        <v>11191510.987633543</v>
      </c>
      <c r="O285" s="40">
        <f t="shared" si="49"/>
        <v>64096.271463688463</v>
      </c>
      <c r="Q285" s="62"/>
      <c r="R285" s="63"/>
      <c r="S285" s="63"/>
      <c r="T285" s="63"/>
    </row>
    <row r="286" spans="1:20" s="34" customFormat="1" x14ac:dyDescent="0.3">
      <c r="A286" s="33">
        <v>1543</v>
      </c>
      <c r="B286" s="34" t="s">
        <v>338</v>
      </c>
      <c r="C286" s="35">
        <v>53579</v>
      </c>
      <c r="D286" s="35">
        <v>2970</v>
      </c>
      <c r="E286" s="36">
        <f t="shared" si="41"/>
        <v>18040.06734006734</v>
      </c>
      <c r="F286" s="37">
        <f t="shared" si="48"/>
        <v>1.0131526974236844</v>
      </c>
      <c r="G286" s="38">
        <f t="shared" si="42"/>
        <v>-140.51714879513673</v>
      </c>
      <c r="H286" s="38">
        <f t="shared" si="43"/>
        <v>0</v>
      </c>
      <c r="I286" s="36">
        <f t="shared" si="44"/>
        <v>-140.51714879513673</v>
      </c>
      <c r="J286" s="39">
        <f t="shared" si="50"/>
        <v>-220.60878124086005</v>
      </c>
      <c r="K286" s="36">
        <f t="shared" si="45"/>
        <v>-361.12593003599682</v>
      </c>
      <c r="L286" s="36">
        <f t="shared" si="46"/>
        <v>-417335.93192155613</v>
      </c>
      <c r="M286" s="36">
        <f t="shared" si="47"/>
        <v>-1072544.0122069106</v>
      </c>
      <c r="N286" s="40">
        <f>'jan-juli'!M286</f>
        <v>-1537936.5084138988</v>
      </c>
      <c r="O286" s="40">
        <f t="shared" si="49"/>
        <v>465392.49620698811</v>
      </c>
      <c r="Q286" s="62"/>
      <c r="R286" s="63"/>
      <c r="S286" s="63"/>
      <c r="T286" s="63"/>
    </row>
    <row r="287" spans="1:20" s="34" customFormat="1" x14ac:dyDescent="0.3">
      <c r="A287" s="33">
        <v>1545</v>
      </c>
      <c r="B287" s="34" t="s">
        <v>339</v>
      </c>
      <c r="C287" s="35">
        <v>32384</v>
      </c>
      <c r="D287" s="35">
        <v>2088</v>
      </c>
      <c r="E287" s="36">
        <f t="shared" si="41"/>
        <v>15509.578544061304</v>
      </c>
      <c r="F287" s="37">
        <f t="shared" si="48"/>
        <v>0.87103728836533012</v>
      </c>
      <c r="G287" s="38">
        <f t="shared" si="42"/>
        <v>1377.7761288084853</v>
      </c>
      <c r="H287" s="38">
        <f t="shared" si="43"/>
        <v>180.4972185823093</v>
      </c>
      <c r="I287" s="36">
        <f t="shared" si="44"/>
        <v>1558.2733473907947</v>
      </c>
      <c r="J287" s="39">
        <f t="shared" si="50"/>
        <v>-220.60878124086005</v>
      </c>
      <c r="K287" s="36">
        <f t="shared" si="45"/>
        <v>1337.6645661499347</v>
      </c>
      <c r="L287" s="36">
        <f t="shared" si="46"/>
        <v>3253674.7493519792</v>
      </c>
      <c r="M287" s="36">
        <f t="shared" si="47"/>
        <v>2793043.6141210636</v>
      </c>
      <c r="N287" s="40">
        <f>'jan-juli'!M287</f>
        <v>2528246.0947916228</v>
      </c>
      <c r="O287" s="40">
        <f t="shared" si="49"/>
        <v>264797.51932944078</v>
      </c>
      <c r="Q287" s="62"/>
      <c r="R287" s="63"/>
      <c r="S287" s="63"/>
      <c r="T287" s="63"/>
    </row>
    <row r="288" spans="1:20" s="34" customFormat="1" x14ac:dyDescent="0.3">
      <c r="A288" s="33">
        <v>1546</v>
      </c>
      <c r="B288" s="34" t="s">
        <v>340</v>
      </c>
      <c r="C288" s="35">
        <v>24368</v>
      </c>
      <c r="D288" s="35">
        <v>1270</v>
      </c>
      <c r="E288" s="36">
        <f t="shared" si="41"/>
        <v>19187.401574803149</v>
      </c>
      <c r="F288" s="37">
        <f t="shared" si="48"/>
        <v>1.0775884200214241</v>
      </c>
      <c r="G288" s="38">
        <f t="shared" si="42"/>
        <v>-828.91768963662173</v>
      </c>
      <c r="H288" s="38">
        <f t="shared" si="43"/>
        <v>0</v>
      </c>
      <c r="I288" s="36">
        <f t="shared" si="44"/>
        <v>-828.91768963662173</v>
      </c>
      <c r="J288" s="39">
        <f t="shared" si="50"/>
        <v>-220.60878124086005</v>
      </c>
      <c r="K288" s="36">
        <f t="shared" si="45"/>
        <v>-1049.5264708774819</v>
      </c>
      <c r="L288" s="36">
        <f t="shared" si="46"/>
        <v>-1052725.4658385096</v>
      </c>
      <c r="M288" s="36">
        <f t="shared" si="47"/>
        <v>-1332898.618014402</v>
      </c>
      <c r="N288" s="40">
        <f>'jan-juli'!M288</f>
        <v>-1296704.8369311956</v>
      </c>
      <c r="O288" s="40">
        <f t="shared" si="49"/>
        <v>-36193.781083206413</v>
      </c>
      <c r="Q288" s="62"/>
      <c r="R288" s="63"/>
      <c r="S288" s="63"/>
      <c r="T288" s="63"/>
    </row>
    <row r="289" spans="1:20" s="34" customFormat="1" x14ac:dyDescent="0.3">
      <c r="A289" s="33">
        <v>1547</v>
      </c>
      <c r="B289" s="34" t="s">
        <v>341</v>
      </c>
      <c r="C289" s="35">
        <v>63100</v>
      </c>
      <c r="D289" s="35">
        <v>3518</v>
      </c>
      <c r="E289" s="36">
        <f t="shared" si="41"/>
        <v>17936.327458783398</v>
      </c>
      <c r="F289" s="37">
        <f t="shared" si="48"/>
        <v>1.0073265362141972</v>
      </c>
      <c r="G289" s="38">
        <f t="shared" si="42"/>
        <v>-78.273220024771575</v>
      </c>
      <c r="H289" s="38">
        <f t="shared" si="43"/>
        <v>0</v>
      </c>
      <c r="I289" s="36">
        <f t="shared" si="44"/>
        <v>-78.273220024771575</v>
      </c>
      <c r="J289" s="39">
        <f t="shared" si="50"/>
        <v>-220.60878124086005</v>
      </c>
      <c r="K289" s="36">
        <f t="shared" si="45"/>
        <v>-298.88200126563163</v>
      </c>
      <c r="L289" s="36">
        <f t="shared" si="46"/>
        <v>-275365.18804714642</v>
      </c>
      <c r="M289" s="36">
        <f t="shared" si="47"/>
        <v>-1051466.880452492</v>
      </c>
      <c r="N289" s="40">
        <f>'jan-juli'!M289</f>
        <v>-1371489.776633031</v>
      </c>
      <c r="O289" s="40">
        <f t="shared" si="49"/>
        <v>320022.89618053893</v>
      </c>
      <c r="Q289" s="62"/>
      <c r="R289" s="63"/>
      <c r="S289" s="63"/>
      <c r="T289" s="63"/>
    </row>
    <row r="290" spans="1:20" s="34" customFormat="1" x14ac:dyDescent="0.3">
      <c r="A290" s="33">
        <v>1548</v>
      </c>
      <c r="B290" s="34" t="s">
        <v>342</v>
      </c>
      <c r="C290" s="35">
        <v>139603</v>
      </c>
      <c r="D290" s="35">
        <v>9717</v>
      </c>
      <c r="E290" s="36">
        <f t="shared" si="41"/>
        <v>14366.882782751878</v>
      </c>
      <c r="F290" s="37">
        <f t="shared" si="48"/>
        <v>0.80686206822444262</v>
      </c>
      <c r="G290" s="38">
        <f t="shared" si="42"/>
        <v>2063.3935855941404</v>
      </c>
      <c r="H290" s="38">
        <f t="shared" si="43"/>
        <v>580.44073504060816</v>
      </c>
      <c r="I290" s="36">
        <f t="shared" si="44"/>
        <v>2643.8343206347486</v>
      </c>
      <c r="J290" s="39">
        <f t="shared" si="50"/>
        <v>-220.60878124086005</v>
      </c>
      <c r="K290" s="36">
        <f t="shared" si="45"/>
        <v>2423.2255393938885</v>
      </c>
      <c r="L290" s="36">
        <f t="shared" si="46"/>
        <v>25690138.09360785</v>
      </c>
      <c r="M290" s="36">
        <f t="shared" si="47"/>
        <v>23546482.566290416</v>
      </c>
      <c r="N290" s="40">
        <f>'jan-juli'!M290</f>
        <v>22312500.576192621</v>
      </c>
      <c r="O290" s="40">
        <f t="shared" si="49"/>
        <v>1233981.9900977947</v>
      </c>
      <c r="Q290" s="62"/>
      <c r="R290" s="63"/>
      <c r="S290" s="63"/>
      <c r="T290" s="63"/>
    </row>
    <row r="291" spans="1:20" s="34" customFormat="1" x14ac:dyDescent="0.3">
      <c r="A291" s="33">
        <v>1551</v>
      </c>
      <c r="B291" s="34" t="s">
        <v>343</v>
      </c>
      <c r="C291" s="35">
        <v>51780</v>
      </c>
      <c r="D291" s="35">
        <v>3467</v>
      </c>
      <c r="E291" s="36">
        <f t="shared" si="41"/>
        <v>14935.102394000576</v>
      </c>
      <c r="F291" s="37">
        <f t="shared" si="48"/>
        <v>0.83877399078068671</v>
      </c>
      <c r="G291" s="38">
        <f t="shared" si="42"/>
        <v>1722.4618188449217</v>
      </c>
      <c r="H291" s="38">
        <f t="shared" si="43"/>
        <v>381.56387110356388</v>
      </c>
      <c r="I291" s="36">
        <f t="shared" si="44"/>
        <v>2104.0256899484857</v>
      </c>
      <c r="J291" s="39">
        <f t="shared" si="50"/>
        <v>-220.60878124086005</v>
      </c>
      <c r="K291" s="36">
        <f t="shared" si="45"/>
        <v>1883.4169087076257</v>
      </c>
      <c r="L291" s="36">
        <f t="shared" si="46"/>
        <v>7294657.0670513995</v>
      </c>
      <c r="M291" s="36">
        <f t="shared" si="47"/>
        <v>6529806.4224893386</v>
      </c>
      <c r="N291" s="40">
        <f>'jan-juli'!M291</f>
        <v>6053824.7656334089</v>
      </c>
      <c r="O291" s="40">
        <f t="shared" si="49"/>
        <v>475981.65685592964</v>
      </c>
      <c r="Q291" s="62"/>
      <c r="R291" s="63"/>
      <c r="S291" s="63"/>
      <c r="T291" s="63"/>
    </row>
    <row r="292" spans="1:20" s="34" customFormat="1" x14ac:dyDescent="0.3">
      <c r="A292" s="33">
        <v>1554</v>
      </c>
      <c r="B292" s="34" t="s">
        <v>344</v>
      </c>
      <c r="C292" s="35">
        <v>91883</v>
      </c>
      <c r="D292" s="35">
        <v>5826</v>
      </c>
      <c r="E292" s="36">
        <f t="shared" si="41"/>
        <v>15771.198077583247</v>
      </c>
      <c r="F292" s="37">
        <f t="shared" si="48"/>
        <v>0.88573016789232495</v>
      </c>
      <c r="G292" s="38">
        <f t="shared" si="42"/>
        <v>1220.8044086953191</v>
      </c>
      <c r="H292" s="38">
        <f t="shared" si="43"/>
        <v>88.930381849629057</v>
      </c>
      <c r="I292" s="36">
        <f t="shared" si="44"/>
        <v>1309.7347905449483</v>
      </c>
      <c r="J292" s="39">
        <f t="shared" si="50"/>
        <v>-220.60878124086005</v>
      </c>
      <c r="K292" s="36">
        <f t="shared" si="45"/>
        <v>1089.1260093040883</v>
      </c>
      <c r="L292" s="36">
        <f t="shared" si="46"/>
        <v>7630514.8897148687</v>
      </c>
      <c r="M292" s="36">
        <f t="shared" si="47"/>
        <v>6345248.1302056182</v>
      </c>
      <c r="N292" s="40">
        <f>'jan-juli'!M292</f>
        <v>5334576.6035708804</v>
      </c>
      <c r="O292" s="40">
        <f t="shared" si="49"/>
        <v>1010671.5266347378</v>
      </c>
      <c r="Q292" s="62"/>
      <c r="R292" s="63"/>
      <c r="S292" s="63"/>
      <c r="T292" s="63"/>
    </row>
    <row r="293" spans="1:20" s="34" customFormat="1" x14ac:dyDescent="0.3">
      <c r="A293" s="33">
        <v>1557</v>
      </c>
      <c r="B293" s="34" t="s">
        <v>345</v>
      </c>
      <c r="C293" s="35">
        <v>36795</v>
      </c>
      <c r="D293" s="35">
        <v>2593</v>
      </c>
      <c r="E293" s="36">
        <f t="shared" si="41"/>
        <v>14190.127265715388</v>
      </c>
      <c r="F293" s="37">
        <f t="shared" si="48"/>
        <v>0.79693525778109708</v>
      </c>
      <c r="G293" s="38">
        <f t="shared" si="42"/>
        <v>2169.4468958160346</v>
      </c>
      <c r="H293" s="38">
        <f t="shared" si="43"/>
        <v>642.30516600337978</v>
      </c>
      <c r="I293" s="36">
        <f t="shared" si="44"/>
        <v>2811.7520618194144</v>
      </c>
      <c r="J293" s="39">
        <f t="shared" si="50"/>
        <v>-220.60878124086005</v>
      </c>
      <c r="K293" s="36">
        <f t="shared" si="45"/>
        <v>2591.1432805785544</v>
      </c>
      <c r="L293" s="36">
        <f t="shared" si="46"/>
        <v>7290873.0962977419</v>
      </c>
      <c r="M293" s="36">
        <f t="shared" si="47"/>
        <v>6718834.5265401918</v>
      </c>
      <c r="N293" s="40">
        <f>'jan-juli'!M293</f>
        <v>6588438.9002848063</v>
      </c>
      <c r="O293" s="40">
        <f t="shared" si="49"/>
        <v>130395.62625538558</v>
      </c>
      <c r="Q293" s="62"/>
      <c r="R293" s="63"/>
      <c r="S293" s="63"/>
      <c r="T293" s="63"/>
    </row>
    <row r="294" spans="1:20" s="34" customFormat="1" x14ac:dyDescent="0.3">
      <c r="A294" s="33">
        <v>1560</v>
      </c>
      <c r="B294" s="34" t="s">
        <v>346</v>
      </c>
      <c r="C294" s="35">
        <v>40865</v>
      </c>
      <c r="D294" s="35">
        <v>3103</v>
      </c>
      <c r="E294" s="36">
        <f t="shared" si="41"/>
        <v>13169.513374154045</v>
      </c>
      <c r="F294" s="37">
        <f t="shared" si="48"/>
        <v>0.7396163078142729</v>
      </c>
      <c r="G294" s="38">
        <f t="shared" si="42"/>
        <v>2781.8152307528403</v>
      </c>
      <c r="H294" s="38">
        <f t="shared" si="43"/>
        <v>999.52002804984977</v>
      </c>
      <c r="I294" s="36">
        <f t="shared" si="44"/>
        <v>3781.3352588026901</v>
      </c>
      <c r="J294" s="39">
        <f t="shared" si="50"/>
        <v>-220.60878124086005</v>
      </c>
      <c r="K294" s="36">
        <f t="shared" si="45"/>
        <v>3560.7264775618301</v>
      </c>
      <c r="L294" s="36">
        <f t="shared" si="46"/>
        <v>11733483.308064748</v>
      </c>
      <c r="M294" s="36">
        <f t="shared" si="47"/>
        <v>11048934.259874359</v>
      </c>
      <c r="N294" s="40">
        <f>'jan-juli'!M294</f>
        <v>10698350.446426442</v>
      </c>
      <c r="O294" s="40">
        <f t="shared" si="49"/>
        <v>350583.81344791688</v>
      </c>
      <c r="Q294" s="62"/>
      <c r="R294" s="63"/>
      <c r="S294" s="63"/>
      <c r="T294" s="63"/>
    </row>
    <row r="295" spans="1:20" s="34" customFormat="1" x14ac:dyDescent="0.3">
      <c r="A295" s="33">
        <v>1563</v>
      </c>
      <c r="B295" s="34" t="s">
        <v>347</v>
      </c>
      <c r="C295" s="35">
        <v>125606</v>
      </c>
      <c r="D295" s="35">
        <v>7160</v>
      </c>
      <c r="E295" s="36">
        <f t="shared" si="41"/>
        <v>17542.737430167599</v>
      </c>
      <c r="F295" s="37">
        <f t="shared" si="48"/>
        <v>0.98522202897183819</v>
      </c>
      <c r="G295" s="38">
        <f t="shared" si="42"/>
        <v>157.88079714470805</v>
      </c>
      <c r="H295" s="38">
        <f t="shared" si="43"/>
        <v>0</v>
      </c>
      <c r="I295" s="36">
        <f t="shared" si="44"/>
        <v>157.88079714470805</v>
      </c>
      <c r="J295" s="39">
        <f t="shared" si="50"/>
        <v>-220.60878124086005</v>
      </c>
      <c r="K295" s="36">
        <f t="shared" si="45"/>
        <v>-62.727984096151999</v>
      </c>
      <c r="L295" s="36">
        <f t="shared" si="46"/>
        <v>1130426.5075561097</v>
      </c>
      <c r="M295" s="36">
        <f t="shared" si="47"/>
        <v>-449132.36612844834</v>
      </c>
      <c r="N295" s="40">
        <f>'jan-juli'!M295</f>
        <v>-1351488.6869506831</v>
      </c>
      <c r="O295" s="40">
        <f t="shared" si="49"/>
        <v>902356.32082223473</v>
      </c>
      <c r="Q295" s="62"/>
      <c r="R295" s="63"/>
      <c r="S295" s="63"/>
      <c r="T295" s="63"/>
    </row>
    <row r="296" spans="1:20" s="34" customFormat="1" x14ac:dyDescent="0.3">
      <c r="A296" s="33">
        <v>1566</v>
      </c>
      <c r="B296" s="34" t="s">
        <v>348</v>
      </c>
      <c r="C296" s="35">
        <v>85359</v>
      </c>
      <c r="D296" s="35">
        <v>5969</v>
      </c>
      <c r="E296" s="36">
        <f t="shared" si="41"/>
        <v>14300.385324174904</v>
      </c>
      <c r="F296" s="37">
        <f t="shared" si="48"/>
        <v>0.8031274879560284</v>
      </c>
      <c r="G296" s="38">
        <f t="shared" si="42"/>
        <v>2103.2920607403253</v>
      </c>
      <c r="H296" s="38">
        <f t="shared" si="43"/>
        <v>603.71484554254914</v>
      </c>
      <c r="I296" s="36">
        <f t="shared" si="44"/>
        <v>2707.0069062828743</v>
      </c>
      <c r="J296" s="39">
        <f t="shared" si="50"/>
        <v>-220.60878124086005</v>
      </c>
      <c r="K296" s="36">
        <f t="shared" si="45"/>
        <v>2486.3981250420143</v>
      </c>
      <c r="L296" s="36">
        <f t="shared" si="46"/>
        <v>16158124.223602477</v>
      </c>
      <c r="M296" s="36">
        <f t="shared" si="47"/>
        <v>14841310.408375783</v>
      </c>
      <c r="N296" s="40">
        <f>'jan-juli'!M296</f>
        <v>13623132.586116476</v>
      </c>
      <c r="O296" s="40">
        <f t="shared" si="49"/>
        <v>1218177.8222593069</v>
      </c>
      <c r="Q296" s="62"/>
      <c r="R296" s="63"/>
      <c r="S296" s="63"/>
      <c r="T296" s="63"/>
    </row>
    <row r="297" spans="1:20" s="34" customFormat="1" x14ac:dyDescent="0.3">
      <c r="A297" s="33">
        <v>1567</v>
      </c>
      <c r="B297" s="34" t="s">
        <v>349</v>
      </c>
      <c r="C297" s="35">
        <v>28967</v>
      </c>
      <c r="D297" s="35">
        <v>2036</v>
      </c>
      <c r="E297" s="36">
        <f t="shared" si="41"/>
        <v>14227.406679764244</v>
      </c>
      <c r="F297" s="37">
        <f t="shared" si="48"/>
        <v>0.79902891620209904</v>
      </c>
      <c r="G297" s="38">
        <f t="shared" si="42"/>
        <v>2147.0792473867209</v>
      </c>
      <c r="H297" s="38">
        <f t="shared" si="43"/>
        <v>629.25737108627993</v>
      </c>
      <c r="I297" s="36">
        <f t="shared" si="44"/>
        <v>2776.3366184730007</v>
      </c>
      <c r="J297" s="39">
        <f t="shared" si="50"/>
        <v>-220.60878124086005</v>
      </c>
      <c r="K297" s="36">
        <f t="shared" si="45"/>
        <v>2555.7278372321407</v>
      </c>
      <c r="L297" s="36">
        <f t="shared" si="46"/>
        <v>5652621.3552110298</v>
      </c>
      <c r="M297" s="36">
        <f t="shared" si="47"/>
        <v>5203461.8766046381</v>
      </c>
      <c r="N297" s="40">
        <f>'jan-juli'!M297</f>
        <v>4818421.1920477701</v>
      </c>
      <c r="O297" s="40">
        <f t="shared" si="49"/>
        <v>385040.68455686793</v>
      </c>
      <c r="Q297" s="62"/>
      <c r="R297" s="63"/>
      <c r="S297" s="63"/>
      <c r="T297" s="63"/>
    </row>
    <row r="298" spans="1:20" s="34" customFormat="1" x14ac:dyDescent="0.3">
      <c r="A298" s="33">
        <v>1571</v>
      </c>
      <c r="B298" s="34" t="s">
        <v>350</v>
      </c>
      <c r="C298" s="35">
        <v>21443</v>
      </c>
      <c r="D298" s="35">
        <v>1547</v>
      </c>
      <c r="E298" s="36">
        <f t="shared" si="41"/>
        <v>13861.021331609567</v>
      </c>
      <c r="F298" s="37">
        <f t="shared" si="48"/>
        <v>0.77845225776829285</v>
      </c>
      <c r="G298" s="38">
        <f t="shared" si="42"/>
        <v>2366.9104562795274</v>
      </c>
      <c r="H298" s="38">
        <f t="shared" si="43"/>
        <v>757.4922429404171</v>
      </c>
      <c r="I298" s="36">
        <f t="shared" si="44"/>
        <v>3124.4026992199442</v>
      </c>
      <c r="J298" s="39">
        <f t="shared" si="50"/>
        <v>-220.60878124086005</v>
      </c>
      <c r="K298" s="36">
        <f t="shared" si="45"/>
        <v>2903.7939179790842</v>
      </c>
      <c r="L298" s="36">
        <f t="shared" si="46"/>
        <v>4833450.9756932538</v>
      </c>
      <c r="M298" s="36">
        <f t="shared" si="47"/>
        <v>4492169.1911136433</v>
      </c>
      <c r="N298" s="40">
        <f>'jan-juli'!M298</f>
        <v>4270828.3566296184</v>
      </c>
      <c r="O298" s="40">
        <f t="shared" si="49"/>
        <v>221340.8344840249</v>
      </c>
      <c r="Q298" s="62"/>
      <c r="R298" s="63"/>
      <c r="S298" s="63"/>
      <c r="T298" s="63"/>
    </row>
    <row r="299" spans="1:20" s="34" customFormat="1" x14ac:dyDescent="0.3">
      <c r="A299" s="33">
        <v>1573</v>
      </c>
      <c r="B299" s="34" t="s">
        <v>351</v>
      </c>
      <c r="C299" s="35">
        <v>30405</v>
      </c>
      <c r="D299" s="35">
        <v>2141</v>
      </c>
      <c r="E299" s="36">
        <f t="shared" si="41"/>
        <v>14201.307800093415</v>
      </c>
      <c r="F299" s="37">
        <f t="shared" si="48"/>
        <v>0.79756317054606651</v>
      </c>
      <c r="G299" s="38">
        <f t="shared" si="42"/>
        <v>2162.7385751892184</v>
      </c>
      <c r="H299" s="38">
        <f t="shared" si="43"/>
        <v>638.39197897107033</v>
      </c>
      <c r="I299" s="36">
        <f t="shared" si="44"/>
        <v>2801.1305541602887</v>
      </c>
      <c r="J299" s="39">
        <f t="shared" si="50"/>
        <v>-220.60878124086005</v>
      </c>
      <c r="K299" s="36">
        <f t="shared" si="45"/>
        <v>2580.5217729194287</v>
      </c>
      <c r="L299" s="36">
        <f t="shared" si="46"/>
        <v>5997220.5164571786</v>
      </c>
      <c r="M299" s="36">
        <f t="shared" si="47"/>
        <v>5524897.1158204973</v>
      </c>
      <c r="N299" s="40">
        <f>'jan-juli'!M299</f>
        <v>5372314.7456651656</v>
      </c>
      <c r="O299" s="40">
        <f t="shared" si="49"/>
        <v>152582.37015533168</v>
      </c>
      <c r="Q299" s="62"/>
      <c r="R299" s="63"/>
      <c r="S299" s="63"/>
      <c r="T299" s="63"/>
    </row>
    <row r="300" spans="1:20" s="34" customFormat="1" x14ac:dyDescent="0.3">
      <c r="A300" s="33">
        <v>1576</v>
      </c>
      <c r="B300" s="34" t="s">
        <v>352</v>
      </c>
      <c r="C300" s="35">
        <v>53488</v>
      </c>
      <c r="D300" s="35">
        <v>3536</v>
      </c>
      <c r="E300" s="36">
        <f t="shared" si="41"/>
        <v>15126.696832579186</v>
      </c>
      <c r="F300" s="37">
        <f t="shared" si="48"/>
        <v>0.8495341735781291</v>
      </c>
      <c r="G300" s="38">
        <f t="shared" si="42"/>
        <v>1607.505155697756</v>
      </c>
      <c r="H300" s="38">
        <f t="shared" si="43"/>
        <v>314.50581760105047</v>
      </c>
      <c r="I300" s="36">
        <f t="shared" si="44"/>
        <v>1922.0109732988064</v>
      </c>
      <c r="J300" s="39">
        <f t="shared" si="50"/>
        <v>-220.60878124086005</v>
      </c>
      <c r="K300" s="36">
        <f t="shared" si="45"/>
        <v>1701.4021920579464</v>
      </c>
      <c r="L300" s="36">
        <f t="shared" si="46"/>
        <v>6796230.80158458</v>
      </c>
      <c r="M300" s="36">
        <f t="shared" si="47"/>
        <v>6016158.1511168983</v>
      </c>
      <c r="N300" s="40">
        <f>'jan-juli'!M300</f>
        <v>5469793.3865819843</v>
      </c>
      <c r="O300" s="40">
        <f t="shared" si="49"/>
        <v>546364.76453491393</v>
      </c>
      <c r="Q300" s="62"/>
      <c r="R300" s="63"/>
      <c r="S300" s="63"/>
      <c r="T300" s="63"/>
    </row>
    <row r="301" spans="1:20" s="34" customFormat="1" x14ac:dyDescent="0.3">
      <c r="A301" s="33">
        <v>1601</v>
      </c>
      <c r="B301" s="34" t="s">
        <v>353</v>
      </c>
      <c r="C301" s="35">
        <v>3283566</v>
      </c>
      <c r="D301" s="35">
        <v>187353</v>
      </c>
      <c r="E301" s="36">
        <f t="shared" si="41"/>
        <v>17526.092456485883</v>
      </c>
      <c r="F301" s="37">
        <f t="shared" si="48"/>
        <v>0.98428722647546818</v>
      </c>
      <c r="G301" s="38">
        <f t="shared" si="42"/>
        <v>167.86778135373751</v>
      </c>
      <c r="H301" s="38">
        <f t="shared" si="43"/>
        <v>0</v>
      </c>
      <c r="I301" s="36">
        <f t="shared" si="44"/>
        <v>167.86778135373751</v>
      </c>
      <c r="J301" s="39">
        <f t="shared" si="50"/>
        <v>-220.60878124086005</v>
      </c>
      <c r="K301" s="36">
        <f t="shared" si="45"/>
        <v>-52.740999887122541</v>
      </c>
      <c r="L301" s="36">
        <f t="shared" si="46"/>
        <v>31450532.439966783</v>
      </c>
      <c r="M301" s="36">
        <f t="shared" si="47"/>
        <v>-9881184.5518520698</v>
      </c>
      <c r="N301" s="40">
        <f>'jan-juli'!M301</f>
        <v>-20208549.380763993</v>
      </c>
      <c r="O301" s="40">
        <f t="shared" si="49"/>
        <v>10327364.828911923</v>
      </c>
      <c r="Q301" s="62"/>
      <c r="R301" s="63"/>
      <c r="S301" s="63"/>
      <c r="T301" s="63"/>
    </row>
    <row r="302" spans="1:20" s="34" customFormat="1" x14ac:dyDescent="0.3">
      <c r="A302" s="33">
        <v>1612</v>
      </c>
      <c r="B302" s="34" t="s">
        <v>354</v>
      </c>
      <c r="C302" s="35">
        <v>62428</v>
      </c>
      <c r="D302" s="35">
        <v>4260</v>
      </c>
      <c r="E302" s="36">
        <f t="shared" si="41"/>
        <v>14654.460093896714</v>
      </c>
      <c r="F302" s="37">
        <f t="shared" si="48"/>
        <v>0.82301276894034991</v>
      </c>
      <c r="G302" s="38">
        <f t="shared" si="42"/>
        <v>1890.8471989072389</v>
      </c>
      <c r="H302" s="38">
        <f t="shared" si="43"/>
        <v>479.78867613991559</v>
      </c>
      <c r="I302" s="36">
        <f t="shared" si="44"/>
        <v>2370.6358750471545</v>
      </c>
      <c r="J302" s="39">
        <f t="shared" si="50"/>
        <v>-220.60878124086005</v>
      </c>
      <c r="K302" s="36">
        <f t="shared" si="45"/>
        <v>2150.0270938062945</v>
      </c>
      <c r="L302" s="36">
        <f t="shared" si="46"/>
        <v>10098908.827700878</v>
      </c>
      <c r="M302" s="36">
        <f t="shared" si="47"/>
        <v>9159115.4196148142</v>
      </c>
      <c r="N302" s="40">
        <f>'jan-juli'!M302</f>
        <v>8489067.0324771665</v>
      </c>
      <c r="O302" s="40">
        <f t="shared" si="49"/>
        <v>670048.38713764772</v>
      </c>
      <c r="Q302" s="62"/>
      <c r="R302" s="63"/>
      <c r="S302" s="63"/>
      <c r="T302" s="63"/>
    </row>
    <row r="303" spans="1:20" s="34" customFormat="1" x14ac:dyDescent="0.3">
      <c r="A303" s="33">
        <v>1613</v>
      </c>
      <c r="B303" s="34" t="s">
        <v>355</v>
      </c>
      <c r="C303" s="35">
        <v>14214</v>
      </c>
      <c r="D303" s="35">
        <v>978</v>
      </c>
      <c r="E303" s="36">
        <f t="shared" si="41"/>
        <v>14533.742331288344</v>
      </c>
      <c r="F303" s="37">
        <f t="shared" si="48"/>
        <v>0.8162331087257797</v>
      </c>
      <c r="G303" s="38">
        <f t="shared" si="42"/>
        <v>1963.2778564722612</v>
      </c>
      <c r="H303" s="38">
        <f t="shared" si="43"/>
        <v>522.03989305284517</v>
      </c>
      <c r="I303" s="36">
        <f t="shared" si="44"/>
        <v>2485.3177495251066</v>
      </c>
      <c r="J303" s="39">
        <f t="shared" si="50"/>
        <v>-220.60878124086005</v>
      </c>
      <c r="K303" s="36">
        <f t="shared" si="45"/>
        <v>2264.7089682842466</v>
      </c>
      <c r="L303" s="36">
        <f t="shared" si="46"/>
        <v>2430640.7590355542</v>
      </c>
      <c r="M303" s="36">
        <f t="shared" si="47"/>
        <v>2214885.3709819932</v>
      </c>
      <c r="N303" s="40">
        <f>'jan-juli'!M303</f>
        <v>2062285.6708363066</v>
      </c>
      <c r="O303" s="40">
        <f t="shared" si="49"/>
        <v>152599.70014568651</v>
      </c>
      <c r="Q303" s="62"/>
      <c r="R303" s="63"/>
      <c r="S303" s="63"/>
      <c r="T303" s="63"/>
    </row>
    <row r="304" spans="1:20" s="34" customFormat="1" x14ac:dyDescent="0.3">
      <c r="A304" s="33">
        <v>1617</v>
      </c>
      <c r="B304" s="34" t="s">
        <v>356</v>
      </c>
      <c r="C304" s="35">
        <v>61998</v>
      </c>
      <c r="D304" s="35">
        <v>4622</v>
      </c>
      <c r="E304" s="36">
        <f t="shared" si="41"/>
        <v>13413.67373431415</v>
      </c>
      <c r="F304" s="37">
        <f t="shared" si="48"/>
        <v>0.75332865837466867</v>
      </c>
      <c r="G304" s="38">
        <f t="shared" si="42"/>
        <v>2635.3190146567772</v>
      </c>
      <c r="H304" s="38">
        <f t="shared" si="43"/>
        <v>914.06390199381292</v>
      </c>
      <c r="I304" s="36">
        <f t="shared" si="44"/>
        <v>3549.3829166505902</v>
      </c>
      <c r="J304" s="39">
        <f t="shared" si="50"/>
        <v>-220.60878124086005</v>
      </c>
      <c r="K304" s="36">
        <f t="shared" si="45"/>
        <v>3328.7741354097302</v>
      </c>
      <c r="L304" s="36">
        <f t="shared" si="46"/>
        <v>16405247.840759028</v>
      </c>
      <c r="M304" s="36">
        <f t="shared" si="47"/>
        <v>15385594.053863773</v>
      </c>
      <c r="N304" s="40">
        <f>'jan-juli'!M304</f>
        <v>15657853.855424749</v>
      </c>
      <c r="O304" s="40">
        <f t="shared" si="49"/>
        <v>-272259.80156097561</v>
      </c>
      <c r="Q304" s="62"/>
      <c r="R304" s="63"/>
      <c r="S304" s="63"/>
      <c r="T304" s="63"/>
    </row>
    <row r="305" spans="1:20" s="34" customFormat="1" x14ac:dyDescent="0.3">
      <c r="A305" s="33">
        <v>1620</v>
      </c>
      <c r="B305" s="34" t="s">
        <v>357</v>
      </c>
      <c r="C305" s="35">
        <v>117496</v>
      </c>
      <c r="D305" s="35">
        <v>4799</v>
      </c>
      <c r="E305" s="36">
        <f t="shared" si="41"/>
        <v>24483.434048760158</v>
      </c>
      <c r="F305" s="37">
        <f t="shared" si="48"/>
        <v>1.3750202136775194</v>
      </c>
      <c r="G305" s="38">
        <f t="shared" si="42"/>
        <v>-4006.5371740108276</v>
      </c>
      <c r="H305" s="38">
        <f t="shared" si="43"/>
        <v>0</v>
      </c>
      <c r="I305" s="36">
        <f t="shared" si="44"/>
        <v>-4006.5371740108276</v>
      </c>
      <c r="J305" s="39">
        <f t="shared" si="50"/>
        <v>-220.60878124086005</v>
      </c>
      <c r="K305" s="36">
        <f t="shared" si="45"/>
        <v>-4227.1459552516881</v>
      </c>
      <c r="L305" s="36">
        <f t="shared" si="46"/>
        <v>-19227371.898077961</v>
      </c>
      <c r="M305" s="36">
        <f t="shared" si="47"/>
        <v>-20286073.43925285</v>
      </c>
      <c r="N305" s="40">
        <f>'jan-juli'!M305</f>
        <v>-18531746.230262049</v>
      </c>
      <c r="O305" s="40">
        <f t="shared" si="49"/>
        <v>-1754327.2089908011</v>
      </c>
      <c r="Q305" s="62"/>
      <c r="R305" s="63"/>
      <c r="S305" s="63"/>
      <c r="T305" s="63"/>
    </row>
    <row r="306" spans="1:20" s="34" customFormat="1" x14ac:dyDescent="0.3">
      <c r="A306" s="33">
        <v>1621</v>
      </c>
      <c r="B306" s="34" t="s">
        <v>358</v>
      </c>
      <c r="C306" s="35">
        <v>73604</v>
      </c>
      <c r="D306" s="35">
        <v>5209</v>
      </c>
      <c r="E306" s="36">
        <f t="shared" si="41"/>
        <v>14130.15933960453</v>
      </c>
      <c r="F306" s="37">
        <f t="shared" si="48"/>
        <v>0.79356738420541606</v>
      </c>
      <c r="G306" s="38">
        <f t="shared" si="42"/>
        <v>2205.4276514825492</v>
      </c>
      <c r="H306" s="38">
        <f t="shared" si="43"/>
        <v>663.29394014217996</v>
      </c>
      <c r="I306" s="36">
        <f t="shared" si="44"/>
        <v>2868.7215916247292</v>
      </c>
      <c r="J306" s="39">
        <f t="shared" si="50"/>
        <v>-220.60878124086005</v>
      </c>
      <c r="K306" s="36">
        <f t="shared" si="45"/>
        <v>2648.1128103838691</v>
      </c>
      <c r="L306" s="36">
        <f t="shared" si="46"/>
        <v>14943170.770773213</v>
      </c>
      <c r="M306" s="36">
        <f t="shared" si="47"/>
        <v>13794019.629289575</v>
      </c>
      <c r="N306" s="40">
        <f>'jan-juli'!M306</f>
        <v>12986634.007552478</v>
      </c>
      <c r="O306" s="40">
        <f t="shared" si="49"/>
        <v>807385.62173709646</v>
      </c>
      <c r="Q306" s="62"/>
      <c r="R306" s="63"/>
      <c r="S306" s="63"/>
      <c r="T306" s="63"/>
    </row>
    <row r="307" spans="1:20" s="34" customFormat="1" x14ac:dyDescent="0.3">
      <c r="A307" s="33">
        <v>1622</v>
      </c>
      <c r="B307" s="34" t="s">
        <v>359</v>
      </c>
      <c r="C307" s="35">
        <v>21660</v>
      </c>
      <c r="D307" s="35">
        <v>1733</v>
      </c>
      <c r="E307" s="36">
        <f t="shared" si="41"/>
        <v>12498.557414887478</v>
      </c>
      <c r="F307" s="37">
        <f t="shared" si="48"/>
        <v>0.70193458372926298</v>
      </c>
      <c r="G307" s="38">
        <f t="shared" si="42"/>
        <v>3184.3888063127802</v>
      </c>
      <c r="H307" s="38">
        <f t="shared" si="43"/>
        <v>1234.354613793148</v>
      </c>
      <c r="I307" s="36">
        <f t="shared" si="44"/>
        <v>4418.7434201059277</v>
      </c>
      <c r="J307" s="39">
        <f t="shared" si="50"/>
        <v>-220.60878124086005</v>
      </c>
      <c r="K307" s="36">
        <f t="shared" si="45"/>
        <v>4198.1346388650672</v>
      </c>
      <c r="L307" s="36">
        <f t="shared" si="46"/>
        <v>7657682.3470435729</v>
      </c>
      <c r="M307" s="36">
        <f t="shared" si="47"/>
        <v>7275367.3291531615</v>
      </c>
      <c r="N307" s="40">
        <f>'jan-juli'!M307</f>
        <v>7014315.5087518608</v>
      </c>
      <c r="O307" s="40">
        <f t="shared" si="49"/>
        <v>261051.82040130068</v>
      </c>
      <c r="Q307" s="62"/>
      <c r="R307" s="63"/>
      <c r="S307" s="63"/>
      <c r="T307" s="63"/>
    </row>
    <row r="308" spans="1:20" s="34" customFormat="1" x14ac:dyDescent="0.3">
      <c r="A308" s="33">
        <v>1624</v>
      </c>
      <c r="B308" s="34" t="s">
        <v>360</v>
      </c>
      <c r="C308" s="35">
        <v>84922</v>
      </c>
      <c r="D308" s="35">
        <v>6644</v>
      </c>
      <c r="E308" s="36">
        <f t="shared" si="41"/>
        <v>12781.757977122215</v>
      </c>
      <c r="F308" s="37">
        <f t="shared" si="48"/>
        <v>0.71783948076380788</v>
      </c>
      <c r="G308" s="38">
        <f t="shared" si="42"/>
        <v>3014.4684689719384</v>
      </c>
      <c r="H308" s="38">
        <f t="shared" si="43"/>
        <v>1135.23441701099</v>
      </c>
      <c r="I308" s="36">
        <f t="shared" si="44"/>
        <v>4149.7028859829279</v>
      </c>
      <c r="J308" s="39">
        <f t="shared" si="50"/>
        <v>-220.60878124086005</v>
      </c>
      <c r="K308" s="36">
        <f t="shared" si="45"/>
        <v>3929.0941047420679</v>
      </c>
      <c r="L308" s="36">
        <f t="shared" si="46"/>
        <v>27570625.974470574</v>
      </c>
      <c r="M308" s="36">
        <f t="shared" si="47"/>
        <v>26104901.231906299</v>
      </c>
      <c r="N308" s="40">
        <f>'jan-juli'!M308</f>
        <v>24921762.573656868</v>
      </c>
      <c r="O308" s="40">
        <f t="shared" si="49"/>
        <v>1183138.6582494304</v>
      </c>
      <c r="Q308" s="62"/>
      <c r="R308" s="63"/>
      <c r="S308" s="63"/>
      <c r="T308" s="63"/>
    </row>
    <row r="309" spans="1:20" s="34" customFormat="1" x14ac:dyDescent="0.3">
      <c r="A309" s="33">
        <v>1627</v>
      </c>
      <c r="B309" s="34" t="s">
        <v>361</v>
      </c>
      <c r="C309" s="35">
        <v>60904</v>
      </c>
      <c r="D309" s="35">
        <v>4779</v>
      </c>
      <c r="E309" s="36">
        <f t="shared" si="41"/>
        <v>12744.088721489852</v>
      </c>
      <c r="F309" s="37">
        <f t="shared" si="48"/>
        <v>0.71572392835291931</v>
      </c>
      <c r="G309" s="38">
        <f t="shared" si="42"/>
        <v>3037.0700223513563</v>
      </c>
      <c r="H309" s="38">
        <f t="shared" si="43"/>
        <v>1148.4186564823171</v>
      </c>
      <c r="I309" s="36">
        <f t="shared" si="44"/>
        <v>4185.4886788336735</v>
      </c>
      <c r="J309" s="39">
        <f t="shared" si="50"/>
        <v>-220.60878124086005</v>
      </c>
      <c r="K309" s="36">
        <f t="shared" si="45"/>
        <v>3964.8798975928134</v>
      </c>
      <c r="L309" s="36">
        <f t="shared" si="46"/>
        <v>20002450.396146126</v>
      </c>
      <c r="M309" s="36">
        <f t="shared" si="47"/>
        <v>18948161.030596055</v>
      </c>
      <c r="N309" s="40">
        <f>'jan-juli'!M309</f>
        <v>18053122.311786</v>
      </c>
      <c r="O309" s="40">
        <f t="shared" si="49"/>
        <v>895038.7188100554</v>
      </c>
      <c r="Q309" s="62"/>
      <c r="R309" s="63"/>
      <c r="S309" s="63"/>
      <c r="T309" s="63"/>
    </row>
    <row r="310" spans="1:20" s="34" customFormat="1" x14ac:dyDescent="0.3">
      <c r="A310" s="33">
        <v>1630</v>
      </c>
      <c r="B310" s="34" t="s">
        <v>362</v>
      </c>
      <c r="C310" s="35">
        <v>44097</v>
      </c>
      <c r="D310" s="35">
        <v>3272</v>
      </c>
      <c r="E310" s="36">
        <f t="shared" si="41"/>
        <v>13477.078239608802</v>
      </c>
      <c r="F310" s="37">
        <f t="shared" si="48"/>
        <v>0.75688953452646746</v>
      </c>
      <c r="G310" s="38">
        <f t="shared" si="42"/>
        <v>2597.2763114799864</v>
      </c>
      <c r="H310" s="38">
        <f t="shared" si="43"/>
        <v>891.87232514068501</v>
      </c>
      <c r="I310" s="36">
        <f t="shared" si="44"/>
        <v>3489.1486366206714</v>
      </c>
      <c r="J310" s="39">
        <f t="shared" si="50"/>
        <v>-220.60878124086005</v>
      </c>
      <c r="K310" s="36">
        <f t="shared" si="45"/>
        <v>3268.5398553798113</v>
      </c>
      <c r="L310" s="36">
        <f t="shared" si="46"/>
        <v>11416494.339022838</v>
      </c>
      <c r="M310" s="36">
        <f t="shared" si="47"/>
        <v>10694662.406802742</v>
      </c>
      <c r="N310" s="40">
        <f>'jan-juli'!M310</f>
        <v>10210943.880343962</v>
      </c>
      <c r="O310" s="40">
        <f t="shared" si="49"/>
        <v>483718.52645877935</v>
      </c>
      <c r="Q310" s="62"/>
      <c r="R310" s="63"/>
      <c r="S310" s="63"/>
      <c r="T310" s="63"/>
    </row>
    <row r="311" spans="1:20" s="34" customFormat="1" x14ac:dyDescent="0.3">
      <c r="A311" s="33">
        <v>1632</v>
      </c>
      <c r="B311" s="34" t="s">
        <v>363</v>
      </c>
      <c r="C311" s="35">
        <v>12005</v>
      </c>
      <c r="D311" s="35">
        <v>961</v>
      </c>
      <c r="E311" s="36">
        <f t="shared" si="41"/>
        <v>12492.195629552549</v>
      </c>
      <c r="F311" s="37">
        <f t="shared" si="48"/>
        <v>0.70157729792478041</v>
      </c>
      <c r="G311" s="38">
        <f t="shared" si="42"/>
        <v>3188.205877513738</v>
      </c>
      <c r="H311" s="38">
        <f t="shared" si="43"/>
        <v>1236.5812386603734</v>
      </c>
      <c r="I311" s="36">
        <f t="shared" si="44"/>
        <v>4424.7871161741114</v>
      </c>
      <c r="J311" s="39">
        <f t="shared" si="50"/>
        <v>-220.60878124086005</v>
      </c>
      <c r="K311" s="36">
        <f t="shared" si="45"/>
        <v>4204.1783349332509</v>
      </c>
      <c r="L311" s="36">
        <f t="shared" si="46"/>
        <v>4252220.4186433209</v>
      </c>
      <c r="M311" s="36">
        <f t="shared" si="47"/>
        <v>4040215.3798708543</v>
      </c>
      <c r="N311" s="40">
        <f>'jan-juli'!M311</f>
        <v>3868291.9526315853</v>
      </c>
      <c r="O311" s="40">
        <f t="shared" si="49"/>
        <v>171923.42723926902</v>
      </c>
      <c r="Q311" s="62"/>
      <c r="R311" s="63"/>
      <c r="S311" s="63"/>
      <c r="T311" s="63"/>
    </row>
    <row r="312" spans="1:20" s="34" customFormat="1" x14ac:dyDescent="0.3">
      <c r="A312" s="33">
        <v>1633</v>
      </c>
      <c r="B312" s="34" t="s">
        <v>364</v>
      </c>
      <c r="C312" s="35">
        <v>12433</v>
      </c>
      <c r="D312" s="35">
        <v>976</v>
      </c>
      <c r="E312" s="36">
        <f t="shared" si="41"/>
        <v>12738.72950819672</v>
      </c>
      <c r="F312" s="37">
        <f t="shared" si="48"/>
        <v>0.71542294824560315</v>
      </c>
      <c r="G312" s="38">
        <f t="shared" si="42"/>
        <v>3040.2855503272353</v>
      </c>
      <c r="H312" s="38">
        <f t="shared" si="43"/>
        <v>1150.2943811349132</v>
      </c>
      <c r="I312" s="36">
        <f t="shared" si="44"/>
        <v>4190.579931462149</v>
      </c>
      <c r="J312" s="39">
        <f t="shared" si="50"/>
        <v>-220.60878124086005</v>
      </c>
      <c r="K312" s="36">
        <f t="shared" si="45"/>
        <v>3969.971150221289</v>
      </c>
      <c r="L312" s="36">
        <f t="shared" si="46"/>
        <v>4090006.0131070577</v>
      </c>
      <c r="M312" s="36">
        <f t="shared" si="47"/>
        <v>3874691.8426159779</v>
      </c>
      <c r="N312" s="40">
        <f>'jan-juli'!M312</f>
        <v>3724848.1745769279</v>
      </c>
      <c r="O312" s="40">
        <f t="shared" si="49"/>
        <v>149843.66803904995</v>
      </c>
      <c r="Q312" s="62"/>
      <c r="R312" s="63"/>
      <c r="S312" s="63"/>
      <c r="T312" s="63"/>
    </row>
    <row r="313" spans="1:20" s="34" customFormat="1" x14ac:dyDescent="0.3">
      <c r="A313" s="33">
        <v>1634</v>
      </c>
      <c r="B313" s="34" t="s">
        <v>365</v>
      </c>
      <c r="C313" s="35">
        <v>98086</v>
      </c>
      <c r="D313" s="35">
        <v>6886</v>
      </c>
      <c r="E313" s="36">
        <f t="shared" si="41"/>
        <v>14244.26372349695</v>
      </c>
      <c r="F313" s="37">
        <f t="shared" si="48"/>
        <v>0.79997562881721473</v>
      </c>
      <c r="G313" s="38">
        <f t="shared" si="42"/>
        <v>2136.9650211470976</v>
      </c>
      <c r="H313" s="38">
        <f t="shared" si="43"/>
        <v>623.35740577983313</v>
      </c>
      <c r="I313" s="36">
        <f t="shared" si="44"/>
        <v>2760.3224269269308</v>
      </c>
      <c r="J313" s="39">
        <f t="shared" si="50"/>
        <v>-220.60878124086005</v>
      </c>
      <c r="K313" s="36">
        <f t="shared" si="45"/>
        <v>2539.7136456860708</v>
      </c>
      <c r="L313" s="36">
        <f t="shared" si="46"/>
        <v>19007580.231818847</v>
      </c>
      <c r="M313" s="36">
        <f t="shared" si="47"/>
        <v>17488468.164194282</v>
      </c>
      <c r="N313" s="40">
        <f>'jan-juli'!M313</f>
        <v>16967449.62104173</v>
      </c>
      <c r="O313" s="40">
        <f t="shared" si="49"/>
        <v>521018.5431525521</v>
      </c>
      <c r="Q313" s="62"/>
      <c r="R313" s="63"/>
      <c r="S313" s="63"/>
      <c r="T313" s="63"/>
    </row>
    <row r="314" spans="1:20" s="34" customFormat="1" x14ac:dyDescent="0.3">
      <c r="A314" s="33">
        <v>1635</v>
      </c>
      <c r="B314" s="34" t="s">
        <v>366</v>
      </c>
      <c r="C314" s="35">
        <v>37096</v>
      </c>
      <c r="D314" s="35">
        <v>2562</v>
      </c>
      <c r="E314" s="36">
        <f t="shared" si="41"/>
        <v>14479.313036690086</v>
      </c>
      <c r="F314" s="37">
        <f t="shared" si="48"/>
        <v>0.81317629160855009</v>
      </c>
      <c r="G314" s="38">
        <f t="shared" si="42"/>
        <v>1995.9354332312159</v>
      </c>
      <c r="H314" s="38">
        <f t="shared" si="43"/>
        <v>541.09014616223544</v>
      </c>
      <c r="I314" s="36">
        <f t="shared" si="44"/>
        <v>2537.0255793934512</v>
      </c>
      <c r="J314" s="39">
        <f t="shared" si="50"/>
        <v>-220.60878124086005</v>
      </c>
      <c r="K314" s="36">
        <f t="shared" si="45"/>
        <v>2316.4167981525911</v>
      </c>
      <c r="L314" s="36">
        <f t="shared" si="46"/>
        <v>6499859.5344060222</v>
      </c>
      <c r="M314" s="36">
        <f t="shared" si="47"/>
        <v>5934659.8368669385</v>
      </c>
      <c r="N314" s="40">
        <f>'jan-juli'!M314</f>
        <v>5643682.7082644366</v>
      </c>
      <c r="O314" s="40">
        <f t="shared" si="49"/>
        <v>290977.12860250194</v>
      </c>
      <c r="Q314" s="62"/>
      <c r="R314" s="63"/>
      <c r="S314" s="63"/>
      <c r="T314" s="63"/>
    </row>
    <row r="315" spans="1:20" s="34" customFormat="1" x14ac:dyDescent="0.3">
      <c r="A315" s="33">
        <v>1636</v>
      </c>
      <c r="B315" s="34" t="s">
        <v>367</v>
      </c>
      <c r="C315" s="35">
        <v>53789</v>
      </c>
      <c r="D315" s="35">
        <v>3954</v>
      </c>
      <c r="E315" s="36">
        <f t="shared" si="41"/>
        <v>13603.692463328276</v>
      </c>
      <c r="F315" s="37">
        <f t="shared" si="48"/>
        <v>0.76400034735634426</v>
      </c>
      <c r="G315" s="38">
        <f t="shared" si="42"/>
        <v>2521.3077772483016</v>
      </c>
      <c r="H315" s="38">
        <f t="shared" si="43"/>
        <v>847.55734683886885</v>
      </c>
      <c r="I315" s="36">
        <f t="shared" si="44"/>
        <v>3368.8651240871704</v>
      </c>
      <c r="J315" s="39">
        <f t="shared" si="50"/>
        <v>-220.60878124086005</v>
      </c>
      <c r="K315" s="36">
        <f t="shared" si="45"/>
        <v>3148.2563428463104</v>
      </c>
      <c r="L315" s="36">
        <f t="shared" si="46"/>
        <v>13320492.700640673</v>
      </c>
      <c r="M315" s="36">
        <f t="shared" si="47"/>
        <v>12448205.579614311</v>
      </c>
      <c r="N315" s="40">
        <f>'jan-juli'!M315</f>
        <v>12306230.104792183</v>
      </c>
      <c r="O315" s="40">
        <f t="shared" si="49"/>
        <v>141975.47482212819</v>
      </c>
      <c r="Q315" s="62"/>
      <c r="R315" s="63"/>
      <c r="S315" s="63"/>
      <c r="T315" s="63"/>
    </row>
    <row r="316" spans="1:20" s="34" customFormat="1" x14ac:dyDescent="0.3">
      <c r="A316" s="33">
        <v>1638</v>
      </c>
      <c r="B316" s="34" t="s">
        <v>368</v>
      </c>
      <c r="C316" s="35">
        <v>166226</v>
      </c>
      <c r="D316" s="35">
        <v>11779</v>
      </c>
      <c r="E316" s="36">
        <f t="shared" si="41"/>
        <v>14112.063842431446</v>
      </c>
      <c r="F316" s="37">
        <f t="shared" si="48"/>
        <v>0.79255111849938875</v>
      </c>
      <c r="G316" s="38">
        <f t="shared" si="42"/>
        <v>2216.2849497863999</v>
      </c>
      <c r="H316" s="38">
        <f t="shared" si="43"/>
        <v>669.62736415275958</v>
      </c>
      <c r="I316" s="36">
        <f t="shared" si="44"/>
        <v>2885.9123139391595</v>
      </c>
      <c r="J316" s="39">
        <f t="shared" si="50"/>
        <v>-220.60878124086005</v>
      </c>
      <c r="K316" s="36">
        <f t="shared" si="45"/>
        <v>2665.3035326982995</v>
      </c>
      <c r="L316" s="36">
        <f t="shared" si="46"/>
        <v>33993161.145889357</v>
      </c>
      <c r="M316" s="36">
        <f t="shared" si="47"/>
        <v>31394610.311653271</v>
      </c>
      <c r="N316" s="40">
        <f>'jan-juli'!M316</f>
        <v>29757809.219612326</v>
      </c>
      <c r="O316" s="40">
        <f t="shared" si="49"/>
        <v>1636801.0920409448</v>
      </c>
      <c r="Q316" s="62"/>
      <c r="R316" s="63"/>
      <c r="S316" s="63"/>
      <c r="T316" s="63"/>
    </row>
    <row r="317" spans="1:20" s="34" customFormat="1" x14ac:dyDescent="0.3">
      <c r="A317" s="33">
        <v>1640</v>
      </c>
      <c r="B317" s="34" t="s">
        <v>369</v>
      </c>
      <c r="C317" s="35">
        <v>84947</v>
      </c>
      <c r="D317" s="35">
        <v>5635</v>
      </c>
      <c r="E317" s="36">
        <f t="shared" si="41"/>
        <v>15074.88908606921</v>
      </c>
      <c r="F317" s="37">
        <f t="shared" si="48"/>
        <v>0.84662458587346212</v>
      </c>
      <c r="G317" s="38">
        <f t="shared" si="42"/>
        <v>1638.5898036037415</v>
      </c>
      <c r="H317" s="38">
        <f t="shared" si="43"/>
        <v>332.63852887954204</v>
      </c>
      <c r="I317" s="36">
        <f t="shared" si="44"/>
        <v>1971.2283324832836</v>
      </c>
      <c r="J317" s="39">
        <f t="shared" si="50"/>
        <v>-220.60878124086005</v>
      </c>
      <c r="K317" s="36">
        <f t="shared" si="45"/>
        <v>1750.6195512424235</v>
      </c>
      <c r="L317" s="36">
        <f t="shared" si="46"/>
        <v>11107871.653543303</v>
      </c>
      <c r="M317" s="36">
        <f t="shared" si="47"/>
        <v>9864741.1712510567</v>
      </c>
      <c r="N317" s="40">
        <f>'jan-juli'!M317</f>
        <v>10163220.710800195</v>
      </c>
      <c r="O317" s="40">
        <f t="shared" si="49"/>
        <v>-298479.5395491384</v>
      </c>
      <c r="Q317" s="62"/>
      <c r="R317" s="63"/>
      <c r="S317" s="63"/>
      <c r="T317" s="63"/>
    </row>
    <row r="318" spans="1:20" s="34" customFormat="1" x14ac:dyDescent="0.3">
      <c r="A318" s="33">
        <v>1644</v>
      </c>
      <c r="B318" s="34" t="s">
        <v>370</v>
      </c>
      <c r="C318" s="35">
        <v>25626</v>
      </c>
      <c r="D318" s="35">
        <v>2031</v>
      </c>
      <c r="E318" s="36">
        <f t="shared" si="41"/>
        <v>12617.429837518464</v>
      </c>
      <c r="F318" s="37">
        <f t="shared" si="48"/>
        <v>0.70861060734755521</v>
      </c>
      <c r="G318" s="38">
        <f t="shared" si="42"/>
        <v>3113.0653527341888</v>
      </c>
      <c r="H318" s="38">
        <f t="shared" si="43"/>
        <v>1192.7492658723029</v>
      </c>
      <c r="I318" s="36">
        <f t="shared" si="44"/>
        <v>4305.8146186064914</v>
      </c>
      <c r="J318" s="39">
        <f t="shared" si="50"/>
        <v>-220.60878124086005</v>
      </c>
      <c r="K318" s="36">
        <f t="shared" si="45"/>
        <v>4085.2058373656314</v>
      </c>
      <c r="L318" s="36">
        <f t="shared" si="46"/>
        <v>8745109.4903897848</v>
      </c>
      <c r="M318" s="36">
        <f t="shared" si="47"/>
        <v>8297053.0556895975</v>
      </c>
      <c r="N318" s="40">
        <f>'jan-juli'!M318</f>
        <v>7858102.4513993226</v>
      </c>
      <c r="O318" s="40">
        <f t="shared" si="49"/>
        <v>438950.6042902749</v>
      </c>
      <c r="Q318" s="62"/>
      <c r="R318" s="63"/>
      <c r="S318" s="63"/>
      <c r="T318" s="63"/>
    </row>
    <row r="319" spans="1:20" s="34" customFormat="1" x14ac:dyDescent="0.3">
      <c r="A319" s="33">
        <v>1648</v>
      </c>
      <c r="B319" s="34" t="s">
        <v>371</v>
      </c>
      <c r="C319" s="35">
        <v>83567</v>
      </c>
      <c r="D319" s="35">
        <v>6298</v>
      </c>
      <c r="E319" s="36">
        <f t="shared" si="41"/>
        <v>13268.815496983168</v>
      </c>
      <c r="F319" s="37">
        <f t="shared" si="48"/>
        <v>0.74519323897022105</v>
      </c>
      <c r="G319" s="38">
        <f t="shared" si="42"/>
        <v>2722.2339570553663</v>
      </c>
      <c r="H319" s="38">
        <f t="shared" si="43"/>
        <v>964.76428505965657</v>
      </c>
      <c r="I319" s="36">
        <f t="shared" si="44"/>
        <v>3686.998242115023</v>
      </c>
      <c r="J319" s="39">
        <f t="shared" si="50"/>
        <v>-220.60878124086005</v>
      </c>
      <c r="K319" s="36">
        <f t="shared" si="45"/>
        <v>3466.389460874163</v>
      </c>
      <c r="L319" s="36">
        <f t="shared" si="46"/>
        <v>23220714.928840414</v>
      </c>
      <c r="M319" s="36">
        <f t="shared" si="47"/>
        <v>21831320.824585479</v>
      </c>
      <c r="N319" s="40">
        <f>'jan-juli'!M319</f>
        <v>21034725.720784307</v>
      </c>
      <c r="O319" s="40">
        <f t="shared" si="49"/>
        <v>796595.10380117223</v>
      </c>
      <c r="Q319" s="62"/>
      <c r="R319" s="63"/>
      <c r="S319" s="63"/>
      <c r="T319" s="63"/>
    </row>
    <row r="320" spans="1:20" s="34" customFormat="1" x14ac:dyDescent="0.3">
      <c r="A320" s="33">
        <v>1653</v>
      </c>
      <c r="B320" s="34" t="s">
        <v>372</v>
      </c>
      <c r="C320" s="35">
        <v>228984</v>
      </c>
      <c r="D320" s="35">
        <v>16096</v>
      </c>
      <c r="E320" s="36">
        <f t="shared" si="41"/>
        <v>14226.143141153081</v>
      </c>
      <c r="F320" s="37">
        <f t="shared" si="48"/>
        <v>0.7989579542966877</v>
      </c>
      <c r="G320" s="38">
        <f t="shared" si="42"/>
        <v>2147.8373705534186</v>
      </c>
      <c r="H320" s="38">
        <f t="shared" si="43"/>
        <v>629.69960960018716</v>
      </c>
      <c r="I320" s="36">
        <f t="shared" si="44"/>
        <v>2777.5369801536058</v>
      </c>
      <c r="J320" s="39">
        <f t="shared" si="50"/>
        <v>-220.60878124086005</v>
      </c>
      <c r="K320" s="36">
        <f t="shared" si="45"/>
        <v>2556.9281989127458</v>
      </c>
      <c r="L320" s="36">
        <f t="shared" si="46"/>
        <v>44707235.232552439</v>
      </c>
      <c r="M320" s="36">
        <f t="shared" si="47"/>
        <v>41156316.289699554</v>
      </c>
      <c r="N320" s="40">
        <f>'jan-juli'!M320</f>
        <v>38931469.895481795</v>
      </c>
      <c r="O320" s="40">
        <f t="shared" si="49"/>
        <v>2224846.3942177594</v>
      </c>
      <c r="Q320" s="62"/>
      <c r="R320" s="63"/>
      <c r="S320" s="63"/>
      <c r="T320" s="63"/>
    </row>
    <row r="321" spans="1:20" s="34" customFormat="1" x14ac:dyDescent="0.3">
      <c r="A321" s="33">
        <v>1657</v>
      </c>
      <c r="B321" s="34" t="s">
        <v>373</v>
      </c>
      <c r="C321" s="35">
        <v>105177</v>
      </c>
      <c r="D321" s="35">
        <v>7755</v>
      </c>
      <c r="E321" s="36">
        <f t="shared" si="41"/>
        <v>13562.47582205029</v>
      </c>
      <c r="F321" s="37">
        <f t="shared" si="48"/>
        <v>0.76168556934014531</v>
      </c>
      <c r="G321" s="38">
        <f t="shared" si="42"/>
        <v>2546.0377620150934</v>
      </c>
      <c r="H321" s="38">
        <f t="shared" si="43"/>
        <v>861.98317128616407</v>
      </c>
      <c r="I321" s="36">
        <f t="shared" si="44"/>
        <v>3408.0209333012576</v>
      </c>
      <c r="J321" s="39">
        <f t="shared" si="50"/>
        <v>-220.60878124086005</v>
      </c>
      <c r="K321" s="36">
        <f t="shared" si="45"/>
        <v>3187.4121520603976</v>
      </c>
      <c r="L321" s="36">
        <f t="shared" si="46"/>
        <v>26429202.337751254</v>
      </c>
      <c r="M321" s="36">
        <f t="shared" si="47"/>
        <v>24718381.239228383</v>
      </c>
      <c r="N321" s="40">
        <f>'jan-juli'!M321</f>
        <v>23547066.745741881</v>
      </c>
      <c r="O321" s="40">
        <f t="shared" si="49"/>
        <v>1171314.4934865013</v>
      </c>
      <c r="Q321" s="62"/>
      <c r="R321" s="63"/>
      <c r="S321" s="63"/>
      <c r="T321" s="63"/>
    </row>
    <row r="322" spans="1:20" s="34" customFormat="1" x14ac:dyDescent="0.3">
      <c r="A322" s="33">
        <v>1662</v>
      </c>
      <c r="B322" s="34" t="s">
        <v>374</v>
      </c>
      <c r="C322" s="35">
        <v>91157</v>
      </c>
      <c r="D322" s="35">
        <v>6067</v>
      </c>
      <c r="E322" s="36">
        <f t="shared" si="41"/>
        <v>15025.053568485248</v>
      </c>
      <c r="F322" s="37">
        <f t="shared" si="48"/>
        <v>0.84382576100679674</v>
      </c>
      <c r="G322" s="38">
        <f t="shared" si="42"/>
        <v>1668.491114154119</v>
      </c>
      <c r="H322" s="38">
        <f t="shared" si="43"/>
        <v>350.08096003392893</v>
      </c>
      <c r="I322" s="36">
        <f t="shared" si="44"/>
        <v>2018.572074188048</v>
      </c>
      <c r="J322" s="39">
        <f t="shared" si="50"/>
        <v>-220.60878124086005</v>
      </c>
      <c r="K322" s="36">
        <f t="shared" si="45"/>
        <v>1797.9632929471879</v>
      </c>
      <c r="L322" s="36">
        <f t="shared" si="46"/>
        <v>12246676.774098886</v>
      </c>
      <c r="M322" s="36">
        <f t="shared" si="47"/>
        <v>10908243.298310589</v>
      </c>
      <c r="N322" s="40">
        <f>'jan-juli'!M322</f>
        <v>10791919.902826041</v>
      </c>
      <c r="O322" s="40">
        <f t="shared" si="49"/>
        <v>116323.39548454806</v>
      </c>
      <c r="Q322" s="62"/>
      <c r="R322" s="63"/>
      <c r="S322" s="63"/>
      <c r="T322" s="63"/>
    </row>
    <row r="323" spans="1:20" s="34" customFormat="1" x14ac:dyDescent="0.3">
      <c r="A323" s="33">
        <v>1663</v>
      </c>
      <c r="B323" s="34" t="s">
        <v>375</v>
      </c>
      <c r="C323" s="35">
        <v>217995</v>
      </c>
      <c r="D323" s="35">
        <v>13738</v>
      </c>
      <c r="E323" s="36">
        <f t="shared" si="41"/>
        <v>15868.030280972485</v>
      </c>
      <c r="F323" s="37">
        <f t="shared" si="48"/>
        <v>0.89116838528985043</v>
      </c>
      <c r="G323" s="38">
        <f t="shared" si="42"/>
        <v>1162.7050866617762</v>
      </c>
      <c r="H323" s="38">
        <f t="shared" si="43"/>
        <v>55.039110663395689</v>
      </c>
      <c r="I323" s="36">
        <f t="shared" si="44"/>
        <v>1217.7441973251719</v>
      </c>
      <c r="J323" s="39">
        <f t="shared" si="50"/>
        <v>-220.60878124086005</v>
      </c>
      <c r="K323" s="36">
        <f t="shared" si="45"/>
        <v>997.13541608431183</v>
      </c>
      <c r="L323" s="36">
        <f t="shared" si="46"/>
        <v>16729369.78285321</v>
      </c>
      <c r="M323" s="36">
        <f t="shared" si="47"/>
        <v>13698646.346166275</v>
      </c>
      <c r="N323" s="40">
        <f>'jan-juli'!M323</f>
        <v>12372861.805674</v>
      </c>
      <c r="O323" s="40">
        <f t="shared" si="49"/>
        <v>1325784.5404922757</v>
      </c>
      <c r="Q323" s="62"/>
      <c r="R323" s="63"/>
      <c r="S323" s="63"/>
      <c r="T323" s="63"/>
    </row>
    <row r="324" spans="1:20" s="34" customFormat="1" x14ac:dyDescent="0.3">
      <c r="A324" s="33">
        <v>1664</v>
      </c>
      <c r="B324" s="34" t="s">
        <v>376</v>
      </c>
      <c r="C324" s="35">
        <v>57605</v>
      </c>
      <c r="D324" s="35">
        <v>4132</v>
      </c>
      <c r="E324" s="36">
        <f t="shared" si="41"/>
        <v>13941.190706679574</v>
      </c>
      <c r="F324" s="37">
        <f t="shared" si="48"/>
        <v>0.78295466993072138</v>
      </c>
      <c r="G324" s="38">
        <f t="shared" si="42"/>
        <v>2318.808831237523</v>
      </c>
      <c r="H324" s="38">
        <f t="shared" si="43"/>
        <v>729.43296166591472</v>
      </c>
      <c r="I324" s="36">
        <f t="shared" si="44"/>
        <v>3048.2417929034377</v>
      </c>
      <c r="J324" s="39">
        <f t="shared" si="50"/>
        <v>-220.60878124086005</v>
      </c>
      <c r="K324" s="36">
        <f t="shared" si="45"/>
        <v>2827.6330116625777</v>
      </c>
      <c r="L324" s="36">
        <f t="shared" si="46"/>
        <v>12595335.088277005</v>
      </c>
      <c r="M324" s="36">
        <f t="shared" si="47"/>
        <v>11683779.60418977</v>
      </c>
      <c r="N324" s="40">
        <f>'jan-juli'!M324</f>
        <v>10830067.271876909</v>
      </c>
      <c r="O324" s="40">
        <f t="shared" si="49"/>
        <v>853712.33231286146</v>
      </c>
      <c r="Q324" s="62"/>
      <c r="R324" s="63"/>
      <c r="S324" s="63"/>
      <c r="T324" s="63"/>
    </row>
    <row r="325" spans="1:20" s="34" customFormat="1" x14ac:dyDescent="0.3">
      <c r="A325" s="33">
        <v>1665</v>
      </c>
      <c r="B325" s="34" t="s">
        <v>377</v>
      </c>
      <c r="C325" s="35">
        <v>26722</v>
      </c>
      <c r="D325" s="35">
        <v>851</v>
      </c>
      <c r="E325" s="36">
        <f t="shared" si="41"/>
        <v>31400.705052878966</v>
      </c>
      <c r="F325" s="37">
        <f t="shared" si="48"/>
        <v>1.7635027866371082</v>
      </c>
      <c r="G325" s="38">
        <f t="shared" si="42"/>
        <v>-8156.8997764821115</v>
      </c>
      <c r="H325" s="38">
        <f t="shared" si="43"/>
        <v>0</v>
      </c>
      <c r="I325" s="36">
        <f t="shared" si="44"/>
        <v>-8156.8997764821115</v>
      </c>
      <c r="J325" s="39">
        <f t="shared" si="50"/>
        <v>-220.60878124086005</v>
      </c>
      <c r="K325" s="36">
        <f t="shared" si="45"/>
        <v>-8377.5085577229711</v>
      </c>
      <c r="L325" s="36">
        <f t="shared" si="46"/>
        <v>-6941521.7097862773</v>
      </c>
      <c r="M325" s="36">
        <f t="shared" si="47"/>
        <v>-7129259.7826222479</v>
      </c>
      <c r="N325" s="40">
        <f>'jan-juli'!M325</f>
        <v>-7180529.6190775167</v>
      </c>
      <c r="O325" s="40">
        <f t="shared" si="49"/>
        <v>51269.836455268785</v>
      </c>
      <c r="Q325" s="62"/>
      <c r="R325" s="63"/>
      <c r="S325" s="63"/>
      <c r="T325" s="63"/>
    </row>
    <row r="326" spans="1:20" s="34" customFormat="1" x14ac:dyDescent="0.3">
      <c r="A326" s="33">
        <v>1702</v>
      </c>
      <c r="B326" s="34" t="s">
        <v>378</v>
      </c>
      <c r="C326" s="35">
        <v>289513</v>
      </c>
      <c r="D326" s="35">
        <v>21781</v>
      </c>
      <c r="E326" s="36">
        <f t="shared" si="41"/>
        <v>13291.997612598136</v>
      </c>
      <c r="F326" s="37">
        <f t="shared" si="48"/>
        <v>0.74649517551649591</v>
      </c>
      <c r="G326" s="38">
        <f t="shared" si="42"/>
        <v>2708.3246876863859</v>
      </c>
      <c r="H326" s="38">
        <f t="shared" si="43"/>
        <v>956.65054459441797</v>
      </c>
      <c r="I326" s="36">
        <f t="shared" si="44"/>
        <v>3664.975232280804</v>
      </c>
      <c r="J326" s="39">
        <f t="shared" si="50"/>
        <v>-220.60878124086005</v>
      </c>
      <c r="K326" s="36">
        <f t="shared" si="45"/>
        <v>3444.366451039944</v>
      </c>
      <c r="L326" s="36">
        <f t="shared" si="46"/>
        <v>79826825.534308195</v>
      </c>
      <c r="M326" s="36">
        <f t="shared" si="47"/>
        <v>75021745.670101017</v>
      </c>
      <c r="N326" s="40">
        <f>'jan-juli'!M326</f>
        <v>71610978.012766451</v>
      </c>
      <c r="O326" s="40">
        <f t="shared" si="49"/>
        <v>3410767.6573345661</v>
      </c>
      <c r="Q326" s="62"/>
      <c r="R326" s="63"/>
      <c r="S326" s="63"/>
      <c r="T326" s="63"/>
    </row>
    <row r="327" spans="1:20" s="34" customFormat="1" x14ac:dyDescent="0.3">
      <c r="A327" s="33">
        <v>1703</v>
      </c>
      <c r="B327" s="34" t="s">
        <v>379</v>
      </c>
      <c r="C327" s="35">
        <v>181346</v>
      </c>
      <c r="D327" s="35">
        <v>13010</v>
      </c>
      <c r="E327" s="36">
        <f t="shared" si="41"/>
        <v>13938.970023059186</v>
      </c>
      <c r="F327" s="37">
        <f t="shared" si="48"/>
        <v>0.78282995356699014</v>
      </c>
      <c r="G327" s="38">
        <f t="shared" si="42"/>
        <v>2320.1412414097558</v>
      </c>
      <c r="H327" s="38">
        <f t="shared" si="43"/>
        <v>730.21020093305037</v>
      </c>
      <c r="I327" s="36">
        <f t="shared" si="44"/>
        <v>3050.351442342806</v>
      </c>
      <c r="J327" s="39">
        <f t="shared" si="50"/>
        <v>-220.60878124086005</v>
      </c>
      <c r="K327" s="36">
        <f t="shared" si="45"/>
        <v>2829.7426611019459</v>
      </c>
      <c r="L327" s="36">
        <f t="shared" si="46"/>
        <v>39685072.264879905</v>
      </c>
      <c r="M327" s="36">
        <f t="shared" si="47"/>
        <v>36814952.020936318</v>
      </c>
      <c r="N327" s="40">
        <f>'jan-juli'!M327</f>
        <v>34441313.167260081</v>
      </c>
      <c r="O327" s="40">
        <f t="shared" si="49"/>
        <v>2373638.8536762372</v>
      </c>
      <c r="Q327" s="62"/>
      <c r="R327" s="63"/>
      <c r="S327" s="63"/>
      <c r="T327" s="63"/>
    </row>
    <row r="328" spans="1:20" s="34" customFormat="1" x14ac:dyDescent="0.3">
      <c r="A328" s="33">
        <v>1711</v>
      </c>
      <c r="B328" s="34" t="s">
        <v>380</v>
      </c>
      <c r="C328" s="35">
        <v>35348</v>
      </c>
      <c r="D328" s="35">
        <v>2523</v>
      </c>
      <c r="E328" s="36">
        <f t="shared" ref="E328:E391" si="51">(C328*1000)/D328</f>
        <v>14010.30519223147</v>
      </c>
      <c r="F328" s="37">
        <f t="shared" si="48"/>
        <v>0.78683622570032929</v>
      </c>
      <c r="G328" s="38">
        <f t="shared" ref="G328:G391" si="52">(E$437-E328)*0.6</f>
        <v>2277.3401399063855</v>
      </c>
      <c r="H328" s="38">
        <f t="shared" ref="H328:H391" si="53">IF(E328&gt;=E$437*0.9,0,IF(E328&lt;0.9*E$437,(E$437*0.9-E328)*0.35))</f>
        <v>705.2428917227511</v>
      </c>
      <c r="I328" s="36">
        <f t="shared" ref="I328:I391" si="54">G328+H328</f>
        <v>2982.5830316291367</v>
      </c>
      <c r="J328" s="39">
        <f t="shared" si="50"/>
        <v>-220.60878124086005</v>
      </c>
      <c r="K328" s="36">
        <f t="shared" ref="K328:K391" si="55">I328+J328</f>
        <v>2761.9742503882767</v>
      </c>
      <c r="L328" s="36">
        <f t="shared" ref="L328:L391" si="56">(I328*D328)</f>
        <v>7525056.9888003115</v>
      </c>
      <c r="M328" s="36">
        <f t="shared" ref="M328:M391" si="57">(K328*D328)</f>
        <v>6968461.0337296221</v>
      </c>
      <c r="N328" s="40">
        <f>'jan-juli'!M328</f>
        <v>6431976.5312065445</v>
      </c>
      <c r="O328" s="40">
        <f t="shared" si="49"/>
        <v>536484.50252307765</v>
      </c>
      <c r="Q328" s="62"/>
      <c r="R328" s="63"/>
      <c r="S328" s="63"/>
      <c r="T328" s="63"/>
    </row>
    <row r="329" spans="1:20" s="34" customFormat="1" x14ac:dyDescent="0.3">
      <c r="A329" s="33">
        <v>1714</v>
      </c>
      <c r="B329" s="34" t="s">
        <v>381</v>
      </c>
      <c r="C329" s="35">
        <v>332400</v>
      </c>
      <c r="D329" s="35">
        <v>23308</v>
      </c>
      <c r="E329" s="36">
        <f t="shared" si="51"/>
        <v>14261.197871975288</v>
      </c>
      <c r="F329" s="37">
        <f t="shared" ref="F329:F392" si="58">IF(ISNUMBER(C329),E329/E$437,"")</f>
        <v>0.80092667173107879</v>
      </c>
      <c r="G329" s="38">
        <f t="shared" si="52"/>
        <v>2126.8045320600945</v>
      </c>
      <c r="H329" s="38">
        <f t="shared" si="53"/>
        <v>617.43045381241473</v>
      </c>
      <c r="I329" s="36">
        <f t="shared" si="54"/>
        <v>2744.2349858725092</v>
      </c>
      <c r="J329" s="39">
        <f t="shared" si="50"/>
        <v>-220.60878124086005</v>
      </c>
      <c r="K329" s="36">
        <f t="shared" si="55"/>
        <v>2523.6262046316492</v>
      </c>
      <c r="L329" s="36">
        <f t="shared" si="56"/>
        <v>63962629.050716445</v>
      </c>
      <c r="M329" s="36">
        <f t="shared" si="57"/>
        <v>58820679.577554479</v>
      </c>
      <c r="N329" s="40">
        <f>'jan-juli'!M329</f>
        <v>55872581.406802282</v>
      </c>
      <c r="O329" s="40">
        <f t="shared" ref="O329:O392" si="59">M329-N329</f>
        <v>2948098.1707521975</v>
      </c>
      <c r="Q329" s="62"/>
      <c r="R329" s="63"/>
      <c r="S329" s="63"/>
      <c r="T329" s="63"/>
    </row>
    <row r="330" spans="1:20" s="34" customFormat="1" x14ac:dyDescent="0.3">
      <c r="A330" s="33">
        <v>1717</v>
      </c>
      <c r="B330" s="34" t="s">
        <v>382</v>
      </c>
      <c r="C330" s="35">
        <v>30209</v>
      </c>
      <c r="D330" s="35">
        <v>2631</v>
      </c>
      <c r="E330" s="36">
        <f t="shared" si="51"/>
        <v>11481.946028126187</v>
      </c>
      <c r="F330" s="37">
        <f t="shared" si="58"/>
        <v>0.64484041942749104</v>
      </c>
      <c r="G330" s="38">
        <f t="shared" si="52"/>
        <v>3794.355638369555</v>
      </c>
      <c r="H330" s="38">
        <f t="shared" si="53"/>
        <v>1590.1685991596</v>
      </c>
      <c r="I330" s="36">
        <f t="shared" si="54"/>
        <v>5384.5242375291546</v>
      </c>
      <c r="J330" s="39">
        <f t="shared" ref="J330:J393" si="60">I$439</f>
        <v>-220.60878124086005</v>
      </c>
      <c r="K330" s="36">
        <f t="shared" si="55"/>
        <v>5163.9154562882941</v>
      </c>
      <c r="L330" s="36">
        <f t="shared" si="56"/>
        <v>14166683.268939206</v>
      </c>
      <c r="M330" s="36">
        <f t="shared" si="57"/>
        <v>13586261.565494502</v>
      </c>
      <c r="N330" s="40">
        <f>'jan-juli'!M330</f>
        <v>13259101.329213008</v>
      </c>
      <c r="O330" s="40">
        <f t="shared" si="59"/>
        <v>327160.23628149368</v>
      </c>
      <c r="Q330" s="62"/>
      <c r="R330" s="63"/>
      <c r="S330" s="63"/>
      <c r="T330" s="63"/>
    </row>
    <row r="331" spans="1:20" s="34" customFormat="1" x14ac:dyDescent="0.3">
      <c r="A331" s="33">
        <v>1718</v>
      </c>
      <c r="B331" s="34" t="s">
        <v>383</v>
      </c>
      <c r="C331" s="35">
        <v>43075</v>
      </c>
      <c r="D331" s="35">
        <v>3531</v>
      </c>
      <c r="E331" s="36">
        <f t="shared" si="51"/>
        <v>12199.093741149816</v>
      </c>
      <c r="F331" s="37">
        <f t="shared" si="58"/>
        <v>0.68511633005490691</v>
      </c>
      <c r="G331" s="38">
        <f t="shared" si="52"/>
        <v>3364.0670105553777</v>
      </c>
      <c r="H331" s="38">
        <f t="shared" si="53"/>
        <v>1339.1668996013298</v>
      </c>
      <c r="I331" s="36">
        <f t="shared" si="54"/>
        <v>4703.2339101567077</v>
      </c>
      <c r="J331" s="39">
        <f t="shared" si="60"/>
        <v>-220.60878124086005</v>
      </c>
      <c r="K331" s="36">
        <f t="shared" si="55"/>
        <v>4482.6251289158472</v>
      </c>
      <c r="L331" s="36">
        <f t="shared" si="56"/>
        <v>16607118.936763335</v>
      </c>
      <c r="M331" s="36">
        <f t="shared" si="57"/>
        <v>15828149.330201857</v>
      </c>
      <c r="N331" s="40">
        <f>'jan-juli'!M331</f>
        <v>15410274.645933539</v>
      </c>
      <c r="O331" s="40">
        <f t="shared" si="59"/>
        <v>417874.68426831812</v>
      </c>
      <c r="Q331" s="62"/>
      <c r="R331" s="63"/>
      <c r="S331" s="63"/>
      <c r="T331" s="63"/>
    </row>
    <row r="332" spans="1:20" s="34" customFormat="1" x14ac:dyDescent="0.3">
      <c r="A332" s="33">
        <v>1719</v>
      </c>
      <c r="B332" s="34" t="s">
        <v>384</v>
      </c>
      <c r="C332" s="35">
        <v>270941</v>
      </c>
      <c r="D332" s="35">
        <v>19610</v>
      </c>
      <c r="E332" s="36">
        <f t="shared" si="51"/>
        <v>13816.471188169302</v>
      </c>
      <c r="F332" s="37">
        <f t="shared" si="58"/>
        <v>0.77595026611015372</v>
      </c>
      <c r="G332" s="38">
        <f t="shared" si="52"/>
        <v>2393.6405423436863</v>
      </c>
      <c r="H332" s="38">
        <f t="shared" si="53"/>
        <v>773.08479314450983</v>
      </c>
      <c r="I332" s="36">
        <f t="shared" si="54"/>
        <v>3166.7253354881959</v>
      </c>
      <c r="J332" s="39">
        <f t="shared" si="60"/>
        <v>-220.60878124086005</v>
      </c>
      <c r="K332" s="36">
        <f t="shared" si="55"/>
        <v>2946.1165542473359</v>
      </c>
      <c r="L332" s="36">
        <f t="shared" si="56"/>
        <v>62099483.828923523</v>
      </c>
      <c r="M332" s="36">
        <f t="shared" si="57"/>
        <v>57773345.628790259</v>
      </c>
      <c r="N332" s="40">
        <f>'jan-juli'!M332</f>
        <v>56595200.82321059</v>
      </c>
      <c r="O332" s="40">
        <f t="shared" si="59"/>
        <v>1178144.8055796698</v>
      </c>
      <c r="Q332" s="62"/>
      <c r="R332" s="63"/>
      <c r="S332" s="63"/>
      <c r="T332" s="63"/>
    </row>
    <row r="333" spans="1:20" s="34" customFormat="1" x14ac:dyDescent="0.3">
      <c r="A333" s="33">
        <v>1721</v>
      </c>
      <c r="B333" s="34" t="s">
        <v>385</v>
      </c>
      <c r="C333" s="35">
        <v>186333</v>
      </c>
      <c r="D333" s="35">
        <v>14885</v>
      </c>
      <c r="E333" s="36">
        <f t="shared" si="51"/>
        <v>12518.172657037287</v>
      </c>
      <c r="F333" s="37">
        <f t="shared" si="58"/>
        <v>0.70303620020995972</v>
      </c>
      <c r="G333" s="38">
        <f t="shared" si="52"/>
        <v>3172.6196610228953</v>
      </c>
      <c r="H333" s="38">
        <f t="shared" si="53"/>
        <v>1227.4892790407152</v>
      </c>
      <c r="I333" s="36">
        <f t="shared" si="54"/>
        <v>4400.1089400636101</v>
      </c>
      <c r="J333" s="39">
        <f t="shared" si="60"/>
        <v>-220.60878124086005</v>
      </c>
      <c r="K333" s="36">
        <f t="shared" si="55"/>
        <v>4179.5001588227497</v>
      </c>
      <c r="L333" s="36">
        <f t="shared" si="56"/>
        <v>65495621.572846837</v>
      </c>
      <c r="M333" s="36">
        <f t="shared" si="57"/>
        <v>62211859.864076629</v>
      </c>
      <c r="N333" s="40">
        <f>'jan-juli'!M333</f>
        <v>59125940.910427846</v>
      </c>
      <c r="O333" s="40">
        <f t="shared" si="59"/>
        <v>3085918.9536487833</v>
      </c>
      <c r="Q333" s="62"/>
      <c r="R333" s="63"/>
      <c r="S333" s="63"/>
      <c r="T333" s="63"/>
    </row>
    <row r="334" spans="1:20" s="34" customFormat="1" x14ac:dyDescent="0.3">
      <c r="A334" s="33">
        <v>1724</v>
      </c>
      <c r="B334" s="34" t="s">
        <v>386</v>
      </c>
      <c r="C334" s="35">
        <v>29807</v>
      </c>
      <c r="D334" s="35">
        <v>2527</v>
      </c>
      <c r="E334" s="36">
        <f t="shared" si="51"/>
        <v>11795.409576573011</v>
      </c>
      <c r="F334" s="37">
        <f t="shared" si="58"/>
        <v>0.66244492353860007</v>
      </c>
      <c r="G334" s="38">
        <f t="shared" si="52"/>
        <v>3606.2775093014611</v>
      </c>
      <c r="H334" s="38">
        <f t="shared" si="53"/>
        <v>1480.4563572032116</v>
      </c>
      <c r="I334" s="36">
        <f t="shared" si="54"/>
        <v>5086.7338665046727</v>
      </c>
      <c r="J334" s="39">
        <f t="shared" si="60"/>
        <v>-220.60878124086005</v>
      </c>
      <c r="K334" s="36">
        <f t="shared" si="55"/>
        <v>4866.1250852638123</v>
      </c>
      <c r="L334" s="36">
        <f t="shared" si="56"/>
        <v>12854176.480657307</v>
      </c>
      <c r="M334" s="36">
        <f t="shared" si="57"/>
        <v>12296698.090461653</v>
      </c>
      <c r="N334" s="40">
        <f>'jan-juli'!M334</f>
        <v>11709101.523725301</v>
      </c>
      <c r="O334" s="40">
        <f t="shared" si="59"/>
        <v>587596.5667363517</v>
      </c>
      <c r="Q334" s="62"/>
      <c r="R334" s="63"/>
      <c r="S334" s="63"/>
      <c r="T334" s="63"/>
    </row>
    <row r="335" spans="1:20" s="34" customFormat="1" x14ac:dyDescent="0.3">
      <c r="A335" s="33">
        <v>1725</v>
      </c>
      <c r="B335" s="34" t="s">
        <v>387</v>
      </c>
      <c r="C335" s="35">
        <v>18412</v>
      </c>
      <c r="D335" s="35">
        <v>1622</v>
      </c>
      <c r="E335" s="36">
        <f t="shared" si="51"/>
        <v>11351.418002466091</v>
      </c>
      <c r="F335" s="37">
        <f t="shared" si="58"/>
        <v>0.63750980259585666</v>
      </c>
      <c r="G335" s="38">
        <f t="shared" si="52"/>
        <v>3872.6724537656128</v>
      </c>
      <c r="H335" s="38">
        <f t="shared" si="53"/>
        <v>1635.8534081406337</v>
      </c>
      <c r="I335" s="36">
        <f t="shared" si="54"/>
        <v>5508.5258619062461</v>
      </c>
      <c r="J335" s="39">
        <f t="shared" si="60"/>
        <v>-220.60878124086005</v>
      </c>
      <c r="K335" s="36">
        <f t="shared" si="55"/>
        <v>5287.9170806653856</v>
      </c>
      <c r="L335" s="36">
        <f t="shared" si="56"/>
        <v>8934828.948011931</v>
      </c>
      <c r="M335" s="36">
        <f t="shared" si="57"/>
        <v>8577001.5048392545</v>
      </c>
      <c r="N335" s="40">
        <f>'jan-juli'!M335</f>
        <v>8349209.4663563278</v>
      </c>
      <c r="O335" s="40">
        <f t="shared" si="59"/>
        <v>227792.03848292679</v>
      </c>
      <c r="Q335" s="62"/>
      <c r="R335" s="63"/>
      <c r="S335" s="63"/>
      <c r="T335" s="63"/>
    </row>
    <row r="336" spans="1:20" s="34" customFormat="1" x14ac:dyDescent="0.3">
      <c r="A336" s="33">
        <v>1736</v>
      </c>
      <c r="B336" s="34" t="s">
        <v>388</v>
      </c>
      <c r="C336" s="35">
        <v>26331</v>
      </c>
      <c r="D336" s="35">
        <v>2139</v>
      </c>
      <c r="E336" s="36">
        <f t="shared" si="51"/>
        <v>12309.957924263676</v>
      </c>
      <c r="F336" s="37">
        <f t="shared" si="58"/>
        <v>0.69134260094692346</v>
      </c>
      <c r="G336" s="38">
        <f t="shared" si="52"/>
        <v>3297.5485006870622</v>
      </c>
      <c r="H336" s="38">
        <f t="shared" si="53"/>
        <v>1300.3644355114791</v>
      </c>
      <c r="I336" s="36">
        <f t="shared" si="54"/>
        <v>4597.9129361985415</v>
      </c>
      <c r="J336" s="39">
        <f t="shared" si="60"/>
        <v>-220.60878124086005</v>
      </c>
      <c r="K336" s="36">
        <f t="shared" si="55"/>
        <v>4377.304154957681</v>
      </c>
      <c r="L336" s="36">
        <f t="shared" si="56"/>
        <v>9834935.7705286797</v>
      </c>
      <c r="M336" s="36">
        <f t="shared" si="57"/>
        <v>9363053.5874544792</v>
      </c>
      <c r="N336" s="40">
        <f>'jan-juli'!M336</f>
        <v>9157177.2494057883</v>
      </c>
      <c r="O336" s="40">
        <f t="shared" si="59"/>
        <v>205876.33804869093</v>
      </c>
      <c r="Q336" s="62"/>
      <c r="R336" s="63"/>
      <c r="S336" s="63"/>
      <c r="T336" s="63"/>
    </row>
    <row r="337" spans="1:20" s="34" customFormat="1" x14ac:dyDescent="0.3">
      <c r="A337" s="33">
        <v>1738</v>
      </c>
      <c r="B337" s="34" t="s">
        <v>389</v>
      </c>
      <c r="C337" s="35">
        <v>19615</v>
      </c>
      <c r="D337" s="35">
        <v>1375</v>
      </c>
      <c r="E337" s="36">
        <f t="shared" si="51"/>
        <v>14265.454545454546</v>
      </c>
      <c r="F337" s="37">
        <f t="shared" si="58"/>
        <v>0.80116573182638029</v>
      </c>
      <c r="G337" s="38">
        <f t="shared" si="52"/>
        <v>2124.2505279725397</v>
      </c>
      <c r="H337" s="38">
        <f t="shared" si="53"/>
        <v>615.94061809467439</v>
      </c>
      <c r="I337" s="36">
        <f t="shared" si="54"/>
        <v>2740.191146067214</v>
      </c>
      <c r="J337" s="39">
        <f t="shared" si="60"/>
        <v>-220.60878124086005</v>
      </c>
      <c r="K337" s="36">
        <f t="shared" si="55"/>
        <v>2519.582364826354</v>
      </c>
      <c r="L337" s="36">
        <f t="shared" si="56"/>
        <v>3767762.8258424192</v>
      </c>
      <c r="M337" s="36">
        <f t="shared" si="57"/>
        <v>3464425.7516362369</v>
      </c>
      <c r="N337" s="40">
        <f>'jan-juli'!M337</f>
        <v>3237853.6783230286</v>
      </c>
      <c r="O337" s="40">
        <f t="shared" si="59"/>
        <v>226572.0733132083</v>
      </c>
      <c r="Q337" s="62"/>
      <c r="R337" s="63"/>
      <c r="S337" s="63"/>
      <c r="T337" s="63"/>
    </row>
    <row r="338" spans="1:20" s="34" customFormat="1" x14ac:dyDescent="0.3">
      <c r="A338" s="33">
        <v>1739</v>
      </c>
      <c r="B338" s="34" t="s">
        <v>390</v>
      </c>
      <c r="C338" s="35">
        <v>9753</v>
      </c>
      <c r="D338" s="35">
        <v>469</v>
      </c>
      <c r="E338" s="36">
        <f t="shared" si="51"/>
        <v>20795.309168443498</v>
      </c>
      <c r="F338" s="37">
        <f t="shared" si="58"/>
        <v>1.1678905172916809</v>
      </c>
      <c r="G338" s="38">
        <f t="shared" si="52"/>
        <v>-1793.6622458208315</v>
      </c>
      <c r="H338" s="38">
        <f t="shared" si="53"/>
        <v>0</v>
      </c>
      <c r="I338" s="36">
        <f t="shared" si="54"/>
        <v>-1793.6622458208315</v>
      </c>
      <c r="J338" s="39">
        <f t="shared" si="60"/>
        <v>-220.60878124086005</v>
      </c>
      <c r="K338" s="36">
        <f t="shared" si="55"/>
        <v>-2014.2710270616915</v>
      </c>
      <c r="L338" s="36">
        <f t="shared" si="56"/>
        <v>-841227.59328996995</v>
      </c>
      <c r="M338" s="36">
        <f t="shared" si="57"/>
        <v>-944693.11169193336</v>
      </c>
      <c r="N338" s="40">
        <f>'jan-juli'!M338</f>
        <v>-1019864.3846619922</v>
      </c>
      <c r="O338" s="40">
        <f t="shared" si="59"/>
        <v>75171.272970058839</v>
      </c>
      <c r="Q338" s="62"/>
      <c r="R338" s="63"/>
      <c r="S338" s="63"/>
      <c r="T338" s="63"/>
    </row>
    <row r="339" spans="1:20" s="34" customFormat="1" x14ac:dyDescent="0.3">
      <c r="A339" s="33">
        <v>1740</v>
      </c>
      <c r="B339" s="34" t="s">
        <v>391</v>
      </c>
      <c r="C339" s="35">
        <v>19769</v>
      </c>
      <c r="D339" s="35">
        <v>867</v>
      </c>
      <c r="E339" s="36">
        <f t="shared" si="51"/>
        <v>22801.614763552479</v>
      </c>
      <c r="F339" s="37">
        <f t="shared" si="58"/>
        <v>1.2805671435604888</v>
      </c>
      <c r="G339" s="38">
        <f t="shared" si="52"/>
        <v>-2997.4456028862201</v>
      </c>
      <c r="H339" s="38">
        <f t="shared" si="53"/>
        <v>0</v>
      </c>
      <c r="I339" s="36">
        <f t="shared" si="54"/>
        <v>-2997.4456028862201</v>
      </c>
      <c r="J339" s="39">
        <f t="shared" si="60"/>
        <v>-220.60878124086005</v>
      </c>
      <c r="K339" s="36">
        <f t="shared" si="55"/>
        <v>-3218.0543841270801</v>
      </c>
      <c r="L339" s="36">
        <f t="shared" si="56"/>
        <v>-2598785.337702353</v>
      </c>
      <c r="M339" s="36">
        <f t="shared" si="57"/>
        <v>-2790053.1510381782</v>
      </c>
      <c r="N339" s="40">
        <f>'jan-juli'!M339</f>
        <v>-2876950.1524561793</v>
      </c>
      <c r="O339" s="40">
        <f t="shared" si="59"/>
        <v>86897.001418001018</v>
      </c>
      <c r="Q339" s="62"/>
      <c r="R339" s="63"/>
      <c r="S339" s="63"/>
      <c r="T339" s="63"/>
    </row>
    <row r="340" spans="1:20" s="34" customFormat="1" x14ac:dyDescent="0.3">
      <c r="A340" s="33">
        <v>1742</v>
      </c>
      <c r="B340" s="34" t="s">
        <v>392</v>
      </c>
      <c r="C340" s="35">
        <v>38192</v>
      </c>
      <c r="D340" s="35">
        <v>2466</v>
      </c>
      <c r="E340" s="36">
        <f t="shared" si="51"/>
        <v>15487.429034874291</v>
      </c>
      <c r="F340" s="37">
        <f t="shared" si="58"/>
        <v>0.86979334428483368</v>
      </c>
      <c r="G340" s="38">
        <f t="shared" si="52"/>
        <v>1391.0658343206931</v>
      </c>
      <c r="H340" s="38">
        <f t="shared" si="53"/>
        <v>188.24954679776383</v>
      </c>
      <c r="I340" s="36">
        <f t="shared" si="54"/>
        <v>1579.3153811184568</v>
      </c>
      <c r="J340" s="39">
        <f t="shared" si="60"/>
        <v>-220.60878124086005</v>
      </c>
      <c r="K340" s="36">
        <f t="shared" si="55"/>
        <v>1358.7065998775968</v>
      </c>
      <c r="L340" s="36">
        <f t="shared" si="56"/>
        <v>3894591.7298381147</v>
      </c>
      <c r="M340" s="36">
        <f t="shared" si="57"/>
        <v>3350570.4752981537</v>
      </c>
      <c r="N340" s="40">
        <f>'jan-juli'!M340</f>
        <v>2628532.8878142433</v>
      </c>
      <c r="O340" s="40">
        <f t="shared" si="59"/>
        <v>722037.58748391038</v>
      </c>
      <c r="Q340" s="62"/>
      <c r="R340" s="63"/>
      <c r="S340" s="63"/>
      <c r="T340" s="63"/>
    </row>
    <row r="341" spans="1:20" s="34" customFormat="1" x14ac:dyDescent="0.3">
      <c r="A341" s="33">
        <v>1743</v>
      </c>
      <c r="B341" s="34" t="s">
        <v>393</v>
      </c>
      <c r="C341" s="35">
        <v>15772</v>
      </c>
      <c r="D341" s="35">
        <v>1250</v>
      </c>
      <c r="E341" s="36">
        <f t="shared" si="51"/>
        <v>12617.6</v>
      </c>
      <c r="F341" s="37">
        <f t="shared" si="58"/>
        <v>0.70862016388489613</v>
      </c>
      <c r="G341" s="38">
        <f t="shared" si="52"/>
        <v>3112.9632552452672</v>
      </c>
      <c r="H341" s="38">
        <f t="shared" si="53"/>
        <v>1192.6897090037653</v>
      </c>
      <c r="I341" s="36">
        <f t="shared" si="54"/>
        <v>4305.6529642490323</v>
      </c>
      <c r="J341" s="39">
        <f t="shared" si="60"/>
        <v>-220.60878124086005</v>
      </c>
      <c r="K341" s="36">
        <f t="shared" si="55"/>
        <v>4085.0441830081722</v>
      </c>
      <c r="L341" s="36">
        <f t="shared" si="56"/>
        <v>5382066.20531129</v>
      </c>
      <c r="M341" s="36">
        <f t="shared" si="57"/>
        <v>5106305.2287602155</v>
      </c>
      <c r="N341" s="40">
        <f>'jan-juli'!M341</f>
        <v>5572585.1621118439</v>
      </c>
      <c r="O341" s="40">
        <f t="shared" si="59"/>
        <v>-466279.93335162848</v>
      </c>
      <c r="Q341" s="62"/>
      <c r="R341" s="63"/>
      <c r="S341" s="63"/>
      <c r="T341" s="63"/>
    </row>
    <row r="342" spans="1:20" s="34" customFormat="1" x14ac:dyDescent="0.3">
      <c r="A342" s="33">
        <v>1744</v>
      </c>
      <c r="B342" s="34" t="s">
        <v>394</v>
      </c>
      <c r="C342" s="35">
        <v>51500</v>
      </c>
      <c r="D342" s="35">
        <v>3825</v>
      </c>
      <c r="E342" s="36">
        <f t="shared" si="51"/>
        <v>13464.052287581699</v>
      </c>
      <c r="F342" s="37">
        <f t="shared" si="58"/>
        <v>0.75615798080308094</v>
      </c>
      <c r="G342" s="38">
        <f t="shared" si="52"/>
        <v>2605.0918826962484</v>
      </c>
      <c r="H342" s="38">
        <f t="shared" si="53"/>
        <v>896.43140835017095</v>
      </c>
      <c r="I342" s="36">
        <f t="shared" si="54"/>
        <v>3501.5232910464192</v>
      </c>
      <c r="J342" s="39">
        <f t="shared" si="60"/>
        <v>-220.60878124086005</v>
      </c>
      <c r="K342" s="36">
        <f t="shared" si="55"/>
        <v>3280.9145098055592</v>
      </c>
      <c r="L342" s="36">
        <f t="shared" si="56"/>
        <v>13393326.588252554</v>
      </c>
      <c r="M342" s="36">
        <f t="shared" si="57"/>
        <v>12549498.000006264</v>
      </c>
      <c r="N342" s="40">
        <f>'jan-juli'!M342</f>
        <v>11841436.596062239</v>
      </c>
      <c r="O342" s="40">
        <f t="shared" si="59"/>
        <v>708061.40394402482</v>
      </c>
      <c r="Q342" s="62"/>
      <c r="R342" s="63"/>
      <c r="S342" s="63"/>
      <c r="T342" s="63"/>
    </row>
    <row r="343" spans="1:20" s="34" customFormat="1" x14ac:dyDescent="0.3">
      <c r="A343" s="33">
        <v>1748</v>
      </c>
      <c r="B343" s="34" t="s">
        <v>395</v>
      </c>
      <c r="C343" s="35">
        <v>7053</v>
      </c>
      <c r="D343" s="35">
        <v>633</v>
      </c>
      <c r="E343" s="36">
        <f t="shared" si="51"/>
        <v>11142.18009478673</v>
      </c>
      <c r="F343" s="37">
        <f t="shared" si="58"/>
        <v>0.62575874055310043</v>
      </c>
      <c r="G343" s="38">
        <f t="shared" si="52"/>
        <v>3998.2151983732292</v>
      </c>
      <c r="H343" s="38">
        <f t="shared" si="53"/>
        <v>1709.0866758284099</v>
      </c>
      <c r="I343" s="36">
        <f t="shared" si="54"/>
        <v>5707.3018742016393</v>
      </c>
      <c r="J343" s="39">
        <f t="shared" si="60"/>
        <v>-220.60878124086005</v>
      </c>
      <c r="K343" s="36">
        <f t="shared" si="55"/>
        <v>5486.6930929607788</v>
      </c>
      <c r="L343" s="36">
        <f t="shared" si="56"/>
        <v>3612722.0863696379</v>
      </c>
      <c r="M343" s="36">
        <f t="shared" si="57"/>
        <v>3473076.7278441731</v>
      </c>
      <c r="N343" s="40">
        <f>'jan-juli'!M343</f>
        <v>3431092.5660934378</v>
      </c>
      <c r="O343" s="40">
        <f t="shared" si="59"/>
        <v>41984.161750735249</v>
      </c>
      <c r="Q343" s="62"/>
      <c r="R343" s="63"/>
      <c r="S343" s="63"/>
      <c r="T343" s="63"/>
    </row>
    <row r="344" spans="1:20" s="34" customFormat="1" x14ac:dyDescent="0.3">
      <c r="A344" s="33">
        <v>1749</v>
      </c>
      <c r="B344" s="34" t="s">
        <v>396</v>
      </c>
      <c r="C344" s="35">
        <v>15643</v>
      </c>
      <c r="D344" s="35">
        <v>1103</v>
      </c>
      <c r="E344" s="36">
        <f t="shared" si="51"/>
        <v>14182.230281051678</v>
      </c>
      <c r="F344" s="37">
        <f t="shared" si="58"/>
        <v>0.79649175326624522</v>
      </c>
      <c r="G344" s="38">
        <f t="shared" si="52"/>
        <v>2174.1850866142609</v>
      </c>
      <c r="H344" s="38">
        <f t="shared" si="53"/>
        <v>645.06911063567838</v>
      </c>
      <c r="I344" s="36">
        <f t="shared" si="54"/>
        <v>2819.2541972499394</v>
      </c>
      <c r="J344" s="39">
        <f t="shared" si="60"/>
        <v>-220.60878124086005</v>
      </c>
      <c r="K344" s="36">
        <f t="shared" si="55"/>
        <v>2598.6454160090793</v>
      </c>
      <c r="L344" s="36">
        <f t="shared" si="56"/>
        <v>3109637.379566683</v>
      </c>
      <c r="M344" s="36">
        <f t="shared" si="57"/>
        <v>2866305.8938580146</v>
      </c>
      <c r="N344" s="40">
        <f>'jan-juli'!M344</f>
        <v>2997454.1870474913</v>
      </c>
      <c r="O344" s="40">
        <f t="shared" si="59"/>
        <v>-131148.29318947671</v>
      </c>
      <c r="Q344" s="62"/>
      <c r="R344" s="63"/>
      <c r="S344" s="63"/>
      <c r="T344" s="63"/>
    </row>
    <row r="345" spans="1:20" s="34" customFormat="1" x14ac:dyDescent="0.3">
      <c r="A345" s="33">
        <v>1750</v>
      </c>
      <c r="B345" s="34" t="s">
        <v>397</v>
      </c>
      <c r="C345" s="35">
        <v>65583</v>
      </c>
      <c r="D345" s="35">
        <v>4387</v>
      </c>
      <c r="E345" s="36">
        <f t="shared" si="51"/>
        <v>14949.395942557556</v>
      </c>
      <c r="F345" s="37">
        <f t="shared" si="58"/>
        <v>0.83957673430726409</v>
      </c>
      <c r="G345" s="38">
        <f t="shared" si="52"/>
        <v>1713.8856897107339</v>
      </c>
      <c r="H345" s="38">
        <f t="shared" si="53"/>
        <v>376.561129108621</v>
      </c>
      <c r="I345" s="36">
        <f t="shared" si="54"/>
        <v>2090.446818819355</v>
      </c>
      <c r="J345" s="39">
        <f t="shared" si="60"/>
        <v>-220.60878124086005</v>
      </c>
      <c r="K345" s="36">
        <f t="shared" si="55"/>
        <v>1869.838037578495</v>
      </c>
      <c r="L345" s="36">
        <f t="shared" si="56"/>
        <v>9170790.1941605099</v>
      </c>
      <c r="M345" s="36">
        <f t="shared" si="57"/>
        <v>8202979.4708568575</v>
      </c>
      <c r="N345" s="40">
        <f>'jan-juli'!M345</f>
        <v>7890873.0449477304</v>
      </c>
      <c r="O345" s="40">
        <f t="shared" si="59"/>
        <v>312106.42590912711</v>
      </c>
      <c r="Q345" s="62"/>
      <c r="R345" s="63"/>
      <c r="S345" s="63"/>
      <c r="T345" s="63"/>
    </row>
    <row r="346" spans="1:20" s="34" customFormat="1" x14ac:dyDescent="0.3">
      <c r="A346" s="33">
        <v>1751</v>
      </c>
      <c r="B346" s="34" t="s">
        <v>398</v>
      </c>
      <c r="C346" s="35">
        <v>68388</v>
      </c>
      <c r="D346" s="35">
        <v>5126</v>
      </c>
      <c r="E346" s="36">
        <f t="shared" si="51"/>
        <v>13341.396800624269</v>
      </c>
      <c r="F346" s="37">
        <f t="shared" si="58"/>
        <v>0.7492694955706154</v>
      </c>
      <c r="G346" s="38">
        <f t="shared" si="52"/>
        <v>2678.6851748707063</v>
      </c>
      <c r="H346" s="38">
        <f t="shared" si="53"/>
        <v>939.36082878527156</v>
      </c>
      <c r="I346" s="36">
        <f t="shared" si="54"/>
        <v>3618.046003655978</v>
      </c>
      <c r="J346" s="39">
        <f t="shared" si="60"/>
        <v>-220.60878124086005</v>
      </c>
      <c r="K346" s="36">
        <f t="shared" si="55"/>
        <v>3397.437222415118</v>
      </c>
      <c r="L346" s="36">
        <f t="shared" si="56"/>
        <v>18546103.814740542</v>
      </c>
      <c r="M346" s="36">
        <f t="shared" si="57"/>
        <v>17415263.202099893</v>
      </c>
      <c r="N346" s="40">
        <f>'jan-juli'!M346</f>
        <v>16830552.912788242</v>
      </c>
      <c r="O346" s="40">
        <f t="shared" si="59"/>
        <v>584710.28931165114</v>
      </c>
      <c r="Q346" s="62"/>
      <c r="R346" s="63"/>
      <c r="S346" s="63"/>
      <c r="T346" s="63"/>
    </row>
    <row r="347" spans="1:20" s="34" customFormat="1" x14ac:dyDescent="0.3">
      <c r="A347" s="33">
        <v>1755</v>
      </c>
      <c r="B347" s="34" t="s">
        <v>399</v>
      </c>
      <c r="C347" s="35">
        <v>7131</v>
      </c>
      <c r="D347" s="35">
        <v>562</v>
      </c>
      <c r="E347" s="36">
        <f t="shared" si="51"/>
        <v>12688.612099644128</v>
      </c>
      <c r="F347" s="37">
        <f t="shared" si="58"/>
        <v>0.71260829203031462</v>
      </c>
      <c r="G347" s="38">
        <f t="shared" si="52"/>
        <v>3070.3559954587909</v>
      </c>
      <c r="H347" s="38">
        <f t="shared" si="53"/>
        <v>1167.8354741283208</v>
      </c>
      <c r="I347" s="36">
        <f t="shared" si="54"/>
        <v>4238.1914695871119</v>
      </c>
      <c r="J347" s="39">
        <f t="shared" si="60"/>
        <v>-220.60878124086005</v>
      </c>
      <c r="K347" s="36">
        <f t="shared" si="55"/>
        <v>4017.5826883462519</v>
      </c>
      <c r="L347" s="36">
        <f t="shared" si="56"/>
        <v>2381863.6059079571</v>
      </c>
      <c r="M347" s="36">
        <f t="shared" si="57"/>
        <v>2257881.4708505934</v>
      </c>
      <c r="N347" s="40">
        <f>'jan-juli'!M347</f>
        <v>2318486.4488854851</v>
      </c>
      <c r="O347" s="40">
        <f t="shared" si="59"/>
        <v>-60604.978034891654</v>
      </c>
      <c r="Q347" s="62"/>
      <c r="R347" s="63"/>
      <c r="S347" s="63"/>
      <c r="T347" s="63"/>
    </row>
    <row r="348" spans="1:20" s="34" customFormat="1" x14ac:dyDescent="0.3">
      <c r="A348" s="33">
        <v>1756</v>
      </c>
      <c r="B348" s="34" t="s">
        <v>400</v>
      </c>
      <c r="C348" s="35">
        <v>91505</v>
      </c>
      <c r="D348" s="35">
        <v>6769</v>
      </c>
      <c r="E348" s="36">
        <f t="shared" si="51"/>
        <v>13518.244940168415</v>
      </c>
      <c r="F348" s="37">
        <f t="shared" si="58"/>
        <v>0.75920150780959217</v>
      </c>
      <c r="G348" s="38">
        <f t="shared" si="52"/>
        <v>2572.5762911442184</v>
      </c>
      <c r="H348" s="38">
        <f t="shared" si="53"/>
        <v>877.46397994482015</v>
      </c>
      <c r="I348" s="36">
        <f t="shared" si="54"/>
        <v>3450.0402710890385</v>
      </c>
      <c r="J348" s="39">
        <f t="shared" si="60"/>
        <v>-220.60878124086005</v>
      </c>
      <c r="K348" s="36">
        <f t="shared" si="55"/>
        <v>3229.4314898481784</v>
      </c>
      <c r="L348" s="36">
        <f t="shared" si="56"/>
        <v>23353322.595001701</v>
      </c>
      <c r="M348" s="36">
        <f t="shared" si="57"/>
        <v>21860021.754782319</v>
      </c>
      <c r="N348" s="40">
        <f>'jan-juli'!M348</f>
        <v>21143981.089868058</v>
      </c>
      <c r="O348" s="40">
        <f t="shared" si="59"/>
        <v>716040.66491426155</v>
      </c>
      <c r="Q348" s="62"/>
      <c r="R348" s="63"/>
      <c r="S348" s="63"/>
      <c r="T348" s="63"/>
    </row>
    <row r="349" spans="1:20" s="34" customFormat="1" x14ac:dyDescent="0.3">
      <c r="A349" s="33">
        <v>1804</v>
      </c>
      <c r="B349" s="34" t="s">
        <v>401</v>
      </c>
      <c r="C349" s="35">
        <v>837308</v>
      </c>
      <c r="D349" s="35">
        <v>50488</v>
      </c>
      <c r="E349" s="36">
        <f t="shared" si="51"/>
        <v>16584.297258754556</v>
      </c>
      <c r="F349" s="37">
        <f t="shared" si="58"/>
        <v>0.93139483272686452</v>
      </c>
      <c r="G349" s="38">
        <f t="shared" si="52"/>
        <v>732.94489999253415</v>
      </c>
      <c r="H349" s="38">
        <f t="shared" si="53"/>
        <v>0</v>
      </c>
      <c r="I349" s="36">
        <f t="shared" si="54"/>
        <v>732.94489999253415</v>
      </c>
      <c r="J349" s="39">
        <f t="shared" si="60"/>
        <v>-220.60878124086005</v>
      </c>
      <c r="K349" s="36">
        <f t="shared" si="55"/>
        <v>512.33611875167412</v>
      </c>
      <c r="L349" s="36">
        <f t="shared" si="56"/>
        <v>37004922.110823065</v>
      </c>
      <c r="M349" s="36">
        <f t="shared" si="57"/>
        <v>25866825.963534523</v>
      </c>
      <c r="N349" s="40">
        <f>'jan-juli'!M349</f>
        <v>21518506.923636075</v>
      </c>
      <c r="O349" s="40">
        <f t="shared" si="59"/>
        <v>4348319.0398984477</v>
      </c>
      <c r="Q349" s="62"/>
      <c r="R349" s="63"/>
      <c r="S349" s="63"/>
      <c r="T349" s="63"/>
    </row>
    <row r="350" spans="1:20" s="34" customFormat="1" x14ac:dyDescent="0.3">
      <c r="A350" s="33">
        <v>1805</v>
      </c>
      <c r="B350" s="34" t="s">
        <v>402</v>
      </c>
      <c r="C350" s="35">
        <v>299628</v>
      </c>
      <c r="D350" s="35">
        <v>18787</v>
      </c>
      <c r="E350" s="36">
        <f t="shared" si="51"/>
        <v>15948.687922499601</v>
      </c>
      <c r="F350" s="37">
        <f t="shared" si="58"/>
        <v>0.89569821910590997</v>
      </c>
      <c r="G350" s="38">
        <f t="shared" si="52"/>
        <v>1114.3105017455068</v>
      </c>
      <c r="H350" s="38">
        <f t="shared" si="53"/>
        <v>26.808936128905223</v>
      </c>
      <c r="I350" s="36">
        <f t="shared" si="54"/>
        <v>1141.1194378744121</v>
      </c>
      <c r="J350" s="39">
        <f t="shared" si="60"/>
        <v>-220.60878124086005</v>
      </c>
      <c r="K350" s="36">
        <f t="shared" si="55"/>
        <v>920.51065663355212</v>
      </c>
      <c r="L350" s="36">
        <f t="shared" si="56"/>
        <v>21438210.879346579</v>
      </c>
      <c r="M350" s="36">
        <f t="shared" si="57"/>
        <v>17293633.706174545</v>
      </c>
      <c r="N350" s="40">
        <f>'jan-juli'!M350</f>
        <v>14447052.463443795</v>
      </c>
      <c r="O350" s="40">
        <f t="shared" si="59"/>
        <v>2846581.2427307498</v>
      </c>
      <c r="Q350" s="62"/>
      <c r="R350" s="63"/>
      <c r="S350" s="63"/>
      <c r="T350" s="63"/>
    </row>
    <row r="351" spans="1:20" s="34" customFormat="1" x14ac:dyDescent="0.3">
      <c r="A351" s="33">
        <v>1811</v>
      </c>
      <c r="B351" s="34" t="s">
        <v>403</v>
      </c>
      <c r="C351" s="35">
        <v>23555</v>
      </c>
      <c r="D351" s="35">
        <v>1465</v>
      </c>
      <c r="E351" s="36">
        <f t="shared" si="51"/>
        <v>16078.498293515358</v>
      </c>
      <c r="F351" s="37">
        <f t="shared" si="58"/>
        <v>0.90298853155702152</v>
      </c>
      <c r="G351" s="38">
        <f t="shared" si="52"/>
        <v>1036.4242791360523</v>
      </c>
      <c r="H351" s="38">
        <f t="shared" si="53"/>
        <v>0</v>
      </c>
      <c r="I351" s="36">
        <f t="shared" si="54"/>
        <v>1036.4242791360523</v>
      </c>
      <c r="J351" s="39">
        <f t="shared" si="60"/>
        <v>-220.60878124086005</v>
      </c>
      <c r="K351" s="36">
        <f t="shared" si="55"/>
        <v>815.81549789519227</v>
      </c>
      <c r="L351" s="36">
        <f t="shared" si="56"/>
        <v>1518361.5689343165</v>
      </c>
      <c r="M351" s="36">
        <f t="shared" si="57"/>
        <v>1195169.7044164566</v>
      </c>
      <c r="N351" s="40">
        <f>'jan-juli'!M351</f>
        <v>1001007.4125163766</v>
      </c>
      <c r="O351" s="40">
        <f t="shared" si="59"/>
        <v>194162.29190008005</v>
      </c>
      <c r="Q351" s="62"/>
      <c r="R351" s="63"/>
      <c r="S351" s="63"/>
      <c r="T351" s="63"/>
    </row>
    <row r="352" spans="1:20" s="34" customFormat="1" x14ac:dyDescent="0.3">
      <c r="A352" s="33">
        <v>1812</v>
      </c>
      <c r="B352" s="34" t="s">
        <v>404</v>
      </c>
      <c r="C352" s="35">
        <v>24911</v>
      </c>
      <c r="D352" s="35">
        <v>2031</v>
      </c>
      <c r="E352" s="36">
        <f t="shared" si="51"/>
        <v>12265.386509108814</v>
      </c>
      <c r="F352" s="37">
        <f t="shared" si="58"/>
        <v>0.68883941464274356</v>
      </c>
      <c r="G352" s="38">
        <f t="shared" si="52"/>
        <v>3324.2913497799791</v>
      </c>
      <c r="H352" s="38">
        <f t="shared" si="53"/>
        <v>1315.9644308156808</v>
      </c>
      <c r="I352" s="36">
        <f t="shared" si="54"/>
        <v>4640.2557805956603</v>
      </c>
      <c r="J352" s="39">
        <f t="shared" si="60"/>
        <v>-220.60878124086005</v>
      </c>
      <c r="K352" s="36">
        <f t="shared" si="55"/>
        <v>4419.6469993547998</v>
      </c>
      <c r="L352" s="36">
        <f t="shared" si="56"/>
        <v>9424359.4903897867</v>
      </c>
      <c r="M352" s="36">
        <f t="shared" si="57"/>
        <v>8976303.0556895994</v>
      </c>
      <c r="N352" s="40">
        <f>'jan-juli'!M352</f>
        <v>8729252.4513993226</v>
      </c>
      <c r="O352" s="40">
        <f t="shared" si="59"/>
        <v>247050.60429027677</v>
      </c>
      <c r="Q352" s="62"/>
      <c r="R352" s="63"/>
      <c r="S352" s="63"/>
      <c r="T352" s="63"/>
    </row>
    <row r="353" spans="1:20" s="34" customFormat="1" x14ac:dyDescent="0.3">
      <c r="A353" s="33">
        <v>1813</v>
      </c>
      <c r="B353" s="34" t="s">
        <v>405</v>
      </c>
      <c r="C353" s="35">
        <v>112156</v>
      </c>
      <c r="D353" s="35">
        <v>7962</v>
      </c>
      <c r="E353" s="36">
        <f t="shared" si="51"/>
        <v>14086.41044963577</v>
      </c>
      <c r="F353" s="37">
        <f t="shared" si="58"/>
        <v>0.79111039194227206</v>
      </c>
      <c r="G353" s="38">
        <f t="shared" si="52"/>
        <v>2231.6769854638051</v>
      </c>
      <c r="H353" s="38">
        <f t="shared" si="53"/>
        <v>678.60605163124592</v>
      </c>
      <c r="I353" s="36">
        <f t="shared" si="54"/>
        <v>2910.283037095051</v>
      </c>
      <c r="J353" s="39">
        <f t="shared" si="60"/>
        <v>-220.60878124086005</v>
      </c>
      <c r="K353" s="36">
        <f t="shared" si="55"/>
        <v>2689.674255854191</v>
      </c>
      <c r="L353" s="36">
        <f t="shared" si="56"/>
        <v>23171673.541350797</v>
      </c>
      <c r="M353" s="36">
        <f t="shared" si="57"/>
        <v>21415186.42511107</v>
      </c>
      <c r="N353" s="40">
        <f>'jan-juli'!M353</f>
        <v>20081172.608587597</v>
      </c>
      <c r="O353" s="40">
        <f t="shared" si="59"/>
        <v>1334013.8165234737</v>
      </c>
      <c r="Q353" s="62"/>
      <c r="R353" s="63"/>
      <c r="S353" s="63"/>
      <c r="T353" s="63"/>
    </row>
    <row r="354" spans="1:20" s="34" customFormat="1" x14ac:dyDescent="0.3">
      <c r="A354" s="33">
        <v>1815</v>
      </c>
      <c r="B354" s="34" t="s">
        <v>406</v>
      </c>
      <c r="C354" s="35">
        <v>14801</v>
      </c>
      <c r="D354" s="35">
        <v>1244</v>
      </c>
      <c r="E354" s="36">
        <f t="shared" si="51"/>
        <v>11897.909967845659</v>
      </c>
      <c r="F354" s="37">
        <f t="shared" si="58"/>
        <v>0.66820147344205949</v>
      </c>
      <c r="G354" s="38">
        <f t="shared" si="52"/>
        <v>3544.777274537872</v>
      </c>
      <c r="H354" s="38">
        <f t="shared" si="53"/>
        <v>1444.5812202577849</v>
      </c>
      <c r="I354" s="36">
        <f t="shared" si="54"/>
        <v>4989.358494795657</v>
      </c>
      <c r="J354" s="39">
        <f t="shared" si="60"/>
        <v>-220.60878124086005</v>
      </c>
      <c r="K354" s="36">
        <f t="shared" si="55"/>
        <v>4768.7497135547965</v>
      </c>
      <c r="L354" s="36">
        <f t="shared" si="56"/>
        <v>6206761.967525797</v>
      </c>
      <c r="M354" s="36">
        <f t="shared" si="57"/>
        <v>5932324.6436621668</v>
      </c>
      <c r="N354" s="40">
        <f>'jan-juli'!M354</f>
        <v>5841622.6733337063</v>
      </c>
      <c r="O354" s="40">
        <f t="shared" si="59"/>
        <v>90701.970328460447</v>
      </c>
      <c r="Q354" s="62"/>
      <c r="R354" s="63"/>
      <c r="S354" s="63"/>
      <c r="T354" s="63"/>
    </row>
    <row r="355" spans="1:20" s="34" customFormat="1" x14ac:dyDescent="0.3">
      <c r="A355" s="33">
        <v>1816</v>
      </c>
      <c r="B355" s="34" t="s">
        <v>407</v>
      </c>
      <c r="C355" s="35">
        <v>6375</v>
      </c>
      <c r="D355" s="35">
        <v>507</v>
      </c>
      <c r="E355" s="36">
        <f t="shared" si="51"/>
        <v>12573.964497041419</v>
      </c>
      <c r="F355" s="37">
        <f t="shared" si="58"/>
        <v>0.70616953957776085</v>
      </c>
      <c r="G355" s="38">
        <f t="shared" si="52"/>
        <v>3139.144557020416</v>
      </c>
      <c r="H355" s="38">
        <f t="shared" si="53"/>
        <v>1207.9621350392688</v>
      </c>
      <c r="I355" s="36">
        <f t="shared" si="54"/>
        <v>4347.106692059685</v>
      </c>
      <c r="J355" s="39">
        <f t="shared" si="60"/>
        <v>-220.60878124086005</v>
      </c>
      <c r="K355" s="36">
        <f t="shared" si="55"/>
        <v>4126.4979108188245</v>
      </c>
      <c r="L355" s="36">
        <f t="shared" si="56"/>
        <v>2203983.0928742602</v>
      </c>
      <c r="M355" s="36">
        <f t="shared" si="57"/>
        <v>2092134.440785144</v>
      </c>
      <c r="N355" s="40">
        <f>'jan-juli'!M355</f>
        <v>2087930.3017525633</v>
      </c>
      <c r="O355" s="40">
        <f t="shared" si="59"/>
        <v>4204.1390325806569</v>
      </c>
      <c r="Q355" s="62"/>
      <c r="R355" s="63"/>
      <c r="S355" s="63"/>
      <c r="T355" s="63"/>
    </row>
    <row r="356" spans="1:20" s="34" customFormat="1" x14ac:dyDescent="0.3">
      <c r="A356" s="33">
        <v>1818</v>
      </c>
      <c r="B356" s="34" t="s">
        <v>322</v>
      </c>
      <c r="C356" s="35">
        <v>25224</v>
      </c>
      <c r="D356" s="35">
        <v>1743</v>
      </c>
      <c r="E356" s="36">
        <f t="shared" si="51"/>
        <v>14471.600688468159</v>
      </c>
      <c r="F356" s="37">
        <f t="shared" si="58"/>
        <v>0.81274315650671147</v>
      </c>
      <c r="G356" s="38">
        <f t="shared" si="52"/>
        <v>2000.5628421643719</v>
      </c>
      <c r="H356" s="38">
        <f t="shared" si="53"/>
        <v>543.78946803990982</v>
      </c>
      <c r="I356" s="36">
        <f t="shared" si="54"/>
        <v>2544.3523102042818</v>
      </c>
      <c r="J356" s="39">
        <f t="shared" si="60"/>
        <v>-220.60878124086005</v>
      </c>
      <c r="K356" s="36">
        <f t="shared" si="55"/>
        <v>2323.7435289634218</v>
      </c>
      <c r="L356" s="36">
        <f t="shared" si="56"/>
        <v>4434806.0766860629</v>
      </c>
      <c r="M356" s="36">
        <f t="shared" si="57"/>
        <v>4050284.970983244</v>
      </c>
      <c r="N356" s="40">
        <f>'jan-juli'!M356</f>
        <v>4110802.9900487545</v>
      </c>
      <c r="O356" s="40">
        <f t="shared" si="59"/>
        <v>-60518.019065510482</v>
      </c>
      <c r="Q356" s="62"/>
      <c r="R356" s="63"/>
      <c r="S356" s="63"/>
      <c r="T356" s="63"/>
    </row>
    <row r="357" spans="1:20" s="34" customFormat="1" x14ac:dyDescent="0.3">
      <c r="A357" s="33">
        <v>1820</v>
      </c>
      <c r="B357" s="34" t="s">
        <v>408</v>
      </c>
      <c r="C357" s="35">
        <v>106289</v>
      </c>
      <c r="D357" s="35">
        <v>7437</v>
      </c>
      <c r="E357" s="36">
        <f t="shared" si="51"/>
        <v>14291.918784456098</v>
      </c>
      <c r="F357" s="37">
        <f t="shared" si="58"/>
        <v>0.80265199651842711</v>
      </c>
      <c r="G357" s="38">
        <f t="shared" si="52"/>
        <v>2108.3719845716082</v>
      </c>
      <c r="H357" s="38">
        <f t="shared" si="53"/>
        <v>606.67813444413105</v>
      </c>
      <c r="I357" s="36">
        <f t="shared" si="54"/>
        <v>2715.0501190157393</v>
      </c>
      <c r="J357" s="39">
        <f t="shared" si="60"/>
        <v>-220.60878124086005</v>
      </c>
      <c r="K357" s="36">
        <f t="shared" si="55"/>
        <v>2494.4413377748792</v>
      </c>
      <c r="L357" s="36">
        <f t="shared" si="56"/>
        <v>20191827.735120054</v>
      </c>
      <c r="M357" s="36">
        <f t="shared" si="57"/>
        <v>18551160.229031775</v>
      </c>
      <c r="N357" s="40">
        <f>'jan-juli'!M357</f>
        <v>17220504.840500619</v>
      </c>
      <c r="O357" s="40">
        <f t="shared" si="59"/>
        <v>1330655.3885311559</v>
      </c>
      <c r="Q357" s="62"/>
      <c r="R357" s="63"/>
      <c r="S357" s="63"/>
      <c r="T357" s="63"/>
    </row>
    <row r="358" spans="1:20" s="34" customFormat="1" x14ac:dyDescent="0.3">
      <c r="A358" s="33">
        <v>1822</v>
      </c>
      <c r="B358" s="34" t="s">
        <v>409</v>
      </c>
      <c r="C358" s="35">
        <v>25653</v>
      </c>
      <c r="D358" s="35">
        <v>2216</v>
      </c>
      <c r="E358" s="36">
        <f t="shared" si="51"/>
        <v>11576.263537906138</v>
      </c>
      <c r="F358" s="37">
        <f t="shared" si="58"/>
        <v>0.65013740849335799</v>
      </c>
      <c r="G358" s="38">
        <f t="shared" si="52"/>
        <v>3737.765132501585</v>
      </c>
      <c r="H358" s="38">
        <f t="shared" si="53"/>
        <v>1557.1574707366174</v>
      </c>
      <c r="I358" s="36">
        <f t="shared" si="54"/>
        <v>5294.9226032382021</v>
      </c>
      <c r="J358" s="39">
        <f t="shared" si="60"/>
        <v>-220.60878124086005</v>
      </c>
      <c r="K358" s="36">
        <f t="shared" si="55"/>
        <v>5074.3138219973416</v>
      </c>
      <c r="L358" s="36">
        <f t="shared" si="56"/>
        <v>11733548.488775855</v>
      </c>
      <c r="M358" s="36">
        <f t="shared" si="57"/>
        <v>11244679.429546108</v>
      </c>
      <c r="N358" s="40">
        <f>'jan-juli'!M358</f>
        <v>10773095.855391877</v>
      </c>
      <c r="O358" s="40">
        <f t="shared" si="59"/>
        <v>471583.5741542317</v>
      </c>
      <c r="Q358" s="62"/>
      <c r="R358" s="63"/>
      <c r="S358" s="63"/>
      <c r="T358" s="63"/>
    </row>
    <row r="359" spans="1:20" s="34" customFormat="1" x14ac:dyDescent="0.3">
      <c r="A359" s="33">
        <v>1824</v>
      </c>
      <c r="B359" s="34" t="s">
        <v>410</v>
      </c>
      <c r="C359" s="35">
        <v>192986</v>
      </c>
      <c r="D359" s="35">
        <v>13427</v>
      </c>
      <c r="E359" s="36">
        <f t="shared" si="51"/>
        <v>14372.97981678707</v>
      </c>
      <c r="F359" s="37">
        <f t="shared" si="58"/>
        <v>0.80720448526549882</v>
      </c>
      <c r="G359" s="38">
        <f t="shared" si="52"/>
        <v>2059.735365173025</v>
      </c>
      <c r="H359" s="38">
        <f t="shared" si="53"/>
        <v>578.30677312829084</v>
      </c>
      <c r="I359" s="36">
        <f t="shared" si="54"/>
        <v>2638.0421383013158</v>
      </c>
      <c r="J359" s="39">
        <f t="shared" si="60"/>
        <v>-220.60878124086005</v>
      </c>
      <c r="K359" s="36">
        <f t="shared" si="55"/>
        <v>2417.4333570604558</v>
      </c>
      <c r="L359" s="36">
        <f t="shared" si="56"/>
        <v>35420991.790971771</v>
      </c>
      <c r="M359" s="36">
        <f t="shared" si="57"/>
        <v>32458877.68525074</v>
      </c>
      <c r="N359" s="40">
        <f>'jan-juli'!M359</f>
        <v>30689556.137340572</v>
      </c>
      <c r="O359" s="40">
        <f t="shared" si="59"/>
        <v>1769321.5479101688</v>
      </c>
      <c r="Q359" s="62"/>
      <c r="R359" s="63"/>
      <c r="S359" s="63"/>
      <c r="T359" s="63"/>
    </row>
    <row r="360" spans="1:20" s="34" customFormat="1" x14ac:dyDescent="0.3">
      <c r="A360" s="33">
        <v>1825</v>
      </c>
      <c r="B360" s="34" t="s">
        <v>411</v>
      </c>
      <c r="C360" s="35">
        <v>20483</v>
      </c>
      <c r="D360" s="35">
        <v>1462</v>
      </c>
      <c r="E360" s="36">
        <f t="shared" si="51"/>
        <v>14010.259917920657</v>
      </c>
      <c r="F360" s="37">
        <f t="shared" si="58"/>
        <v>0.78683368303852774</v>
      </c>
      <c r="G360" s="38">
        <f t="shared" si="52"/>
        <v>2277.3673044928732</v>
      </c>
      <c r="H360" s="38">
        <f t="shared" si="53"/>
        <v>705.25873773153546</v>
      </c>
      <c r="I360" s="36">
        <f t="shared" si="54"/>
        <v>2982.6260422244086</v>
      </c>
      <c r="J360" s="39">
        <f t="shared" si="60"/>
        <v>-220.60878124086005</v>
      </c>
      <c r="K360" s="36">
        <f t="shared" si="55"/>
        <v>2762.0172609835486</v>
      </c>
      <c r="L360" s="36">
        <f t="shared" si="56"/>
        <v>4360599.2737320857</v>
      </c>
      <c r="M360" s="36">
        <f t="shared" si="57"/>
        <v>4038069.2355579478</v>
      </c>
      <c r="N360" s="40">
        <f>'jan-juli'!M360</f>
        <v>3963309.7656060117</v>
      </c>
      <c r="O360" s="40">
        <f t="shared" si="59"/>
        <v>74759.469951936044</v>
      </c>
      <c r="Q360" s="62"/>
      <c r="R360" s="63"/>
      <c r="S360" s="63"/>
      <c r="T360" s="63"/>
    </row>
    <row r="361" spans="1:20" s="34" customFormat="1" x14ac:dyDescent="0.3">
      <c r="A361" s="33">
        <v>1826</v>
      </c>
      <c r="B361" s="34" t="s">
        <v>412</v>
      </c>
      <c r="C361" s="35">
        <v>18845</v>
      </c>
      <c r="D361" s="35">
        <v>1465</v>
      </c>
      <c r="E361" s="36">
        <f t="shared" si="51"/>
        <v>12863.481228668941</v>
      </c>
      <c r="F361" s="37">
        <f t="shared" si="58"/>
        <v>0.72242916056854467</v>
      </c>
      <c r="G361" s="38">
        <f t="shared" si="52"/>
        <v>2965.4345180439027</v>
      </c>
      <c r="H361" s="38">
        <f t="shared" si="53"/>
        <v>1106.631278969636</v>
      </c>
      <c r="I361" s="36">
        <f t="shared" si="54"/>
        <v>4072.0657970135389</v>
      </c>
      <c r="J361" s="39">
        <f t="shared" si="60"/>
        <v>-220.60878124086005</v>
      </c>
      <c r="K361" s="36">
        <f t="shared" si="55"/>
        <v>3851.4570157726789</v>
      </c>
      <c r="L361" s="36">
        <f t="shared" si="56"/>
        <v>5965576.3926248346</v>
      </c>
      <c r="M361" s="36">
        <f t="shared" si="57"/>
        <v>5642384.5281069744</v>
      </c>
      <c r="N361" s="40">
        <f>'jan-juli'!M361</f>
        <v>5148341.0099950796</v>
      </c>
      <c r="O361" s="40">
        <f t="shared" si="59"/>
        <v>494043.51811189484</v>
      </c>
      <c r="Q361" s="62"/>
      <c r="R361" s="63"/>
      <c r="S361" s="63"/>
      <c r="T361" s="63"/>
    </row>
    <row r="362" spans="1:20" s="34" customFormat="1" x14ac:dyDescent="0.3">
      <c r="A362" s="33">
        <v>1827</v>
      </c>
      <c r="B362" s="34" t="s">
        <v>413</v>
      </c>
      <c r="C362" s="35">
        <v>19025</v>
      </c>
      <c r="D362" s="35">
        <v>1402</v>
      </c>
      <c r="E362" s="36">
        <f t="shared" si="51"/>
        <v>13569.900142653352</v>
      </c>
      <c r="F362" s="37">
        <f t="shared" si="58"/>
        <v>0.76210252845142445</v>
      </c>
      <c r="G362" s="38">
        <f t="shared" si="52"/>
        <v>2541.5831696532559</v>
      </c>
      <c r="H362" s="38">
        <f t="shared" si="53"/>
        <v>859.38465907509226</v>
      </c>
      <c r="I362" s="36">
        <f t="shared" si="54"/>
        <v>3400.9678287283482</v>
      </c>
      <c r="J362" s="39">
        <f t="shared" si="60"/>
        <v>-220.60878124086005</v>
      </c>
      <c r="K362" s="36">
        <f t="shared" si="55"/>
        <v>3180.3590474874882</v>
      </c>
      <c r="L362" s="36">
        <f t="shared" si="56"/>
        <v>4768156.8958771443</v>
      </c>
      <c r="M362" s="36">
        <f t="shared" si="57"/>
        <v>4458863.3845774587</v>
      </c>
      <c r="N362" s="40">
        <f>'jan-juli'!M362</f>
        <v>4161834.8778246441</v>
      </c>
      <c r="O362" s="40">
        <f t="shared" si="59"/>
        <v>297028.50675281463</v>
      </c>
      <c r="Q362" s="62"/>
      <c r="R362" s="63"/>
      <c r="S362" s="63"/>
      <c r="T362" s="63"/>
    </row>
    <row r="363" spans="1:20" s="34" customFormat="1" x14ac:dyDescent="0.3">
      <c r="A363" s="33">
        <v>1828</v>
      </c>
      <c r="B363" s="34" t="s">
        <v>414</v>
      </c>
      <c r="C363" s="35">
        <v>21489</v>
      </c>
      <c r="D363" s="35">
        <v>1838</v>
      </c>
      <c r="E363" s="36">
        <f t="shared" si="51"/>
        <v>11691.512513601741</v>
      </c>
      <c r="F363" s="37">
        <f t="shared" si="58"/>
        <v>0.65660993480937579</v>
      </c>
      <c r="G363" s="38">
        <f t="shared" si="52"/>
        <v>3668.6157470842227</v>
      </c>
      <c r="H363" s="38">
        <f t="shared" si="53"/>
        <v>1516.820329243156</v>
      </c>
      <c r="I363" s="36">
        <f t="shared" si="54"/>
        <v>5185.4360763273789</v>
      </c>
      <c r="J363" s="39">
        <f t="shared" si="60"/>
        <v>-220.60878124086005</v>
      </c>
      <c r="K363" s="36">
        <f t="shared" si="55"/>
        <v>4964.8272950865185</v>
      </c>
      <c r="L363" s="36">
        <f t="shared" si="56"/>
        <v>9530831.5082897227</v>
      </c>
      <c r="M363" s="36">
        <f t="shared" si="57"/>
        <v>9125352.5683690216</v>
      </c>
      <c r="N363" s="40">
        <f>'jan-juli'!M363</f>
        <v>8673059.0623692553</v>
      </c>
      <c r="O363" s="40">
        <f t="shared" si="59"/>
        <v>452293.50599976629</v>
      </c>
      <c r="Q363" s="62"/>
      <c r="R363" s="63"/>
      <c r="S363" s="63"/>
      <c r="T363" s="63"/>
    </row>
    <row r="364" spans="1:20" s="34" customFormat="1" x14ac:dyDescent="0.3">
      <c r="A364" s="33">
        <v>1832</v>
      </c>
      <c r="B364" s="34" t="s">
        <v>415</v>
      </c>
      <c r="C364" s="35">
        <v>87319</v>
      </c>
      <c r="D364" s="35">
        <v>4486</v>
      </c>
      <c r="E364" s="36">
        <f t="shared" si="51"/>
        <v>19464.779313419527</v>
      </c>
      <c r="F364" s="37">
        <f t="shared" si="58"/>
        <v>1.0931663000141612</v>
      </c>
      <c r="G364" s="38">
        <f t="shared" si="52"/>
        <v>-995.34433280644873</v>
      </c>
      <c r="H364" s="38">
        <f t="shared" si="53"/>
        <v>0</v>
      </c>
      <c r="I364" s="36">
        <f t="shared" si="54"/>
        <v>-995.34433280644873</v>
      </c>
      <c r="J364" s="39">
        <f t="shared" si="60"/>
        <v>-220.60878124086005</v>
      </c>
      <c r="K364" s="36">
        <f t="shared" si="55"/>
        <v>-1215.9531140473089</v>
      </c>
      <c r="L364" s="36">
        <f t="shared" si="56"/>
        <v>-4465114.6769697294</v>
      </c>
      <c r="M364" s="36">
        <f t="shared" si="57"/>
        <v>-5454765.669616228</v>
      </c>
      <c r="N364" s="40">
        <f>'jan-juli'!M364</f>
        <v>-6102032.046041999</v>
      </c>
      <c r="O364" s="40">
        <f t="shared" si="59"/>
        <v>647266.37642577104</v>
      </c>
      <c r="Q364" s="62"/>
      <c r="R364" s="63"/>
      <c r="S364" s="63"/>
      <c r="T364" s="63"/>
    </row>
    <row r="365" spans="1:20" s="34" customFormat="1" x14ac:dyDescent="0.3">
      <c r="A365" s="33">
        <v>1833</v>
      </c>
      <c r="B365" s="34" t="s">
        <v>416</v>
      </c>
      <c r="C365" s="35">
        <v>409697</v>
      </c>
      <c r="D365" s="35">
        <v>26039</v>
      </c>
      <c r="E365" s="36">
        <f t="shared" si="51"/>
        <v>15733.975959138215</v>
      </c>
      <c r="F365" s="37">
        <f t="shared" si="58"/>
        <v>0.8836397272639438</v>
      </c>
      <c r="G365" s="38">
        <f t="shared" si="52"/>
        <v>1243.1376797623382</v>
      </c>
      <c r="H365" s="38">
        <f t="shared" si="53"/>
        <v>101.95812330539019</v>
      </c>
      <c r="I365" s="36">
        <f t="shared" si="54"/>
        <v>1345.0958030677284</v>
      </c>
      <c r="J365" s="39">
        <f t="shared" si="60"/>
        <v>-220.60878124086005</v>
      </c>
      <c r="K365" s="36">
        <f t="shared" si="55"/>
        <v>1124.4870218268684</v>
      </c>
      <c r="L365" s="36">
        <f t="shared" si="56"/>
        <v>35024949.616080582</v>
      </c>
      <c r="M365" s="36">
        <f t="shared" si="57"/>
        <v>29280517.561349824</v>
      </c>
      <c r="N365" s="40">
        <f>'jan-juli'!M365</f>
        <v>24833857.548984241</v>
      </c>
      <c r="O365" s="40">
        <f t="shared" si="59"/>
        <v>4446660.0123655833</v>
      </c>
      <c r="Q365" s="62"/>
      <c r="R365" s="63"/>
      <c r="S365" s="63"/>
      <c r="T365" s="63"/>
    </row>
    <row r="366" spans="1:20" s="34" customFormat="1" x14ac:dyDescent="0.3">
      <c r="A366" s="33">
        <v>1834</v>
      </c>
      <c r="B366" s="34" t="s">
        <v>417</v>
      </c>
      <c r="C366" s="35">
        <v>33406</v>
      </c>
      <c r="D366" s="35">
        <v>1923</v>
      </c>
      <c r="E366" s="36">
        <f t="shared" si="51"/>
        <v>17371.814872594903</v>
      </c>
      <c r="F366" s="37">
        <f t="shared" si="58"/>
        <v>0.97562280481203045</v>
      </c>
      <c r="G366" s="38">
        <f t="shared" si="52"/>
        <v>260.43433168832559</v>
      </c>
      <c r="H366" s="38">
        <f t="shared" si="53"/>
        <v>0</v>
      </c>
      <c r="I366" s="36">
        <f t="shared" si="54"/>
        <v>260.43433168832559</v>
      </c>
      <c r="J366" s="39">
        <f t="shared" si="60"/>
        <v>-220.60878124086005</v>
      </c>
      <c r="K366" s="36">
        <f t="shared" si="55"/>
        <v>39.825550447465531</v>
      </c>
      <c r="L366" s="36">
        <f t="shared" si="56"/>
        <v>500815.21983665013</v>
      </c>
      <c r="M366" s="36">
        <f t="shared" si="57"/>
        <v>76584.53351047622</v>
      </c>
      <c r="N366" s="40">
        <f>'jan-juli'!M366</f>
        <v>581294.64455221477</v>
      </c>
      <c r="O366" s="40">
        <f t="shared" si="59"/>
        <v>-504710.11104173854</v>
      </c>
      <c r="Q366" s="62"/>
      <c r="R366" s="63"/>
      <c r="S366" s="63"/>
      <c r="T366" s="63"/>
    </row>
    <row r="367" spans="1:20" s="34" customFormat="1" x14ac:dyDescent="0.3">
      <c r="A367" s="33">
        <v>1835</v>
      </c>
      <c r="B367" s="34" t="s">
        <v>418</v>
      </c>
      <c r="C367" s="35">
        <v>7340</v>
      </c>
      <c r="D367" s="35">
        <v>478</v>
      </c>
      <c r="E367" s="36">
        <f t="shared" si="51"/>
        <v>15355.648535564853</v>
      </c>
      <c r="F367" s="37">
        <f t="shared" si="58"/>
        <v>0.8623923869698541</v>
      </c>
      <c r="G367" s="38">
        <f t="shared" si="52"/>
        <v>1470.1341339063558</v>
      </c>
      <c r="H367" s="38">
        <f t="shared" si="53"/>
        <v>234.37272155606703</v>
      </c>
      <c r="I367" s="36">
        <f t="shared" si="54"/>
        <v>1704.5068554624229</v>
      </c>
      <c r="J367" s="39">
        <f t="shared" si="60"/>
        <v>-220.60878124086005</v>
      </c>
      <c r="K367" s="36">
        <f t="shared" si="55"/>
        <v>1483.8980742215629</v>
      </c>
      <c r="L367" s="36">
        <f t="shared" si="56"/>
        <v>814754.27691103809</v>
      </c>
      <c r="M367" s="36">
        <f t="shared" si="57"/>
        <v>709303.279477907</v>
      </c>
      <c r="N367" s="40">
        <f>'jan-juli'!M367</f>
        <v>711811.60599156888</v>
      </c>
      <c r="O367" s="40">
        <f t="shared" si="59"/>
        <v>-2508.3265136618866</v>
      </c>
      <c r="Q367" s="62"/>
      <c r="R367" s="63"/>
      <c r="S367" s="63"/>
      <c r="T367" s="63"/>
    </row>
    <row r="368" spans="1:20" s="34" customFormat="1" x14ac:dyDescent="0.3">
      <c r="A368" s="33">
        <v>1836</v>
      </c>
      <c r="B368" s="34" t="s">
        <v>419</v>
      </c>
      <c r="C368" s="35">
        <v>15931</v>
      </c>
      <c r="D368" s="35">
        <v>1268</v>
      </c>
      <c r="E368" s="36">
        <f t="shared" si="51"/>
        <v>12563.880126182965</v>
      </c>
      <c r="F368" s="37">
        <f t="shared" si="58"/>
        <v>0.70560318872416006</v>
      </c>
      <c r="G368" s="38">
        <f t="shared" si="52"/>
        <v>3145.1951795354885</v>
      </c>
      <c r="H368" s="38">
        <f t="shared" si="53"/>
        <v>1211.4916648397277</v>
      </c>
      <c r="I368" s="36">
        <f t="shared" si="54"/>
        <v>4356.6868443752164</v>
      </c>
      <c r="J368" s="39">
        <f t="shared" si="60"/>
        <v>-220.60878124086005</v>
      </c>
      <c r="K368" s="36">
        <f t="shared" si="55"/>
        <v>4136.0780631343559</v>
      </c>
      <c r="L368" s="36">
        <f t="shared" si="56"/>
        <v>5524278.9186677746</v>
      </c>
      <c r="M368" s="36">
        <f t="shared" si="57"/>
        <v>5244546.9840543633</v>
      </c>
      <c r="N368" s="40">
        <f>'jan-juli'!M368</f>
        <v>5105572.6284462549</v>
      </c>
      <c r="O368" s="40">
        <f t="shared" si="59"/>
        <v>138974.35560810845</v>
      </c>
      <c r="Q368" s="62"/>
      <c r="R368" s="63"/>
      <c r="S368" s="63"/>
      <c r="T368" s="63"/>
    </row>
    <row r="369" spans="1:20" s="34" customFormat="1" x14ac:dyDescent="0.3">
      <c r="A369" s="33">
        <v>1837</v>
      </c>
      <c r="B369" s="34" t="s">
        <v>420</v>
      </c>
      <c r="C369" s="35">
        <v>116148</v>
      </c>
      <c r="D369" s="35">
        <v>6471</v>
      </c>
      <c r="E369" s="36">
        <f t="shared" si="51"/>
        <v>17949.00324524803</v>
      </c>
      <c r="F369" s="37">
        <f t="shared" si="58"/>
        <v>1.0080384242025575</v>
      </c>
      <c r="G369" s="38">
        <f t="shared" si="52"/>
        <v>-85.878691903550489</v>
      </c>
      <c r="H369" s="38">
        <f t="shared" si="53"/>
        <v>0</v>
      </c>
      <c r="I369" s="36">
        <f t="shared" si="54"/>
        <v>-85.878691903550489</v>
      </c>
      <c r="J369" s="39">
        <f t="shared" si="60"/>
        <v>-220.60878124086005</v>
      </c>
      <c r="K369" s="36">
        <f t="shared" si="55"/>
        <v>-306.48747314441056</v>
      </c>
      <c r="L369" s="36">
        <f t="shared" si="56"/>
        <v>-555721.01530787523</v>
      </c>
      <c r="M369" s="36">
        <f t="shared" si="57"/>
        <v>-1983280.4387174807</v>
      </c>
      <c r="N369" s="40">
        <f>'jan-juli'!M369</f>
        <v>-2985991.9683321002</v>
      </c>
      <c r="O369" s="40">
        <f t="shared" si="59"/>
        <v>1002711.5296146194</v>
      </c>
      <c r="Q369" s="62"/>
      <c r="R369" s="63"/>
      <c r="S369" s="63"/>
      <c r="T369" s="63"/>
    </row>
    <row r="370" spans="1:20" s="34" customFormat="1" x14ac:dyDescent="0.3">
      <c r="A370" s="33">
        <v>1838</v>
      </c>
      <c r="B370" s="34" t="s">
        <v>421</v>
      </c>
      <c r="C370" s="35">
        <v>34106</v>
      </c>
      <c r="D370" s="35">
        <v>2043</v>
      </c>
      <c r="E370" s="36">
        <f t="shared" si="51"/>
        <v>16694.077337249142</v>
      </c>
      <c r="F370" s="37">
        <f t="shared" si="58"/>
        <v>0.93756021895040398</v>
      </c>
      <c r="G370" s="38">
        <f t="shared" si="52"/>
        <v>667.07685289578217</v>
      </c>
      <c r="H370" s="38">
        <f t="shared" si="53"/>
        <v>0</v>
      </c>
      <c r="I370" s="36">
        <f t="shared" si="54"/>
        <v>667.07685289578217</v>
      </c>
      <c r="J370" s="39">
        <f t="shared" si="60"/>
        <v>-220.60878124086005</v>
      </c>
      <c r="K370" s="36">
        <f t="shared" si="55"/>
        <v>446.46807165492214</v>
      </c>
      <c r="L370" s="36">
        <f t="shared" si="56"/>
        <v>1362838.010466083</v>
      </c>
      <c r="M370" s="36">
        <f t="shared" si="57"/>
        <v>912134.27039100591</v>
      </c>
      <c r="N370" s="40">
        <f>'jan-juli'!M370</f>
        <v>694840.64421225991</v>
      </c>
      <c r="O370" s="40">
        <f t="shared" si="59"/>
        <v>217293.626178746</v>
      </c>
      <c r="Q370" s="62"/>
      <c r="R370" s="63"/>
      <c r="S370" s="63"/>
      <c r="T370" s="63"/>
    </row>
    <row r="371" spans="1:20" s="34" customFormat="1" x14ac:dyDescent="0.3">
      <c r="A371" s="33">
        <v>1839</v>
      </c>
      <c r="B371" s="34" t="s">
        <v>422</v>
      </c>
      <c r="C371" s="35">
        <v>18539</v>
      </c>
      <c r="D371" s="35">
        <v>1034</v>
      </c>
      <c r="E371" s="36">
        <f t="shared" si="51"/>
        <v>17929.400386847195</v>
      </c>
      <c r="F371" s="37">
        <f t="shared" si="58"/>
        <v>1.0069375032086592</v>
      </c>
      <c r="G371" s="38">
        <f t="shared" si="52"/>
        <v>-74.116976863049786</v>
      </c>
      <c r="H371" s="38">
        <f t="shared" si="53"/>
        <v>0</v>
      </c>
      <c r="I371" s="36">
        <f t="shared" si="54"/>
        <v>-74.116976863049786</v>
      </c>
      <c r="J371" s="39">
        <f t="shared" si="60"/>
        <v>-220.60878124086005</v>
      </c>
      <c r="K371" s="36">
        <f t="shared" si="55"/>
        <v>-294.72575810390981</v>
      </c>
      <c r="L371" s="36">
        <f t="shared" si="56"/>
        <v>-76636.954076393478</v>
      </c>
      <c r="M371" s="36">
        <f t="shared" si="57"/>
        <v>-304746.43387944275</v>
      </c>
      <c r="N371" s="40">
        <f>'jan-juli'!M371</f>
        <v>-430651.96959595033</v>
      </c>
      <c r="O371" s="40">
        <f t="shared" si="59"/>
        <v>125905.53571650758</v>
      </c>
      <c r="Q371" s="62"/>
      <c r="R371" s="63"/>
      <c r="S371" s="63"/>
      <c r="T371" s="63"/>
    </row>
    <row r="372" spans="1:20" s="34" customFormat="1" x14ac:dyDescent="0.3">
      <c r="A372" s="33">
        <v>1840</v>
      </c>
      <c r="B372" s="34" t="s">
        <v>423</v>
      </c>
      <c r="C372" s="35">
        <v>67588</v>
      </c>
      <c r="D372" s="35">
        <v>4700</v>
      </c>
      <c r="E372" s="36">
        <f t="shared" si="51"/>
        <v>14380.425531914894</v>
      </c>
      <c r="F372" s="37">
        <f t="shared" si="58"/>
        <v>0.80762264591999089</v>
      </c>
      <c r="G372" s="38">
        <f t="shared" si="52"/>
        <v>2055.2679360963307</v>
      </c>
      <c r="H372" s="38">
        <f t="shared" si="53"/>
        <v>575.70077283355249</v>
      </c>
      <c r="I372" s="36">
        <f t="shared" si="54"/>
        <v>2630.9687089298832</v>
      </c>
      <c r="J372" s="39">
        <f t="shared" si="60"/>
        <v>-220.60878124086005</v>
      </c>
      <c r="K372" s="36">
        <f t="shared" si="55"/>
        <v>2410.3599276890232</v>
      </c>
      <c r="L372" s="36">
        <f t="shared" si="56"/>
        <v>12365552.931970451</v>
      </c>
      <c r="M372" s="36">
        <f t="shared" si="57"/>
        <v>11328691.66013841</v>
      </c>
      <c r="N372" s="40">
        <f>'jan-juli'!M372</f>
        <v>10306916.209540533</v>
      </c>
      <c r="O372" s="40">
        <f t="shared" si="59"/>
        <v>1021775.4505978767</v>
      </c>
      <c r="Q372" s="62"/>
      <c r="R372" s="63"/>
      <c r="S372" s="63"/>
      <c r="T372" s="63"/>
    </row>
    <row r="373" spans="1:20" s="34" customFormat="1" x14ac:dyDescent="0.3">
      <c r="A373" s="33">
        <v>1841</v>
      </c>
      <c r="B373" s="34" t="s">
        <v>424</v>
      </c>
      <c r="C373" s="35">
        <v>126718</v>
      </c>
      <c r="D373" s="35">
        <v>9604</v>
      </c>
      <c r="E373" s="36">
        <f t="shared" si="51"/>
        <v>13194.294044148271</v>
      </c>
      <c r="F373" s="37">
        <f t="shared" si="58"/>
        <v>0.74100802116962472</v>
      </c>
      <c r="G373" s="38">
        <f t="shared" si="52"/>
        <v>2766.9468287563045</v>
      </c>
      <c r="H373" s="38">
        <f t="shared" si="53"/>
        <v>990.84679355187052</v>
      </c>
      <c r="I373" s="36">
        <f t="shared" si="54"/>
        <v>3757.7936223081751</v>
      </c>
      <c r="J373" s="39">
        <f t="shared" si="60"/>
        <v>-220.60878124086005</v>
      </c>
      <c r="K373" s="36">
        <f t="shared" si="55"/>
        <v>3537.1848410673151</v>
      </c>
      <c r="L373" s="36">
        <f t="shared" si="56"/>
        <v>36089849.948647715</v>
      </c>
      <c r="M373" s="36">
        <f t="shared" si="57"/>
        <v>33971123.213610493</v>
      </c>
      <c r="N373" s="40">
        <f>'jan-juli'!M373</f>
        <v>32287707.037537716</v>
      </c>
      <c r="O373" s="40">
        <f t="shared" si="59"/>
        <v>1683416.1760727763</v>
      </c>
      <c r="Q373" s="62"/>
      <c r="R373" s="63"/>
      <c r="S373" s="63"/>
      <c r="T373" s="63"/>
    </row>
    <row r="374" spans="1:20" s="34" customFormat="1" x14ac:dyDescent="0.3">
      <c r="A374" s="33">
        <v>1845</v>
      </c>
      <c r="B374" s="34" t="s">
        <v>425</v>
      </c>
      <c r="C374" s="35">
        <v>36919</v>
      </c>
      <c r="D374" s="35">
        <v>1963</v>
      </c>
      <c r="E374" s="36">
        <f t="shared" si="51"/>
        <v>18807.437595517065</v>
      </c>
      <c r="F374" s="37">
        <f t="shared" si="58"/>
        <v>1.0562491687159412</v>
      </c>
      <c r="G374" s="38">
        <f t="shared" si="52"/>
        <v>-600.93930206497168</v>
      </c>
      <c r="H374" s="38">
        <f t="shared" si="53"/>
        <v>0</v>
      </c>
      <c r="I374" s="36">
        <f t="shared" si="54"/>
        <v>-600.93930206497168</v>
      </c>
      <c r="J374" s="39">
        <f t="shared" si="60"/>
        <v>-220.60878124086005</v>
      </c>
      <c r="K374" s="36">
        <f t="shared" si="55"/>
        <v>-821.54808330583171</v>
      </c>
      <c r="L374" s="36">
        <f t="shared" si="56"/>
        <v>-1179643.8499535394</v>
      </c>
      <c r="M374" s="36">
        <f t="shared" si="57"/>
        <v>-1612698.8875293476</v>
      </c>
      <c r="N374" s="40">
        <f>'jan-juli'!M374</f>
        <v>-1938656.68889444</v>
      </c>
      <c r="O374" s="40">
        <f t="shared" si="59"/>
        <v>325957.8013650924</v>
      </c>
      <c r="Q374" s="62"/>
      <c r="R374" s="63"/>
      <c r="S374" s="63"/>
      <c r="T374" s="63"/>
    </row>
    <row r="375" spans="1:20" s="34" customFormat="1" x14ac:dyDescent="0.3">
      <c r="A375" s="33">
        <v>1848</v>
      </c>
      <c r="B375" s="34" t="s">
        <v>426</v>
      </c>
      <c r="C375" s="35">
        <v>33610</v>
      </c>
      <c r="D375" s="35">
        <v>2543</v>
      </c>
      <c r="E375" s="36">
        <f t="shared" si="51"/>
        <v>13216.673220605584</v>
      </c>
      <c r="F375" s="37">
        <f t="shared" si="58"/>
        <v>0.74226486365066624</v>
      </c>
      <c r="G375" s="38">
        <f t="shared" si="52"/>
        <v>2753.5193228819171</v>
      </c>
      <c r="H375" s="38">
        <f t="shared" si="53"/>
        <v>983.01408179181112</v>
      </c>
      <c r="I375" s="36">
        <f t="shared" si="54"/>
        <v>3736.533404673728</v>
      </c>
      <c r="J375" s="39">
        <f t="shared" si="60"/>
        <v>-220.60878124086005</v>
      </c>
      <c r="K375" s="36">
        <f t="shared" si="55"/>
        <v>3515.924623432868</v>
      </c>
      <c r="L375" s="36">
        <f t="shared" si="56"/>
        <v>9502004.4480852894</v>
      </c>
      <c r="M375" s="36">
        <f t="shared" si="57"/>
        <v>8940996.3173897825</v>
      </c>
      <c r="N375" s="40">
        <f>'jan-juli'!M375</f>
        <v>9067601.4938003346</v>
      </c>
      <c r="O375" s="40">
        <f t="shared" si="59"/>
        <v>-126605.17641055211</v>
      </c>
      <c r="Q375" s="62"/>
      <c r="R375" s="63"/>
      <c r="S375" s="63"/>
      <c r="T375" s="63"/>
    </row>
    <row r="376" spans="1:20" s="34" customFormat="1" x14ac:dyDescent="0.3">
      <c r="A376" s="33">
        <v>1849</v>
      </c>
      <c r="B376" s="34" t="s">
        <v>427</v>
      </c>
      <c r="C376" s="35">
        <v>30475</v>
      </c>
      <c r="D376" s="35">
        <v>1824</v>
      </c>
      <c r="E376" s="36">
        <f t="shared" si="51"/>
        <v>16707.785087719298</v>
      </c>
      <c r="F376" s="37">
        <f t="shared" si="58"/>
        <v>0.93833006332529734</v>
      </c>
      <c r="G376" s="38">
        <f t="shared" si="52"/>
        <v>658.85220261368886</v>
      </c>
      <c r="H376" s="38">
        <f t="shared" si="53"/>
        <v>0</v>
      </c>
      <c r="I376" s="36">
        <f t="shared" si="54"/>
        <v>658.85220261368886</v>
      </c>
      <c r="J376" s="39">
        <f t="shared" si="60"/>
        <v>-220.60878124086005</v>
      </c>
      <c r="K376" s="36">
        <f t="shared" si="55"/>
        <v>438.24342137282883</v>
      </c>
      <c r="L376" s="36">
        <f t="shared" si="56"/>
        <v>1201746.4175673686</v>
      </c>
      <c r="M376" s="36">
        <f t="shared" si="57"/>
        <v>799356.00058403984</v>
      </c>
      <c r="N376" s="40">
        <f>'jan-juli'!M376</f>
        <v>577259.19483267772</v>
      </c>
      <c r="O376" s="40">
        <f t="shared" si="59"/>
        <v>222096.80575136212</v>
      </c>
      <c r="Q376" s="62"/>
      <c r="R376" s="63"/>
      <c r="S376" s="63"/>
      <c r="T376" s="63"/>
    </row>
    <row r="377" spans="1:20" s="34" customFormat="1" x14ac:dyDescent="0.3">
      <c r="A377" s="33">
        <v>1850</v>
      </c>
      <c r="B377" s="34" t="s">
        <v>428</v>
      </c>
      <c r="C377" s="35">
        <v>27386</v>
      </c>
      <c r="D377" s="35">
        <v>1974</v>
      </c>
      <c r="E377" s="36">
        <f t="shared" si="51"/>
        <v>13873.353596757852</v>
      </c>
      <c r="F377" s="37">
        <f t="shared" si="58"/>
        <v>0.77914485317078219</v>
      </c>
      <c r="G377" s="38">
        <f t="shared" si="52"/>
        <v>2359.5110971905565</v>
      </c>
      <c r="H377" s="38">
        <f t="shared" si="53"/>
        <v>753.17595013851735</v>
      </c>
      <c r="I377" s="36">
        <f t="shared" si="54"/>
        <v>3112.6870473290737</v>
      </c>
      <c r="J377" s="39">
        <f t="shared" si="60"/>
        <v>-220.60878124086005</v>
      </c>
      <c r="K377" s="36">
        <f t="shared" si="55"/>
        <v>2892.0782660882137</v>
      </c>
      <c r="L377" s="36">
        <f t="shared" si="56"/>
        <v>6144444.2314275913</v>
      </c>
      <c r="M377" s="36">
        <f t="shared" si="57"/>
        <v>5708962.4972581342</v>
      </c>
      <c r="N377" s="40">
        <f>'jan-juli'!M377</f>
        <v>5438808.8080070233</v>
      </c>
      <c r="O377" s="40">
        <f t="shared" si="59"/>
        <v>270153.68925111089</v>
      </c>
      <c r="Q377" s="62"/>
      <c r="R377" s="63"/>
      <c r="S377" s="63"/>
      <c r="T377" s="63"/>
    </row>
    <row r="378" spans="1:20" s="34" customFormat="1" x14ac:dyDescent="0.3">
      <c r="A378" s="33">
        <v>1851</v>
      </c>
      <c r="B378" s="34" t="s">
        <v>429</v>
      </c>
      <c r="C378" s="35">
        <v>31236</v>
      </c>
      <c r="D378" s="35">
        <v>2144</v>
      </c>
      <c r="E378" s="36">
        <f t="shared" si="51"/>
        <v>14569.029850746268</v>
      </c>
      <c r="F378" s="37">
        <f t="shared" si="58"/>
        <v>0.81821489986049356</v>
      </c>
      <c r="G378" s="38">
        <f t="shared" si="52"/>
        <v>1942.1053447975064</v>
      </c>
      <c r="H378" s="38">
        <f t="shared" si="53"/>
        <v>509.68926124257155</v>
      </c>
      <c r="I378" s="36">
        <f t="shared" si="54"/>
        <v>2451.7946060400782</v>
      </c>
      <c r="J378" s="39">
        <f t="shared" si="60"/>
        <v>-220.60878124086005</v>
      </c>
      <c r="K378" s="36">
        <f t="shared" si="55"/>
        <v>2231.1858247992182</v>
      </c>
      <c r="L378" s="36">
        <f t="shared" si="56"/>
        <v>5256647.6353499275</v>
      </c>
      <c r="M378" s="36">
        <f t="shared" si="57"/>
        <v>4783662.4083695235</v>
      </c>
      <c r="N378" s="40">
        <f>'jan-juli'!M378</f>
        <v>4118695.9900542358</v>
      </c>
      <c r="O378" s="40">
        <f t="shared" si="59"/>
        <v>664966.41831528768</v>
      </c>
      <c r="Q378" s="62"/>
      <c r="R378" s="63"/>
      <c r="S378" s="63"/>
      <c r="T378" s="63"/>
    </row>
    <row r="379" spans="1:20" s="34" customFormat="1" x14ac:dyDescent="0.3">
      <c r="A379" s="33">
        <v>1852</v>
      </c>
      <c r="B379" s="34" t="s">
        <v>430</v>
      </c>
      <c r="C379" s="35">
        <v>16360</v>
      </c>
      <c r="D379" s="35">
        <v>1283</v>
      </c>
      <c r="E379" s="36">
        <f t="shared" si="51"/>
        <v>12751.363990646922</v>
      </c>
      <c r="F379" s="37">
        <f t="shared" si="58"/>
        <v>0.71613251654896215</v>
      </c>
      <c r="G379" s="38">
        <f t="shared" si="52"/>
        <v>3032.7048608571145</v>
      </c>
      <c r="H379" s="38">
        <f t="shared" si="53"/>
        <v>1145.8723122773429</v>
      </c>
      <c r="I379" s="36">
        <f t="shared" si="54"/>
        <v>4178.5771731344576</v>
      </c>
      <c r="J379" s="39">
        <f t="shared" si="60"/>
        <v>-220.60878124086005</v>
      </c>
      <c r="K379" s="36">
        <f t="shared" si="55"/>
        <v>3957.9683918935975</v>
      </c>
      <c r="L379" s="36">
        <f t="shared" si="56"/>
        <v>5361114.5131315086</v>
      </c>
      <c r="M379" s="36">
        <f t="shared" si="57"/>
        <v>5078073.4467994859</v>
      </c>
      <c r="N379" s="40">
        <f>'jan-juli'!M379</f>
        <v>4818678.8503915966</v>
      </c>
      <c r="O379" s="40">
        <f t="shared" si="59"/>
        <v>259394.59640788939</v>
      </c>
      <c r="Q379" s="62"/>
      <c r="R379" s="63"/>
      <c r="S379" s="63"/>
      <c r="T379" s="63"/>
    </row>
    <row r="380" spans="1:20" s="34" customFormat="1" x14ac:dyDescent="0.3">
      <c r="A380" s="33">
        <v>1853</v>
      </c>
      <c r="B380" s="34" t="s">
        <v>431</v>
      </c>
      <c r="C380" s="35">
        <v>17517</v>
      </c>
      <c r="D380" s="35">
        <v>1400</v>
      </c>
      <c r="E380" s="36">
        <f t="shared" si="51"/>
        <v>12512.142857142857</v>
      </c>
      <c r="F380" s="37">
        <f t="shared" si="58"/>
        <v>0.70269755912216292</v>
      </c>
      <c r="G380" s="38">
        <f t="shared" si="52"/>
        <v>3176.2375409595534</v>
      </c>
      <c r="H380" s="38">
        <f t="shared" si="53"/>
        <v>1229.5997090037656</v>
      </c>
      <c r="I380" s="36">
        <f t="shared" si="54"/>
        <v>4405.8372499633188</v>
      </c>
      <c r="J380" s="39">
        <f t="shared" si="60"/>
        <v>-220.60878124086005</v>
      </c>
      <c r="K380" s="36">
        <f t="shared" si="55"/>
        <v>4185.2284687224583</v>
      </c>
      <c r="L380" s="36">
        <f t="shared" si="56"/>
        <v>6168172.1499486463</v>
      </c>
      <c r="M380" s="36">
        <f t="shared" si="57"/>
        <v>5859319.8562114416</v>
      </c>
      <c r="N380" s="40">
        <f>'jan-juli'!M380</f>
        <v>5473847.3815652654</v>
      </c>
      <c r="O380" s="40">
        <f t="shared" si="59"/>
        <v>385472.47464617621</v>
      </c>
      <c r="Q380" s="62"/>
      <c r="R380" s="63"/>
      <c r="S380" s="63"/>
      <c r="T380" s="63"/>
    </row>
    <row r="381" spans="1:20" s="34" customFormat="1" x14ac:dyDescent="0.3">
      <c r="A381" s="33">
        <v>1854</v>
      </c>
      <c r="B381" s="34" t="s">
        <v>432</v>
      </c>
      <c r="C381" s="35">
        <v>31167</v>
      </c>
      <c r="D381" s="35">
        <v>2556</v>
      </c>
      <c r="E381" s="36">
        <f t="shared" si="51"/>
        <v>12193.661971830987</v>
      </c>
      <c r="F381" s="37">
        <f t="shared" si="58"/>
        <v>0.68481127511063111</v>
      </c>
      <c r="G381" s="38">
        <f t="shared" si="52"/>
        <v>3367.3260721466754</v>
      </c>
      <c r="H381" s="38">
        <f t="shared" si="53"/>
        <v>1341.0680188629201</v>
      </c>
      <c r="I381" s="36">
        <f t="shared" si="54"/>
        <v>4708.3940910095953</v>
      </c>
      <c r="J381" s="39">
        <f t="shared" si="60"/>
        <v>-220.60878124086005</v>
      </c>
      <c r="K381" s="36">
        <f t="shared" si="55"/>
        <v>4487.7853097687348</v>
      </c>
      <c r="L381" s="36">
        <f t="shared" si="56"/>
        <v>12034655.296620525</v>
      </c>
      <c r="M381" s="36">
        <f t="shared" si="57"/>
        <v>11470779.251768887</v>
      </c>
      <c r="N381" s="40">
        <f>'jan-juli'!M381</f>
        <v>10896420.219486298</v>
      </c>
      <c r="O381" s="40">
        <f t="shared" si="59"/>
        <v>574359.032282589</v>
      </c>
      <c r="Q381" s="62"/>
      <c r="R381" s="63"/>
      <c r="S381" s="63"/>
      <c r="T381" s="63"/>
    </row>
    <row r="382" spans="1:20" s="34" customFormat="1" x14ac:dyDescent="0.3">
      <c r="A382" s="33">
        <v>1856</v>
      </c>
      <c r="B382" s="34" t="s">
        <v>433</v>
      </c>
      <c r="C382" s="35">
        <v>9597</v>
      </c>
      <c r="D382" s="35">
        <v>551</v>
      </c>
      <c r="E382" s="36">
        <f t="shared" si="51"/>
        <v>17417.422867513611</v>
      </c>
      <c r="F382" s="37">
        <f t="shared" si="58"/>
        <v>0.97818420672949147</v>
      </c>
      <c r="G382" s="38">
        <f t="shared" si="52"/>
        <v>233.06953473710089</v>
      </c>
      <c r="H382" s="38">
        <f t="shared" si="53"/>
        <v>0</v>
      </c>
      <c r="I382" s="36">
        <f t="shared" si="54"/>
        <v>233.06953473710089</v>
      </c>
      <c r="J382" s="39">
        <f t="shared" si="60"/>
        <v>-220.60878124086005</v>
      </c>
      <c r="K382" s="36">
        <f t="shared" si="55"/>
        <v>12.460753496240841</v>
      </c>
      <c r="L382" s="36">
        <f t="shared" si="56"/>
        <v>128421.31364014259</v>
      </c>
      <c r="M382" s="36">
        <f t="shared" si="57"/>
        <v>6865.8751764287035</v>
      </c>
      <c r="N382" s="40">
        <f>'jan-juli'!M382</f>
        <v>65605.381772370849</v>
      </c>
      <c r="O382" s="40">
        <f t="shared" si="59"/>
        <v>-58739.506595942148</v>
      </c>
      <c r="Q382" s="62"/>
      <c r="R382" s="63"/>
      <c r="S382" s="63"/>
      <c r="T382" s="63"/>
    </row>
    <row r="383" spans="1:20" s="34" customFormat="1" x14ac:dyDescent="0.3">
      <c r="A383" s="33">
        <v>1857</v>
      </c>
      <c r="B383" s="34" t="s">
        <v>434</v>
      </c>
      <c r="C383" s="35">
        <v>12738</v>
      </c>
      <c r="D383" s="35">
        <v>765</v>
      </c>
      <c r="E383" s="36">
        <f t="shared" si="51"/>
        <v>16650.980392156864</v>
      </c>
      <c r="F383" s="37">
        <f t="shared" si="58"/>
        <v>0.93513984072520828</v>
      </c>
      <c r="G383" s="38">
        <f t="shared" si="52"/>
        <v>692.93501995114923</v>
      </c>
      <c r="H383" s="38">
        <f t="shared" si="53"/>
        <v>0</v>
      </c>
      <c r="I383" s="36">
        <f t="shared" si="54"/>
        <v>692.93501995114923</v>
      </c>
      <c r="J383" s="39">
        <f t="shared" si="60"/>
        <v>-220.60878124086005</v>
      </c>
      <c r="K383" s="36">
        <f t="shared" si="55"/>
        <v>472.3262387102892</v>
      </c>
      <c r="L383" s="36">
        <f t="shared" si="56"/>
        <v>530095.29026262916</v>
      </c>
      <c r="M383" s="36">
        <f t="shared" si="57"/>
        <v>361329.57261337125</v>
      </c>
      <c r="N383" s="40">
        <f>'jan-juli'!M383</f>
        <v>320655.74783278408</v>
      </c>
      <c r="O383" s="40">
        <f t="shared" si="59"/>
        <v>40673.824780587165</v>
      </c>
      <c r="Q383" s="62"/>
      <c r="R383" s="63"/>
      <c r="S383" s="63"/>
      <c r="T383" s="63"/>
    </row>
    <row r="384" spans="1:20" s="34" customFormat="1" x14ac:dyDescent="0.3">
      <c r="A384" s="33">
        <v>1859</v>
      </c>
      <c r="B384" s="34" t="s">
        <v>435</v>
      </c>
      <c r="C384" s="35">
        <v>20422</v>
      </c>
      <c r="D384" s="35">
        <v>1336</v>
      </c>
      <c r="E384" s="36">
        <f t="shared" si="51"/>
        <v>15285.928143712576</v>
      </c>
      <c r="F384" s="37">
        <f t="shared" si="58"/>
        <v>0.85847680274619187</v>
      </c>
      <c r="G384" s="38">
        <f t="shared" si="52"/>
        <v>1511.9663690177222</v>
      </c>
      <c r="H384" s="38">
        <f t="shared" si="53"/>
        <v>258.77485870436414</v>
      </c>
      <c r="I384" s="36">
        <f t="shared" si="54"/>
        <v>1770.7412277220863</v>
      </c>
      <c r="J384" s="39">
        <f t="shared" si="60"/>
        <v>-220.60878124086005</v>
      </c>
      <c r="K384" s="36">
        <f t="shared" si="55"/>
        <v>1550.1324464812262</v>
      </c>
      <c r="L384" s="36">
        <f t="shared" si="56"/>
        <v>2365710.2802367071</v>
      </c>
      <c r="M384" s="36">
        <f t="shared" si="57"/>
        <v>2070976.9484989182</v>
      </c>
      <c r="N384" s="40">
        <f>'jan-juli'!M384</f>
        <v>2034947.5012651386</v>
      </c>
      <c r="O384" s="40">
        <f t="shared" si="59"/>
        <v>36029.447233779589</v>
      </c>
      <c r="Q384" s="62"/>
      <c r="R384" s="63"/>
      <c r="S384" s="63"/>
      <c r="T384" s="63"/>
    </row>
    <row r="385" spans="1:20" s="34" customFormat="1" x14ac:dyDescent="0.3">
      <c r="A385" s="33">
        <v>1860</v>
      </c>
      <c r="B385" s="34" t="s">
        <v>436</v>
      </c>
      <c r="C385" s="35">
        <v>155657</v>
      </c>
      <c r="D385" s="35">
        <v>11198</v>
      </c>
      <c r="E385" s="36">
        <f t="shared" si="51"/>
        <v>13900.428647972853</v>
      </c>
      <c r="F385" s="37">
        <f t="shared" si="58"/>
        <v>0.78066542183908405</v>
      </c>
      <c r="G385" s="38">
        <f t="shared" si="52"/>
        <v>2343.266066461556</v>
      </c>
      <c r="H385" s="38">
        <f t="shared" si="53"/>
        <v>743.69968221326712</v>
      </c>
      <c r="I385" s="36">
        <f t="shared" si="54"/>
        <v>3086.9657486748229</v>
      </c>
      <c r="J385" s="39">
        <f t="shared" si="60"/>
        <v>-220.60878124086005</v>
      </c>
      <c r="K385" s="36">
        <f t="shared" si="55"/>
        <v>2866.3569674339628</v>
      </c>
      <c r="L385" s="36">
        <f t="shared" si="56"/>
        <v>34567842.453660667</v>
      </c>
      <c r="M385" s="36">
        <f t="shared" si="57"/>
        <v>32097465.321325514</v>
      </c>
      <c r="N385" s="40">
        <f>'jan-juli'!M385</f>
        <v>31336341.556262732</v>
      </c>
      <c r="O385" s="40">
        <f t="shared" si="59"/>
        <v>761123.76506278291</v>
      </c>
      <c r="Q385" s="62"/>
      <c r="R385" s="63"/>
      <c r="S385" s="63"/>
      <c r="T385" s="63"/>
    </row>
    <row r="386" spans="1:20" s="34" customFormat="1" x14ac:dyDescent="0.3">
      <c r="A386" s="33">
        <v>1865</v>
      </c>
      <c r="B386" s="34" t="s">
        <v>437</v>
      </c>
      <c r="C386" s="35">
        <v>138641</v>
      </c>
      <c r="D386" s="35">
        <v>9350</v>
      </c>
      <c r="E386" s="36">
        <f t="shared" si="51"/>
        <v>14827.914438502674</v>
      </c>
      <c r="F386" s="37">
        <f t="shared" si="58"/>
        <v>0.8327541814198407</v>
      </c>
      <c r="G386" s="38">
        <f t="shared" si="52"/>
        <v>1786.7745921436631</v>
      </c>
      <c r="H386" s="38">
        <f t="shared" si="53"/>
        <v>419.07965552782969</v>
      </c>
      <c r="I386" s="36">
        <f t="shared" si="54"/>
        <v>2205.8542476714929</v>
      </c>
      <c r="J386" s="39">
        <f t="shared" si="60"/>
        <v>-220.60878124086005</v>
      </c>
      <c r="K386" s="36">
        <f t="shared" si="55"/>
        <v>1985.2454664306329</v>
      </c>
      <c r="L386" s="36">
        <f t="shared" si="56"/>
        <v>20624737.215728458</v>
      </c>
      <c r="M386" s="36">
        <f t="shared" si="57"/>
        <v>18562045.111126415</v>
      </c>
      <c r="N386" s="40">
        <f>'jan-juli'!M386</f>
        <v>18095995.012596589</v>
      </c>
      <c r="O386" s="40">
        <f t="shared" si="59"/>
        <v>466050.09852982685</v>
      </c>
      <c r="Q386" s="62"/>
      <c r="R386" s="63"/>
      <c r="S386" s="63"/>
      <c r="T386" s="63"/>
    </row>
    <row r="387" spans="1:20" s="34" customFormat="1" x14ac:dyDescent="0.3">
      <c r="A387" s="33">
        <v>1866</v>
      </c>
      <c r="B387" s="34" t="s">
        <v>438</v>
      </c>
      <c r="C387" s="35">
        <v>115471</v>
      </c>
      <c r="D387" s="35">
        <v>8082</v>
      </c>
      <c r="E387" s="36">
        <f t="shared" si="51"/>
        <v>14287.428854243999</v>
      </c>
      <c r="F387" s="37">
        <f t="shared" si="58"/>
        <v>0.80239983643388413</v>
      </c>
      <c r="G387" s="38">
        <f t="shared" si="52"/>
        <v>2111.0659426988682</v>
      </c>
      <c r="H387" s="38">
        <f t="shared" si="53"/>
        <v>608.24961001836584</v>
      </c>
      <c r="I387" s="36">
        <f t="shared" si="54"/>
        <v>2719.3155527172339</v>
      </c>
      <c r="J387" s="39">
        <f t="shared" si="60"/>
        <v>-220.60878124086005</v>
      </c>
      <c r="K387" s="36">
        <f t="shared" si="55"/>
        <v>2498.7067714763739</v>
      </c>
      <c r="L387" s="36">
        <f t="shared" si="56"/>
        <v>21977508.297060683</v>
      </c>
      <c r="M387" s="36">
        <f t="shared" si="57"/>
        <v>20194548.127072055</v>
      </c>
      <c r="N387" s="40">
        <f>'jan-juli'!M387</f>
        <v>18375022.384150341</v>
      </c>
      <c r="O387" s="40">
        <f t="shared" si="59"/>
        <v>1819525.7429217137</v>
      </c>
      <c r="Q387" s="62"/>
      <c r="R387" s="63"/>
      <c r="S387" s="63"/>
      <c r="T387" s="63"/>
    </row>
    <row r="388" spans="1:20" s="34" customFormat="1" x14ac:dyDescent="0.3">
      <c r="A388" s="33">
        <v>1867</v>
      </c>
      <c r="B388" s="34" t="s">
        <v>194</v>
      </c>
      <c r="C388" s="35">
        <v>32264</v>
      </c>
      <c r="D388" s="35">
        <v>2632</v>
      </c>
      <c r="E388" s="36">
        <f t="shared" si="51"/>
        <v>12258.358662613982</v>
      </c>
      <c r="F388" s="37">
        <f t="shared" si="58"/>
        <v>0.68844472201221751</v>
      </c>
      <c r="G388" s="38">
        <f t="shared" si="52"/>
        <v>3328.5080576768783</v>
      </c>
      <c r="H388" s="38">
        <f t="shared" si="53"/>
        <v>1318.4241770888716</v>
      </c>
      <c r="I388" s="36">
        <f t="shared" si="54"/>
        <v>4646.9322347657499</v>
      </c>
      <c r="J388" s="39">
        <f t="shared" si="60"/>
        <v>-220.60878124086005</v>
      </c>
      <c r="K388" s="36">
        <f t="shared" si="55"/>
        <v>4426.3234535248894</v>
      </c>
      <c r="L388" s="36">
        <f t="shared" si="56"/>
        <v>12230725.641903454</v>
      </c>
      <c r="M388" s="36">
        <f t="shared" si="57"/>
        <v>11650083.329677509</v>
      </c>
      <c r="N388" s="40">
        <f>'jan-juli'!M388</f>
        <v>11279745.077342696</v>
      </c>
      <c r="O388" s="40">
        <f t="shared" si="59"/>
        <v>370338.25233481266</v>
      </c>
      <c r="Q388" s="62"/>
      <c r="R388" s="63"/>
      <c r="S388" s="63"/>
      <c r="T388" s="63"/>
    </row>
    <row r="389" spans="1:20" s="34" customFormat="1" x14ac:dyDescent="0.3">
      <c r="A389" s="33">
        <v>1868</v>
      </c>
      <c r="B389" s="34" t="s">
        <v>439</v>
      </c>
      <c r="C389" s="35">
        <v>69998</v>
      </c>
      <c r="D389" s="35">
        <v>4529</v>
      </c>
      <c r="E389" s="36">
        <f t="shared" si="51"/>
        <v>15455.508942371385</v>
      </c>
      <c r="F389" s="37">
        <f t="shared" si="58"/>
        <v>0.86800067205076148</v>
      </c>
      <c r="G389" s="38">
        <f t="shared" si="52"/>
        <v>1410.2178898224363</v>
      </c>
      <c r="H389" s="38">
        <f t="shared" si="53"/>
        <v>199.42157917378071</v>
      </c>
      <c r="I389" s="36">
        <f t="shared" si="54"/>
        <v>1609.6394689962169</v>
      </c>
      <c r="J389" s="39">
        <f t="shared" si="60"/>
        <v>-220.60878124086005</v>
      </c>
      <c r="K389" s="36">
        <f t="shared" si="55"/>
        <v>1389.0306877553569</v>
      </c>
      <c r="L389" s="36">
        <f t="shared" si="56"/>
        <v>7290057.1550838668</v>
      </c>
      <c r="M389" s="36">
        <f t="shared" si="57"/>
        <v>6290919.9848440113</v>
      </c>
      <c r="N389" s="40">
        <f>'jan-juli'!M389</f>
        <v>6257185.2793636331</v>
      </c>
      <c r="O389" s="40">
        <f t="shared" si="59"/>
        <v>33734.705480378121</v>
      </c>
      <c r="Q389" s="62"/>
      <c r="R389" s="63"/>
      <c r="S389" s="63"/>
      <c r="T389" s="63"/>
    </row>
    <row r="390" spans="1:20" s="34" customFormat="1" x14ac:dyDescent="0.3">
      <c r="A390" s="33">
        <v>1870</v>
      </c>
      <c r="B390" s="34" t="s">
        <v>440</v>
      </c>
      <c r="C390" s="35">
        <v>145636</v>
      </c>
      <c r="D390" s="35">
        <v>10214</v>
      </c>
      <c r="E390" s="36">
        <f t="shared" si="51"/>
        <v>14258.468768357157</v>
      </c>
      <c r="F390" s="37">
        <f t="shared" si="58"/>
        <v>0.80077340186572099</v>
      </c>
      <c r="G390" s="38">
        <f t="shared" si="52"/>
        <v>2128.4419942309728</v>
      </c>
      <c r="H390" s="38">
        <f t="shared" si="53"/>
        <v>618.38564007876039</v>
      </c>
      <c r="I390" s="36">
        <f t="shared" si="54"/>
        <v>2746.8276343097332</v>
      </c>
      <c r="J390" s="39">
        <f t="shared" si="60"/>
        <v>-220.60878124086005</v>
      </c>
      <c r="K390" s="36">
        <f t="shared" si="55"/>
        <v>2526.2188530688732</v>
      </c>
      <c r="L390" s="36">
        <f t="shared" si="56"/>
        <v>28056097.456839614</v>
      </c>
      <c r="M390" s="36">
        <f t="shared" si="57"/>
        <v>25802799.365245469</v>
      </c>
      <c r="N390" s="40">
        <f>'jan-juli'!M390</f>
        <v>24610693.396648295</v>
      </c>
      <c r="O390" s="40">
        <f t="shared" si="59"/>
        <v>1192105.9685971737</v>
      </c>
      <c r="Q390" s="62"/>
      <c r="R390" s="63"/>
      <c r="S390" s="63"/>
      <c r="T390" s="63"/>
    </row>
    <row r="391" spans="1:20" s="34" customFormat="1" x14ac:dyDescent="0.3">
      <c r="A391" s="33">
        <v>1871</v>
      </c>
      <c r="B391" s="34" t="s">
        <v>441</v>
      </c>
      <c r="C391" s="35">
        <v>70779</v>
      </c>
      <c r="D391" s="35">
        <v>4980</v>
      </c>
      <c r="E391" s="36">
        <f t="shared" si="51"/>
        <v>14212.650602409638</v>
      </c>
      <c r="F391" s="37">
        <f t="shared" si="58"/>
        <v>0.79820019648096985</v>
      </c>
      <c r="G391" s="38">
        <f t="shared" si="52"/>
        <v>2155.9328937994846</v>
      </c>
      <c r="H391" s="38">
        <f t="shared" si="53"/>
        <v>634.42199816039226</v>
      </c>
      <c r="I391" s="36">
        <f t="shared" si="54"/>
        <v>2790.354891959877</v>
      </c>
      <c r="J391" s="39">
        <f t="shared" si="60"/>
        <v>-220.60878124086005</v>
      </c>
      <c r="K391" s="36">
        <f t="shared" si="55"/>
        <v>2569.746110719017</v>
      </c>
      <c r="L391" s="36">
        <f t="shared" si="56"/>
        <v>13895967.361960188</v>
      </c>
      <c r="M391" s="36">
        <f t="shared" si="57"/>
        <v>12797335.631380705</v>
      </c>
      <c r="N391" s="40">
        <f>'jan-juli'!M391</f>
        <v>12272265.685853584</v>
      </c>
      <c r="O391" s="40">
        <f t="shared" si="59"/>
        <v>525069.94552712142</v>
      </c>
      <c r="Q391" s="62"/>
      <c r="R391" s="63"/>
      <c r="S391" s="63"/>
      <c r="T391" s="63"/>
    </row>
    <row r="392" spans="1:20" s="34" customFormat="1" x14ac:dyDescent="0.3">
      <c r="A392" s="33">
        <v>1874</v>
      </c>
      <c r="B392" s="34" t="s">
        <v>442</v>
      </c>
      <c r="C392" s="35">
        <v>17242</v>
      </c>
      <c r="D392" s="35">
        <v>1062</v>
      </c>
      <c r="E392" s="36">
        <f t="shared" ref="E392:E435" si="61">(C392*1000)/D392</f>
        <v>16235.404896421845</v>
      </c>
      <c r="F392" s="37">
        <f t="shared" si="58"/>
        <v>0.91180060220961934</v>
      </c>
      <c r="G392" s="38">
        <f t="shared" ref="G392:G435" si="62">(E$437-E392)*0.6</f>
        <v>942.28031739216021</v>
      </c>
      <c r="H392" s="38">
        <f t="shared" ref="H392:H435" si="63">IF(E392&gt;=E$437*0.9,0,IF(E392&lt;0.9*E$437,(E$437*0.9-E392)*0.35))</f>
        <v>0</v>
      </c>
      <c r="I392" s="36">
        <f t="shared" ref="I392:I435" si="64">G392+H392</f>
        <v>942.28031739216021</v>
      </c>
      <c r="J392" s="39">
        <f t="shared" si="60"/>
        <v>-220.60878124086005</v>
      </c>
      <c r="K392" s="36">
        <f t="shared" ref="K392:K435" si="65">I392+J392</f>
        <v>721.67153615130019</v>
      </c>
      <c r="L392" s="36">
        <f t="shared" ref="L392:L435" si="66">(I392*D392)</f>
        <v>1000701.6970704742</v>
      </c>
      <c r="M392" s="36">
        <f t="shared" ref="M392:M435" si="67">(K392*D392)</f>
        <v>766415.17139268084</v>
      </c>
      <c r="N392" s="40">
        <f>'jan-juli'!M392</f>
        <v>675962.09699139418</v>
      </c>
      <c r="O392" s="40">
        <f t="shared" si="59"/>
        <v>90453.074401286663</v>
      </c>
      <c r="Q392" s="62"/>
      <c r="R392" s="63"/>
      <c r="S392" s="63"/>
      <c r="T392" s="63"/>
    </row>
    <row r="393" spans="1:20" s="34" customFormat="1" x14ac:dyDescent="0.3">
      <c r="A393" s="33">
        <v>1902</v>
      </c>
      <c r="B393" s="34" t="s">
        <v>443</v>
      </c>
      <c r="C393" s="35">
        <v>1263508</v>
      </c>
      <c r="D393" s="35">
        <v>73480</v>
      </c>
      <c r="E393" s="36">
        <f t="shared" si="61"/>
        <v>17195.264017419708</v>
      </c>
      <c r="F393" s="37">
        <f t="shared" ref="F393:F435" si="68">IF(ISNUMBER(C393),E393/E$437,"")</f>
        <v>0.96570748843425136</v>
      </c>
      <c r="G393" s="38">
        <f t="shared" si="62"/>
        <v>366.3648447934429</v>
      </c>
      <c r="H393" s="38">
        <f t="shared" si="63"/>
        <v>0</v>
      </c>
      <c r="I393" s="36">
        <f t="shared" si="64"/>
        <v>366.3648447934429</v>
      </c>
      <c r="J393" s="39">
        <f t="shared" si="60"/>
        <v>-220.60878124086005</v>
      </c>
      <c r="K393" s="36">
        <f t="shared" si="65"/>
        <v>145.75606355258284</v>
      </c>
      <c r="L393" s="36">
        <f t="shared" si="66"/>
        <v>26920488.795422185</v>
      </c>
      <c r="M393" s="36">
        <f t="shared" si="67"/>
        <v>10710155.549843788</v>
      </c>
      <c r="N393" s="40">
        <f>'jan-juli'!M393</f>
        <v>7507800.4585005911</v>
      </c>
      <c r="O393" s="40">
        <f t="shared" ref="O393:O437" si="69">M393-N393</f>
        <v>3202355.091343197</v>
      </c>
      <c r="Q393" s="62"/>
      <c r="R393" s="63"/>
      <c r="S393" s="63"/>
      <c r="T393" s="63"/>
    </row>
    <row r="394" spans="1:20" s="34" customFormat="1" x14ac:dyDescent="0.3">
      <c r="A394" s="33">
        <v>1903</v>
      </c>
      <c r="B394" s="34" t="s">
        <v>444</v>
      </c>
      <c r="C394" s="35">
        <v>380989</v>
      </c>
      <c r="D394" s="35">
        <v>24695</v>
      </c>
      <c r="E394" s="36">
        <f t="shared" si="61"/>
        <v>15427.778902611864</v>
      </c>
      <c r="F394" s="37">
        <f t="shared" si="68"/>
        <v>0.86644331840831545</v>
      </c>
      <c r="G394" s="38">
        <f t="shared" si="62"/>
        <v>1426.8559136781489</v>
      </c>
      <c r="H394" s="38">
        <f t="shared" si="63"/>
        <v>209.12709308961303</v>
      </c>
      <c r="I394" s="36">
        <f t="shared" si="64"/>
        <v>1635.9830067677619</v>
      </c>
      <c r="J394" s="39">
        <f t="shared" ref="J394:J435" si="70">I$439</f>
        <v>-220.60878124086005</v>
      </c>
      <c r="K394" s="36">
        <f t="shared" si="65"/>
        <v>1415.3742255269019</v>
      </c>
      <c r="L394" s="36">
        <f t="shared" si="66"/>
        <v>40400600.352129884</v>
      </c>
      <c r="M394" s="36">
        <f t="shared" si="67"/>
        <v>34952666.49938684</v>
      </c>
      <c r="N394" s="40">
        <f>'jan-juli'!M394</f>
        <v>33444860.062681571</v>
      </c>
      <c r="O394" s="40">
        <f t="shared" si="69"/>
        <v>1507806.4367052689</v>
      </c>
      <c r="Q394" s="62"/>
      <c r="R394" s="63"/>
      <c r="S394" s="63"/>
      <c r="T394" s="63"/>
    </row>
    <row r="395" spans="1:20" s="34" customFormat="1" x14ac:dyDescent="0.3">
      <c r="A395" s="33">
        <v>1911</v>
      </c>
      <c r="B395" s="34" t="s">
        <v>445</v>
      </c>
      <c r="C395" s="35">
        <v>37439</v>
      </c>
      <c r="D395" s="35">
        <v>3029</v>
      </c>
      <c r="E395" s="36">
        <f t="shared" si="61"/>
        <v>12360.184879498183</v>
      </c>
      <c r="F395" s="37">
        <f t="shared" si="68"/>
        <v>0.69416340944059229</v>
      </c>
      <c r="G395" s="38">
        <f t="shared" si="62"/>
        <v>3267.4123275463576</v>
      </c>
      <c r="H395" s="38">
        <f t="shared" si="63"/>
        <v>1282.7850011794012</v>
      </c>
      <c r="I395" s="36">
        <f t="shared" si="64"/>
        <v>4550.1973287257588</v>
      </c>
      <c r="J395" s="39">
        <f t="shared" si="70"/>
        <v>-220.60878124086005</v>
      </c>
      <c r="K395" s="36">
        <f t="shared" si="65"/>
        <v>4329.5885474848983</v>
      </c>
      <c r="L395" s="36">
        <f t="shared" si="66"/>
        <v>13782547.708710324</v>
      </c>
      <c r="M395" s="36">
        <f t="shared" si="67"/>
        <v>13114323.710331757</v>
      </c>
      <c r="N395" s="40">
        <f>'jan-juli'!M395</f>
        <v>12306163.084829418</v>
      </c>
      <c r="O395" s="40">
        <f t="shared" si="69"/>
        <v>808160.62550233863</v>
      </c>
      <c r="Q395" s="62"/>
      <c r="R395" s="63"/>
      <c r="S395" s="63"/>
      <c r="T395" s="63"/>
    </row>
    <row r="396" spans="1:20" s="34" customFormat="1" x14ac:dyDescent="0.3">
      <c r="A396" s="33">
        <v>1913</v>
      </c>
      <c r="B396" s="34" t="s">
        <v>446</v>
      </c>
      <c r="C396" s="35">
        <v>41485</v>
      </c>
      <c r="D396" s="35">
        <v>3041</v>
      </c>
      <c r="E396" s="36">
        <f t="shared" si="61"/>
        <v>13641.894113778362</v>
      </c>
      <c r="F396" s="37">
        <f t="shared" si="68"/>
        <v>0.76614579972467212</v>
      </c>
      <c r="G396" s="38">
        <f t="shared" si="62"/>
        <v>2498.3867869782503</v>
      </c>
      <c r="H396" s="38">
        <f t="shared" si="63"/>
        <v>834.18676918133872</v>
      </c>
      <c r="I396" s="36">
        <f t="shared" si="64"/>
        <v>3332.5735561595889</v>
      </c>
      <c r="J396" s="39">
        <f t="shared" si="70"/>
        <v>-220.60878124086005</v>
      </c>
      <c r="K396" s="36">
        <f t="shared" si="65"/>
        <v>3111.9647749187288</v>
      </c>
      <c r="L396" s="36">
        <f t="shared" si="66"/>
        <v>10134356.18428131</v>
      </c>
      <c r="M396" s="36">
        <f t="shared" si="67"/>
        <v>9463484.880527854</v>
      </c>
      <c r="N396" s="40">
        <f>'jan-juli'!M396</f>
        <v>9196438.0623856951</v>
      </c>
      <c r="O396" s="40">
        <f t="shared" si="69"/>
        <v>267046.81814215891</v>
      </c>
      <c r="Q396" s="62"/>
      <c r="R396" s="63"/>
      <c r="S396" s="63"/>
      <c r="T396" s="63"/>
    </row>
    <row r="397" spans="1:20" s="34" customFormat="1" x14ac:dyDescent="0.3">
      <c r="A397" s="33">
        <v>1917</v>
      </c>
      <c r="B397" s="34" t="s">
        <v>447</v>
      </c>
      <c r="C397" s="35">
        <v>18681</v>
      </c>
      <c r="D397" s="35">
        <v>1403</v>
      </c>
      <c r="E397" s="36">
        <f t="shared" si="61"/>
        <v>13315.039201710621</v>
      </c>
      <c r="F397" s="37">
        <f t="shared" si="68"/>
        <v>0.74778921991900171</v>
      </c>
      <c r="G397" s="38">
        <f t="shared" si="62"/>
        <v>2694.4997342188949</v>
      </c>
      <c r="H397" s="38">
        <f t="shared" si="63"/>
        <v>948.58598840504828</v>
      </c>
      <c r="I397" s="36">
        <f t="shared" si="64"/>
        <v>3643.0857226239432</v>
      </c>
      <c r="J397" s="39">
        <f t="shared" si="70"/>
        <v>-220.60878124086005</v>
      </c>
      <c r="K397" s="36">
        <f t="shared" si="65"/>
        <v>3422.4769413830832</v>
      </c>
      <c r="L397" s="36">
        <f t="shared" si="66"/>
        <v>5111249.2688413924</v>
      </c>
      <c r="M397" s="36">
        <f t="shared" si="67"/>
        <v>4801735.1487604659</v>
      </c>
      <c r="N397" s="40">
        <f>'jan-juli'!M397</f>
        <v>4524228.6259543318</v>
      </c>
      <c r="O397" s="40">
        <f t="shared" si="69"/>
        <v>277506.52280613407</v>
      </c>
      <c r="Q397" s="62"/>
      <c r="R397" s="63"/>
      <c r="S397" s="63"/>
      <c r="T397" s="63"/>
    </row>
    <row r="398" spans="1:20" s="34" customFormat="1" x14ac:dyDescent="0.3">
      <c r="A398" s="33">
        <v>1919</v>
      </c>
      <c r="B398" s="34" t="s">
        <v>448</v>
      </c>
      <c r="C398" s="35">
        <v>13105</v>
      </c>
      <c r="D398" s="35">
        <v>1137</v>
      </c>
      <c r="E398" s="36">
        <f t="shared" si="61"/>
        <v>11525.945470536499</v>
      </c>
      <c r="F398" s="37">
        <f t="shared" si="68"/>
        <v>0.6473114830284642</v>
      </c>
      <c r="G398" s="38">
        <f t="shared" si="62"/>
        <v>3767.9559729233679</v>
      </c>
      <c r="H398" s="38">
        <f t="shared" si="63"/>
        <v>1574.7687943159908</v>
      </c>
      <c r="I398" s="36">
        <f t="shared" si="64"/>
        <v>5342.7247672393587</v>
      </c>
      <c r="J398" s="39">
        <f t="shared" si="70"/>
        <v>-220.60878124086005</v>
      </c>
      <c r="K398" s="36">
        <f t="shared" si="65"/>
        <v>5122.1159859984982</v>
      </c>
      <c r="L398" s="36">
        <f t="shared" si="66"/>
        <v>6074678.060351151</v>
      </c>
      <c r="M398" s="36">
        <f t="shared" si="67"/>
        <v>5823845.8760802923</v>
      </c>
      <c r="N398" s="40">
        <f>'jan-juli'!M398</f>
        <v>5675391.6234569335</v>
      </c>
      <c r="O398" s="40">
        <f t="shared" si="69"/>
        <v>148454.25262335874</v>
      </c>
      <c r="Q398" s="62"/>
      <c r="R398" s="63"/>
      <c r="S398" s="63"/>
      <c r="T398" s="63"/>
    </row>
    <row r="399" spans="1:20" s="34" customFormat="1" x14ac:dyDescent="0.3">
      <c r="A399" s="33">
        <v>1920</v>
      </c>
      <c r="B399" s="34" t="s">
        <v>449</v>
      </c>
      <c r="C399" s="35">
        <v>11471</v>
      </c>
      <c r="D399" s="35">
        <v>1051</v>
      </c>
      <c r="E399" s="36">
        <f t="shared" si="61"/>
        <v>10914.367269267364</v>
      </c>
      <c r="F399" s="37">
        <f t="shared" si="68"/>
        <v>0.61296448794130309</v>
      </c>
      <c r="G399" s="38">
        <f t="shared" si="62"/>
        <v>4134.902893684849</v>
      </c>
      <c r="H399" s="38">
        <f t="shared" si="63"/>
        <v>1788.8211647601879</v>
      </c>
      <c r="I399" s="36">
        <f t="shared" si="64"/>
        <v>5923.7240584450374</v>
      </c>
      <c r="J399" s="39">
        <f t="shared" si="70"/>
        <v>-220.60878124086005</v>
      </c>
      <c r="K399" s="36">
        <f t="shared" si="65"/>
        <v>5703.1152772041769</v>
      </c>
      <c r="L399" s="36">
        <f t="shared" si="66"/>
        <v>6225833.985425734</v>
      </c>
      <c r="M399" s="36">
        <f t="shared" si="67"/>
        <v>5993974.15634159</v>
      </c>
      <c r="N399" s="40">
        <f>'jan-juli'!M399</f>
        <v>5842429.2843036391</v>
      </c>
      <c r="O399" s="40">
        <f t="shared" si="69"/>
        <v>151544.8720379509</v>
      </c>
      <c r="Q399" s="62"/>
      <c r="R399" s="63"/>
      <c r="S399" s="63"/>
      <c r="T399" s="63"/>
    </row>
    <row r="400" spans="1:20" s="34" customFormat="1" x14ac:dyDescent="0.3">
      <c r="A400" s="33">
        <v>1922</v>
      </c>
      <c r="B400" s="34" t="s">
        <v>450</v>
      </c>
      <c r="C400" s="35">
        <v>71380</v>
      </c>
      <c r="D400" s="35">
        <v>4019</v>
      </c>
      <c r="E400" s="36">
        <f t="shared" si="61"/>
        <v>17760.636974371733</v>
      </c>
      <c r="F400" s="37">
        <f t="shared" si="68"/>
        <v>0.99745953933231701</v>
      </c>
      <c r="G400" s="38">
        <f t="shared" si="62"/>
        <v>27.141070622227563</v>
      </c>
      <c r="H400" s="38">
        <f t="shared" si="63"/>
        <v>0</v>
      </c>
      <c r="I400" s="36">
        <f t="shared" si="64"/>
        <v>27.141070622227563</v>
      </c>
      <c r="J400" s="39">
        <f t="shared" si="70"/>
        <v>-220.60878124086005</v>
      </c>
      <c r="K400" s="36">
        <f t="shared" si="65"/>
        <v>-193.46771061863248</v>
      </c>
      <c r="L400" s="36">
        <f t="shared" si="66"/>
        <v>109079.96283073258</v>
      </c>
      <c r="M400" s="36">
        <f t="shared" si="67"/>
        <v>-777546.72897628392</v>
      </c>
      <c r="N400" s="40">
        <f>'jan-juli'!M400</f>
        <v>-1433595.2280523418</v>
      </c>
      <c r="O400" s="40">
        <f t="shared" si="69"/>
        <v>656048.49907605792</v>
      </c>
      <c r="Q400" s="62"/>
      <c r="R400" s="63"/>
      <c r="S400" s="63"/>
      <c r="T400" s="63"/>
    </row>
    <row r="401" spans="1:20" s="34" customFormat="1" x14ac:dyDescent="0.3">
      <c r="A401" s="33">
        <v>1923</v>
      </c>
      <c r="B401" s="34" t="s">
        <v>451</v>
      </c>
      <c r="C401" s="35">
        <v>28057</v>
      </c>
      <c r="D401" s="35">
        <v>2230</v>
      </c>
      <c r="E401" s="36">
        <f t="shared" si="61"/>
        <v>12581.614349775784</v>
      </c>
      <c r="F401" s="37">
        <f t="shared" si="68"/>
        <v>0.70659916485501806</v>
      </c>
      <c r="G401" s="38">
        <f t="shared" si="62"/>
        <v>3134.554645379797</v>
      </c>
      <c r="H401" s="38">
        <f t="shared" si="63"/>
        <v>1205.2846865822412</v>
      </c>
      <c r="I401" s="36">
        <f t="shared" si="64"/>
        <v>4339.8393319620382</v>
      </c>
      <c r="J401" s="39">
        <f t="shared" si="70"/>
        <v>-220.60878124086005</v>
      </c>
      <c r="K401" s="36">
        <f t="shared" si="65"/>
        <v>4119.2305507211777</v>
      </c>
      <c r="L401" s="36">
        <f t="shared" si="66"/>
        <v>9677841.7102753446</v>
      </c>
      <c r="M401" s="36">
        <f t="shared" si="67"/>
        <v>9185884.1281082258</v>
      </c>
      <c r="N401" s="40">
        <f>'jan-juli'!M401</f>
        <v>8828958.3292075302</v>
      </c>
      <c r="O401" s="40">
        <f t="shared" si="69"/>
        <v>356925.79890069552</v>
      </c>
      <c r="Q401" s="62"/>
      <c r="R401" s="63"/>
      <c r="S401" s="63"/>
      <c r="T401" s="63"/>
    </row>
    <row r="402" spans="1:20" s="34" customFormat="1" x14ac:dyDescent="0.3">
      <c r="A402" s="33">
        <v>1924</v>
      </c>
      <c r="B402" s="34" t="s">
        <v>452</v>
      </c>
      <c r="C402" s="35">
        <v>110451</v>
      </c>
      <c r="D402" s="35">
        <v>6741</v>
      </c>
      <c r="E402" s="36">
        <f t="shared" si="61"/>
        <v>16384.957721406321</v>
      </c>
      <c r="F402" s="37">
        <f t="shared" si="68"/>
        <v>0.92019967551594917</v>
      </c>
      <c r="G402" s="38">
        <f t="shared" si="62"/>
        <v>852.54862240147486</v>
      </c>
      <c r="H402" s="38">
        <f t="shared" si="63"/>
        <v>0</v>
      </c>
      <c r="I402" s="36">
        <f t="shared" si="64"/>
        <v>852.54862240147486</v>
      </c>
      <c r="J402" s="39">
        <f t="shared" si="70"/>
        <v>-220.60878124086005</v>
      </c>
      <c r="K402" s="36">
        <f t="shared" si="65"/>
        <v>631.93984116061483</v>
      </c>
      <c r="L402" s="36">
        <f t="shared" si="66"/>
        <v>5747030.263608342</v>
      </c>
      <c r="M402" s="36">
        <f t="shared" si="67"/>
        <v>4259906.4692637045</v>
      </c>
      <c r="N402" s="40">
        <f>'jan-juli'!M402</f>
        <v>3394886.5309030013</v>
      </c>
      <c r="O402" s="40">
        <f t="shared" si="69"/>
        <v>865019.93836070318</v>
      </c>
      <c r="Q402" s="62"/>
      <c r="R402" s="63"/>
      <c r="S402" s="63"/>
      <c r="T402" s="63"/>
    </row>
    <row r="403" spans="1:20" s="34" customFormat="1" x14ac:dyDescent="0.3">
      <c r="A403" s="33">
        <v>1925</v>
      </c>
      <c r="B403" s="34" t="s">
        <v>453</v>
      </c>
      <c r="C403" s="35">
        <v>49238</v>
      </c>
      <c r="D403" s="35">
        <v>3452</v>
      </c>
      <c r="E403" s="36">
        <f t="shared" si="61"/>
        <v>14263.61529548088</v>
      </c>
      <c r="F403" s="37">
        <f t="shared" si="68"/>
        <v>0.80106243725231197</v>
      </c>
      <c r="G403" s="38">
        <f t="shared" si="62"/>
        <v>2125.3540779567393</v>
      </c>
      <c r="H403" s="38">
        <f t="shared" si="63"/>
        <v>616.58435558545739</v>
      </c>
      <c r="I403" s="36">
        <f t="shared" si="64"/>
        <v>2741.9384335421964</v>
      </c>
      <c r="J403" s="39">
        <f t="shared" si="70"/>
        <v>-220.60878124086005</v>
      </c>
      <c r="K403" s="36">
        <f t="shared" si="65"/>
        <v>2521.3296523013364</v>
      </c>
      <c r="L403" s="36">
        <f t="shared" si="66"/>
        <v>9465171.4725876618</v>
      </c>
      <c r="M403" s="36">
        <f t="shared" si="67"/>
        <v>8703629.9597442131</v>
      </c>
      <c r="N403" s="40">
        <f>'jan-juli'!M403</f>
        <v>8682468.5436880663</v>
      </c>
      <c r="O403" s="40">
        <f t="shared" si="69"/>
        <v>21161.416056146845</v>
      </c>
      <c r="Q403" s="62"/>
      <c r="R403" s="63"/>
      <c r="S403" s="63"/>
      <c r="T403" s="63"/>
    </row>
    <row r="404" spans="1:20" s="34" customFormat="1" x14ac:dyDescent="0.3">
      <c r="A404" s="33">
        <v>1926</v>
      </c>
      <c r="B404" s="34" t="s">
        <v>454</v>
      </c>
      <c r="C404" s="35">
        <v>14147</v>
      </c>
      <c r="D404" s="35">
        <v>1158</v>
      </c>
      <c r="E404" s="36">
        <f t="shared" si="61"/>
        <v>12216.753022452504</v>
      </c>
      <c r="F404" s="37">
        <f t="shared" si="68"/>
        <v>0.68610809733321654</v>
      </c>
      <c r="G404" s="38">
        <f t="shared" si="62"/>
        <v>3353.4714417737655</v>
      </c>
      <c r="H404" s="38">
        <f t="shared" si="63"/>
        <v>1332.9861511453892</v>
      </c>
      <c r="I404" s="36">
        <f t="shared" si="64"/>
        <v>4686.4575929191542</v>
      </c>
      <c r="J404" s="39">
        <f t="shared" si="70"/>
        <v>-220.60878124086005</v>
      </c>
      <c r="K404" s="36">
        <f t="shared" si="65"/>
        <v>4465.8488116782937</v>
      </c>
      <c r="L404" s="36">
        <f t="shared" si="66"/>
        <v>5426917.8926003808</v>
      </c>
      <c r="M404" s="36">
        <f t="shared" si="67"/>
        <v>5171452.9239234645</v>
      </c>
      <c r="N404" s="40">
        <f>'jan-juli'!M404</f>
        <v>4970310.334180411</v>
      </c>
      <c r="O404" s="40">
        <f t="shared" si="69"/>
        <v>201142.58974305354</v>
      </c>
      <c r="Q404" s="62"/>
      <c r="R404" s="63"/>
      <c r="S404" s="63"/>
      <c r="T404" s="63"/>
    </row>
    <row r="405" spans="1:20" s="34" customFormat="1" x14ac:dyDescent="0.3">
      <c r="A405" s="33">
        <v>1927</v>
      </c>
      <c r="B405" s="34" t="s">
        <v>455</v>
      </c>
      <c r="C405" s="35">
        <v>19229</v>
      </c>
      <c r="D405" s="35">
        <v>1543</v>
      </c>
      <c r="E405" s="36">
        <f t="shared" si="61"/>
        <v>12462.086843810759</v>
      </c>
      <c r="F405" s="37">
        <f t="shared" si="68"/>
        <v>0.69988635093908413</v>
      </c>
      <c r="G405" s="38">
        <f t="shared" si="62"/>
        <v>3206.2711489588119</v>
      </c>
      <c r="H405" s="38">
        <f t="shared" si="63"/>
        <v>1247.1193136699999</v>
      </c>
      <c r="I405" s="36">
        <f t="shared" si="64"/>
        <v>4453.3904626288113</v>
      </c>
      <c r="J405" s="39">
        <f t="shared" si="70"/>
        <v>-220.60878124086005</v>
      </c>
      <c r="K405" s="36">
        <f t="shared" si="65"/>
        <v>4232.7816813879508</v>
      </c>
      <c r="L405" s="36">
        <f t="shared" si="66"/>
        <v>6871581.483836256</v>
      </c>
      <c r="M405" s="36">
        <f t="shared" si="67"/>
        <v>6531182.1343816081</v>
      </c>
      <c r="N405" s="40">
        <f>'jan-juli'!M405</f>
        <v>6602253.364110861</v>
      </c>
      <c r="O405" s="40">
        <f t="shared" si="69"/>
        <v>-71071.229729252867</v>
      </c>
      <c r="Q405" s="62"/>
      <c r="R405" s="63"/>
      <c r="S405" s="63"/>
      <c r="T405" s="63"/>
    </row>
    <row r="406" spans="1:20" s="34" customFormat="1" x14ac:dyDescent="0.3">
      <c r="A406" s="33">
        <v>1928</v>
      </c>
      <c r="B406" s="34" t="s">
        <v>456</v>
      </c>
      <c r="C406" s="35">
        <v>12877</v>
      </c>
      <c r="D406" s="35">
        <v>913</v>
      </c>
      <c r="E406" s="36">
        <f t="shared" si="61"/>
        <v>14104.052573932093</v>
      </c>
      <c r="F406" s="37">
        <f t="shared" si="68"/>
        <v>0.79210119566169079</v>
      </c>
      <c r="G406" s="38">
        <f t="shared" si="62"/>
        <v>2221.0917108860117</v>
      </c>
      <c r="H406" s="38">
        <f t="shared" si="63"/>
        <v>672.43130812753304</v>
      </c>
      <c r="I406" s="36">
        <f t="shared" si="64"/>
        <v>2893.5230190135449</v>
      </c>
      <c r="J406" s="39">
        <f t="shared" si="70"/>
        <v>-220.60878124086005</v>
      </c>
      <c r="K406" s="36">
        <f t="shared" si="65"/>
        <v>2672.9142377726848</v>
      </c>
      <c r="L406" s="36">
        <f t="shared" si="66"/>
        <v>2641786.5163593665</v>
      </c>
      <c r="M406" s="36">
        <f t="shared" si="67"/>
        <v>2440370.6990864612</v>
      </c>
      <c r="N406" s="40">
        <f>'jan-juli'!M406</f>
        <v>2441942.042406491</v>
      </c>
      <c r="O406" s="40">
        <f t="shared" si="69"/>
        <v>-1571.3433200297877</v>
      </c>
      <c r="Q406" s="62"/>
      <c r="R406" s="63"/>
      <c r="S406" s="63"/>
      <c r="T406" s="63"/>
    </row>
    <row r="407" spans="1:20" s="34" customFormat="1" x14ac:dyDescent="0.3">
      <c r="A407" s="33">
        <v>1929</v>
      </c>
      <c r="B407" s="34" t="s">
        <v>457</v>
      </c>
      <c r="C407" s="35">
        <v>14530</v>
      </c>
      <c r="D407" s="35">
        <v>915</v>
      </c>
      <c r="E407" s="36">
        <f t="shared" si="61"/>
        <v>15879.781420765028</v>
      </c>
      <c r="F407" s="37">
        <f t="shared" si="68"/>
        <v>0.89182834396706523</v>
      </c>
      <c r="G407" s="38">
        <f t="shared" si="62"/>
        <v>1155.6544027862506</v>
      </c>
      <c r="H407" s="38">
        <f t="shared" si="63"/>
        <v>50.926211736005733</v>
      </c>
      <c r="I407" s="36">
        <f t="shared" si="64"/>
        <v>1206.5806145222564</v>
      </c>
      <c r="J407" s="39">
        <f t="shared" si="70"/>
        <v>-220.60878124086005</v>
      </c>
      <c r="K407" s="36">
        <f t="shared" si="65"/>
        <v>985.97183328139636</v>
      </c>
      <c r="L407" s="36">
        <f t="shared" si="66"/>
        <v>1104021.2622878647</v>
      </c>
      <c r="M407" s="36">
        <f t="shared" si="67"/>
        <v>902164.22745247767</v>
      </c>
      <c r="N407" s="40">
        <f>'jan-juli'!M407</f>
        <v>749988.24740783963</v>
      </c>
      <c r="O407" s="40">
        <f t="shared" si="69"/>
        <v>152175.98004463804</v>
      </c>
      <c r="Q407" s="62"/>
      <c r="R407" s="63"/>
      <c r="S407" s="63"/>
      <c r="T407" s="63"/>
    </row>
    <row r="408" spans="1:20" s="34" customFormat="1" x14ac:dyDescent="0.3">
      <c r="A408" s="33">
        <v>1931</v>
      </c>
      <c r="B408" s="34" t="s">
        <v>458</v>
      </c>
      <c r="C408" s="35">
        <v>174510</v>
      </c>
      <c r="D408" s="35">
        <v>11618</v>
      </c>
      <c r="E408" s="36">
        <f t="shared" si="61"/>
        <v>15020.657600275435</v>
      </c>
      <c r="F408" s="37">
        <f t="shared" si="68"/>
        <v>0.84357887794557518</v>
      </c>
      <c r="G408" s="38">
        <f t="shared" si="62"/>
        <v>1671.1286950800061</v>
      </c>
      <c r="H408" s="38">
        <f t="shared" si="63"/>
        <v>351.61954890736314</v>
      </c>
      <c r="I408" s="36">
        <f t="shared" si="64"/>
        <v>2022.7482439873693</v>
      </c>
      <c r="J408" s="39">
        <f t="shared" si="70"/>
        <v>-220.60878124086005</v>
      </c>
      <c r="K408" s="36">
        <f t="shared" si="65"/>
        <v>1802.1394627465093</v>
      </c>
      <c r="L408" s="36">
        <f t="shared" si="66"/>
        <v>23500289.098645255</v>
      </c>
      <c r="M408" s="36">
        <f t="shared" si="67"/>
        <v>20937256.278188944</v>
      </c>
      <c r="N408" s="40">
        <f>'jan-juli'!M408</f>
        <v>19407365.770732317</v>
      </c>
      <c r="O408" s="40">
        <f t="shared" si="69"/>
        <v>1529890.5074566267</v>
      </c>
      <c r="Q408" s="62"/>
      <c r="R408" s="63"/>
      <c r="S408" s="63"/>
      <c r="T408" s="63"/>
    </row>
    <row r="409" spans="1:20" s="34" customFormat="1" x14ac:dyDescent="0.3">
      <c r="A409" s="33">
        <v>1933</v>
      </c>
      <c r="B409" s="34" t="s">
        <v>459</v>
      </c>
      <c r="C409" s="35">
        <v>72310</v>
      </c>
      <c r="D409" s="35">
        <v>5701</v>
      </c>
      <c r="E409" s="36">
        <f t="shared" si="61"/>
        <v>12683.739694790387</v>
      </c>
      <c r="F409" s="37">
        <f t="shared" si="68"/>
        <v>0.71233465169253474</v>
      </c>
      <c r="G409" s="38">
        <f t="shared" si="62"/>
        <v>3073.2794383710352</v>
      </c>
      <c r="H409" s="38">
        <f t="shared" si="63"/>
        <v>1169.54081582713</v>
      </c>
      <c r="I409" s="36">
        <f t="shared" si="64"/>
        <v>4242.8202541981655</v>
      </c>
      <c r="J409" s="39">
        <f t="shared" si="70"/>
        <v>-220.60878124086005</v>
      </c>
      <c r="K409" s="36">
        <f t="shared" si="65"/>
        <v>4022.2114729573054</v>
      </c>
      <c r="L409" s="36">
        <f t="shared" si="66"/>
        <v>24188318.26918374</v>
      </c>
      <c r="M409" s="36">
        <f t="shared" si="67"/>
        <v>22930627.6073296</v>
      </c>
      <c r="N409" s="40">
        <f>'jan-juli'!M409</f>
        <v>22515908.087359693</v>
      </c>
      <c r="O409" s="40">
        <f t="shared" si="69"/>
        <v>414719.51996990666</v>
      </c>
      <c r="Q409" s="62"/>
      <c r="R409" s="63"/>
      <c r="S409" s="63"/>
      <c r="T409" s="63"/>
    </row>
    <row r="410" spans="1:20" s="34" customFormat="1" x14ac:dyDescent="0.3">
      <c r="A410" s="33">
        <v>1936</v>
      </c>
      <c r="B410" s="34" t="s">
        <v>460</v>
      </c>
      <c r="C410" s="35">
        <v>31492</v>
      </c>
      <c r="D410" s="35">
        <v>2282</v>
      </c>
      <c r="E410" s="36">
        <f t="shared" si="61"/>
        <v>13800.175284837862</v>
      </c>
      <c r="F410" s="37">
        <f t="shared" si="68"/>
        <v>0.77503506784032605</v>
      </c>
      <c r="G410" s="38">
        <f t="shared" si="62"/>
        <v>2403.4180843425502</v>
      </c>
      <c r="H410" s="38">
        <f t="shared" si="63"/>
        <v>778.7883593105139</v>
      </c>
      <c r="I410" s="36">
        <f t="shared" si="64"/>
        <v>3182.2064436530641</v>
      </c>
      <c r="J410" s="39">
        <f t="shared" si="70"/>
        <v>-220.60878124086005</v>
      </c>
      <c r="K410" s="36">
        <f t="shared" si="65"/>
        <v>2961.597662412204</v>
      </c>
      <c r="L410" s="36">
        <f t="shared" si="66"/>
        <v>7261795.1044162922</v>
      </c>
      <c r="M410" s="36">
        <f t="shared" si="67"/>
        <v>6758365.8656246495</v>
      </c>
      <c r="N410" s="40">
        <f>'jan-juli'!M410</f>
        <v>6995733.2319513801</v>
      </c>
      <c r="O410" s="40">
        <f t="shared" si="69"/>
        <v>-237367.3663267307</v>
      </c>
      <c r="Q410" s="62"/>
      <c r="R410" s="63"/>
      <c r="S410" s="63"/>
      <c r="T410" s="63"/>
    </row>
    <row r="411" spans="1:20" s="34" customFormat="1" x14ac:dyDescent="0.3">
      <c r="A411" s="33">
        <v>1938</v>
      </c>
      <c r="B411" s="34" t="s">
        <v>461</v>
      </c>
      <c r="C411" s="35">
        <v>37514</v>
      </c>
      <c r="D411" s="35">
        <v>2861</v>
      </c>
      <c r="E411" s="36">
        <f t="shared" si="61"/>
        <v>13112.198531981825</v>
      </c>
      <c r="F411" s="37">
        <f t="shared" si="68"/>
        <v>0.73639743474387009</v>
      </c>
      <c r="G411" s="38">
        <f t="shared" si="62"/>
        <v>2816.2041360561725</v>
      </c>
      <c r="H411" s="38">
        <f t="shared" si="63"/>
        <v>1019.5802228101268</v>
      </c>
      <c r="I411" s="36">
        <f t="shared" si="64"/>
        <v>3835.784358866299</v>
      </c>
      <c r="J411" s="39">
        <f t="shared" si="70"/>
        <v>-220.60878124086005</v>
      </c>
      <c r="K411" s="36">
        <f t="shared" si="65"/>
        <v>3615.175577625439</v>
      </c>
      <c r="L411" s="36">
        <f t="shared" si="66"/>
        <v>10974179.050716482</v>
      </c>
      <c r="M411" s="36">
        <f t="shared" si="67"/>
        <v>10343017.327586381</v>
      </c>
      <c r="N411" s="40">
        <f>'jan-juli'!M411</f>
        <v>10430413.399041586</v>
      </c>
      <c r="O411" s="40">
        <f t="shared" si="69"/>
        <v>-87396.071455204859</v>
      </c>
      <c r="Q411" s="62"/>
      <c r="R411" s="63"/>
      <c r="S411" s="63"/>
      <c r="T411" s="63"/>
    </row>
    <row r="412" spans="1:20" s="34" customFormat="1" x14ac:dyDescent="0.3">
      <c r="A412" s="33">
        <v>1939</v>
      </c>
      <c r="B412" s="34" t="s">
        <v>462</v>
      </c>
      <c r="C412" s="35">
        <v>28711</v>
      </c>
      <c r="D412" s="35">
        <v>1865</v>
      </c>
      <c r="E412" s="36">
        <f t="shared" si="61"/>
        <v>15394.638069705094</v>
      </c>
      <c r="F412" s="37">
        <f t="shared" si="68"/>
        <v>0.8645820878695698</v>
      </c>
      <c r="G412" s="38">
        <f t="shared" si="62"/>
        <v>1446.7404134222113</v>
      </c>
      <c r="H412" s="38">
        <f t="shared" si="63"/>
        <v>220.7263846069828</v>
      </c>
      <c r="I412" s="36">
        <f t="shared" si="64"/>
        <v>1667.466798029194</v>
      </c>
      <c r="J412" s="39">
        <f t="shared" si="70"/>
        <v>-220.60878124086005</v>
      </c>
      <c r="K412" s="36">
        <f t="shared" si="65"/>
        <v>1446.858016788334</v>
      </c>
      <c r="L412" s="36">
        <f t="shared" si="66"/>
        <v>3109825.5783244469</v>
      </c>
      <c r="M412" s="36">
        <f t="shared" si="67"/>
        <v>2698390.201310243</v>
      </c>
      <c r="N412" s="40">
        <f>'jan-juli'!M412</f>
        <v>2351390.2618708713</v>
      </c>
      <c r="O412" s="40">
        <f t="shared" si="69"/>
        <v>346999.93943937169</v>
      </c>
      <c r="Q412" s="62"/>
      <c r="R412" s="63"/>
      <c r="S412" s="63"/>
      <c r="T412" s="63"/>
    </row>
    <row r="413" spans="1:20" s="34" customFormat="1" x14ac:dyDescent="0.3">
      <c r="A413" s="33">
        <v>1940</v>
      </c>
      <c r="B413" s="34" t="s">
        <v>463</v>
      </c>
      <c r="C413" s="35">
        <v>28360</v>
      </c>
      <c r="D413" s="35">
        <v>2150</v>
      </c>
      <c r="E413" s="36">
        <f t="shared" si="61"/>
        <v>13190.697674418605</v>
      </c>
      <c r="F413" s="37">
        <f t="shared" si="68"/>
        <v>0.74080604455701793</v>
      </c>
      <c r="G413" s="38">
        <f t="shared" si="62"/>
        <v>2769.1046505941044</v>
      </c>
      <c r="H413" s="38">
        <f t="shared" si="63"/>
        <v>992.10552295725381</v>
      </c>
      <c r="I413" s="36">
        <f t="shared" si="64"/>
        <v>3761.2101735513584</v>
      </c>
      <c r="J413" s="39">
        <f t="shared" si="70"/>
        <v>-220.60878124086005</v>
      </c>
      <c r="K413" s="36">
        <f t="shared" si="65"/>
        <v>3540.6013923104983</v>
      </c>
      <c r="L413" s="36">
        <f t="shared" si="66"/>
        <v>8086601.8731354205</v>
      </c>
      <c r="M413" s="36">
        <f t="shared" si="67"/>
        <v>7612292.9934675712</v>
      </c>
      <c r="N413" s="40">
        <f>'jan-juli'!M413</f>
        <v>7134758.4788323706</v>
      </c>
      <c r="O413" s="40">
        <f t="shared" si="69"/>
        <v>477534.51463520061</v>
      </c>
      <c r="Q413" s="62"/>
      <c r="R413" s="63"/>
      <c r="S413" s="63"/>
      <c r="T413" s="63"/>
    </row>
    <row r="414" spans="1:20" s="34" customFormat="1" x14ac:dyDescent="0.3">
      <c r="A414" s="33">
        <v>1941</v>
      </c>
      <c r="B414" s="34" t="s">
        <v>464</v>
      </c>
      <c r="C414" s="35">
        <v>37504</v>
      </c>
      <c r="D414" s="35">
        <v>2920</v>
      </c>
      <c r="E414" s="36">
        <f t="shared" si="61"/>
        <v>12843.835616438357</v>
      </c>
      <c r="F414" s="37">
        <f t="shared" si="68"/>
        <v>0.72132583846620701</v>
      </c>
      <c r="G414" s="38">
        <f t="shared" si="62"/>
        <v>2977.2218853822533</v>
      </c>
      <c r="H414" s="38">
        <f t="shared" si="63"/>
        <v>1113.5072432503407</v>
      </c>
      <c r="I414" s="36">
        <f t="shared" si="64"/>
        <v>4090.729128632594</v>
      </c>
      <c r="J414" s="39">
        <f t="shared" si="70"/>
        <v>-220.60878124086005</v>
      </c>
      <c r="K414" s="36">
        <f t="shared" si="65"/>
        <v>3870.120347391734</v>
      </c>
      <c r="L414" s="36">
        <f t="shared" si="66"/>
        <v>11944929.055607174</v>
      </c>
      <c r="M414" s="36">
        <f t="shared" si="67"/>
        <v>11300751.414383864</v>
      </c>
      <c r="N414" s="40">
        <f>'jan-juli'!M414</f>
        <v>10671294.538693266</v>
      </c>
      <c r="O414" s="40">
        <f t="shared" si="69"/>
        <v>629456.87569059804</v>
      </c>
      <c r="Q414" s="62"/>
      <c r="R414" s="63"/>
      <c r="S414" s="63"/>
      <c r="T414" s="63"/>
    </row>
    <row r="415" spans="1:20" s="34" customFormat="1" x14ac:dyDescent="0.3">
      <c r="A415" s="33">
        <v>1942</v>
      </c>
      <c r="B415" s="34" t="s">
        <v>465</v>
      </c>
      <c r="C415" s="35">
        <v>62137</v>
      </c>
      <c r="D415" s="35">
        <v>4895</v>
      </c>
      <c r="E415" s="36">
        <f t="shared" si="61"/>
        <v>12693.973442288048</v>
      </c>
      <c r="F415" s="37">
        <f t="shared" si="68"/>
        <v>0.71290939172462875</v>
      </c>
      <c r="G415" s="38">
        <f t="shared" si="62"/>
        <v>3067.1391898724382</v>
      </c>
      <c r="H415" s="38">
        <f t="shared" si="63"/>
        <v>1165.9590042029486</v>
      </c>
      <c r="I415" s="36">
        <f t="shared" si="64"/>
        <v>4233.0981940753863</v>
      </c>
      <c r="J415" s="39">
        <f t="shared" si="70"/>
        <v>-220.60878124086005</v>
      </c>
      <c r="K415" s="36">
        <f t="shared" si="65"/>
        <v>4012.4894128345263</v>
      </c>
      <c r="L415" s="36">
        <f t="shared" si="66"/>
        <v>20721015.659999017</v>
      </c>
      <c r="M415" s="36">
        <f t="shared" si="67"/>
        <v>19641135.675825007</v>
      </c>
      <c r="N415" s="40">
        <f>'jan-juli'!M415</f>
        <v>19181897.094829984</v>
      </c>
      <c r="O415" s="40">
        <f t="shared" si="69"/>
        <v>459238.58099502325</v>
      </c>
      <c r="Q415" s="62"/>
      <c r="R415" s="63"/>
      <c r="S415" s="63"/>
      <c r="T415" s="63"/>
    </row>
    <row r="416" spans="1:20" s="34" customFormat="1" x14ac:dyDescent="0.3">
      <c r="A416" s="33">
        <v>1943</v>
      </c>
      <c r="B416" s="34" t="s">
        <v>466</v>
      </c>
      <c r="C416" s="35">
        <v>19246</v>
      </c>
      <c r="D416" s="35">
        <v>1231</v>
      </c>
      <c r="E416" s="36">
        <f t="shared" si="61"/>
        <v>15634.443541835906</v>
      </c>
      <c r="F416" s="37">
        <f t="shared" si="68"/>
        <v>0.87804986248295358</v>
      </c>
      <c r="G416" s="38">
        <f t="shared" si="62"/>
        <v>1302.8571301437237</v>
      </c>
      <c r="H416" s="38">
        <f t="shared" si="63"/>
        <v>136.79446936119837</v>
      </c>
      <c r="I416" s="36">
        <f t="shared" si="64"/>
        <v>1439.6515995049222</v>
      </c>
      <c r="J416" s="39">
        <f t="shared" si="70"/>
        <v>-220.60878124086005</v>
      </c>
      <c r="K416" s="36">
        <f t="shared" si="65"/>
        <v>1219.0428182640621</v>
      </c>
      <c r="L416" s="36">
        <f t="shared" si="66"/>
        <v>1772211.1189905591</v>
      </c>
      <c r="M416" s="36">
        <f t="shared" si="67"/>
        <v>1500641.7092830604</v>
      </c>
      <c r="N416" s="40">
        <f>'jan-juli'!M416</f>
        <v>1463953.9476477448</v>
      </c>
      <c r="O416" s="40">
        <f t="shared" si="69"/>
        <v>36687.761635315605</v>
      </c>
      <c r="Q416" s="62"/>
      <c r="R416" s="63"/>
      <c r="S416" s="63"/>
      <c r="T416" s="63"/>
    </row>
    <row r="417" spans="1:20" s="34" customFormat="1" x14ac:dyDescent="0.3">
      <c r="A417" s="33">
        <v>2002</v>
      </c>
      <c r="B417" s="34" t="s">
        <v>467</v>
      </c>
      <c r="C417" s="35">
        <v>29307</v>
      </c>
      <c r="D417" s="35">
        <v>2137</v>
      </c>
      <c r="E417" s="36">
        <f t="shared" si="61"/>
        <v>13714.085166120731</v>
      </c>
      <c r="F417" s="37">
        <f t="shared" si="68"/>
        <v>0.77020013932506137</v>
      </c>
      <c r="G417" s="38">
        <f t="shared" si="62"/>
        <v>2455.0721555728292</v>
      </c>
      <c r="H417" s="38">
        <f t="shared" si="63"/>
        <v>808.91990086150975</v>
      </c>
      <c r="I417" s="36">
        <f t="shared" si="64"/>
        <v>3263.9920564343388</v>
      </c>
      <c r="J417" s="39">
        <f t="shared" si="70"/>
        <v>-220.60878124086005</v>
      </c>
      <c r="K417" s="36">
        <f t="shared" si="65"/>
        <v>3043.3832751934788</v>
      </c>
      <c r="L417" s="36">
        <f t="shared" si="66"/>
        <v>6975151.0246001817</v>
      </c>
      <c r="M417" s="36">
        <f t="shared" si="67"/>
        <v>6503710.0590884639</v>
      </c>
      <c r="N417" s="40">
        <f>'jan-juli'!M417</f>
        <v>6817389.7531464072</v>
      </c>
      <c r="O417" s="40">
        <f t="shared" si="69"/>
        <v>-313679.6940579433</v>
      </c>
      <c r="Q417" s="62"/>
      <c r="R417" s="63"/>
      <c r="S417" s="63"/>
      <c r="T417" s="63"/>
    </row>
    <row r="418" spans="1:20" s="34" customFormat="1" x14ac:dyDescent="0.3">
      <c r="A418" s="33">
        <v>2003</v>
      </c>
      <c r="B418" s="34" t="s">
        <v>468</v>
      </c>
      <c r="C418" s="35">
        <v>89575</v>
      </c>
      <c r="D418" s="35">
        <v>6160</v>
      </c>
      <c r="E418" s="36">
        <f t="shared" si="61"/>
        <v>14541.396103896104</v>
      </c>
      <c r="F418" s="37">
        <f t="shared" si="68"/>
        <v>0.81666295414801915</v>
      </c>
      <c r="G418" s="38">
        <f t="shared" si="62"/>
        <v>1958.6855929076048</v>
      </c>
      <c r="H418" s="38">
        <f t="shared" si="63"/>
        <v>519.36107264012901</v>
      </c>
      <c r="I418" s="36">
        <f t="shared" si="64"/>
        <v>2478.0466655477339</v>
      </c>
      <c r="J418" s="39">
        <f t="shared" si="70"/>
        <v>-220.60878124086005</v>
      </c>
      <c r="K418" s="36">
        <f t="shared" si="65"/>
        <v>2257.4378843068739</v>
      </c>
      <c r="L418" s="36">
        <f t="shared" si="66"/>
        <v>15264767.459774042</v>
      </c>
      <c r="M418" s="36">
        <f t="shared" si="67"/>
        <v>13905817.367330343</v>
      </c>
      <c r="N418" s="40">
        <f>'jan-juli'!M418</f>
        <v>13068538.478887169</v>
      </c>
      <c r="O418" s="40">
        <f t="shared" si="69"/>
        <v>837278.88844317384</v>
      </c>
      <c r="Q418" s="62"/>
      <c r="R418" s="63"/>
      <c r="S418" s="63"/>
      <c r="T418" s="63"/>
    </row>
    <row r="419" spans="1:20" s="34" customFormat="1" x14ac:dyDescent="0.3">
      <c r="A419" s="33">
        <v>2004</v>
      </c>
      <c r="B419" s="34" t="s">
        <v>469</v>
      </c>
      <c r="C419" s="35">
        <v>178367</v>
      </c>
      <c r="D419" s="35">
        <v>10455</v>
      </c>
      <c r="E419" s="36">
        <f t="shared" si="61"/>
        <v>17060.449545671927</v>
      </c>
      <c r="F419" s="37">
        <f t="shared" si="68"/>
        <v>0.95813613944046738</v>
      </c>
      <c r="G419" s="38">
        <f t="shared" si="62"/>
        <v>447.25352784211134</v>
      </c>
      <c r="H419" s="38">
        <f t="shared" si="63"/>
        <v>0</v>
      </c>
      <c r="I419" s="36">
        <f t="shared" si="64"/>
        <v>447.25352784211134</v>
      </c>
      <c r="J419" s="39">
        <f t="shared" si="70"/>
        <v>-220.60878124086005</v>
      </c>
      <c r="K419" s="36">
        <f t="shared" si="65"/>
        <v>226.64474660125128</v>
      </c>
      <c r="L419" s="36">
        <f t="shared" si="66"/>
        <v>4676035.6335892742</v>
      </c>
      <c r="M419" s="36">
        <f t="shared" si="67"/>
        <v>2369570.825716082</v>
      </c>
      <c r="N419" s="40">
        <f>'jan-juli'!M419</f>
        <v>1149495.2203813894</v>
      </c>
      <c r="O419" s="40">
        <f t="shared" si="69"/>
        <v>1220075.6053346926</v>
      </c>
      <c r="Q419" s="62"/>
      <c r="R419" s="63"/>
      <c r="S419" s="63"/>
      <c r="T419" s="63"/>
    </row>
    <row r="420" spans="1:20" s="34" customFormat="1" x14ac:dyDescent="0.3">
      <c r="A420" s="33">
        <v>2011</v>
      </c>
      <c r="B420" s="34" t="s">
        <v>470</v>
      </c>
      <c r="C420" s="35">
        <v>30868</v>
      </c>
      <c r="D420" s="35">
        <v>2956</v>
      </c>
      <c r="E420" s="36">
        <f t="shared" si="61"/>
        <v>10442.489851150203</v>
      </c>
      <c r="F420" s="37">
        <f t="shared" si="68"/>
        <v>0.58646326319493569</v>
      </c>
      <c r="G420" s="38">
        <f t="shared" si="62"/>
        <v>4418.0293445551451</v>
      </c>
      <c r="H420" s="38">
        <f t="shared" si="63"/>
        <v>1953.9782611011942</v>
      </c>
      <c r="I420" s="36">
        <f t="shared" si="64"/>
        <v>6372.0076056563394</v>
      </c>
      <c r="J420" s="39">
        <f t="shared" si="70"/>
        <v>-220.60878124086005</v>
      </c>
      <c r="K420" s="36">
        <f t="shared" si="65"/>
        <v>6151.3988244154789</v>
      </c>
      <c r="L420" s="36">
        <f t="shared" si="66"/>
        <v>18835654.482320137</v>
      </c>
      <c r="M420" s="36">
        <f t="shared" si="67"/>
        <v>18183534.924972154</v>
      </c>
      <c r="N420" s="40">
        <f>'jan-juli'!M420</f>
        <v>17492119.471362088</v>
      </c>
      <c r="O420" s="40">
        <f t="shared" si="69"/>
        <v>691415.45361006632</v>
      </c>
      <c r="Q420" s="62"/>
      <c r="R420" s="63"/>
      <c r="S420" s="63"/>
      <c r="T420" s="63"/>
    </row>
    <row r="421" spans="1:20" s="34" customFormat="1" x14ac:dyDescent="0.3">
      <c r="A421" s="33">
        <v>2012</v>
      </c>
      <c r="B421" s="34" t="s">
        <v>471</v>
      </c>
      <c r="C421" s="35">
        <v>291225</v>
      </c>
      <c r="D421" s="35">
        <v>20097</v>
      </c>
      <c r="E421" s="36">
        <f t="shared" si="61"/>
        <v>14490.968801313629</v>
      </c>
      <c r="F421" s="37">
        <f t="shared" si="68"/>
        <v>0.81383089389723717</v>
      </c>
      <c r="G421" s="38">
        <f t="shared" si="62"/>
        <v>1988.9419744570898</v>
      </c>
      <c r="H421" s="38">
        <f t="shared" si="63"/>
        <v>537.01062854399527</v>
      </c>
      <c r="I421" s="36">
        <f t="shared" si="64"/>
        <v>2525.9526030010852</v>
      </c>
      <c r="J421" s="39">
        <f t="shared" si="70"/>
        <v>-220.60878124086005</v>
      </c>
      <c r="K421" s="36">
        <f t="shared" si="65"/>
        <v>2305.3438217602252</v>
      </c>
      <c r="L421" s="36">
        <f t="shared" si="66"/>
        <v>50764069.462512806</v>
      </c>
      <c r="M421" s="36">
        <f t="shared" si="67"/>
        <v>46330494.785915248</v>
      </c>
      <c r="N421" s="40">
        <f>'jan-juli'!M421</f>
        <v>44821356.16236937</v>
      </c>
      <c r="O421" s="40">
        <f t="shared" si="69"/>
        <v>1509138.6235458776</v>
      </c>
      <c r="Q421" s="62"/>
      <c r="R421" s="63"/>
      <c r="S421" s="63"/>
      <c r="T421" s="63"/>
    </row>
    <row r="422" spans="1:20" s="34" customFormat="1" x14ac:dyDescent="0.3">
      <c r="A422" s="33">
        <v>2014</v>
      </c>
      <c r="B422" s="34" t="s">
        <v>472</v>
      </c>
      <c r="C422" s="35">
        <v>12049</v>
      </c>
      <c r="D422" s="35">
        <v>951</v>
      </c>
      <c r="E422" s="36">
        <f t="shared" si="61"/>
        <v>12669.82124079916</v>
      </c>
      <c r="F422" s="37">
        <f t="shared" si="68"/>
        <v>0.71155297394492123</v>
      </c>
      <c r="G422" s="38">
        <f t="shared" si="62"/>
        <v>3081.6305107657718</v>
      </c>
      <c r="H422" s="38">
        <f t="shared" si="63"/>
        <v>1174.4122747240597</v>
      </c>
      <c r="I422" s="36">
        <f t="shared" si="64"/>
        <v>4256.0427854898317</v>
      </c>
      <c r="J422" s="39">
        <f t="shared" si="70"/>
        <v>-220.60878124086005</v>
      </c>
      <c r="K422" s="36">
        <f t="shared" si="65"/>
        <v>4035.4340042489716</v>
      </c>
      <c r="L422" s="36">
        <f t="shared" si="66"/>
        <v>4047496.6890008301</v>
      </c>
      <c r="M422" s="36">
        <f t="shared" si="67"/>
        <v>3837697.7380407718</v>
      </c>
      <c r="N422" s="40">
        <f>'jan-juli'!M422</f>
        <v>3749854.4713346912</v>
      </c>
      <c r="O422" s="40">
        <f t="shared" si="69"/>
        <v>87843.266706080642</v>
      </c>
      <c r="Q422" s="62"/>
      <c r="R422" s="63"/>
      <c r="S422" s="63"/>
      <c r="T422" s="63"/>
    </row>
    <row r="423" spans="1:20" s="34" customFormat="1" x14ac:dyDescent="0.3">
      <c r="A423" s="33">
        <v>2015</v>
      </c>
      <c r="B423" s="34" t="s">
        <v>473</v>
      </c>
      <c r="C423" s="35">
        <v>13588</v>
      </c>
      <c r="D423" s="35">
        <v>1054</v>
      </c>
      <c r="E423" s="36">
        <f t="shared" si="61"/>
        <v>12891.840607210626</v>
      </c>
      <c r="F423" s="37">
        <f t="shared" si="68"/>
        <v>0.72402185866246771</v>
      </c>
      <c r="G423" s="38">
        <f t="shared" si="62"/>
        <v>2948.4188909188915</v>
      </c>
      <c r="H423" s="38">
        <f t="shared" si="63"/>
        <v>1096.7054964800463</v>
      </c>
      <c r="I423" s="36">
        <f t="shared" si="64"/>
        <v>4045.1243873989379</v>
      </c>
      <c r="J423" s="39">
        <f t="shared" si="70"/>
        <v>-220.60878124086005</v>
      </c>
      <c r="K423" s="36">
        <f t="shared" si="65"/>
        <v>3824.5156061580778</v>
      </c>
      <c r="L423" s="36">
        <f t="shared" si="66"/>
        <v>4263561.1043184809</v>
      </c>
      <c r="M423" s="36">
        <f t="shared" si="67"/>
        <v>4031039.4488906139</v>
      </c>
      <c r="N423" s="40">
        <f>'jan-juli'!M423</f>
        <v>4066310.528692706</v>
      </c>
      <c r="O423" s="40">
        <f t="shared" si="69"/>
        <v>-35271.079802092165</v>
      </c>
      <c r="Q423" s="62"/>
      <c r="R423" s="63"/>
      <c r="S423" s="63"/>
      <c r="T423" s="63"/>
    </row>
    <row r="424" spans="1:20" s="34" customFormat="1" x14ac:dyDescent="0.3">
      <c r="A424" s="33">
        <v>2017</v>
      </c>
      <c r="B424" s="34" t="s">
        <v>474</v>
      </c>
      <c r="C424" s="35">
        <v>14006</v>
      </c>
      <c r="D424" s="35">
        <v>1035</v>
      </c>
      <c r="E424" s="36">
        <f t="shared" si="61"/>
        <v>13532.367149758455</v>
      </c>
      <c r="F424" s="37">
        <f t="shared" si="68"/>
        <v>0.75999462872593992</v>
      </c>
      <c r="G424" s="38">
        <f t="shared" si="62"/>
        <v>2564.1029653901946</v>
      </c>
      <c r="H424" s="38">
        <f t="shared" si="63"/>
        <v>872.52120658830643</v>
      </c>
      <c r="I424" s="36">
        <f t="shared" si="64"/>
        <v>3436.6241719785012</v>
      </c>
      <c r="J424" s="39">
        <f t="shared" si="70"/>
        <v>-220.60878124086005</v>
      </c>
      <c r="K424" s="36">
        <f t="shared" si="65"/>
        <v>3216.0153907376412</v>
      </c>
      <c r="L424" s="36">
        <f t="shared" si="66"/>
        <v>3556906.0179977487</v>
      </c>
      <c r="M424" s="36">
        <f t="shared" si="67"/>
        <v>3328575.9294134588</v>
      </c>
      <c r="N424" s="40">
        <f>'jan-juli'!M424</f>
        <v>3076529.3142286069</v>
      </c>
      <c r="O424" s="40">
        <f t="shared" si="69"/>
        <v>252046.61518485192</v>
      </c>
      <c r="Q424" s="62"/>
      <c r="R424" s="63"/>
      <c r="S424" s="63"/>
      <c r="T424" s="63"/>
    </row>
    <row r="425" spans="1:20" s="34" customFormat="1" x14ac:dyDescent="0.3">
      <c r="A425" s="33">
        <v>2018</v>
      </c>
      <c r="B425" s="34" t="s">
        <v>475</v>
      </c>
      <c r="C425" s="35">
        <v>18403</v>
      </c>
      <c r="D425" s="35">
        <v>1215</v>
      </c>
      <c r="E425" s="36">
        <f t="shared" si="61"/>
        <v>15146.502057613168</v>
      </c>
      <c r="F425" s="37">
        <f t="shared" si="68"/>
        <v>0.85064645973471653</v>
      </c>
      <c r="G425" s="38">
        <f t="shared" si="62"/>
        <v>1595.6220206773664</v>
      </c>
      <c r="H425" s="38">
        <f t="shared" si="63"/>
        <v>307.57398883915664</v>
      </c>
      <c r="I425" s="36">
        <f t="shared" si="64"/>
        <v>1903.1960095165232</v>
      </c>
      <c r="J425" s="39">
        <f t="shared" si="70"/>
        <v>-220.60878124086005</v>
      </c>
      <c r="K425" s="36">
        <f t="shared" si="65"/>
        <v>1682.5872282756632</v>
      </c>
      <c r="L425" s="36">
        <f t="shared" si="66"/>
        <v>2312383.1515625757</v>
      </c>
      <c r="M425" s="36">
        <f t="shared" si="67"/>
        <v>2044343.4823549308</v>
      </c>
      <c r="N425" s="40">
        <f>'jan-juli'!M425</f>
        <v>1984103.9775727123</v>
      </c>
      <c r="O425" s="40">
        <f t="shared" si="69"/>
        <v>60239.504782218486</v>
      </c>
      <c r="Q425" s="62"/>
      <c r="R425" s="63"/>
      <c r="S425" s="63"/>
      <c r="T425" s="63"/>
    </row>
    <row r="426" spans="1:20" s="34" customFormat="1" x14ac:dyDescent="0.3">
      <c r="A426" s="33">
        <v>2019</v>
      </c>
      <c r="B426" s="34" t="s">
        <v>476</v>
      </c>
      <c r="C426" s="35">
        <v>47870</v>
      </c>
      <c r="D426" s="35">
        <v>3276</v>
      </c>
      <c r="E426" s="36">
        <f t="shared" si="61"/>
        <v>14612.332112332113</v>
      </c>
      <c r="F426" s="37">
        <f t="shared" si="68"/>
        <v>0.8206468089162211</v>
      </c>
      <c r="G426" s="38">
        <f t="shared" si="62"/>
        <v>1916.1239878459996</v>
      </c>
      <c r="H426" s="38">
        <f t="shared" si="63"/>
        <v>494.53346968752601</v>
      </c>
      <c r="I426" s="36">
        <f t="shared" si="64"/>
        <v>2410.6574575335258</v>
      </c>
      <c r="J426" s="39">
        <f t="shared" si="70"/>
        <v>-220.60878124086005</v>
      </c>
      <c r="K426" s="36">
        <f t="shared" si="65"/>
        <v>2190.0486762926657</v>
      </c>
      <c r="L426" s="36">
        <f t="shared" si="66"/>
        <v>7897313.8308798308</v>
      </c>
      <c r="M426" s="36">
        <f t="shared" si="67"/>
        <v>7174599.4635347733</v>
      </c>
      <c r="N426" s="40">
        <f>'jan-juli'!M426</f>
        <v>7192668.872862719</v>
      </c>
      <c r="O426" s="40">
        <f t="shared" si="69"/>
        <v>-18069.409327945672</v>
      </c>
      <c r="Q426" s="62"/>
      <c r="R426" s="63"/>
      <c r="S426" s="63"/>
      <c r="T426" s="63"/>
    </row>
    <row r="427" spans="1:20" s="34" customFormat="1" x14ac:dyDescent="0.3">
      <c r="A427" s="33">
        <v>2020</v>
      </c>
      <c r="B427" s="34" t="s">
        <v>477</v>
      </c>
      <c r="C427" s="35">
        <v>55804</v>
      </c>
      <c r="D427" s="35">
        <v>3978</v>
      </c>
      <c r="E427" s="36">
        <f t="shared" si="61"/>
        <v>14028.154851684263</v>
      </c>
      <c r="F427" s="37">
        <f t="shared" si="68"/>
        <v>0.78783868485315767</v>
      </c>
      <c r="G427" s="38">
        <f t="shared" si="62"/>
        <v>2266.6303442347094</v>
      </c>
      <c r="H427" s="38">
        <f t="shared" si="63"/>
        <v>698.99551091427338</v>
      </c>
      <c r="I427" s="36">
        <f t="shared" si="64"/>
        <v>2965.6258551489827</v>
      </c>
      <c r="J427" s="39">
        <f t="shared" si="70"/>
        <v>-220.60878124086005</v>
      </c>
      <c r="K427" s="36">
        <f t="shared" si="65"/>
        <v>2745.0170739081227</v>
      </c>
      <c r="L427" s="36">
        <f t="shared" si="66"/>
        <v>11797259.651782654</v>
      </c>
      <c r="M427" s="36">
        <f t="shared" si="67"/>
        <v>10919677.920006512</v>
      </c>
      <c r="N427" s="40">
        <f>'jan-juli'!M427</f>
        <v>10380780.059904734</v>
      </c>
      <c r="O427" s="40">
        <f t="shared" si="69"/>
        <v>538897.86010177806</v>
      </c>
      <c r="Q427" s="62"/>
      <c r="R427" s="63"/>
      <c r="S427" s="63"/>
      <c r="T427" s="63"/>
    </row>
    <row r="428" spans="1:20" s="34" customFormat="1" x14ac:dyDescent="0.3">
      <c r="A428" s="33">
        <v>2021</v>
      </c>
      <c r="B428" s="34" t="s">
        <v>478</v>
      </c>
      <c r="C428" s="35">
        <v>31802</v>
      </c>
      <c r="D428" s="35">
        <v>2668</v>
      </c>
      <c r="E428" s="36">
        <f t="shared" si="61"/>
        <v>11919.790104947526</v>
      </c>
      <c r="F428" s="37">
        <f t="shared" si="68"/>
        <v>0.66943028925005377</v>
      </c>
      <c r="G428" s="38">
        <f t="shared" si="62"/>
        <v>3531.6491922767518</v>
      </c>
      <c r="H428" s="38">
        <f t="shared" si="63"/>
        <v>1436.9231722721315</v>
      </c>
      <c r="I428" s="36">
        <f t="shared" si="64"/>
        <v>4968.5723645488833</v>
      </c>
      <c r="J428" s="39">
        <f t="shared" si="70"/>
        <v>-220.60878124086005</v>
      </c>
      <c r="K428" s="36">
        <f t="shared" si="65"/>
        <v>4747.9635833080229</v>
      </c>
      <c r="L428" s="36">
        <f t="shared" si="66"/>
        <v>13256151.06861642</v>
      </c>
      <c r="M428" s="36">
        <f t="shared" si="67"/>
        <v>12667566.840265805</v>
      </c>
      <c r="N428" s="40">
        <f>'jan-juli'!M428</f>
        <v>12189670.01001152</v>
      </c>
      <c r="O428" s="40">
        <f t="shared" si="69"/>
        <v>477896.83025428466</v>
      </c>
      <c r="Q428" s="62"/>
      <c r="R428" s="63"/>
      <c r="S428" s="63"/>
      <c r="T428" s="63"/>
    </row>
    <row r="429" spans="1:20" s="34" customFormat="1" x14ac:dyDescent="0.3">
      <c r="A429" s="33">
        <v>2022</v>
      </c>
      <c r="B429" s="34" t="s">
        <v>479</v>
      </c>
      <c r="C429" s="35">
        <v>18788</v>
      </c>
      <c r="D429" s="35">
        <v>1318</v>
      </c>
      <c r="E429" s="36">
        <f t="shared" si="61"/>
        <v>14254.931714719272</v>
      </c>
      <c r="F429" s="37">
        <f t="shared" si="68"/>
        <v>0.80057475651886045</v>
      </c>
      <c r="G429" s="38">
        <f t="shared" si="62"/>
        <v>2130.5642264137041</v>
      </c>
      <c r="H429" s="38">
        <f t="shared" si="63"/>
        <v>619.6236088520202</v>
      </c>
      <c r="I429" s="36">
        <f t="shared" si="64"/>
        <v>2750.1878352657241</v>
      </c>
      <c r="J429" s="39">
        <f t="shared" si="70"/>
        <v>-220.60878124086005</v>
      </c>
      <c r="K429" s="36">
        <f t="shared" si="65"/>
        <v>2529.579054024864</v>
      </c>
      <c r="L429" s="36">
        <f t="shared" si="66"/>
        <v>3624747.5668802243</v>
      </c>
      <c r="M429" s="36">
        <f t="shared" si="67"/>
        <v>3333985.1932047708</v>
      </c>
      <c r="N429" s="40">
        <f>'jan-juli'!M429</f>
        <v>3334160.0349307265</v>
      </c>
      <c r="O429" s="40">
        <f t="shared" si="69"/>
        <v>-174.84172595571727</v>
      </c>
      <c r="Q429" s="62"/>
      <c r="R429" s="63"/>
      <c r="S429" s="63"/>
      <c r="T429" s="63"/>
    </row>
    <row r="430" spans="1:20" s="34" customFormat="1" x14ac:dyDescent="0.3">
      <c r="A430" s="33">
        <v>2023</v>
      </c>
      <c r="B430" s="34" t="s">
        <v>480</v>
      </c>
      <c r="C430" s="35">
        <v>15441</v>
      </c>
      <c r="D430" s="35">
        <v>1139</v>
      </c>
      <c r="E430" s="36">
        <f t="shared" si="61"/>
        <v>13556.628621597893</v>
      </c>
      <c r="F430" s="37">
        <f t="shared" si="68"/>
        <v>0.76135718326491342</v>
      </c>
      <c r="G430" s="38">
        <f t="shared" si="62"/>
        <v>2549.5460822865321</v>
      </c>
      <c r="H430" s="38">
        <f t="shared" si="63"/>
        <v>864.0296914445031</v>
      </c>
      <c r="I430" s="36">
        <f t="shared" si="64"/>
        <v>3413.575773731035</v>
      </c>
      <c r="J430" s="39">
        <f t="shared" si="70"/>
        <v>-220.60878124086005</v>
      </c>
      <c r="K430" s="36">
        <f t="shared" si="65"/>
        <v>3192.966992490175</v>
      </c>
      <c r="L430" s="36">
        <f t="shared" si="66"/>
        <v>3888062.806279649</v>
      </c>
      <c r="M430" s="36">
        <f t="shared" si="67"/>
        <v>3636789.4044463094</v>
      </c>
      <c r="N430" s="40">
        <f>'jan-juli'!M430</f>
        <v>3813329.1197163123</v>
      </c>
      <c r="O430" s="40">
        <f t="shared" si="69"/>
        <v>-176539.71527000284</v>
      </c>
      <c r="Q430" s="62"/>
      <c r="R430" s="63"/>
      <c r="S430" s="63"/>
      <c r="T430" s="63"/>
    </row>
    <row r="431" spans="1:20" s="34" customFormat="1" x14ac:dyDescent="0.3">
      <c r="A431" s="33">
        <v>2024</v>
      </c>
      <c r="B431" s="34" t="s">
        <v>481</v>
      </c>
      <c r="C431" s="35">
        <v>14003</v>
      </c>
      <c r="D431" s="35">
        <v>1000</v>
      </c>
      <c r="E431" s="36">
        <f t="shared" si="61"/>
        <v>14003</v>
      </c>
      <c r="F431" s="37">
        <f t="shared" si="68"/>
        <v>0.78642595698708151</v>
      </c>
      <c r="G431" s="38">
        <f t="shared" si="62"/>
        <v>2281.7232552452674</v>
      </c>
      <c r="H431" s="38">
        <f t="shared" si="63"/>
        <v>707.79970900376554</v>
      </c>
      <c r="I431" s="36">
        <f t="shared" si="64"/>
        <v>2989.5229642490331</v>
      </c>
      <c r="J431" s="39">
        <f t="shared" si="70"/>
        <v>-220.60878124086005</v>
      </c>
      <c r="K431" s="36">
        <f t="shared" si="65"/>
        <v>2768.914183008173</v>
      </c>
      <c r="L431" s="36">
        <f t="shared" si="66"/>
        <v>2989522.964249033</v>
      </c>
      <c r="M431" s="36">
        <f t="shared" si="67"/>
        <v>2768914.183008173</v>
      </c>
      <c r="N431" s="40">
        <f>'jan-juli'!M431</f>
        <v>2773148.1296894751</v>
      </c>
      <c r="O431" s="40">
        <f t="shared" si="69"/>
        <v>-4233.9466813020408</v>
      </c>
      <c r="Q431" s="62"/>
      <c r="R431" s="63"/>
      <c r="S431" s="63"/>
      <c r="T431" s="63"/>
    </row>
    <row r="432" spans="1:20" s="34" customFormat="1" x14ac:dyDescent="0.3">
      <c r="A432" s="33">
        <v>2025</v>
      </c>
      <c r="B432" s="34" t="s">
        <v>482</v>
      </c>
      <c r="C432" s="35">
        <v>40411</v>
      </c>
      <c r="D432" s="35">
        <v>2922</v>
      </c>
      <c r="E432" s="36">
        <f t="shared" si="61"/>
        <v>13829.911019849418</v>
      </c>
      <c r="F432" s="37">
        <f t="shared" si="68"/>
        <v>0.77670506383141213</v>
      </c>
      <c r="G432" s="38">
        <f t="shared" si="62"/>
        <v>2385.5766433356166</v>
      </c>
      <c r="H432" s="38">
        <f t="shared" si="63"/>
        <v>768.38085205646917</v>
      </c>
      <c r="I432" s="36">
        <f t="shared" si="64"/>
        <v>3153.9574953920855</v>
      </c>
      <c r="J432" s="39">
        <f t="shared" si="70"/>
        <v>-220.60878124086005</v>
      </c>
      <c r="K432" s="36">
        <f t="shared" si="65"/>
        <v>2933.3487141512255</v>
      </c>
      <c r="L432" s="36">
        <f t="shared" si="66"/>
        <v>9215863.8015356734</v>
      </c>
      <c r="M432" s="36">
        <f t="shared" si="67"/>
        <v>8571244.9427498803</v>
      </c>
      <c r="N432" s="40">
        <f>'jan-juli'!M432</f>
        <v>8649632.0349526443</v>
      </c>
      <c r="O432" s="40">
        <f t="shared" si="69"/>
        <v>-78387.092202764004</v>
      </c>
      <c r="Q432" s="62"/>
      <c r="R432" s="63"/>
      <c r="S432" s="63"/>
      <c r="T432" s="63"/>
    </row>
    <row r="433" spans="1:20" s="34" customFormat="1" x14ac:dyDescent="0.3">
      <c r="A433" s="33">
        <v>2027</v>
      </c>
      <c r="B433" s="34" t="s">
        <v>483</v>
      </c>
      <c r="C433" s="35">
        <v>10785</v>
      </c>
      <c r="D433" s="35">
        <v>959</v>
      </c>
      <c r="E433" s="36">
        <f t="shared" si="61"/>
        <v>11246.089676746611</v>
      </c>
      <c r="F433" s="37">
        <f t="shared" si="68"/>
        <v>0.63159443236434998</v>
      </c>
      <c r="G433" s="38">
        <f t="shared" si="62"/>
        <v>3935.8694491973006</v>
      </c>
      <c r="H433" s="38">
        <f t="shared" si="63"/>
        <v>1672.7183221424516</v>
      </c>
      <c r="I433" s="36">
        <f t="shared" si="64"/>
        <v>5608.5877713397522</v>
      </c>
      <c r="J433" s="39">
        <f t="shared" si="70"/>
        <v>-220.60878124086005</v>
      </c>
      <c r="K433" s="36">
        <f t="shared" si="65"/>
        <v>5387.9789900988917</v>
      </c>
      <c r="L433" s="36">
        <f t="shared" si="66"/>
        <v>5378635.672714822</v>
      </c>
      <c r="M433" s="36">
        <f t="shared" si="67"/>
        <v>5167071.8515048372</v>
      </c>
      <c r="N433" s="40">
        <f>'jan-juli'!M433</f>
        <v>5061554.4563722061</v>
      </c>
      <c r="O433" s="40">
        <f t="shared" si="69"/>
        <v>105517.39513263106</v>
      </c>
      <c r="Q433" s="62"/>
      <c r="R433" s="63"/>
      <c r="S433" s="63"/>
      <c r="T433" s="63"/>
    </row>
    <row r="434" spans="1:20" s="34" customFormat="1" x14ac:dyDescent="0.3">
      <c r="A434" s="33">
        <v>2028</v>
      </c>
      <c r="B434" s="34" t="s">
        <v>484</v>
      </c>
      <c r="C434" s="35">
        <v>33213</v>
      </c>
      <c r="D434" s="35">
        <v>2211</v>
      </c>
      <c r="E434" s="36">
        <f t="shared" si="61"/>
        <v>15021.709633649933</v>
      </c>
      <c r="F434" s="37">
        <f t="shared" si="68"/>
        <v>0.84363796145291792</v>
      </c>
      <c r="G434" s="38">
        <f t="shared" si="62"/>
        <v>1670.4974750553079</v>
      </c>
      <c r="H434" s="38">
        <f t="shared" si="63"/>
        <v>351.25133722628914</v>
      </c>
      <c r="I434" s="36">
        <f t="shared" si="64"/>
        <v>2021.7488122815971</v>
      </c>
      <c r="J434" s="39">
        <f t="shared" si="70"/>
        <v>-220.60878124086005</v>
      </c>
      <c r="K434" s="36">
        <f t="shared" si="65"/>
        <v>1801.1400310407371</v>
      </c>
      <c r="L434" s="36">
        <f t="shared" si="66"/>
        <v>4470086.6239546109</v>
      </c>
      <c r="M434" s="36">
        <f t="shared" si="67"/>
        <v>3982320.6086310698</v>
      </c>
      <c r="N434" s="40">
        <f>'jan-juli'!M434</f>
        <v>3607877.1147434292</v>
      </c>
      <c r="O434" s="40">
        <f t="shared" si="69"/>
        <v>374443.49388764054</v>
      </c>
      <c r="Q434" s="62"/>
      <c r="R434" s="63"/>
      <c r="S434" s="63"/>
      <c r="T434" s="63"/>
    </row>
    <row r="435" spans="1:20" s="34" customFormat="1" x14ac:dyDescent="0.3">
      <c r="A435" s="33">
        <v>2030</v>
      </c>
      <c r="B435" s="34" t="s">
        <v>485</v>
      </c>
      <c r="C435" s="35">
        <v>159255</v>
      </c>
      <c r="D435" s="35">
        <v>10227</v>
      </c>
      <c r="E435" s="36">
        <f t="shared" si="61"/>
        <v>15572.015253740099</v>
      </c>
      <c r="F435" s="37">
        <f t="shared" si="68"/>
        <v>0.87454381190744757</v>
      </c>
      <c r="G435" s="38">
        <f t="shared" si="62"/>
        <v>1340.314103001208</v>
      </c>
      <c r="H435" s="38">
        <f t="shared" si="63"/>
        <v>158.64437019473087</v>
      </c>
      <c r="I435" s="36">
        <f t="shared" si="64"/>
        <v>1498.958473195939</v>
      </c>
      <c r="J435" s="39">
        <f t="shared" si="70"/>
        <v>-220.60878124086005</v>
      </c>
      <c r="K435" s="36">
        <f t="shared" si="65"/>
        <v>1278.3496919550789</v>
      </c>
      <c r="L435" s="36">
        <f t="shared" si="66"/>
        <v>15329848.305374868</v>
      </c>
      <c r="M435" s="36">
        <f t="shared" si="67"/>
        <v>13073682.299624592</v>
      </c>
      <c r="N435" s="40">
        <f>'jan-juli'!M435</f>
        <v>12148662.122334262</v>
      </c>
      <c r="O435" s="40">
        <f t="shared" si="69"/>
        <v>925020.17729032971</v>
      </c>
      <c r="Q435" s="62"/>
      <c r="R435" s="63"/>
      <c r="S435" s="63"/>
      <c r="T435" s="63"/>
    </row>
    <row r="436" spans="1:20" s="34" customFormat="1" x14ac:dyDescent="0.3">
      <c r="A436" s="41"/>
      <c r="C436" s="35"/>
      <c r="D436" s="42"/>
      <c r="E436" s="36"/>
      <c r="F436" s="37"/>
      <c r="G436" s="38"/>
      <c r="H436" s="38"/>
      <c r="I436" s="36"/>
      <c r="J436" s="39"/>
      <c r="K436" s="36"/>
      <c r="M436" s="36"/>
      <c r="N436" s="40"/>
      <c r="O436" s="40"/>
    </row>
    <row r="437" spans="1:20" s="59" customFormat="1" ht="14.4" thickBot="1" x14ac:dyDescent="0.35">
      <c r="A437" s="43"/>
      <c r="B437" s="43" t="s">
        <v>33</v>
      </c>
      <c r="C437" s="44">
        <f>SUM(C8:C436)</f>
        <v>92839550</v>
      </c>
      <c r="D437" s="45">
        <f>SUM(D8:D435)</f>
        <v>5213985</v>
      </c>
      <c r="E437" s="45">
        <f>(C437*1000)/D437</f>
        <v>17805.872092075446</v>
      </c>
      <c r="F437" s="46">
        <f>IF(C437&gt;0,E437/E$437,"")</f>
        <v>1</v>
      </c>
      <c r="G437" s="47"/>
      <c r="H437" s="47"/>
      <c r="I437" s="45"/>
      <c r="J437" s="48"/>
      <c r="K437" s="45"/>
      <c r="L437" s="45">
        <f>SUM(L8:L435)</f>
        <v>1150250876.2581258</v>
      </c>
      <c r="M437" s="45">
        <f>SUM(M8:M436)</f>
        <v>3.3602118492126465E-6</v>
      </c>
      <c r="N437" s="45">
        <f>jan!M437</f>
        <v>1.1344673112034798E-7</v>
      </c>
      <c r="O437" s="45">
        <f t="shared" si="69"/>
        <v>3.2467651180922985E-6</v>
      </c>
    </row>
    <row r="438" spans="1:20" s="34" customFormat="1" ht="14.4" thickTop="1" x14ac:dyDescent="0.3">
      <c r="A438" s="49"/>
      <c r="B438" s="49"/>
      <c r="C438" s="49"/>
      <c r="D438" s="2"/>
      <c r="E438" s="36"/>
      <c r="F438" s="37"/>
      <c r="G438" s="38"/>
      <c r="H438" s="38"/>
      <c r="I438" s="36"/>
      <c r="J438" s="39"/>
      <c r="K438" s="36"/>
      <c r="L438" s="36"/>
      <c r="M438" s="36"/>
      <c r="O438" s="50"/>
    </row>
    <row r="439" spans="1:20" s="34" customFormat="1" x14ac:dyDescent="0.3">
      <c r="A439" s="51" t="s">
        <v>34</v>
      </c>
      <c r="B439" s="51"/>
      <c r="C439" s="51"/>
      <c r="D439" s="52">
        <f>L437</f>
        <v>1150250876.2581258</v>
      </c>
      <c r="E439" s="53" t="s">
        <v>35</v>
      </c>
      <c r="F439" s="54">
        <f>D437</f>
        <v>5213985</v>
      </c>
      <c r="G439" s="53" t="s">
        <v>36</v>
      </c>
      <c r="H439" s="53"/>
      <c r="I439" s="55">
        <f>-L437/D437</f>
        <v>-220.60878124086005</v>
      </c>
      <c r="J439" s="56" t="s">
        <v>37</v>
      </c>
      <c r="M439" s="57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8.6640625" defaultRowHeight="13.8" x14ac:dyDescent="0.3"/>
  <cols>
    <col min="1" max="1" width="6.44140625" style="2" customWidth="1"/>
    <col min="2" max="2" width="14" style="2" bestFit="1" customWidth="1"/>
    <col min="3" max="3" width="11.44140625" style="2" customWidth="1"/>
    <col min="4" max="4" width="12.33203125" style="2" bestFit="1" customWidth="1"/>
    <col min="5" max="6" width="11.44140625" style="2" customWidth="1"/>
    <col min="7" max="8" width="11.44140625" style="60" customWidth="1"/>
    <col min="9" max="9" width="11.44140625" style="2" customWidth="1"/>
    <col min="10" max="10" width="11.44140625" style="61" customWidth="1"/>
    <col min="11" max="11" width="11.44140625" style="2" customWidth="1"/>
    <col min="12" max="14" width="12.88671875" style="2" bestFit="1" customWidth="1"/>
    <col min="15" max="15" width="12.33203125" style="2" bestFit="1" customWidth="1"/>
    <col min="16" max="17" width="11.44140625" style="4" customWidth="1"/>
    <col min="18" max="18" width="14.5546875" style="4" customWidth="1"/>
    <col min="19" max="20" width="11.44140625" style="4" customWidth="1"/>
    <col min="21" max="225" width="11.44140625" style="2" customWidth="1"/>
    <col min="226" max="16384" width="8.6640625" style="2"/>
  </cols>
  <sheetData>
    <row r="1" spans="1:25" ht="22.5" customHeight="1" x14ac:dyDescent="0.3">
      <c r="A1" s="76" t="s">
        <v>496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3"/>
      <c r="O1" s="3"/>
      <c r="U1" s="4"/>
      <c r="V1" s="4"/>
      <c r="W1" s="4"/>
      <c r="X1" s="4"/>
      <c r="Y1" s="4"/>
    </row>
    <row r="2" spans="1:25" x14ac:dyDescent="0.3">
      <c r="A2" s="78" t="s">
        <v>0</v>
      </c>
      <c r="B2" s="78" t="s">
        <v>1</v>
      </c>
      <c r="C2" s="5" t="s">
        <v>2</v>
      </c>
      <c r="D2" s="6" t="s">
        <v>3</v>
      </c>
      <c r="E2" s="81" t="s">
        <v>495</v>
      </c>
      <c r="F2" s="82"/>
      <c r="G2" s="81" t="s">
        <v>4</v>
      </c>
      <c r="H2" s="83"/>
      <c r="I2" s="83"/>
      <c r="J2" s="83"/>
      <c r="K2" s="82"/>
      <c r="L2" s="81" t="s">
        <v>5</v>
      </c>
      <c r="M2" s="82"/>
      <c r="N2" s="7" t="s">
        <v>6</v>
      </c>
      <c r="O2" s="7" t="s">
        <v>7</v>
      </c>
      <c r="U2" s="4"/>
      <c r="V2" s="4"/>
      <c r="W2" s="4"/>
      <c r="X2" s="4"/>
      <c r="Y2" s="4"/>
    </row>
    <row r="3" spans="1:25" x14ac:dyDescent="0.3">
      <c r="A3" s="79"/>
      <c r="B3" s="79"/>
      <c r="C3" s="8" t="s">
        <v>48</v>
      </c>
      <c r="D3" s="9" t="s">
        <v>486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  <c r="U3" s="4"/>
      <c r="V3" s="4"/>
      <c r="W3" s="4"/>
      <c r="X3" s="4"/>
      <c r="Y3" s="4"/>
    </row>
    <row r="4" spans="1:25" x14ac:dyDescent="0.3">
      <c r="A4" s="79"/>
      <c r="B4" s="79"/>
      <c r="C4" s="9" t="s">
        <v>18</v>
      </c>
      <c r="D4" s="9"/>
      <c r="E4" s="18"/>
      <c r="F4" s="16" t="s">
        <v>19</v>
      </c>
      <c r="G4" s="19" t="s">
        <v>20</v>
      </c>
      <c r="H4" s="71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44</v>
      </c>
      <c r="O4" s="17" t="s">
        <v>50</v>
      </c>
      <c r="U4" s="4"/>
      <c r="V4" s="4"/>
      <c r="W4" s="4"/>
      <c r="X4" s="4"/>
      <c r="Y4" s="4"/>
    </row>
    <row r="5" spans="1:25" s="34" customFormat="1" x14ac:dyDescent="0.3">
      <c r="A5" s="80"/>
      <c r="B5" s="80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49</v>
      </c>
      <c r="N5" s="27"/>
      <c r="O5" s="27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58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34" customFormat="1" ht="11.25" customHeigh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34" customFormat="1" x14ac:dyDescent="0.3">
      <c r="A8" s="33">
        <v>101</v>
      </c>
      <c r="B8" s="34" t="s">
        <v>64</v>
      </c>
      <c r="C8" s="35">
        <v>412760</v>
      </c>
      <c r="D8" s="35">
        <v>30544</v>
      </c>
      <c r="E8" s="36">
        <f t="shared" ref="E8:E71" si="1">(C8*1000)/D8</f>
        <v>13513.619696176009</v>
      </c>
      <c r="F8" s="37">
        <f>IF(ISNUMBER(C8),E8/E$437,"")</f>
        <v>0.77998454629669367</v>
      </c>
      <c r="G8" s="38">
        <f>(E$437-E8)*0.6</f>
        <v>2287.1262124958625</v>
      </c>
      <c r="H8" s="38">
        <f t="shared" ref="H8:H71" si="2">IF(E8&gt;=E$437*0.9,0,IF(E8&lt;0.9*E$437,(E$437*0.9-E8)*0.35))</f>
        <v>727.76457219416761</v>
      </c>
      <c r="I8" s="36">
        <f t="shared" ref="I8:I71" si="3">G8+H8</f>
        <v>3014.8907846900302</v>
      </c>
      <c r="J8" s="39">
        <f>I$439</f>
        <v>-209.08136636776354</v>
      </c>
      <c r="K8" s="36">
        <f t="shared" ref="K8:K71" si="4">I8+J8</f>
        <v>2805.8094183222665</v>
      </c>
      <c r="L8" s="36">
        <f t="shared" ref="L8:L71" si="5">(I8*D8)</f>
        <v>92086824.127572283</v>
      </c>
      <c r="M8" s="36">
        <f t="shared" ref="M8:M71" si="6">(K8*D8)</f>
        <v>85700642.873235315</v>
      </c>
      <c r="N8" s="40">
        <f>'jan-mai'!M8</f>
        <v>72488275.871456355</v>
      </c>
      <c r="O8" s="40">
        <f>M8-N8</f>
        <v>13212367.00177896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34" customFormat="1" x14ac:dyDescent="0.3">
      <c r="A9" s="33">
        <v>104</v>
      </c>
      <c r="B9" s="34" t="s">
        <v>65</v>
      </c>
      <c r="C9" s="35">
        <v>469930</v>
      </c>
      <c r="D9" s="35">
        <v>32182</v>
      </c>
      <c r="E9" s="36">
        <f t="shared" si="1"/>
        <v>14602.262134112236</v>
      </c>
      <c r="F9" s="37">
        <f t="shared" ref="F9:F72" si="7">IF(ISNUMBER(C9),E9/E$437,"")</f>
        <v>0.84281924914638939</v>
      </c>
      <c r="G9" s="38">
        <f t="shared" ref="G9:G71" si="8">(E$437-E9)*0.6</f>
        <v>1633.9407497341265</v>
      </c>
      <c r="H9" s="38">
        <f t="shared" si="2"/>
        <v>346.73971891648824</v>
      </c>
      <c r="I9" s="36">
        <f t="shared" si="3"/>
        <v>1980.6804686506148</v>
      </c>
      <c r="J9" s="39">
        <f>I$439</f>
        <v>-209.08136636776354</v>
      </c>
      <c r="K9" s="36">
        <f t="shared" si="4"/>
        <v>1771.5991022828512</v>
      </c>
      <c r="L9" s="36">
        <f t="shared" si="5"/>
        <v>63742258.842114083</v>
      </c>
      <c r="M9" s="36">
        <f t="shared" si="6"/>
        <v>57013602.309666716</v>
      </c>
      <c r="N9" s="40">
        <f>'jan-mai'!M9</f>
        <v>47808217.358407818</v>
      </c>
      <c r="O9" s="40">
        <f t="shared" ref="O9:O72" si="9">M9-N9</f>
        <v>9205384.9512588978</v>
      </c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34" customFormat="1" x14ac:dyDescent="0.3">
      <c r="A10" s="33">
        <v>105</v>
      </c>
      <c r="B10" s="34" t="s">
        <v>66</v>
      </c>
      <c r="C10" s="35">
        <v>766738</v>
      </c>
      <c r="D10" s="35">
        <v>54678</v>
      </c>
      <c r="E10" s="36">
        <f t="shared" si="1"/>
        <v>14022.78795859395</v>
      </c>
      <c r="F10" s="37">
        <f t="shared" si="7"/>
        <v>0.80937292521216031</v>
      </c>
      <c r="G10" s="38">
        <f t="shared" si="8"/>
        <v>1981.6252550450979</v>
      </c>
      <c r="H10" s="38">
        <f t="shared" si="2"/>
        <v>549.55568034788826</v>
      </c>
      <c r="I10" s="36">
        <f t="shared" si="3"/>
        <v>2531.1809353929862</v>
      </c>
      <c r="J10" s="39">
        <f t="shared" ref="J10:J73" si="10">I$439</f>
        <v>-209.08136636776354</v>
      </c>
      <c r="K10" s="36">
        <f t="shared" si="4"/>
        <v>2322.0995690252225</v>
      </c>
      <c r="L10" s="36">
        <f t="shared" si="5"/>
        <v>138399911.18541771</v>
      </c>
      <c r="M10" s="36">
        <f t="shared" si="6"/>
        <v>126967760.23516111</v>
      </c>
      <c r="N10" s="40">
        <f>'jan-mai'!M10</f>
        <v>107140715.82633218</v>
      </c>
      <c r="O10" s="40">
        <f t="shared" si="9"/>
        <v>19827044.408828929</v>
      </c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34" customFormat="1" x14ac:dyDescent="0.3">
      <c r="A11" s="33">
        <v>106</v>
      </c>
      <c r="B11" s="34" t="s">
        <v>67</v>
      </c>
      <c r="C11" s="35">
        <v>1149703</v>
      </c>
      <c r="D11" s="35">
        <v>78967</v>
      </c>
      <c r="E11" s="36">
        <f t="shared" si="1"/>
        <v>14559.284257981182</v>
      </c>
      <c r="F11" s="37">
        <f t="shared" si="7"/>
        <v>0.84033863477595827</v>
      </c>
      <c r="G11" s="38">
        <f t="shared" si="8"/>
        <v>1659.7274754127586</v>
      </c>
      <c r="H11" s="38">
        <f t="shared" si="2"/>
        <v>361.78197556235699</v>
      </c>
      <c r="I11" s="36">
        <f t="shared" si="3"/>
        <v>2021.5094509751157</v>
      </c>
      <c r="J11" s="39">
        <f t="shared" si="10"/>
        <v>-209.08136636776354</v>
      </c>
      <c r="K11" s="36">
        <f t="shared" si="4"/>
        <v>1812.428084607352</v>
      </c>
      <c r="L11" s="36">
        <f t="shared" si="5"/>
        <v>159632536.81515196</v>
      </c>
      <c r="M11" s="36">
        <f t="shared" si="6"/>
        <v>143122008.55718878</v>
      </c>
      <c r="N11" s="40">
        <f>'jan-mai'!M11</f>
        <v>121503785.74486957</v>
      </c>
      <c r="O11" s="40">
        <f t="shared" si="9"/>
        <v>21618222.812319204</v>
      </c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34" customFormat="1" x14ac:dyDescent="0.3">
      <c r="A12" s="33">
        <v>111</v>
      </c>
      <c r="B12" s="34" t="s">
        <v>68</v>
      </c>
      <c r="C12" s="35">
        <v>77381</v>
      </c>
      <c r="D12" s="35">
        <v>4511</v>
      </c>
      <c r="E12" s="36">
        <f t="shared" si="1"/>
        <v>17153.846153846152</v>
      </c>
      <c r="F12" s="37">
        <f t="shared" si="7"/>
        <v>0.99009260363728302</v>
      </c>
      <c r="G12" s="38">
        <f t="shared" si="8"/>
        <v>102.99033789377644</v>
      </c>
      <c r="H12" s="38">
        <f t="shared" si="2"/>
        <v>0</v>
      </c>
      <c r="I12" s="36">
        <f t="shared" si="3"/>
        <v>102.99033789377644</v>
      </c>
      <c r="J12" s="39">
        <f t="shared" si="10"/>
        <v>-209.08136636776354</v>
      </c>
      <c r="K12" s="36">
        <f t="shared" si="4"/>
        <v>-106.09102847398709</v>
      </c>
      <c r="L12" s="36">
        <f t="shared" si="5"/>
        <v>464589.41423882556</v>
      </c>
      <c r="M12" s="36">
        <f t="shared" si="6"/>
        <v>-478576.6294461558</v>
      </c>
      <c r="N12" s="40">
        <f>'jan-mai'!M12</f>
        <v>-306790.69478120847</v>
      </c>
      <c r="O12" s="40">
        <f t="shared" si="9"/>
        <v>-171785.93466494733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34" customFormat="1" x14ac:dyDescent="0.3">
      <c r="A13" s="33">
        <v>118</v>
      </c>
      <c r="B13" s="34" t="s">
        <v>69</v>
      </c>
      <c r="C13" s="35">
        <v>19288</v>
      </c>
      <c r="D13" s="35">
        <v>1404</v>
      </c>
      <c r="E13" s="36">
        <f t="shared" si="1"/>
        <v>13737.891737891738</v>
      </c>
      <c r="F13" s="37">
        <f t="shared" si="7"/>
        <v>0.79292917036023569</v>
      </c>
      <c r="G13" s="38">
        <f t="shared" si="8"/>
        <v>2152.5629874664251</v>
      </c>
      <c r="H13" s="38">
        <f t="shared" si="2"/>
        <v>649.26935759366256</v>
      </c>
      <c r="I13" s="36">
        <f t="shared" si="3"/>
        <v>2801.8323450600874</v>
      </c>
      <c r="J13" s="39">
        <f t="shared" si="10"/>
        <v>-209.08136636776354</v>
      </c>
      <c r="K13" s="36">
        <f t="shared" si="4"/>
        <v>2592.7509786923238</v>
      </c>
      <c r="L13" s="36">
        <f t="shared" si="5"/>
        <v>3933772.6124643628</v>
      </c>
      <c r="M13" s="36">
        <f t="shared" si="6"/>
        <v>3640222.3740840224</v>
      </c>
      <c r="N13" s="40">
        <f>'jan-mai'!M13</f>
        <v>2868042.7031012545</v>
      </c>
      <c r="O13" s="40">
        <f t="shared" si="9"/>
        <v>772179.67098276783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34" customFormat="1" x14ac:dyDescent="0.3">
      <c r="A14" s="33">
        <v>119</v>
      </c>
      <c r="B14" s="34" t="s">
        <v>70</v>
      </c>
      <c r="C14" s="35">
        <v>51950</v>
      </c>
      <c r="D14" s="35">
        <v>3610</v>
      </c>
      <c r="E14" s="36">
        <f t="shared" si="1"/>
        <v>14390.581717451523</v>
      </c>
      <c r="F14" s="37">
        <f t="shared" si="7"/>
        <v>0.83060139357097151</v>
      </c>
      <c r="G14" s="38">
        <f t="shared" si="8"/>
        <v>1760.9489997305539</v>
      </c>
      <c r="H14" s="38">
        <f t="shared" si="2"/>
        <v>420.82786474773764</v>
      </c>
      <c r="I14" s="36">
        <f t="shared" si="3"/>
        <v>2181.7768644782914</v>
      </c>
      <c r="J14" s="39">
        <f t="shared" si="10"/>
        <v>-209.08136636776354</v>
      </c>
      <c r="K14" s="36">
        <f t="shared" si="4"/>
        <v>1972.6954981105278</v>
      </c>
      <c r="L14" s="36">
        <f t="shared" si="5"/>
        <v>7876214.4807666317</v>
      </c>
      <c r="M14" s="36">
        <f t="shared" si="6"/>
        <v>7121430.7481790055</v>
      </c>
      <c r="N14" s="40">
        <f>'jan-mai'!M14</f>
        <v>5060704.3149540788</v>
      </c>
      <c r="O14" s="40">
        <f t="shared" si="9"/>
        <v>2060726.4332249267</v>
      </c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34" customFormat="1" x14ac:dyDescent="0.3">
      <c r="A15" s="33">
        <v>121</v>
      </c>
      <c r="B15" s="34" t="s">
        <v>71</v>
      </c>
      <c r="C15" s="35">
        <v>11852</v>
      </c>
      <c r="D15" s="35">
        <v>672</v>
      </c>
      <c r="E15" s="36">
        <f t="shared" si="1"/>
        <v>17636.904761904763</v>
      </c>
      <c r="F15" s="37">
        <f t="shared" si="7"/>
        <v>1.0179739750027896</v>
      </c>
      <c r="G15" s="38">
        <f t="shared" si="8"/>
        <v>-186.84482694139004</v>
      </c>
      <c r="H15" s="38">
        <f t="shared" si="2"/>
        <v>0</v>
      </c>
      <c r="I15" s="36">
        <f t="shared" si="3"/>
        <v>-186.84482694139004</v>
      </c>
      <c r="J15" s="39">
        <f t="shared" si="10"/>
        <v>-209.08136636776354</v>
      </c>
      <c r="K15" s="36">
        <f t="shared" si="4"/>
        <v>-395.92619330915358</v>
      </c>
      <c r="L15" s="36">
        <f t="shared" si="5"/>
        <v>-125559.72370461411</v>
      </c>
      <c r="M15" s="36">
        <f t="shared" si="6"/>
        <v>-266062.40190375119</v>
      </c>
      <c r="N15" s="40">
        <f>'jan-mai'!M15</f>
        <v>-383653.05849988281</v>
      </c>
      <c r="O15" s="40">
        <f t="shared" si="9"/>
        <v>117590.65659613162</v>
      </c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34" customFormat="1" x14ac:dyDescent="0.3">
      <c r="A16" s="33">
        <v>122</v>
      </c>
      <c r="B16" s="34" t="s">
        <v>72</v>
      </c>
      <c r="C16" s="35">
        <v>75079</v>
      </c>
      <c r="D16" s="35">
        <v>5343</v>
      </c>
      <c r="E16" s="36">
        <f t="shared" si="1"/>
        <v>14051.843533595358</v>
      </c>
      <c r="F16" s="37">
        <f t="shared" si="7"/>
        <v>0.81104996659665896</v>
      </c>
      <c r="G16" s="38">
        <f t="shared" si="8"/>
        <v>1964.1919100442528</v>
      </c>
      <c r="H16" s="38">
        <f t="shared" si="2"/>
        <v>539.38622909739536</v>
      </c>
      <c r="I16" s="36">
        <f t="shared" si="3"/>
        <v>2503.5781391416481</v>
      </c>
      <c r="J16" s="39">
        <f t="shared" si="10"/>
        <v>-209.08136636776354</v>
      </c>
      <c r="K16" s="36">
        <f t="shared" si="4"/>
        <v>2294.4967727738845</v>
      </c>
      <c r="L16" s="36">
        <f t="shared" si="5"/>
        <v>13376617.997433826</v>
      </c>
      <c r="M16" s="36">
        <f t="shared" si="6"/>
        <v>12259496.256930865</v>
      </c>
      <c r="N16" s="40">
        <f>'jan-mai'!M16</f>
        <v>10379672.231246442</v>
      </c>
      <c r="O16" s="40">
        <f t="shared" si="9"/>
        <v>1879824.0256844237</v>
      </c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s="34" customFormat="1" x14ac:dyDescent="0.3">
      <c r="A17" s="33">
        <v>123</v>
      </c>
      <c r="B17" s="34" t="s">
        <v>73</v>
      </c>
      <c r="C17" s="35">
        <v>88927</v>
      </c>
      <c r="D17" s="35">
        <v>5736</v>
      </c>
      <c r="E17" s="36">
        <f t="shared" si="1"/>
        <v>15503.312412831241</v>
      </c>
      <c r="F17" s="37">
        <f t="shared" si="7"/>
        <v>0.8948264321690127</v>
      </c>
      <c r="G17" s="38">
        <f t="shared" si="8"/>
        <v>1093.3105825027233</v>
      </c>
      <c r="H17" s="38">
        <f t="shared" si="2"/>
        <v>31.372121364836399</v>
      </c>
      <c r="I17" s="36">
        <f t="shared" si="3"/>
        <v>1124.6827038675597</v>
      </c>
      <c r="J17" s="39">
        <f t="shared" si="10"/>
        <v>-209.08136636776354</v>
      </c>
      <c r="K17" s="36">
        <f t="shared" si="4"/>
        <v>915.60133749979616</v>
      </c>
      <c r="L17" s="36">
        <f t="shared" si="5"/>
        <v>6451179.9893843224</v>
      </c>
      <c r="M17" s="36">
        <f t="shared" si="6"/>
        <v>5251889.2718988303</v>
      </c>
      <c r="N17" s="40">
        <f>'jan-mai'!M17</f>
        <v>3342604.2506617159</v>
      </c>
      <c r="O17" s="40">
        <f t="shared" si="9"/>
        <v>1909285.0212371144</v>
      </c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s="34" customFormat="1" x14ac:dyDescent="0.3">
      <c r="A18" s="33">
        <v>124</v>
      </c>
      <c r="B18" s="34" t="s">
        <v>74</v>
      </c>
      <c r="C18" s="35">
        <v>237331</v>
      </c>
      <c r="D18" s="35">
        <v>15615</v>
      </c>
      <c r="E18" s="36">
        <f t="shared" si="1"/>
        <v>15198.91130323407</v>
      </c>
      <c r="F18" s="37">
        <f t="shared" si="7"/>
        <v>0.87725688628127796</v>
      </c>
      <c r="G18" s="38">
        <f t="shared" si="8"/>
        <v>1275.9512482610257</v>
      </c>
      <c r="H18" s="38">
        <f t="shared" si="2"/>
        <v>137.91250972384623</v>
      </c>
      <c r="I18" s="36">
        <f t="shared" si="3"/>
        <v>1413.8637579848719</v>
      </c>
      <c r="J18" s="39">
        <f t="shared" si="10"/>
        <v>-209.08136636776354</v>
      </c>
      <c r="K18" s="36">
        <f t="shared" si="4"/>
        <v>1204.7823916171083</v>
      </c>
      <c r="L18" s="36">
        <f t="shared" si="5"/>
        <v>22077482.580933776</v>
      </c>
      <c r="M18" s="36">
        <f t="shared" si="6"/>
        <v>18812677.045101147</v>
      </c>
      <c r="N18" s="40">
        <f>'jan-mai'!M18</f>
        <v>11597957.306927413</v>
      </c>
      <c r="O18" s="40">
        <f t="shared" si="9"/>
        <v>7214719.7381737344</v>
      </c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s="34" customFormat="1" x14ac:dyDescent="0.3">
      <c r="A19" s="33">
        <v>125</v>
      </c>
      <c r="B19" s="34" t="s">
        <v>75</v>
      </c>
      <c r="C19" s="35">
        <v>156519</v>
      </c>
      <c r="D19" s="35">
        <v>11396</v>
      </c>
      <c r="E19" s="36">
        <f t="shared" si="1"/>
        <v>13734.555984555984</v>
      </c>
      <c r="F19" s="37">
        <f t="shared" si="7"/>
        <v>0.79273663600521893</v>
      </c>
      <c r="G19" s="38">
        <f t="shared" si="8"/>
        <v>2154.5644394678775</v>
      </c>
      <c r="H19" s="38">
        <f t="shared" si="2"/>
        <v>650.43687126117641</v>
      </c>
      <c r="I19" s="36">
        <f t="shared" si="3"/>
        <v>2805.0013107290538</v>
      </c>
      <c r="J19" s="39">
        <f t="shared" si="10"/>
        <v>-209.08136636776354</v>
      </c>
      <c r="K19" s="36">
        <f t="shared" si="4"/>
        <v>2595.9199443612902</v>
      </c>
      <c r="L19" s="36">
        <f t="shared" si="5"/>
        <v>31965794.937068298</v>
      </c>
      <c r="M19" s="36">
        <f t="shared" si="6"/>
        <v>29583103.685941264</v>
      </c>
      <c r="N19" s="40">
        <f>'jan-mai'!M19</f>
        <v>25737194.618619584</v>
      </c>
      <c r="O19" s="40">
        <f t="shared" si="9"/>
        <v>3845909.0673216805</v>
      </c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s="34" customFormat="1" x14ac:dyDescent="0.3">
      <c r="A20" s="33">
        <v>127</v>
      </c>
      <c r="B20" s="34" t="s">
        <v>76</v>
      </c>
      <c r="C20" s="35">
        <v>53635</v>
      </c>
      <c r="D20" s="35">
        <v>3742</v>
      </c>
      <c r="E20" s="36">
        <f t="shared" si="1"/>
        <v>14333.244254409406</v>
      </c>
      <c r="F20" s="37">
        <f t="shared" si="7"/>
        <v>0.82729196677769234</v>
      </c>
      <c r="G20" s="38">
        <f t="shared" si="8"/>
        <v>1795.351477555824</v>
      </c>
      <c r="H20" s="38">
        <f t="shared" si="2"/>
        <v>440.89597681247847</v>
      </c>
      <c r="I20" s="36">
        <f t="shared" si="3"/>
        <v>2236.2474543683024</v>
      </c>
      <c r="J20" s="39">
        <f t="shared" si="10"/>
        <v>-209.08136636776354</v>
      </c>
      <c r="K20" s="36">
        <f t="shared" si="4"/>
        <v>2027.1660880005388</v>
      </c>
      <c r="L20" s="36">
        <f t="shared" si="5"/>
        <v>8368037.9742461881</v>
      </c>
      <c r="M20" s="36">
        <f t="shared" si="6"/>
        <v>7585655.5012980159</v>
      </c>
      <c r="N20" s="40">
        <f>'jan-mai'!M20</f>
        <v>6520342.0904593291</v>
      </c>
      <c r="O20" s="40">
        <f t="shared" si="9"/>
        <v>1065313.4108386869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34" customFormat="1" x14ac:dyDescent="0.3">
      <c r="A21" s="33">
        <v>128</v>
      </c>
      <c r="B21" s="34" t="s">
        <v>77</v>
      </c>
      <c r="C21" s="35">
        <v>115944</v>
      </c>
      <c r="D21" s="35">
        <v>8084</v>
      </c>
      <c r="E21" s="36">
        <f t="shared" si="1"/>
        <v>14342.404750123702</v>
      </c>
      <c r="F21" s="37">
        <f t="shared" si="7"/>
        <v>0.82782069596011787</v>
      </c>
      <c r="G21" s="38">
        <f t="shared" si="8"/>
        <v>1789.8551801272467</v>
      </c>
      <c r="H21" s="38">
        <f t="shared" si="2"/>
        <v>437.68980331247508</v>
      </c>
      <c r="I21" s="36">
        <f t="shared" si="3"/>
        <v>2227.5449834397218</v>
      </c>
      <c r="J21" s="39">
        <f t="shared" si="10"/>
        <v>-209.08136636776354</v>
      </c>
      <c r="K21" s="36">
        <f t="shared" si="4"/>
        <v>2018.4636170719582</v>
      </c>
      <c r="L21" s="36">
        <f t="shared" si="5"/>
        <v>18007473.64612671</v>
      </c>
      <c r="M21" s="36">
        <f t="shared" si="6"/>
        <v>16317259.88040971</v>
      </c>
      <c r="N21" s="40">
        <f>'jan-mai'!M21</f>
        <v>12868219.524124326</v>
      </c>
      <c r="O21" s="40">
        <f t="shared" si="9"/>
        <v>3449040.3562853839</v>
      </c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s="34" customFormat="1" x14ac:dyDescent="0.3">
      <c r="A22" s="33">
        <v>135</v>
      </c>
      <c r="B22" s="34" t="s">
        <v>78</v>
      </c>
      <c r="C22" s="35">
        <v>111765</v>
      </c>
      <c r="D22" s="35">
        <v>7357</v>
      </c>
      <c r="E22" s="36">
        <f t="shared" si="1"/>
        <v>15191.654206877804</v>
      </c>
      <c r="F22" s="37">
        <f t="shared" si="7"/>
        <v>0.87683801826988383</v>
      </c>
      <c r="G22" s="38">
        <f t="shared" si="8"/>
        <v>1280.3055060747859</v>
      </c>
      <c r="H22" s="38">
        <f t="shared" si="2"/>
        <v>140.45249344853954</v>
      </c>
      <c r="I22" s="36">
        <f t="shared" si="3"/>
        <v>1420.7579995233255</v>
      </c>
      <c r="J22" s="39">
        <f t="shared" si="10"/>
        <v>-209.08136636776354</v>
      </c>
      <c r="K22" s="36">
        <f t="shared" si="4"/>
        <v>1211.6766331555618</v>
      </c>
      <c r="L22" s="36">
        <f t="shared" si="5"/>
        <v>10452516.602493105</v>
      </c>
      <c r="M22" s="36">
        <f t="shared" si="6"/>
        <v>8914304.990125468</v>
      </c>
      <c r="N22" s="40">
        <f>'jan-mai'!M22</f>
        <v>8891742.5332734529</v>
      </c>
      <c r="O22" s="40">
        <f t="shared" si="9"/>
        <v>22562.456852015108</v>
      </c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s="34" customFormat="1" x14ac:dyDescent="0.3">
      <c r="A23" s="33">
        <v>136</v>
      </c>
      <c r="B23" s="34" t="s">
        <v>79</v>
      </c>
      <c r="C23" s="35">
        <v>233877</v>
      </c>
      <c r="D23" s="35">
        <v>15458</v>
      </c>
      <c r="E23" s="36">
        <f t="shared" si="1"/>
        <v>15129.835683788329</v>
      </c>
      <c r="F23" s="37">
        <f t="shared" si="7"/>
        <v>0.87326995184736056</v>
      </c>
      <c r="G23" s="38">
        <f t="shared" si="8"/>
        <v>1317.3966199284703</v>
      </c>
      <c r="H23" s="38">
        <f t="shared" si="2"/>
        <v>162.0889765298555</v>
      </c>
      <c r="I23" s="36">
        <f t="shared" si="3"/>
        <v>1479.4855964583257</v>
      </c>
      <c r="J23" s="39">
        <f t="shared" si="10"/>
        <v>-209.08136636776354</v>
      </c>
      <c r="K23" s="36">
        <f t="shared" si="4"/>
        <v>1270.4042300905621</v>
      </c>
      <c r="L23" s="36">
        <f t="shared" si="5"/>
        <v>22869888.3500528</v>
      </c>
      <c r="M23" s="36">
        <f t="shared" si="6"/>
        <v>19637908.588739909</v>
      </c>
      <c r="N23" s="40">
        <f>'jan-mai'!M23</f>
        <v>17615038.892121945</v>
      </c>
      <c r="O23" s="40">
        <f t="shared" si="9"/>
        <v>2022869.6966179647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s="34" customFormat="1" x14ac:dyDescent="0.3">
      <c r="A24" s="33">
        <v>137</v>
      </c>
      <c r="B24" s="34" t="s">
        <v>80</v>
      </c>
      <c r="C24" s="35">
        <v>75265</v>
      </c>
      <c r="D24" s="35">
        <v>5186</v>
      </c>
      <c r="E24" s="36">
        <f t="shared" si="1"/>
        <v>14513.11222522175</v>
      </c>
      <c r="F24" s="37">
        <f t="shared" si="7"/>
        <v>0.83767365878631628</v>
      </c>
      <c r="G24" s="38">
        <f t="shared" si="8"/>
        <v>1687.4306950684179</v>
      </c>
      <c r="H24" s="38">
        <f t="shared" si="2"/>
        <v>377.94218702815823</v>
      </c>
      <c r="I24" s="36">
        <f t="shared" si="3"/>
        <v>2065.3728820965762</v>
      </c>
      <c r="J24" s="39">
        <f t="shared" si="10"/>
        <v>-209.08136636776354</v>
      </c>
      <c r="K24" s="36">
        <f t="shared" si="4"/>
        <v>1856.2915157288126</v>
      </c>
      <c r="L24" s="36">
        <f t="shared" si="5"/>
        <v>10711023.766552843</v>
      </c>
      <c r="M24" s="36">
        <f t="shared" si="6"/>
        <v>9626727.8005696218</v>
      </c>
      <c r="N24" s="40">
        <f>'jan-mai'!M24</f>
        <v>8218203.8164409595</v>
      </c>
      <c r="O24" s="40">
        <f t="shared" si="9"/>
        <v>1408523.9841286624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s="34" customFormat="1" x14ac:dyDescent="0.3">
      <c r="A25" s="33">
        <v>138</v>
      </c>
      <c r="B25" s="34" t="s">
        <v>81</v>
      </c>
      <c r="C25" s="35">
        <v>77381</v>
      </c>
      <c r="D25" s="35">
        <v>5382</v>
      </c>
      <c r="E25" s="36">
        <f t="shared" si="1"/>
        <v>14377.740616871051</v>
      </c>
      <c r="F25" s="37">
        <f t="shared" si="7"/>
        <v>0.82986022575395468</v>
      </c>
      <c r="G25" s="38">
        <f t="shared" si="8"/>
        <v>1768.653660078837</v>
      </c>
      <c r="H25" s="38">
        <f t="shared" si="2"/>
        <v>425.3222499509028</v>
      </c>
      <c r="I25" s="36">
        <f t="shared" si="3"/>
        <v>2193.9759100297397</v>
      </c>
      <c r="J25" s="39">
        <f t="shared" si="10"/>
        <v>-209.08136636776354</v>
      </c>
      <c r="K25" s="36">
        <f t="shared" si="4"/>
        <v>1984.8945436619761</v>
      </c>
      <c r="L25" s="36">
        <f t="shared" si="5"/>
        <v>11807978.347780058</v>
      </c>
      <c r="M25" s="36">
        <f t="shared" si="6"/>
        <v>10682702.433988756</v>
      </c>
      <c r="N25" s="40">
        <f>'jan-mai'!M25</f>
        <v>8967022.0285548139</v>
      </c>
      <c r="O25" s="40">
        <f t="shared" si="9"/>
        <v>1715680.4054339416</v>
      </c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s="34" customFormat="1" x14ac:dyDescent="0.3">
      <c r="A26" s="33">
        <v>211</v>
      </c>
      <c r="B26" s="34" t="s">
        <v>82</v>
      </c>
      <c r="C26" s="35">
        <v>282112</v>
      </c>
      <c r="D26" s="35">
        <v>16732</v>
      </c>
      <c r="E26" s="36">
        <f t="shared" si="1"/>
        <v>16860.626344728662</v>
      </c>
      <c r="F26" s="37">
        <f t="shared" si="7"/>
        <v>0.97316842455560992</v>
      </c>
      <c r="G26" s="38">
        <f t="shared" si="8"/>
        <v>278.92222336427074</v>
      </c>
      <c r="H26" s="38">
        <f t="shared" si="2"/>
        <v>0</v>
      </c>
      <c r="I26" s="36">
        <f>G26+H26</f>
        <v>278.92222336427074</v>
      </c>
      <c r="J26" s="39">
        <f>I$439</f>
        <v>-209.08136636776354</v>
      </c>
      <c r="K26" s="36">
        <f t="shared" si="4"/>
        <v>69.840856996507199</v>
      </c>
      <c r="L26" s="36">
        <f t="shared" si="5"/>
        <v>4666926.6413309779</v>
      </c>
      <c r="M26" s="36">
        <f t="shared" si="6"/>
        <v>1168577.2192655585</v>
      </c>
      <c r="N26" s="40">
        <f>'jan-mai'!M26</f>
        <v>1321017.001755897</v>
      </c>
      <c r="O26" s="40">
        <f t="shared" si="9"/>
        <v>-152439.78249033843</v>
      </c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s="34" customFormat="1" x14ac:dyDescent="0.3">
      <c r="A27" s="33">
        <v>213</v>
      </c>
      <c r="B27" s="34" t="s">
        <v>83</v>
      </c>
      <c r="C27" s="35">
        <v>537466</v>
      </c>
      <c r="D27" s="35">
        <v>30261</v>
      </c>
      <c r="E27" s="36">
        <f t="shared" si="1"/>
        <v>17761.012524371305</v>
      </c>
      <c r="F27" s="37">
        <f t="shared" si="7"/>
        <v>1.0251372768401763</v>
      </c>
      <c r="G27" s="38">
        <f t="shared" si="8"/>
        <v>-261.30948442131483</v>
      </c>
      <c r="H27" s="38">
        <f t="shared" si="2"/>
        <v>0</v>
      </c>
      <c r="I27" s="36">
        <f t="shared" si="3"/>
        <v>-261.30948442131483</v>
      </c>
      <c r="J27" s="39">
        <f>I$439</f>
        <v>-209.08136636776354</v>
      </c>
      <c r="K27" s="36">
        <f>I27+J27</f>
        <v>-470.3908507890784</v>
      </c>
      <c r="L27" s="36">
        <f t="shared" si="5"/>
        <v>-7907486.308073408</v>
      </c>
      <c r="M27" s="36">
        <f t="shared" si="6"/>
        <v>-14234497.535728302</v>
      </c>
      <c r="N27" s="40">
        <f>'jan-mai'!M27</f>
        <v>-11755664.290572848</v>
      </c>
      <c r="O27" s="40">
        <f t="shared" si="9"/>
        <v>-2478833.2451554537</v>
      </c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s="34" customFormat="1" x14ac:dyDescent="0.3">
      <c r="A28" s="33">
        <v>214</v>
      </c>
      <c r="B28" s="34" t="s">
        <v>84</v>
      </c>
      <c r="C28" s="35">
        <v>305068</v>
      </c>
      <c r="D28" s="35">
        <v>18992</v>
      </c>
      <c r="E28" s="36">
        <f t="shared" si="1"/>
        <v>16062.973883740522</v>
      </c>
      <c r="F28" s="37">
        <f t="shared" si="7"/>
        <v>0.92712919843602848</v>
      </c>
      <c r="G28" s="38">
        <f t="shared" si="8"/>
        <v>757.5136999571547</v>
      </c>
      <c r="H28" s="38">
        <f t="shared" si="2"/>
        <v>0</v>
      </c>
      <c r="I28" s="36">
        <f t="shared" si="3"/>
        <v>757.5136999571547</v>
      </c>
      <c r="J28" s="39">
        <f t="shared" si="10"/>
        <v>-209.08136636776354</v>
      </c>
      <c r="K28" s="36">
        <f t="shared" si="4"/>
        <v>548.43233358939119</v>
      </c>
      <c r="L28" s="36">
        <f t="shared" si="5"/>
        <v>14386700.189586282</v>
      </c>
      <c r="M28" s="36">
        <f t="shared" si="6"/>
        <v>10415826.879529718</v>
      </c>
      <c r="N28" s="40">
        <f>'jan-mai'!M28</f>
        <v>9562119.5133485459</v>
      </c>
      <c r="O28" s="40">
        <f t="shared" si="9"/>
        <v>853707.36618117243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s="34" customFormat="1" x14ac:dyDescent="0.3">
      <c r="A29" s="33">
        <v>215</v>
      </c>
      <c r="B29" s="34" t="s">
        <v>85</v>
      </c>
      <c r="C29" s="35">
        <v>320593</v>
      </c>
      <c r="D29" s="35">
        <v>15695</v>
      </c>
      <c r="E29" s="36">
        <f t="shared" si="1"/>
        <v>20426.441541892324</v>
      </c>
      <c r="F29" s="37">
        <f t="shared" si="7"/>
        <v>1.1789815827817942</v>
      </c>
      <c r="G29" s="38">
        <f t="shared" si="8"/>
        <v>-1860.5668949339261</v>
      </c>
      <c r="H29" s="38">
        <f t="shared" si="2"/>
        <v>0</v>
      </c>
      <c r="I29" s="36">
        <f t="shared" si="3"/>
        <v>-1860.5668949339261</v>
      </c>
      <c r="J29" s="39">
        <f t="shared" si="10"/>
        <v>-209.08136636776354</v>
      </c>
      <c r="K29" s="36">
        <f t="shared" si="4"/>
        <v>-2069.6482613016897</v>
      </c>
      <c r="L29" s="36">
        <f t="shared" si="5"/>
        <v>-29201597.415987968</v>
      </c>
      <c r="M29" s="36">
        <f t="shared" si="6"/>
        <v>-32483129.461130019</v>
      </c>
      <c r="N29" s="40">
        <f>'jan-mai'!M29</f>
        <v>-27699845.168386392</v>
      </c>
      <c r="O29" s="40">
        <f t="shared" si="9"/>
        <v>-4783284.292743627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s="34" customFormat="1" x14ac:dyDescent="0.3">
      <c r="A30" s="33">
        <v>216</v>
      </c>
      <c r="B30" s="34" t="s">
        <v>86</v>
      </c>
      <c r="C30" s="35">
        <v>328826</v>
      </c>
      <c r="D30" s="35">
        <v>18623</v>
      </c>
      <c r="E30" s="36">
        <f t="shared" si="1"/>
        <v>17656.983300220159</v>
      </c>
      <c r="F30" s="37">
        <f t="shared" si="7"/>
        <v>1.0191328761669733</v>
      </c>
      <c r="G30" s="38">
        <f t="shared" si="8"/>
        <v>-198.89194993062773</v>
      </c>
      <c r="H30" s="38">
        <f t="shared" si="2"/>
        <v>0</v>
      </c>
      <c r="I30" s="36">
        <f t="shared" si="3"/>
        <v>-198.89194993062773</v>
      </c>
      <c r="J30" s="39">
        <f t="shared" si="10"/>
        <v>-209.08136636776354</v>
      </c>
      <c r="K30" s="36">
        <f t="shared" si="4"/>
        <v>-407.9733162983913</v>
      </c>
      <c r="L30" s="36">
        <f t="shared" si="5"/>
        <v>-3703964.7835580804</v>
      </c>
      <c r="M30" s="36">
        <f t="shared" si="6"/>
        <v>-7597687.0694249412</v>
      </c>
      <c r="N30" s="40">
        <f>'jan-mai'!M30</f>
        <v>-7990904.9232787322</v>
      </c>
      <c r="O30" s="40">
        <f t="shared" si="9"/>
        <v>393217.85385379102</v>
      </c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s="34" customFormat="1" x14ac:dyDescent="0.3">
      <c r="A31" s="33">
        <v>217</v>
      </c>
      <c r="B31" s="34" t="s">
        <v>87</v>
      </c>
      <c r="C31" s="35">
        <v>570280</v>
      </c>
      <c r="D31" s="35">
        <v>26792</v>
      </c>
      <c r="E31" s="36">
        <f t="shared" si="1"/>
        <v>21285.458345774859</v>
      </c>
      <c r="F31" s="37">
        <f t="shared" si="7"/>
        <v>1.228562660768409</v>
      </c>
      <c r="G31" s="38">
        <f t="shared" si="8"/>
        <v>-2375.9769772634477</v>
      </c>
      <c r="H31" s="38">
        <f t="shared" si="2"/>
        <v>0</v>
      </c>
      <c r="I31" s="36">
        <f t="shared" si="3"/>
        <v>-2375.9769772634477</v>
      </c>
      <c r="J31" s="39">
        <f t="shared" si="10"/>
        <v>-209.08136636776354</v>
      </c>
      <c r="K31" s="36">
        <f t="shared" si="4"/>
        <v>-2585.0583436312113</v>
      </c>
      <c r="L31" s="36">
        <f t="shared" si="5"/>
        <v>-63657175.174842291</v>
      </c>
      <c r="M31" s="36">
        <f t="shared" si="6"/>
        <v>-69258883.142567411</v>
      </c>
      <c r="N31" s="40">
        <f>'jan-mai'!M31</f>
        <v>-58543924.915667921</v>
      </c>
      <c r="O31" s="40">
        <f t="shared" si="9"/>
        <v>-10714958.22689949</v>
      </c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s="34" customFormat="1" x14ac:dyDescent="0.3">
      <c r="A32" s="33">
        <v>219</v>
      </c>
      <c r="B32" s="34" t="s">
        <v>88</v>
      </c>
      <c r="C32" s="35">
        <v>3357919</v>
      </c>
      <c r="D32" s="35">
        <v>122348</v>
      </c>
      <c r="E32" s="36">
        <f t="shared" si="1"/>
        <v>27445.638670023214</v>
      </c>
      <c r="F32" s="37">
        <f t="shared" si="7"/>
        <v>1.5841184306761795</v>
      </c>
      <c r="G32" s="38">
        <f t="shared" si="8"/>
        <v>-6072.0851718124604</v>
      </c>
      <c r="H32" s="38">
        <f t="shared" si="2"/>
        <v>0</v>
      </c>
      <c r="I32" s="36">
        <f t="shared" si="3"/>
        <v>-6072.0851718124604</v>
      </c>
      <c r="J32" s="39">
        <f t="shared" si="10"/>
        <v>-209.08136636776354</v>
      </c>
      <c r="K32" s="36">
        <f t="shared" si="4"/>
        <v>-6281.1665381802241</v>
      </c>
      <c r="L32" s="36">
        <f t="shared" si="5"/>
        <v>-742907476.6009109</v>
      </c>
      <c r="M32" s="36">
        <f t="shared" si="6"/>
        <v>-768488163.6132741</v>
      </c>
      <c r="N32" s="40">
        <f>'jan-mai'!M32</f>
        <v>-647763055.35914218</v>
      </c>
      <c r="O32" s="40">
        <f t="shared" si="9"/>
        <v>-120725108.25413191</v>
      </c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s="34" customFormat="1" x14ac:dyDescent="0.3">
      <c r="A33" s="33">
        <v>220</v>
      </c>
      <c r="B33" s="34" t="s">
        <v>89</v>
      </c>
      <c r="C33" s="35">
        <v>1575671</v>
      </c>
      <c r="D33" s="35">
        <v>60106</v>
      </c>
      <c r="E33" s="36">
        <f t="shared" si="1"/>
        <v>26214.870395634378</v>
      </c>
      <c r="F33" s="37">
        <f t="shared" si="7"/>
        <v>1.5130804515352398</v>
      </c>
      <c r="G33" s="38">
        <f t="shared" si="8"/>
        <v>-5333.6242071791585</v>
      </c>
      <c r="H33" s="38">
        <f t="shared" si="2"/>
        <v>0</v>
      </c>
      <c r="I33" s="36">
        <f t="shared" si="3"/>
        <v>-5333.6242071791585</v>
      </c>
      <c r="J33" s="39">
        <f t="shared" si="10"/>
        <v>-209.08136636776354</v>
      </c>
      <c r="K33" s="36">
        <f t="shared" si="4"/>
        <v>-5542.7055735469221</v>
      </c>
      <c r="L33" s="36">
        <f t="shared" si="5"/>
        <v>-320582816.5967105</v>
      </c>
      <c r="M33" s="36">
        <f t="shared" si="6"/>
        <v>-333149861.20361131</v>
      </c>
      <c r="N33" s="40">
        <f>'jan-mai'!M33</f>
        <v>-281230886.21159816</v>
      </c>
      <c r="O33" s="40">
        <f t="shared" si="9"/>
        <v>-51918974.992013156</v>
      </c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s="34" customFormat="1" x14ac:dyDescent="0.3">
      <c r="A34" s="33">
        <v>221</v>
      </c>
      <c r="B34" s="34" t="s">
        <v>90</v>
      </c>
      <c r="C34" s="35">
        <v>210565</v>
      </c>
      <c r="D34" s="35">
        <v>15914</v>
      </c>
      <c r="E34" s="36">
        <f t="shared" si="1"/>
        <v>13231.431444011561</v>
      </c>
      <c r="F34" s="37">
        <f t="shared" si="7"/>
        <v>0.7636970910638794</v>
      </c>
      <c r="G34" s="38">
        <f t="shared" si="8"/>
        <v>2456.4391637945309</v>
      </c>
      <c r="H34" s="38">
        <f t="shared" si="2"/>
        <v>826.53046045172425</v>
      </c>
      <c r="I34" s="36">
        <f t="shared" si="3"/>
        <v>3282.9696242462551</v>
      </c>
      <c r="J34" s="39">
        <f t="shared" si="10"/>
        <v>-209.08136636776354</v>
      </c>
      <c r="K34" s="36">
        <f t="shared" si="4"/>
        <v>3073.8882578784915</v>
      </c>
      <c r="L34" s="36">
        <f t="shared" si="5"/>
        <v>52245178.600254901</v>
      </c>
      <c r="M34" s="36">
        <f t="shared" si="6"/>
        <v>48917857.735878311</v>
      </c>
      <c r="N34" s="40">
        <f>'jan-mai'!M34</f>
        <v>40573905.752958238</v>
      </c>
      <c r="O34" s="40">
        <f t="shared" si="9"/>
        <v>8343951.982920073</v>
      </c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s="34" customFormat="1" x14ac:dyDescent="0.3">
      <c r="A35" s="33">
        <v>226</v>
      </c>
      <c r="B35" s="34" t="s">
        <v>91</v>
      </c>
      <c r="C35" s="35">
        <v>291704</v>
      </c>
      <c r="D35" s="35">
        <v>17443</v>
      </c>
      <c r="E35" s="36">
        <f t="shared" si="1"/>
        <v>16723.270079688125</v>
      </c>
      <c r="F35" s="37">
        <f t="shared" si="7"/>
        <v>0.96524044030880085</v>
      </c>
      <c r="G35" s="38">
        <f t="shared" si="8"/>
        <v>361.33598238859264</v>
      </c>
      <c r="H35" s="38">
        <f t="shared" si="2"/>
        <v>0</v>
      </c>
      <c r="I35" s="36">
        <f t="shared" si="3"/>
        <v>361.33598238859264</v>
      </c>
      <c r="J35" s="39">
        <f t="shared" si="10"/>
        <v>-209.08136636776354</v>
      </c>
      <c r="K35" s="36">
        <f t="shared" si="4"/>
        <v>152.2546160208291</v>
      </c>
      <c r="L35" s="36">
        <f t="shared" si="5"/>
        <v>6302783.5408042213</v>
      </c>
      <c r="M35" s="36">
        <f t="shared" si="6"/>
        <v>2655777.267251322</v>
      </c>
      <c r="N35" s="40">
        <f>'jan-mai'!M35</f>
        <v>1547878.7211109381</v>
      </c>
      <c r="O35" s="40">
        <f t="shared" si="9"/>
        <v>1107898.5461403839</v>
      </c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s="34" customFormat="1" x14ac:dyDescent="0.3">
      <c r="A36" s="33">
        <v>227</v>
      </c>
      <c r="B36" s="34" t="s">
        <v>92</v>
      </c>
      <c r="C36" s="35">
        <v>195137</v>
      </c>
      <c r="D36" s="35">
        <v>11374</v>
      </c>
      <c r="E36" s="36">
        <f t="shared" si="1"/>
        <v>17156.409354668544</v>
      </c>
      <c r="F36" s="37">
        <f t="shared" si="7"/>
        <v>0.99024054749507018</v>
      </c>
      <c r="G36" s="38">
        <f t="shared" si="8"/>
        <v>101.4524174003418</v>
      </c>
      <c r="H36" s="38">
        <f t="shared" si="2"/>
        <v>0</v>
      </c>
      <c r="I36" s="36">
        <f t="shared" si="3"/>
        <v>101.4524174003418</v>
      </c>
      <c r="J36" s="39">
        <f t="shared" si="10"/>
        <v>-209.08136636776354</v>
      </c>
      <c r="K36" s="36">
        <f t="shared" si="4"/>
        <v>-107.62894896742174</v>
      </c>
      <c r="L36" s="36">
        <f t="shared" si="5"/>
        <v>1153919.7955114876</v>
      </c>
      <c r="M36" s="36">
        <f t="shared" si="6"/>
        <v>-1224171.6655554548</v>
      </c>
      <c r="N36" s="40">
        <f>'jan-mai'!M36</f>
        <v>-1090567.094312004</v>
      </c>
      <c r="O36" s="40">
        <f t="shared" si="9"/>
        <v>-133604.57124345074</v>
      </c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s="34" customFormat="1" x14ac:dyDescent="0.3">
      <c r="A37" s="33">
        <v>228</v>
      </c>
      <c r="B37" s="34" t="s">
        <v>93</v>
      </c>
      <c r="C37" s="35">
        <v>292339</v>
      </c>
      <c r="D37" s="35">
        <v>17426</v>
      </c>
      <c r="E37" s="36">
        <f t="shared" si="1"/>
        <v>16776.024331458739</v>
      </c>
      <c r="F37" s="37">
        <f t="shared" si="7"/>
        <v>0.96828533146732343</v>
      </c>
      <c r="G37" s="38">
        <f t="shared" si="8"/>
        <v>329.68343132622465</v>
      </c>
      <c r="H37" s="38">
        <f t="shared" si="2"/>
        <v>0</v>
      </c>
      <c r="I37" s="36">
        <f t="shared" si="3"/>
        <v>329.68343132622465</v>
      </c>
      <c r="J37" s="39">
        <f t="shared" si="10"/>
        <v>-209.08136636776354</v>
      </c>
      <c r="K37" s="36">
        <f t="shared" si="4"/>
        <v>120.60206495846111</v>
      </c>
      <c r="L37" s="36">
        <f t="shared" si="5"/>
        <v>5745063.474290791</v>
      </c>
      <c r="M37" s="36">
        <f t="shared" si="6"/>
        <v>2101611.5839661434</v>
      </c>
      <c r="N37" s="40">
        <f>'jan-mai'!M37</f>
        <v>2091064.587174176</v>
      </c>
      <c r="O37" s="40">
        <f t="shared" si="9"/>
        <v>10546.996791967424</v>
      </c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s="34" customFormat="1" x14ac:dyDescent="0.3">
      <c r="A38" s="33">
        <v>229</v>
      </c>
      <c r="B38" s="34" t="s">
        <v>94</v>
      </c>
      <c r="C38" s="35">
        <v>168676</v>
      </c>
      <c r="D38" s="35">
        <v>10870</v>
      </c>
      <c r="E38" s="36">
        <f t="shared" si="1"/>
        <v>15517.571297148113</v>
      </c>
      <c r="F38" s="37">
        <f t="shared" si="7"/>
        <v>0.89564943219895576</v>
      </c>
      <c r="G38" s="38">
        <f t="shared" si="8"/>
        <v>1084.7552519125998</v>
      </c>
      <c r="H38" s="38">
        <f t="shared" si="2"/>
        <v>26.381511853931077</v>
      </c>
      <c r="I38" s="36">
        <f t="shared" si="3"/>
        <v>1111.1367637665307</v>
      </c>
      <c r="J38" s="39">
        <f t="shared" si="10"/>
        <v>-209.08136636776354</v>
      </c>
      <c r="K38" s="36">
        <f t="shared" si="4"/>
        <v>902.05539739876724</v>
      </c>
      <c r="L38" s="36">
        <f t="shared" si="5"/>
        <v>12078056.62214219</v>
      </c>
      <c r="M38" s="36">
        <f t="shared" si="6"/>
        <v>9805342.1697246004</v>
      </c>
      <c r="N38" s="40">
        <f>'jan-mai'!M38</f>
        <v>7740981.9677426135</v>
      </c>
      <c r="O38" s="40">
        <f t="shared" si="9"/>
        <v>2064360.2019819869</v>
      </c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s="34" customFormat="1" x14ac:dyDescent="0.3">
      <c r="A39" s="33">
        <v>230</v>
      </c>
      <c r="B39" s="34" t="s">
        <v>95</v>
      </c>
      <c r="C39" s="35">
        <v>659931</v>
      </c>
      <c r="D39" s="35">
        <v>36368</v>
      </c>
      <c r="E39" s="36">
        <f t="shared" si="1"/>
        <v>18145.92498900132</v>
      </c>
      <c r="F39" s="37">
        <f t="shared" si="7"/>
        <v>1.0473538095559329</v>
      </c>
      <c r="G39" s="38">
        <f t="shared" si="8"/>
        <v>-492.25696319932393</v>
      </c>
      <c r="H39" s="38">
        <f t="shared" si="2"/>
        <v>0</v>
      </c>
      <c r="I39" s="36">
        <f t="shared" si="3"/>
        <v>-492.25696319932393</v>
      </c>
      <c r="J39" s="39">
        <f t="shared" si="10"/>
        <v>-209.08136636776354</v>
      </c>
      <c r="K39" s="36">
        <f t="shared" si="4"/>
        <v>-701.3383295670875</v>
      </c>
      <c r="L39" s="36">
        <f t="shared" si="5"/>
        <v>-17902401.237633012</v>
      </c>
      <c r="M39" s="36">
        <f t="shared" si="6"/>
        <v>-25506272.369695839</v>
      </c>
      <c r="N39" s="40">
        <f>'jan-mai'!M39</f>
        <v>-20167480.999291271</v>
      </c>
      <c r="O39" s="40">
        <f t="shared" si="9"/>
        <v>-5338791.3704045676</v>
      </c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s="34" customFormat="1" x14ac:dyDescent="0.3">
      <c r="A40" s="33">
        <v>231</v>
      </c>
      <c r="B40" s="34" t="s">
        <v>96</v>
      </c>
      <c r="C40" s="35">
        <v>923514</v>
      </c>
      <c r="D40" s="35">
        <v>52522</v>
      </c>
      <c r="E40" s="36">
        <f t="shared" si="1"/>
        <v>17583.374585887817</v>
      </c>
      <c r="F40" s="37">
        <f t="shared" si="7"/>
        <v>1.0148842987359954</v>
      </c>
      <c r="G40" s="38">
        <f t="shared" si="8"/>
        <v>-154.72672133122251</v>
      </c>
      <c r="H40" s="38">
        <f t="shared" si="2"/>
        <v>0</v>
      </c>
      <c r="I40" s="36">
        <f t="shared" si="3"/>
        <v>-154.72672133122251</v>
      </c>
      <c r="J40" s="39">
        <f t="shared" si="10"/>
        <v>-209.08136636776354</v>
      </c>
      <c r="K40" s="36">
        <f t="shared" si="4"/>
        <v>-363.80808769898601</v>
      </c>
      <c r="L40" s="36">
        <f t="shared" si="5"/>
        <v>-8126556.8577584689</v>
      </c>
      <c r="M40" s="36">
        <f t="shared" si="6"/>
        <v>-19107928.382126145</v>
      </c>
      <c r="N40" s="40">
        <f>'jan-mai'!M40</f>
        <v>-13750344.551385202</v>
      </c>
      <c r="O40" s="40">
        <f t="shared" si="9"/>
        <v>-5357583.8307409436</v>
      </c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s="34" customFormat="1" x14ac:dyDescent="0.3">
      <c r="A41" s="33">
        <v>233</v>
      </c>
      <c r="B41" s="34" t="s">
        <v>97</v>
      </c>
      <c r="C41" s="35">
        <v>424207</v>
      </c>
      <c r="D41" s="35">
        <v>22857</v>
      </c>
      <c r="E41" s="36">
        <f t="shared" si="1"/>
        <v>18559.172244826532</v>
      </c>
      <c r="F41" s="37">
        <f t="shared" si="7"/>
        <v>1.0712057811660554</v>
      </c>
      <c r="G41" s="38">
        <f t="shared" si="8"/>
        <v>-740.2053166944512</v>
      </c>
      <c r="H41" s="38">
        <f t="shared" si="2"/>
        <v>0</v>
      </c>
      <c r="I41" s="36">
        <f t="shared" si="3"/>
        <v>-740.2053166944512</v>
      </c>
      <c r="J41" s="39">
        <f t="shared" si="10"/>
        <v>-209.08136636776354</v>
      </c>
      <c r="K41" s="36">
        <f t="shared" si="4"/>
        <v>-949.28668306221471</v>
      </c>
      <c r="L41" s="36">
        <f t="shared" si="5"/>
        <v>-16918872.92368507</v>
      </c>
      <c r="M41" s="36">
        <f t="shared" si="6"/>
        <v>-21697845.714753043</v>
      </c>
      <c r="N41" s="40">
        <f>'jan-mai'!M41</f>
        <v>-18428808.271029495</v>
      </c>
      <c r="O41" s="40">
        <f t="shared" si="9"/>
        <v>-3269037.4437235482</v>
      </c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34" customFormat="1" x14ac:dyDescent="0.3">
      <c r="A42" s="33">
        <v>234</v>
      </c>
      <c r="B42" s="34" t="s">
        <v>98</v>
      </c>
      <c r="C42" s="35">
        <v>122631</v>
      </c>
      <c r="D42" s="35">
        <v>6323</v>
      </c>
      <c r="E42" s="36">
        <f t="shared" si="1"/>
        <v>19394.433022299541</v>
      </c>
      <c r="F42" s="37">
        <f t="shared" si="7"/>
        <v>1.1194156992489996</v>
      </c>
      <c r="G42" s="38">
        <f t="shared" si="8"/>
        <v>-1241.3617831782569</v>
      </c>
      <c r="H42" s="38">
        <f t="shared" si="2"/>
        <v>0</v>
      </c>
      <c r="I42" s="36">
        <f t="shared" si="3"/>
        <v>-1241.3617831782569</v>
      </c>
      <c r="J42" s="39">
        <f t="shared" si="10"/>
        <v>-209.08136636776354</v>
      </c>
      <c r="K42" s="36">
        <f t="shared" si="4"/>
        <v>-1450.4431495460205</v>
      </c>
      <c r="L42" s="36">
        <f t="shared" si="5"/>
        <v>-7849130.5550361183</v>
      </c>
      <c r="M42" s="36">
        <f t="shared" si="6"/>
        <v>-9171152.0345794875</v>
      </c>
      <c r="N42" s="40">
        <f>'jan-mai'!M42</f>
        <v>-7586319.4775219634</v>
      </c>
      <c r="O42" s="40">
        <f t="shared" si="9"/>
        <v>-1584832.5570575241</v>
      </c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s="34" customFormat="1" x14ac:dyDescent="0.3">
      <c r="A43" s="33">
        <v>235</v>
      </c>
      <c r="B43" s="34" t="s">
        <v>99</v>
      </c>
      <c r="C43" s="35">
        <v>552732</v>
      </c>
      <c r="D43" s="35">
        <v>34189</v>
      </c>
      <c r="E43" s="36">
        <f t="shared" si="1"/>
        <v>16166.95428354149</v>
      </c>
      <c r="F43" s="37">
        <f t="shared" si="7"/>
        <v>0.93313078104571656</v>
      </c>
      <c r="G43" s="38">
        <f t="shared" si="8"/>
        <v>695.12546007657363</v>
      </c>
      <c r="H43" s="38">
        <f t="shared" si="2"/>
        <v>0</v>
      </c>
      <c r="I43" s="36">
        <f t="shared" si="3"/>
        <v>695.12546007657363</v>
      </c>
      <c r="J43" s="39">
        <f t="shared" si="10"/>
        <v>-209.08136636776354</v>
      </c>
      <c r="K43" s="36">
        <f t="shared" si="4"/>
        <v>486.04409370881012</v>
      </c>
      <c r="L43" s="36">
        <f t="shared" si="5"/>
        <v>23765644.354557976</v>
      </c>
      <c r="M43" s="36">
        <f t="shared" si="6"/>
        <v>16617361.519810509</v>
      </c>
      <c r="N43" s="40">
        <f>'jan-mai'!M43</f>
        <v>16744377.950814754</v>
      </c>
      <c r="O43" s="40">
        <f t="shared" si="9"/>
        <v>-127016.43100424483</v>
      </c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s="34" customFormat="1" x14ac:dyDescent="0.3">
      <c r="A44" s="33">
        <v>236</v>
      </c>
      <c r="B44" s="34" t="s">
        <v>100</v>
      </c>
      <c r="C44" s="35">
        <v>296208</v>
      </c>
      <c r="D44" s="35">
        <v>20783</v>
      </c>
      <c r="E44" s="36">
        <f t="shared" si="1"/>
        <v>14252.417841505076</v>
      </c>
      <c r="F44" s="37">
        <f t="shared" si="7"/>
        <v>0.82262679531250649</v>
      </c>
      <c r="G44" s="38">
        <f t="shared" si="8"/>
        <v>1843.8473252984224</v>
      </c>
      <c r="H44" s="38">
        <f t="shared" si="2"/>
        <v>469.18522132899432</v>
      </c>
      <c r="I44" s="36">
        <f t="shared" si="3"/>
        <v>2313.0325466274167</v>
      </c>
      <c r="J44" s="39">
        <f t="shared" si="10"/>
        <v>-209.08136636776354</v>
      </c>
      <c r="K44" s="36">
        <f t="shared" si="4"/>
        <v>2103.951180259653</v>
      </c>
      <c r="L44" s="36">
        <f t="shared" si="5"/>
        <v>48071755.416557603</v>
      </c>
      <c r="M44" s="36">
        <f t="shared" si="6"/>
        <v>43726417.379336372</v>
      </c>
      <c r="N44" s="40">
        <f>'jan-mai'!M44</f>
        <v>37119315.063072197</v>
      </c>
      <c r="O44" s="40">
        <f t="shared" si="9"/>
        <v>6607102.3162641749</v>
      </c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s="34" customFormat="1" x14ac:dyDescent="0.3">
      <c r="A45" s="33">
        <v>237</v>
      </c>
      <c r="B45" s="34" t="s">
        <v>101</v>
      </c>
      <c r="C45" s="35">
        <v>334573</v>
      </c>
      <c r="D45" s="35">
        <v>23811</v>
      </c>
      <c r="E45" s="36">
        <f t="shared" si="1"/>
        <v>14051.194825920793</v>
      </c>
      <c r="F45" s="37">
        <f t="shared" si="7"/>
        <v>0.81101252422573233</v>
      </c>
      <c r="G45" s="38">
        <f t="shared" si="8"/>
        <v>1964.581134648992</v>
      </c>
      <c r="H45" s="38">
        <f t="shared" si="2"/>
        <v>539.61327678349323</v>
      </c>
      <c r="I45" s="36">
        <f t="shared" si="3"/>
        <v>2504.1944114324851</v>
      </c>
      <c r="J45" s="39">
        <f t="shared" si="10"/>
        <v>-209.08136636776354</v>
      </c>
      <c r="K45" s="36">
        <f t="shared" si="4"/>
        <v>2295.1130450647215</v>
      </c>
      <c r="L45" s="36">
        <f t="shared" si="5"/>
        <v>59627373.1306189</v>
      </c>
      <c r="M45" s="36">
        <f t="shared" si="6"/>
        <v>54648936.716036081</v>
      </c>
      <c r="N45" s="40">
        <f>'jan-mai'!M45</f>
        <v>46504130.095116809</v>
      </c>
      <c r="O45" s="40">
        <f t="shared" si="9"/>
        <v>8144806.6209192723</v>
      </c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s="34" customFormat="1" x14ac:dyDescent="0.3">
      <c r="A46" s="33">
        <v>238</v>
      </c>
      <c r="B46" s="34" t="s">
        <v>102</v>
      </c>
      <c r="C46" s="35">
        <v>181472</v>
      </c>
      <c r="D46" s="35">
        <v>12267</v>
      </c>
      <c r="E46" s="36">
        <f t="shared" si="1"/>
        <v>14793.511045895491</v>
      </c>
      <c r="F46" s="37">
        <f t="shared" si="7"/>
        <v>0.85385783089138334</v>
      </c>
      <c r="G46" s="38">
        <f t="shared" si="8"/>
        <v>1519.191402664173</v>
      </c>
      <c r="H46" s="38">
        <f t="shared" si="2"/>
        <v>279.80259979234876</v>
      </c>
      <c r="I46" s="36">
        <f t="shared" si="3"/>
        <v>1798.9940024565217</v>
      </c>
      <c r="J46" s="39">
        <f t="shared" si="10"/>
        <v>-209.08136636776354</v>
      </c>
      <c r="K46" s="36">
        <f t="shared" si="4"/>
        <v>1589.9126360887581</v>
      </c>
      <c r="L46" s="36">
        <f t="shared" si="5"/>
        <v>22068259.428134151</v>
      </c>
      <c r="M46" s="36">
        <f t="shared" si="6"/>
        <v>19503458.306900796</v>
      </c>
      <c r="N46" s="40">
        <f>'jan-mai'!M46</f>
        <v>16727390.091839813</v>
      </c>
      <c r="O46" s="40">
        <f t="shared" si="9"/>
        <v>2776068.2150609829</v>
      </c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s="34" customFormat="1" x14ac:dyDescent="0.3">
      <c r="A47" s="33">
        <v>239</v>
      </c>
      <c r="B47" s="34" t="s">
        <v>103</v>
      </c>
      <c r="C47" s="35">
        <v>36108</v>
      </c>
      <c r="D47" s="35">
        <v>2837</v>
      </c>
      <c r="E47" s="36">
        <f t="shared" si="1"/>
        <v>12727.529080014099</v>
      </c>
      <c r="F47" s="37">
        <f t="shared" si="7"/>
        <v>0.73461265139509024</v>
      </c>
      <c r="G47" s="38">
        <f t="shared" si="8"/>
        <v>2758.7805821930083</v>
      </c>
      <c r="H47" s="38">
        <f t="shared" si="2"/>
        <v>1002.896287850836</v>
      </c>
      <c r="I47" s="36">
        <f t="shared" si="3"/>
        <v>3761.6768700438442</v>
      </c>
      <c r="J47" s="39">
        <f t="shared" si="10"/>
        <v>-209.08136636776354</v>
      </c>
      <c r="K47" s="36">
        <f t="shared" si="4"/>
        <v>3552.5955036760806</v>
      </c>
      <c r="L47" s="36">
        <f t="shared" si="5"/>
        <v>10671877.280314386</v>
      </c>
      <c r="M47" s="36">
        <f t="shared" si="6"/>
        <v>10078713.443929041</v>
      </c>
      <c r="N47" s="40">
        <f>'jan-mai'!M47</f>
        <v>7631992.9477907829</v>
      </c>
      <c r="O47" s="40">
        <f t="shared" si="9"/>
        <v>2446720.4961382579</v>
      </c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s="34" customFormat="1" x14ac:dyDescent="0.3">
      <c r="A48" s="33">
        <v>301</v>
      </c>
      <c r="B48" s="34" t="s">
        <v>104</v>
      </c>
      <c r="C48" s="35">
        <v>15048057</v>
      </c>
      <c r="D48" s="35">
        <v>658390</v>
      </c>
      <c r="E48" s="36">
        <f t="shared" si="1"/>
        <v>22855.840763073556</v>
      </c>
      <c r="F48" s="37">
        <f t="shared" si="7"/>
        <v>1.3192026258412484</v>
      </c>
      <c r="G48" s="38">
        <f t="shared" si="8"/>
        <v>-3318.2064276426659</v>
      </c>
      <c r="H48" s="38">
        <f t="shared" si="2"/>
        <v>0</v>
      </c>
      <c r="I48" s="36">
        <f t="shared" si="3"/>
        <v>-3318.2064276426659</v>
      </c>
      <c r="J48" s="39">
        <f t="shared" si="10"/>
        <v>-209.08136636776354</v>
      </c>
      <c r="K48" s="36">
        <f t="shared" si="4"/>
        <v>-3527.2877940104295</v>
      </c>
      <c r="L48" s="36">
        <f t="shared" si="5"/>
        <v>-2184673929.8956547</v>
      </c>
      <c r="M48" s="36">
        <f t="shared" si="6"/>
        <v>-2322331010.6985269</v>
      </c>
      <c r="N48" s="40">
        <f>'jan-mai'!M48</f>
        <v>-1975038738.6692522</v>
      </c>
      <c r="O48" s="40">
        <f t="shared" si="9"/>
        <v>-347292272.0292747</v>
      </c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s="34" customFormat="1" x14ac:dyDescent="0.3">
      <c r="A49" s="33">
        <v>402</v>
      </c>
      <c r="B49" s="34" t="s">
        <v>105</v>
      </c>
      <c r="C49" s="35">
        <v>249280</v>
      </c>
      <c r="D49" s="35">
        <v>17835</v>
      </c>
      <c r="E49" s="36">
        <f t="shared" si="1"/>
        <v>13977.011494252874</v>
      </c>
      <c r="F49" s="37">
        <f t="shared" si="7"/>
        <v>0.8067307807998646</v>
      </c>
      <c r="G49" s="38">
        <f t="shared" si="8"/>
        <v>2009.0911336497431</v>
      </c>
      <c r="H49" s="38">
        <f t="shared" si="2"/>
        <v>565.57744286726472</v>
      </c>
      <c r="I49" s="36">
        <f t="shared" si="3"/>
        <v>2574.6685765170078</v>
      </c>
      <c r="J49" s="39">
        <f t="shared" si="10"/>
        <v>-209.08136636776354</v>
      </c>
      <c r="K49" s="36">
        <f t="shared" si="4"/>
        <v>2365.5872101492441</v>
      </c>
      <c r="L49" s="36">
        <f t="shared" si="5"/>
        <v>45919214.062180832</v>
      </c>
      <c r="M49" s="36">
        <f t="shared" si="6"/>
        <v>42190247.893011771</v>
      </c>
      <c r="N49" s="40">
        <f>'jan-mai'!M49</f>
        <v>35365338.076788388</v>
      </c>
      <c r="O49" s="40">
        <f t="shared" si="9"/>
        <v>6824909.8162233829</v>
      </c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s="34" customFormat="1" x14ac:dyDescent="0.3">
      <c r="A50" s="33">
        <v>403</v>
      </c>
      <c r="B50" s="34" t="s">
        <v>106</v>
      </c>
      <c r="C50" s="35">
        <v>476126</v>
      </c>
      <c r="D50" s="35">
        <v>30120</v>
      </c>
      <c r="E50" s="36">
        <f t="shared" si="1"/>
        <v>15807.636122177955</v>
      </c>
      <c r="F50" s="37">
        <f t="shared" si="7"/>
        <v>0.91239151063790669</v>
      </c>
      <c r="G50" s="38">
        <f t="shared" si="8"/>
        <v>910.71635689469474</v>
      </c>
      <c r="H50" s="38">
        <f t="shared" si="2"/>
        <v>0</v>
      </c>
      <c r="I50" s="36">
        <f t="shared" si="3"/>
        <v>910.71635689469474</v>
      </c>
      <c r="J50" s="39">
        <f t="shared" si="10"/>
        <v>-209.08136636776354</v>
      </c>
      <c r="K50" s="36">
        <f t="shared" si="4"/>
        <v>701.63499052693123</v>
      </c>
      <c r="L50" s="36">
        <f t="shared" si="5"/>
        <v>27430776.669668205</v>
      </c>
      <c r="M50" s="36">
        <f t="shared" si="6"/>
        <v>21133245.914671168</v>
      </c>
      <c r="N50" s="40">
        <f>'jan-mai'!M50</f>
        <v>17295936.127951685</v>
      </c>
      <c r="O50" s="40">
        <f t="shared" si="9"/>
        <v>3837309.7867194824</v>
      </c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s="34" customFormat="1" x14ac:dyDescent="0.3">
      <c r="A51" s="33">
        <v>412</v>
      </c>
      <c r="B51" s="34" t="s">
        <v>107</v>
      </c>
      <c r="C51" s="35">
        <v>448046</v>
      </c>
      <c r="D51" s="35">
        <v>33597</v>
      </c>
      <c r="E51" s="36">
        <f t="shared" si="1"/>
        <v>13335.893085692174</v>
      </c>
      <c r="F51" s="37">
        <f t="shared" si="7"/>
        <v>0.76972645018627039</v>
      </c>
      <c r="G51" s="38">
        <f t="shared" si="8"/>
        <v>2393.7621787861631</v>
      </c>
      <c r="H51" s="38">
        <f t="shared" si="2"/>
        <v>789.96888586350974</v>
      </c>
      <c r="I51" s="36">
        <f t="shared" si="3"/>
        <v>3183.7310646496726</v>
      </c>
      <c r="J51" s="39">
        <f t="shared" si="10"/>
        <v>-209.08136636776354</v>
      </c>
      <c r="K51" s="36">
        <f t="shared" si="4"/>
        <v>2974.649698281909</v>
      </c>
      <c r="L51" s="36">
        <f t="shared" si="5"/>
        <v>106963812.57903504</v>
      </c>
      <c r="M51" s="36">
        <f t="shared" si="6"/>
        <v>99939305.913177297</v>
      </c>
      <c r="N51" s="40">
        <f>'jan-mai'!M51</f>
        <v>84171871.542801172</v>
      </c>
      <c r="O51" s="40">
        <f t="shared" si="9"/>
        <v>15767434.370376125</v>
      </c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s="34" customFormat="1" x14ac:dyDescent="0.3">
      <c r="A52" s="33">
        <v>415</v>
      </c>
      <c r="B52" s="34" t="s">
        <v>108</v>
      </c>
      <c r="C52" s="35">
        <v>94004</v>
      </c>
      <c r="D52" s="35">
        <v>7588</v>
      </c>
      <c r="E52" s="36">
        <f t="shared" si="1"/>
        <v>12388.508170795994</v>
      </c>
      <c r="F52" s="37">
        <f t="shared" si="7"/>
        <v>0.71504490596442649</v>
      </c>
      <c r="G52" s="38">
        <f t="shared" si="8"/>
        <v>2962.1931277238714</v>
      </c>
      <c r="H52" s="38">
        <f t="shared" si="2"/>
        <v>1121.5536060771726</v>
      </c>
      <c r="I52" s="36">
        <f t="shared" si="3"/>
        <v>4083.7467338010438</v>
      </c>
      <c r="J52" s="39">
        <f t="shared" si="10"/>
        <v>-209.08136636776354</v>
      </c>
      <c r="K52" s="36">
        <f t="shared" si="4"/>
        <v>3874.6653674332802</v>
      </c>
      <c r="L52" s="36">
        <f t="shared" si="5"/>
        <v>30987470.21608232</v>
      </c>
      <c r="M52" s="36">
        <f t="shared" si="6"/>
        <v>29400960.808083728</v>
      </c>
      <c r="N52" s="40">
        <f>'jan-mai'!M52</f>
        <v>24529983.640407637</v>
      </c>
      <c r="O52" s="40">
        <f t="shared" si="9"/>
        <v>4870977.1676760912</v>
      </c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s="34" customFormat="1" x14ac:dyDescent="0.3">
      <c r="A53" s="33">
        <v>417</v>
      </c>
      <c r="B53" s="34" t="s">
        <v>109</v>
      </c>
      <c r="C53" s="35">
        <v>272746</v>
      </c>
      <c r="D53" s="35">
        <v>20119</v>
      </c>
      <c r="E53" s="36">
        <f t="shared" si="1"/>
        <v>13556.638003876933</v>
      </c>
      <c r="F53" s="37">
        <f t="shared" si="7"/>
        <v>0.78246749431276452</v>
      </c>
      <c r="G53" s="38">
        <f t="shared" si="8"/>
        <v>2261.3152278753082</v>
      </c>
      <c r="H53" s="38">
        <f t="shared" si="2"/>
        <v>712.70816449884421</v>
      </c>
      <c r="I53" s="36">
        <f t="shared" si="3"/>
        <v>2974.0233923741525</v>
      </c>
      <c r="J53" s="39">
        <f t="shared" si="10"/>
        <v>-209.08136636776354</v>
      </c>
      <c r="K53" s="36">
        <f t="shared" si="4"/>
        <v>2764.9420260063889</v>
      </c>
      <c r="L53" s="36">
        <f t="shared" si="5"/>
        <v>59834376.631175578</v>
      </c>
      <c r="M53" s="36">
        <f t="shared" si="6"/>
        <v>55627868.621222541</v>
      </c>
      <c r="N53" s="40">
        <f>'jan-mai'!M53</f>
        <v>46568749.283257946</v>
      </c>
      <c r="O53" s="40">
        <f t="shared" si="9"/>
        <v>9059119.3379645944</v>
      </c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s="34" customFormat="1" x14ac:dyDescent="0.3">
      <c r="A54" s="33">
        <v>418</v>
      </c>
      <c r="B54" s="34" t="s">
        <v>110</v>
      </c>
      <c r="C54" s="35">
        <v>61200</v>
      </c>
      <c r="D54" s="35">
        <v>5131</v>
      </c>
      <c r="E54" s="36">
        <f t="shared" si="1"/>
        <v>11927.499512765542</v>
      </c>
      <c r="F54" s="37">
        <f t="shared" si="7"/>
        <v>0.68843622249862779</v>
      </c>
      <c r="G54" s="38">
        <f t="shared" si="8"/>
        <v>3238.7983225421426</v>
      </c>
      <c r="H54" s="38">
        <f t="shared" si="2"/>
        <v>1282.906636387831</v>
      </c>
      <c r="I54" s="36">
        <f t="shared" si="3"/>
        <v>4521.7049589299731</v>
      </c>
      <c r="J54" s="39">
        <f t="shared" si="10"/>
        <v>-209.08136636776354</v>
      </c>
      <c r="K54" s="36">
        <f t="shared" si="4"/>
        <v>4312.6235925622095</v>
      </c>
      <c r="L54" s="36">
        <f t="shared" si="5"/>
        <v>23200868.144269694</v>
      </c>
      <c r="M54" s="36">
        <f t="shared" si="6"/>
        <v>22128071.653436698</v>
      </c>
      <c r="N54" s="40">
        <f>'jan-mai'!M54</f>
        <v>19106446.409980442</v>
      </c>
      <c r="O54" s="40">
        <f t="shared" si="9"/>
        <v>3021625.2434562556</v>
      </c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s="34" customFormat="1" x14ac:dyDescent="0.3">
      <c r="A55" s="33">
        <v>419</v>
      </c>
      <c r="B55" s="34" t="s">
        <v>111</v>
      </c>
      <c r="C55" s="35">
        <v>109204</v>
      </c>
      <c r="D55" s="35">
        <v>7901</v>
      </c>
      <c r="E55" s="36">
        <f t="shared" si="1"/>
        <v>13821.541577015567</v>
      </c>
      <c r="F55" s="37">
        <f t="shared" si="7"/>
        <v>0.79775730547752444</v>
      </c>
      <c r="G55" s="38">
        <f t="shared" si="8"/>
        <v>2102.3730839921277</v>
      </c>
      <c r="H55" s="38">
        <f t="shared" si="2"/>
        <v>619.99191390032229</v>
      </c>
      <c r="I55" s="36">
        <f t="shared" si="3"/>
        <v>2722.36499789245</v>
      </c>
      <c r="J55" s="39">
        <f t="shared" si="10"/>
        <v>-209.08136636776354</v>
      </c>
      <c r="K55" s="36">
        <f t="shared" si="4"/>
        <v>2513.2836315246864</v>
      </c>
      <c r="L55" s="36">
        <f t="shared" si="5"/>
        <v>21509405.848348249</v>
      </c>
      <c r="M55" s="36">
        <f t="shared" si="6"/>
        <v>19857453.972676545</v>
      </c>
      <c r="N55" s="40">
        <f>'jan-mai'!M55</f>
        <v>16160701.244446594</v>
      </c>
      <c r="O55" s="40">
        <f t="shared" si="9"/>
        <v>3696752.7282299511</v>
      </c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s="34" customFormat="1" x14ac:dyDescent="0.3">
      <c r="A56" s="33">
        <v>420</v>
      </c>
      <c r="B56" s="34" t="s">
        <v>112</v>
      </c>
      <c r="C56" s="35">
        <v>72932</v>
      </c>
      <c r="D56" s="35">
        <v>6142</v>
      </c>
      <c r="E56" s="36">
        <f t="shared" si="1"/>
        <v>11874.308042982742</v>
      </c>
      <c r="F56" s="37">
        <f t="shared" si="7"/>
        <v>0.68536609581472152</v>
      </c>
      <c r="G56" s="38">
        <f t="shared" si="8"/>
        <v>3270.7132044118225</v>
      </c>
      <c r="H56" s="38">
        <f t="shared" si="2"/>
        <v>1301.523650811811</v>
      </c>
      <c r="I56" s="36">
        <f t="shared" si="3"/>
        <v>4572.236855223633</v>
      </c>
      <c r="J56" s="39">
        <f t="shared" si="10"/>
        <v>-209.08136636776354</v>
      </c>
      <c r="K56" s="36">
        <f t="shared" si="4"/>
        <v>4363.1554888558694</v>
      </c>
      <c r="L56" s="36">
        <f t="shared" si="5"/>
        <v>28082678.764783554</v>
      </c>
      <c r="M56" s="36">
        <f t="shared" si="6"/>
        <v>26798501.012552749</v>
      </c>
      <c r="N56" s="40">
        <f>'jan-mai'!M56</f>
        <v>22378533.463281989</v>
      </c>
      <c r="O56" s="40">
        <f t="shared" si="9"/>
        <v>4419967.5492707603</v>
      </c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s="34" customFormat="1" x14ac:dyDescent="0.3">
      <c r="A57" s="33">
        <v>423</v>
      </c>
      <c r="B57" s="34" t="s">
        <v>113</v>
      </c>
      <c r="C57" s="35">
        <v>61415</v>
      </c>
      <c r="D57" s="35">
        <v>4763</v>
      </c>
      <c r="E57" s="36">
        <f t="shared" si="1"/>
        <v>12894.184337602352</v>
      </c>
      <c r="F57" s="37">
        <f t="shared" si="7"/>
        <v>0.74423172669840931</v>
      </c>
      <c r="G57" s="38">
        <f t="shared" si="8"/>
        <v>2658.7874276400566</v>
      </c>
      <c r="H57" s="38">
        <f t="shared" si="2"/>
        <v>944.56694769494766</v>
      </c>
      <c r="I57" s="36">
        <f t="shared" si="3"/>
        <v>3603.3543753350041</v>
      </c>
      <c r="J57" s="39">
        <f t="shared" si="10"/>
        <v>-209.08136636776354</v>
      </c>
      <c r="K57" s="36">
        <f t="shared" si="4"/>
        <v>3394.2730089672405</v>
      </c>
      <c r="L57" s="36">
        <f t="shared" si="5"/>
        <v>17162776.889720626</v>
      </c>
      <c r="M57" s="36">
        <f t="shared" si="6"/>
        <v>16166922.341710966</v>
      </c>
      <c r="N57" s="40">
        <f>'jan-mai'!M57</f>
        <v>13144321.399480971</v>
      </c>
      <c r="O57" s="40">
        <f t="shared" si="9"/>
        <v>3022600.9422299955</v>
      </c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s="34" customFormat="1" x14ac:dyDescent="0.3">
      <c r="A58" s="33">
        <v>425</v>
      </c>
      <c r="B58" s="34" t="s">
        <v>114</v>
      </c>
      <c r="C58" s="35">
        <v>89707</v>
      </c>
      <c r="D58" s="35">
        <v>7456</v>
      </c>
      <c r="E58" s="36">
        <f t="shared" si="1"/>
        <v>12031.518240343348</v>
      </c>
      <c r="F58" s="37">
        <f t="shared" si="7"/>
        <v>0.69444001732638172</v>
      </c>
      <c r="G58" s="38">
        <f t="shared" si="8"/>
        <v>3176.3870859954591</v>
      </c>
      <c r="H58" s="38">
        <f t="shared" si="2"/>
        <v>1246.5000817355988</v>
      </c>
      <c r="I58" s="36">
        <f t="shared" si="3"/>
        <v>4422.8871677310581</v>
      </c>
      <c r="J58" s="39">
        <f t="shared" si="10"/>
        <v>-209.08136636776354</v>
      </c>
      <c r="K58" s="36">
        <f t="shared" si="4"/>
        <v>4213.8058013632944</v>
      </c>
      <c r="L58" s="36">
        <f t="shared" si="5"/>
        <v>32977046.72260277</v>
      </c>
      <c r="M58" s="36">
        <f t="shared" si="6"/>
        <v>31418136.054964725</v>
      </c>
      <c r="N58" s="40">
        <f>'jan-mai'!M58</f>
        <v>26404845.864902396</v>
      </c>
      <c r="O58" s="40">
        <f t="shared" si="9"/>
        <v>5013290.1900623292</v>
      </c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s="34" customFormat="1" x14ac:dyDescent="0.3">
      <c r="A59" s="33">
        <v>426</v>
      </c>
      <c r="B59" s="34" t="s">
        <v>80</v>
      </c>
      <c r="C59" s="35">
        <v>47801</v>
      </c>
      <c r="D59" s="35">
        <v>3760</v>
      </c>
      <c r="E59" s="36">
        <f t="shared" si="1"/>
        <v>12713.031914893618</v>
      </c>
      <c r="F59" s="37">
        <f t="shared" si="7"/>
        <v>0.73377589817772049</v>
      </c>
      <c r="G59" s="38">
        <f t="shared" si="8"/>
        <v>2767.4788812652973</v>
      </c>
      <c r="H59" s="38">
        <f t="shared" si="2"/>
        <v>1007.9702956430045</v>
      </c>
      <c r="I59" s="36">
        <f t="shared" si="3"/>
        <v>3775.449176908302</v>
      </c>
      <c r="J59" s="39">
        <f t="shared" si="10"/>
        <v>-209.08136636776354</v>
      </c>
      <c r="K59" s="36">
        <f t="shared" si="4"/>
        <v>3566.3678105405384</v>
      </c>
      <c r="L59" s="36">
        <f t="shared" si="5"/>
        <v>14195688.905175215</v>
      </c>
      <c r="M59" s="36">
        <f t="shared" si="6"/>
        <v>13409542.967632424</v>
      </c>
      <c r="N59" s="40">
        <f>'jan-mai'!M59</f>
        <v>11226788.150755497</v>
      </c>
      <c r="O59" s="40">
        <f t="shared" si="9"/>
        <v>2182754.8168769274</v>
      </c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s="34" customFormat="1" x14ac:dyDescent="0.3">
      <c r="A60" s="33">
        <v>427</v>
      </c>
      <c r="B60" s="34" t="s">
        <v>115</v>
      </c>
      <c r="C60" s="35">
        <v>285173</v>
      </c>
      <c r="D60" s="35">
        <v>21030</v>
      </c>
      <c r="E60" s="36">
        <f t="shared" si="1"/>
        <v>13560.294816928197</v>
      </c>
      <c r="F60" s="37">
        <f t="shared" si="7"/>
        <v>0.78267855972179701</v>
      </c>
      <c r="G60" s="38">
        <f t="shared" si="8"/>
        <v>2259.1211400445495</v>
      </c>
      <c r="H60" s="38">
        <f t="shared" si="2"/>
        <v>711.42827993090168</v>
      </c>
      <c r="I60" s="36">
        <f t="shared" si="3"/>
        <v>2970.5494199754512</v>
      </c>
      <c r="J60" s="39">
        <f t="shared" si="10"/>
        <v>-209.08136636776354</v>
      </c>
      <c r="K60" s="36">
        <f t="shared" si="4"/>
        <v>2761.4680536076876</v>
      </c>
      <c r="L60" s="36">
        <f t="shared" si="5"/>
        <v>62470654.302083738</v>
      </c>
      <c r="M60" s="36">
        <f t="shared" si="6"/>
        <v>58073673.167369671</v>
      </c>
      <c r="N60" s="40">
        <f>'jan-mai'!M60</f>
        <v>47917963.779358551</v>
      </c>
      <c r="O60" s="40">
        <f t="shared" si="9"/>
        <v>10155709.38801112</v>
      </c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s="34" customFormat="1" x14ac:dyDescent="0.3">
      <c r="A61" s="33">
        <v>428</v>
      </c>
      <c r="B61" s="34" t="s">
        <v>116</v>
      </c>
      <c r="C61" s="35">
        <v>88114</v>
      </c>
      <c r="D61" s="35">
        <v>6525</v>
      </c>
      <c r="E61" s="36">
        <f t="shared" si="1"/>
        <v>13504.061302681992</v>
      </c>
      <c r="F61" s="37">
        <f t="shared" si="7"/>
        <v>0.77943285108990423</v>
      </c>
      <c r="G61" s="38">
        <f t="shared" si="8"/>
        <v>2292.8612485922727</v>
      </c>
      <c r="H61" s="38">
        <f t="shared" si="2"/>
        <v>731.11000991707351</v>
      </c>
      <c r="I61" s="36">
        <f t="shared" si="3"/>
        <v>3023.9712585093462</v>
      </c>
      <c r="J61" s="39">
        <f t="shared" si="10"/>
        <v>-209.08136636776354</v>
      </c>
      <c r="K61" s="36">
        <f t="shared" si="4"/>
        <v>2814.8898921415825</v>
      </c>
      <c r="L61" s="36">
        <f t="shared" si="5"/>
        <v>19731412.461773485</v>
      </c>
      <c r="M61" s="36">
        <f t="shared" si="6"/>
        <v>18367156.546223827</v>
      </c>
      <c r="N61" s="40">
        <f>'jan-mai'!M61</f>
        <v>14613596.857361609</v>
      </c>
      <c r="O61" s="40">
        <f t="shared" si="9"/>
        <v>3753559.6888622176</v>
      </c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s="34" customFormat="1" x14ac:dyDescent="0.3">
      <c r="A62" s="33">
        <v>429</v>
      </c>
      <c r="B62" s="34" t="s">
        <v>117</v>
      </c>
      <c r="C62" s="35">
        <v>60412</v>
      </c>
      <c r="D62" s="35">
        <v>4429</v>
      </c>
      <c r="E62" s="36">
        <f t="shared" si="1"/>
        <v>13640.099345224655</v>
      </c>
      <c r="F62" s="37">
        <f t="shared" si="7"/>
        <v>0.7872847496394656</v>
      </c>
      <c r="G62" s="38">
        <f t="shared" si="8"/>
        <v>2211.2384230666748</v>
      </c>
      <c r="H62" s="38">
        <f t="shared" si="2"/>
        <v>683.49669502714153</v>
      </c>
      <c r="I62" s="36">
        <f t="shared" si="3"/>
        <v>2894.7351180938163</v>
      </c>
      <c r="J62" s="39">
        <f t="shared" si="10"/>
        <v>-209.08136636776354</v>
      </c>
      <c r="K62" s="36">
        <f t="shared" si="4"/>
        <v>2685.6537517260526</v>
      </c>
      <c r="L62" s="36">
        <f t="shared" si="5"/>
        <v>12820781.838037511</v>
      </c>
      <c r="M62" s="36">
        <f t="shared" si="6"/>
        <v>11894760.466394687</v>
      </c>
      <c r="N62" s="40">
        <f>'jan-mai'!M62</f>
        <v>9640650.0584298167</v>
      </c>
      <c r="O62" s="40">
        <f t="shared" si="9"/>
        <v>2254110.4079648703</v>
      </c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s="34" customFormat="1" x14ac:dyDescent="0.3">
      <c r="A63" s="33">
        <v>430</v>
      </c>
      <c r="B63" s="34" t="s">
        <v>118</v>
      </c>
      <c r="C63" s="35">
        <v>30524</v>
      </c>
      <c r="D63" s="35">
        <v>2600</v>
      </c>
      <c r="E63" s="36">
        <f t="shared" si="1"/>
        <v>11740</v>
      </c>
      <c r="F63" s="37">
        <f t="shared" si="7"/>
        <v>0.67761405007678099</v>
      </c>
      <c r="G63" s="38">
        <f t="shared" si="8"/>
        <v>3351.298030201468</v>
      </c>
      <c r="H63" s="38">
        <f t="shared" si="2"/>
        <v>1348.5314658557706</v>
      </c>
      <c r="I63" s="36">
        <f t="shared" si="3"/>
        <v>4699.8294960572384</v>
      </c>
      <c r="J63" s="39">
        <f t="shared" si="10"/>
        <v>-209.08136636776354</v>
      </c>
      <c r="K63" s="36">
        <f t="shared" si="4"/>
        <v>4490.7481296894748</v>
      </c>
      <c r="L63" s="36">
        <f t="shared" si="5"/>
        <v>12219556.68974882</v>
      </c>
      <c r="M63" s="36">
        <f t="shared" si="6"/>
        <v>11675945.137192635</v>
      </c>
      <c r="N63" s="40">
        <f>'jan-mai'!M63</f>
        <v>9768836.4872245472</v>
      </c>
      <c r="O63" s="40">
        <f t="shared" si="9"/>
        <v>1907108.6499680877</v>
      </c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s="34" customFormat="1" x14ac:dyDescent="0.3">
      <c r="A64" s="33">
        <v>432</v>
      </c>
      <c r="B64" s="34" t="s">
        <v>119</v>
      </c>
      <c r="C64" s="35">
        <v>27159</v>
      </c>
      <c r="D64" s="35">
        <v>1881</v>
      </c>
      <c r="E64" s="36">
        <f t="shared" si="1"/>
        <v>14438.596491228071</v>
      </c>
      <c r="F64" s="37">
        <f t="shared" si="7"/>
        <v>0.83337272962908449</v>
      </c>
      <c r="G64" s="38">
        <f t="shared" si="8"/>
        <v>1732.1401354646255</v>
      </c>
      <c r="H64" s="38">
        <f t="shared" si="2"/>
        <v>404.02269392594604</v>
      </c>
      <c r="I64" s="36">
        <f t="shared" si="3"/>
        <v>2136.1628293905715</v>
      </c>
      <c r="J64" s="39">
        <f t="shared" si="10"/>
        <v>-209.08136636776354</v>
      </c>
      <c r="K64" s="36">
        <f t="shared" si="4"/>
        <v>1927.0814630228078</v>
      </c>
      <c r="L64" s="36">
        <f t="shared" si="5"/>
        <v>4018122.282083665</v>
      </c>
      <c r="M64" s="36">
        <f t="shared" si="6"/>
        <v>3624840.2319459016</v>
      </c>
      <c r="N64" s="40">
        <f>'jan-mai'!M64</f>
        <v>2397863.3009497584</v>
      </c>
      <c r="O64" s="40">
        <f t="shared" si="9"/>
        <v>1226976.9309961433</v>
      </c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s="34" customFormat="1" x14ac:dyDescent="0.3">
      <c r="A65" s="33">
        <v>434</v>
      </c>
      <c r="B65" s="34" t="s">
        <v>120</v>
      </c>
      <c r="C65" s="35">
        <v>14776</v>
      </c>
      <c r="D65" s="35">
        <v>1305</v>
      </c>
      <c r="E65" s="36">
        <f t="shared" si="1"/>
        <v>11322.605363984674</v>
      </c>
      <c r="F65" s="37">
        <f t="shared" si="7"/>
        <v>0.65352269830585519</v>
      </c>
      <c r="G65" s="38">
        <f t="shared" si="8"/>
        <v>3601.7348118106634</v>
      </c>
      <c r="H65" s="38">
        <f t="shared" si="2"/>
        <v>1494.6195884611348</v>
      </c>
      <c r="I65" s="36">
        <f t="shared" si="3"/>
        <v>5096.3544002717981</v>
      </c>
      <c r="J65" s="39">
        <f t="shared" si="10"/>
        <v>-209.08136636776354</v>
      </c>
      <c r="K65" s="36">
        <f t="shared" si="4"/>
        <v>4887.2730339040345</v>
      </c>
      <c r="L65" s="36">
        <f t="shared" si="5"/>
        <v>6650742.4923546966</v>
      </c>
      <c r="M65" s="36">
        <f t="shared" si="6"/>
        <v>6377891.309244765</v>
      </c>
      <c r="N65" s="40">
        <f>'jan-mai'!M65</f>
        <v>5387589.3714723196</v>
      </c>
      <c r="O65" s="40">
        <f t="shared" si="9"/>
        <v>990301.93777244538</v>
      </c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s="34" customFormat="1" x14ac:dyDescent="0.3">
      <c r="A66" s="33">
        <v>436</v>
      </c>
      <c r="B66" s="34" t="s">
        <v>121</v>
      </c>
      <c r="C66" s="35">
        <v>17835</v>
      </c>
      <c r="D66" s="35">
        <v>1620</v>
      </c>
      <c r="E66" s="36">
        <f t="shared" si="1"/>
        <v>11009.259259259259</v>
      </c>
      <c r="F66" s="37">
        <f t="shared" si="7"/>
        <v>0.63543686158534651</v>
      </c>
      <c r="G66" s="38">
        <f t="shared" si="8"/>
        <v>3789.7424746459124</v>
      </c>
      <c r="H66" s="38">
        <f t="shared" si="2"/>
        <v>1604.29072511503</v>
      </c>
      <c r="I66" s="36">
        <f t="shared" si="3"/>
        <v>5394.0331997609428</v>
      </c>
      <c r="J66" s="39">
        <f t="shared" si="10"/>
        <v>-209.08136636776354</v>
      </c>
      <c r="K66" s="36">
        <f t="shared" si="4"/>
        <v>5184.9518333931792</v>
      </c>
      <c r="L66" s="36">
        <f t="shared" si="5"/>
        <v>8738333.7836127281</v>
      </c>
      <c r="M66" s="36">
        <f t="shared" si="6"/>
        <v>8399621.9700969495</v>
      </c>
      <c r="N66" s="40">
        <f>'jan-mai'!M66</f>
        <v>6627995.4266552925</v>
      </c>
      <c r="O66" s="40">
        <f t="shared" si="9"/>
        <v>1771626.543441657</v>
      </c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s="34" customFormat="1" x14ac:dyDescent="0.3">
      <c r="A67" s="33">
        <v>437</v>
      </c>
      <c r="B67" s="34" t="s">
        <v>122</v>
      </c>
      <c r="C67" s="35">
        <v>75662</v>
      </c>
      <c r="D67" s="35">
        <v>5580</v>
      </c>
      <c r="E67" s="36">
        <f t="shared" si="1"/>
        <v>13559.498207885305</v>
      </c>
      <c r="F67" s="37">
        <f t="shared" si="7"/>
        <v>0.78263258072010344</v>
      </c>
      <c r="G67" s="38">
        <f t="shared" si="8"/>
        <v>2259.5991054702849</v>
      </c>
      <c r="H67" s="38">
        <f t="shared" si="2"/>
        <v>711.70709309591416</v>
      </c>
      <c r="I67" s="36">
        <f t="shared" si="3"/>
        <v>2971.3061985661989</v>
      </c>
      <c r="J67" s="39">
        <f t="shared" si="10"/>
        <v>-209.08136636776354</v>
      </c>
      <c r="K67" s="36">
        <f t="shared" si="4"/>
        <v>2762.2248321984353</v>
      </c>
      <c r="L67" s="36">
        <f t="shared" si="5"/>
        <v>16579888.58799939</v>
      </c>
      <c r="M67" s="36">
        <f t="shared" si="6"/>
        <v>15413214.563667269</v>
      </c>
      <c r="N67" s="40">
        <f>'jan-mai'!M67</f>
        <v>12217628.691812677</v>
      </c>
      <c r="O67" s="40">
        <f t="shared" si="9"/>
        <v>3195585.8718545921</v>
      </c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s="34" customFormat="1" x14ac:dyDescent="0.3">
      <c r="A68" s="33">
        <v>438</v>
      </c>
      <c r="B68" s="34" t="s">
        <v>123</v>
      </c>
      <c r="C68" s="35">
        <v>31720</v>
      </c>
      <c r="D68" s="35">
        <v>2426</v>
      </c>
      <c r="E68" s="36">
        <f t="shared" si="1"/>
        <v>13075.020610057709</v>
      </c>
      <c r="F68" s="37">
        <f t="shared" si="7"/>
        <v>0.75466930753139583</v>
      </c>
      <c r="G68" s="38">
        <f t="shared" si="8"/>
        <v>2550.2856641668427</v>
      </c>
      <c r="H68" s="38">
        <f t="shared" si="2"/>
        <v>881.27425233557267</v>
      </c>
      <c r="I68" s="36">
        <f t="shared" si="3"/>
        <v>3431.5599165024155</v>
      </c>
      <c r="J68" s="39">
        <f t="shared" si="10"/>
        <v>-209.08136636776354</v>
      </c>
      <c r="K68" s="36">
        <f t="shared" si="4"/>
        <v>3222.4785501346519</v>
      </c>
      <c r="L68" s="36">
        <f t="shared" si="5"/>
        <v>8324964.3574348604</v>
      </c>
      <c r="M68" s="36">
        <f t="shared" si="6"/>
        <v>7817732.9626266658</v>
      </c>
      <c r="N68" s="40">
        <f>'jan-mai'!M68</f>
        <v>6804691.2376949033</v>
      </c>
      <c r="O68" s="40">
        <f t="shared" si="9"/>
        <v>1013041.7249317626</v>
      </c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s="34" customFormat="1" x14ac:dyDescent="0.3">
      <c r="A69" s="33">
        <v>439</v>
      </c>
      <c r="B69" s="34" t="s">
        <v>124</v>
      </c>
      <c r="C69" s="35">
        <v>19737</v>
      </c>
      <c r="D69" s="35">
        <v>1592</v>
      </c>
      <c r="E69" s="36">
        <f t="shared" si="1"/>
        <v>12397.613065326634</v>
      </c>
      <c r="F69" s="37">
        <f t="shared" si="7"/>
        <v>0.71557042593533182</v>
      </c>
      <c r="G69" s="38">
        <f t="shared" si="8"/>
        <v>2956.7301910054875</v>
      </c>
      <c r="H69" s="38">
        <f t="shared" si="2"/>
        <v>1118.3668929914488</v>
      </c>
      <c r="I69" s="36">
        <f t="shared" si="3"/>
        <v>4075.0970839969364</v>
      </c>
      <c r="J69" s="39">
        <f t="shared" si="10"/>
        <v>-209.08136636776354</v>
      </c>
      <c r="K69" s="36">
        <f t="shared" si="4"/>
        <v>3866.0157176291727</v>
      </c>
      <c r="L69" s="36">
        <f t="shared" si="5"/>
        <v>6487554.5577231226</v>
      </c>
      <c r="M69" s="36">
        <f t="shared" si="6"/>
        <v>6154697.0224656425</v>
      </c>
      <c r="N69" s="40">
        <f>'jan-mai'!M69</f>
        <v>4826357.110639031</v>
      </c>
      <c r="O69" s="40">
        <f t="shared" si="9"/>
        <v>1328339.9118266115</v>
      </c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s="34" customFormat="1" x14ac:dyDescent="0.3">
      <c r="A70" s="33">
        <v>441</v>
      </c>
      <c r="B70" s="34" t="s">
        <v>125</v>
      </c>
      <c r="C70" s="35">
        <v>24843</v>
      </c>
      <c r="D70" s="35">
        <v>1956</v>
      </c>
      <c r="E70" s="36">
        <f t="shared" si="1"/>
        <v>12700.920245398773</v>
      </c>
      <c r="F70" s="37">
        <f t="shared" si="7"/>
        <v>0.73307683195799367</v>
      </c>
      <c r="G70" s="38">
        <f t="shared" si="8"/>
        <v>2774.7458829622042</v>
      </c>
      <c r="H70" s="38">
        <f t="shared" si="2"/>
        <v>1012.2093799662002</v>
      </c>
      <c r="I70" s="36">
        <f t="shared" si="3"/>
        <v>3786.9552629284044</v>
      </c>
      <c r="J70" s="39">
        <f t="shared" si="10"/>
        <v>-209.08136636776354</v>
      </c>
      <c r="K70" s="36">
        <f t="shared" si="4"/>
        <v>3577.8738965606408</v>
      </c>
      <c r="L70" s="36">
        <f t="shared" si="5"/>
        <v>7407284.4942879593</v>
      </c>
      <c r="M70" s="36">
        <f t="shared" si="6"/>
        <v>6998321.3416726133</v>
      </c>
      <c r="N70" s="40">
        <f>'jan-mai'!M70</f>
        <v>5853305.2188504664</v>
      </c>
      <c r="O70" s="40">
        <f t="shared" si="9"/>
        <v>1145016.1228221469</v>
      </c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s="34" customFormat="1" x14ac:dyDescent="0.3">
      <c r="A71" s="33">
        <v>501</v>
      </c>
      <c r="B71" s="34" t="s">
        <v>126</v>
      </c>
      <c r="C71" s="35">
        <v>442661</v>
      </c>
      <c r="D71" s="35">
        <v>27476</v>
      </c>
      <c r="E71" s="36">
        <f t="shared" si="1"/>
        <v>16110.82399184743</v>
      </c>
      <c r="F71" s="37">
        <f t="shared" si="7"/>
        <v>0.92989103025467701</v>
      </c>
      <c r="G71" s="38">
        <f t="shared" si="8"/>
        <v>728.8036350930098</v>
      </c>
      <c r="H71" s="38">
        <f t="shared" si="2"/>
        <v>0</v>
      </c>
      <c r="I71" s="36">
        <f t="shared" si="3"/>
        <v>728.8036350930098</v>
      </c>
      <c r="J71" s="39">
        <f t="shared" si="10"/>
        <v>-209.08136636776354</v>
      </c>
      <c r="K71" s="36">
        <f t="shared" si="4"/>
        <v>519.72226872524629</v>
      </c>
      <c r="L71" s="36">
        <f t="shared" si="5"/>
        <v>20024608.677815538</v>
      </c>
      <c r="M71" s="36">
        <f t="shared" si="6"/>
        <v>14279889.055494867</v>
      </c>
      <c r="N71" s="40">
        <f>'jan-mai'!M71</f>
        <v>11278749.649787536</v>
      </c>
      <c r="O71" s="40">
        <f t="shared" si="9"/>
        <v>3001139.4057073314</v>
      </c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s="34" customFormat="1" x14ac:dyDescent="0.3">
      <c r="A72" s="33">
        <v>502</v>
      </c>
      <c r="B72" s="34" t="s">
        <v>127</v>
      </c>
      <c r="C72" s="35">
        <v>423726</v>
      </c>
      <c r="D72" s="35">
        <v>30137</v>
      </c>
      <c r="E72" s="36">
        <f t="shared" ref="E72:E135" si="11">(C72*1000)/D72</f>
        <v>14059.992700003319</v>
      </c>
      <c r="F72" s="37">
        <f t="shared" si="7"/>
        <v>0.8115203234667141</v>
      </c>
      <c r="G72" s="38">
        <f t="shared" ref="G72:G135" si="12">(E$437-E72)*0.6</f>
        <v>1959.3024101994768</v>
      </c>
      <c r="H72" s="38">
        <f t="shared" ref="H72:H135" si="13">IF(E72&gt;=E$437*0.9,0,IF(E72&lt;0.9*E$437,(E$437*0.9-E72)*0.35))</f>
        <v>536.53402085460925</v>
      </c>
      <c r="I72" s="36">
        <f t="shared" ref="I72:I135" si="14">G72+H72</f>
        <v>2495.836431054086</v>
      </c>
      <c r="J72" s="39">
        <f t="shared" si="10"/>
        <v>-209.08136636776354</v>
      </c>
      <c r="K72" s="36">
        <f t="shared" ref="K72:K135" si="15">I72+J72</f>
        <v>2286.7550646863224</v>
      </c>
      <c r="L72" s="36">
        <f t="shared" ref="L72:L135" si="16">(I72*D72)</f>
        <v>75217022.522676989</v>
      </c>
      <c r="M72" s="36">
        <f t="shared" ref="M72:M135" si="17">(K72*D72)</f>
        <v>68915937.384451702</v>
      </c>
      <c r="N72" s="40">
        <f>'jan-mai'!M72</f>
        <v>55989701.063648529</v>
      </c>
      <c r="O72" s="40">
        <f t="shared" si="9"/>
        <v>12926236.320803173</v>
      </c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s="34" customFormat="1" x14ac:dyDescent="0.3">
      <c r="A73" s="33">
        <v>511</v>
      </c>
      <c r="B73" s="34" t="s">
        <v>128</v>
      </c>
      <c r="C73" s="35">
        <v>36432</v>
      </c>
      <c r="D73" s="35">
        <v>2701</v>
      </c>
      <c r="E73" s="36">
        <f t="shared" si="11"/>
        <v>13488.337652721215</v>
      </c>
      <c r="F73" s="37">
        <f t="shared" ref="F73:F136" si="18">IF(ISNUMBER(C73),E73/E$437,"")</f>
        <v>0.77852530712636825</v>
      </c>
      <c r="G73" s="38">
        <f t="shared" si="12"/>
        <v>2302.295438568739</v>
      </c>
      <c r="H73" s="38">
        <f t="shared" si="13"/>
        <v>736.61328740334557</v>
      </c>
      <c r="I73" s="36">
        <f t="shared" si="14"/>
        <v>3038.9087259720845</v>
      </c>
      <c r="J73" s="39">
        <f t="shared" si="10"/>
        <v>-209.08136636776354</v>
      </c>
      <c r="K73" s="36">
        <f t="shared" si="15"/>
        <v>2829.8273596043209</v>
      </c>
      <c r="L73" s="36">
        <f t="shared" si="16"/>
        <v>8208092.4688506005</v>
      </c>
      <c r="M73" s="36">
        <f t="shared" si="17"/>
        <v>7643363.698291271</v>
      </c>
      <c r="N73" s="40">
        <f>'jan-mai'!M73</f>
        <v>6639828.269997499</v>
      </c>
      <c r="O73" s="40">
        <f t="shared" ref="O73:O136" si="19">M73-N73</f>
        <v>1003535.428293772</v>
      </c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s="34" customFormat="1" x14ac:dyDescent="0.3">
      <c r="A74" s="33">
        <v>512</v>
      </c>
      <c r="B74" s="34" t="s">
        <v>129</v>
      </c>
      <c r="C74" s="35">
        <v>28536</v>
      </c>
      <c r="D74" s="35">
        <v>2055</v>
      </c>
      <c r="E74" s="36">
        <f t="shared" si="11"/>
        <v>13886.131386861314</v>
      </c>
      <c r="F74" s="37">
        <f t="shared" si="18"/>
        <v>0.80148532614560497</v>
      </c>
      <c r="G74" s="38">
        <f t="shared" si="12"/>
        <v>2063.6191980846793</v>
      </c>
      <c r="H74" s="38">
        <f t="shared" si="13"/>
        <v>597.38548045431071</v>
      </c>
      <c r="I74" s="36">
        <f t="shared" si="14"/>
        <v>2661.00467853899</v>
      </c>
      <c r="J74" s="39">
        <f t="shared" ref="J74:J137" si="20">I$439</f>
        <v>-209.08136636776354</v>
      </c>
      <c r="K74" s="36">
        <f t="shared" si="15"/>
        <v>2451.9233121712264</v>
      </c>
      <c r="L74" s="36">
        <f t="shared" si="16"/>
        <v>5468364.6143976245</v>
      </c>
      <c r="M74" s="36">
        <f t="shared" si="17"/>
        <v>5038702.4065118702</v>
      </c>
      <c r="N74" s="40">
        <f>'jan-mai'!M74</f>
        <v>3946508.5504794028</v>
      </c>
      <c r="O74" s="40">
        <f t="shared" si="19"/>
        <v>1092193.8560324674</v>
      </c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s="34" customFormat="1" x14ac:dyDescent="0.3">
      <c r="A75" s="33">
        <v>513</v>
      </c>
      <c r="B75" s="34" t="s">
        <v>130</v>
      </c>
      <c r="C75" s="35">
        <v>38927</v>
      </c>
      <c r="D75" s="35">
        <v>2204</v>
      </c>
      <c r="E75" s="36">
        <f t="shared" si="11"/>
        <v>17661.978221415608</v>
      </c>
      <c r="F75" s="37">
        <f t="shared" si="18"/>
        <v>1.0194211750409992</v>
      </c>
      <c r="G75" s="38">
        <f t="shared" si="12"/>
        <v>-201.8889026478966</v>
      </c>
      <c r="H75" s="38">
        <f t="shared" si="13"/>
        <v>0</v>
      </c>
      <c r="I75" s="36">
        <f t="shared" si="14"/>
        <v>-201.8889026478966</v>
      </c>
      <c r="J75" s="39">
        <f t="shared" si="20"/>
        <v>-209.08136636776354</v>
      </c>
      <c r="K75" s="36">
        <f t="shared" si="15"/>
        <v>-410.97026901566016</v>
      </c>
      <c r="L75" s="36">
        <f t="shared" si="16"/>
        <v>-444963.14143596409</v>
      </c>
      <c r="M75" s="36">
        <f t="shared" si="17"/>
        <v>-905778.47291051503</v>
      </c>
      <c r="N75" s="40">
        <f>'jan-mai'!M75</f>
        <v>-1678226.4001990198</v>
      </c>
      <c r="O75" s="40">
        <f t="shared" si="19"/>
        <v>772447.92728850478</v>
      </c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s="34" customFormat="1" x14ac:dyDescent="0.3">
      <c r="A76" s="33">
        <v>514</v>
      </c>
      <c r="B76" s="34" t="s">
        <v>131</v>
      </c>
      <c r="C76" s="35">
        <v>31248</v>
      </c>
      <c r="D76" s="35">
        <v>2347</v>
      </c>
      <c r="E76" s="36">
        <f t="shared" si="11"/>
        <v>13314.017895185343</v>
      </c>
      <c r="F76" s="37">
        <f t="shared" si="18"/>
        <v>0.76846384912702548</v>
      </c>
      <c r="G76" s="38">
        <f t="shared" si="12"/>
        <v>2406.8872930902621</v>
      </c>
      <c r="H76" s="38">
        <f t="shared" si="13"/>
        <v>797.62520254090066</v>
      </c>
      <c r="I76" s="36">
        <f t="shared" si="14"/>
        <v>3204.5124956311629</v>
      </c>
      <c r="J76" s="39">
        <f t="shared" si="20"/>
        <v>-209.08136636776354</v>
      </c>
      <c r="K76" s="36">
        <f t="shared" si="15"/>
        <v>2995.4311292633993</v>
      </c>
      <c r="L76" s="36">
        <f t="shared" si="16"/>
        <v>7520990.8272463391</v>
      </c>
      <c r="M76" s="36">
        <f t="shared" si="17"/>
        <v>7030276.8603811981</v>
      </c>
      <c r="N76" s="40">
        <f>'jan-mai'!M76</f>
        <v>5744272.4175061584</v>
      </c>
      <c r="O76" s="40">
        <f t="shared" si="19"/>
        <v>1286004.4428750398</v>
      </c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s="34" customFormat="1" x14ac:dyDescent="0.3">
      <c r="A77" s="33">
        <v>515</v>
      </c>
      <c r="B77" s="34" t="s">
        <v>132</v>
      </c>
      <c r="C77" s="35">
        <v>49256</v>
      </c>
      <c r="D77" s="35">
        <v>3664</v>
      </c>
      <c r="E77" s="36">
        <f t="shared" si="11"/>
        <v>13443.231441048036</v>
      </c>
      <c r="F77" s="37">
        <f t="shared" si="18"/>
        <v>0.77592184862760483</v>
      </c>
      <c r="G77" s="38">
        <f t="shared" si="12"/>
        <v>2329.3591655726464</v>
      </c>
      <c r="H77" s="38">
        <f t="shared" si="13"/>
        <v>752.40046148895817</v>
      </c>
      <c r="I77" s="36">
        <f t="shared" si="14"/>
        <v>3081.7596270616045</v>
      </c>
      <c r="J77" s="39">
        <f t="shared" si="20"/>
        <v>-209.08136636776354</v>
      </c>
      <c r="K77" s="36">
        <f t="shared" si="15"/>
        <v>2872.6782606938409</v>
      </c>
      <c r="L77" s="36">
        <f t="shared" si="16"/>
        <v>11291567.27355372</v>
      </c>
      <c r="M77" s="36">
        <f t="shared" si="17"/>
        <v>10525493.147182234</v>
      </c>
      <c r="N77" s="40">
        <f>'jan-mai'!M77</f>
        <v>8415592.4958425909</v>
      </c>
      <c r="O77" s="40">
        <f t="shared" si="19"/>
        <v>2109900.6513396427</v>
      </c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s="34" customFormat="1" x14ac:dyDescent="0.3">
      <c r="A78" s="33">
        <v>516</v>
      </c>
      <c r="B78" s="34" t="s">
        <v>133</v>
      </c>
      <c r="C78" s="35">
        <v>91685</v>
      </c>
      <c r="D78" s="35">
        <v>5741</v>
      </c>
      <c r="E78" s="36">
        <f t="shared" si="11"/>
        <v>15970.214248388782</v>
      </c>
      <c r="F78" s="37">
        <f t="shared" si="18"/>
        <v>0.92177526042969649</v>
      </c>
      <c r="G78" s="38">
        <f t="shared" si="12"/>
        <v>813.16948116819879</v>
      </c>
      <c r="H78" s="38">
        <f t="shared" si="13"/>
        <v>0</v>
      </c>
      <c r="I78" s="36">
        <f t="shared" si="14"/>
        <v>813.16948116819879</v>
      </c>
      <c r="J78" s="39">
        <f t="shared" si="20"/>
        <v>-209.08136636776354</v>
      </c>
      <c r="K78" s="36">
        <f t="shared" si="15"/>
        <v>604.08811480043528</v>
      </c>
      <c r="L78" s="36">
        <f t="shared" si="16"/>
        <v>4668405.9913866296</v>
      </c>
      <c r="M78" s="36">
        <f t="shared" si="17"/>
        <v>3468069.8670692989</v>
      </c>
      <c r="N78" s="40">
        <f>'jan-mai'!M78</f>
        <v>2518890.7606431139</v>
      </c>
      <c r="O78" s="40">
        <f t="shared" si="19"/>
        <v>949179.106426185</v>
      </c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s="34" customFormat="1" x14ac:dyDescent="0.3">
      <c r="A79" s="33">
        <v>517</v>
      </c>
      <c r="B79" s="34" t="s">
        <v>134</v>
      </c>
      <c r="C79" s="35">
        <v>69510</v>
      </c>
      <c r="D79" s="35">
        <v>5935</v>
      </c>
      <c r="E79" s="36">
        <f t="shared" si="11"/>
        <v>11711.878685762425</v>
      </c>
      <c r="F79" s="37">
        <f t="shared" si="18"/>
        <v>0.67599093273146538</v>
      </c>
      <c r="G79" s="38">
        <f t="shared" si="12"/>
        <v>3368.1708187440126</v>
      </c>
      <c r="H79" s="38">
        <f t="shared" si="13"/>
        <v>1358.3739258389219</v>
      </c>
      <c r="I79" s="36">
        <f t="shared" si="14"/>
        <v>4726.5447445829341</v>
      </c>
      <c r="J79" s="39">
        <f t="shared" si="20"/>
        <v>-209.08136636776354</v>
      </c>
      <c r="K79" s="36">
        <f t="shared" si="15"/>
        <v>4517.4633782151705</v>
      </c>
      <c r="L79" s="36">
        <f t="shared" si="16"/>
        <v>28052043.059099715</v>
      </c>
      <c r="M79" s="36">
        <f t="shared" si="17"/>
        <v>26811145.149707038</v>
      </c>
      <c r="N79" s="40">
        <f>'jan-mai'!M79</f>
        <v>22402503.769876037</v>
      </c>
      <c r="O79" s="40">
        <f t="shared" si="19"/>
        <v>4408641.3798310012</v>
      </c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s="34" customFormat="1" x14ac:dyDescent="0.3">
      <c r="A80" s="33">
        <v>519</v>
      </c>
      <c r="B80" s="34" t="s">
        <v>135</v>
      </c>
      <c r="C80" s="35">
        <v>48618</v>
      </c>
      <c r="D80" s="35">
        <v>3154</v>
      </c>
      <c r="E80" s="36">
        <f t="shared" si="11"/>
        <v>15414.711477488903</v>
      </c>
      <c r="F80" s="37">
        <f t="shared" si="18"/>
        <v>0.88971252768537445</v>
      </c>
      <c r="G80" s="38">
        <f t="shared" si="12"/>
        <v>1146.471143708126</v>
      </c>
      <c r="H80" s="38">
        <f t="shared" si="13"/>
        <v>62.382448734654638</v>
      </c>
      <c r="I80" s="36">
        <f t="shared" si="14"/>
        <v>1208.8535924427806</v>
      </c>
      <c r="J80" s="39">
        <f t="shared" si="20"/>
        <v>-209.08136636776354</v>
      </c>
      <c r="K80" s="36">
        <f t="shared" si="15"/>
        <v>999.7722260750171</v>
      </c>
      <c r="L80" s="36">
        <f t="shared" si="16"/>
        <v>3812724.23056453</v>
      </c>
      <c r="M80" s="36">
        <f t="shared" si="17"/>
        <v>3153281.6010406041</v>
      </c>
      <c r="N80" s="40">
        <f>'jan-mai'!M80</f>
        <v>1963410.4962669185</v>
      </c>
      <c r="O80" s="40">
        <f t="shared" si="19"/>
        <v>1189871.1047736856</v>
      </c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s="34" customFormat="1" x14ac:dyDescent="0.3">
      <c r="A81" s="33">
        <v>520</v>
      </c>
      <c r="B81" s="34" t="s">
        <v>136</v>
      </c>
      <c r="C81" s="35">
        <v>59667</v>
      </c>
      <c r="D81" s="35">
        <v>4462</v>
      </c>
      <c r="E81" s="36">
        <f t="shared" si="11"/>
        <v>13372.254594352309</v>
      </c>
      <c r="F81" s="37">
        <f t="shared" si="18"/>
        <v>0.77182517839326314</v>
      </c>
      <c r="G81" s="38">
        <f t="shared" si="12"/>
        <v>2371.9452735900823</v>
      </c>
      <c r="H81" s="38">
        <f t="shared" si="13"/>
        <v>777.24235783246252</v>
      </c>
      <c r="I81" s="36">
        <f t="shared" si="14"/>
        <v>3149.1876314225447</v>
      </c>
      <c r="J81" s="39">
        <f t="shared" si="20"/>
        <v>-209.08136636776354</v>
      </c>
      <c r="K81" s="36">
        <f t="shared" si="15"/>
        <v>2940.106265054781</v>
      </c>
      <c r="L81" s="36">
        <f t="shared" si="16"/>
        <v>14051675.211407395</v>
      </c>
      <c r="M81" s="36">
        <f t="shared" si="17"/>
        <v>13118754.154674433</v>
      </c>
      <c r="N81" s="40">
        <f>'jan-mai'!M81</f>
        <v>10948434.50230613</v>
      </c>
      <c r="O81" s="40">
        <f t="shared" si="19"/>
        <v>2170319.6523683034</v>
      </c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s="34" customFormat="1" x14ac:dyDescent="0.3">
      <c r="A82" s="33">
        <v>521</v>
      </c>
      <c r="B82" s="34" t="s">
        <v>137</v>
      </c>
      <c r="C82" s="35">
        <v>78432</v>
      </c>
      <c r="D82" s="35">
        <v>5072</v>
      </c>
      <c r="E82" s="36">
        <f t="shared" si="11"/>
        <v>15463.72239747634</v>
      </c>
      <c r="F82" s="37">
        <f t="shared" si="18"/>
        <v>0.89254135971183746</v>
      </c>
      <c r="G82" s="38">
        <f t="shared" si="12"/>
        <v>1117.0645917156637</v>
      </c>
      <c r="H82" s="38">
        <f t="shared" si="13"/>
        <v>45.228626739051741</v>
      </c>
      <c r="I82" s="36">
        <f t="shared" si="14"/>
        <v>1162.2932184547155</v>
      </c>
      <c r="J82" s="39">
        <f t="shared" si="20"/>
        <v>-209.08136636776354</v>
      </c>
      <c r="K82" s="36">
        <f t="shared" si="15"/>
        <v>953.21185208695204</v>
      </c>
      <c r="L82" s="36">
        <f t="shared" si="16"/>
        <v>5895151.204002317</v>
      </c>
      <c r="M82" s="36">
        <f t="shared" si="17"/>
        <v>4834690.5137850204</v>
      </c>
      <c r="N82" s="40">
        <f>'jan-mai'!M82</f>
        <v>3428962.101231887</v>
      </c>
      <c r="O82" s="40">
        <f t="shared" si="19"/>
        <v>1405728.4125531334</v>
      </c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s="34" customFormat="1" x14ac:dyDescent="0.3">
      <c r="A83" s="33">
        <v>522</v>
      </c>
      <c r="B83" s="34" t="s">
        <v>138</v>
      </c>
      <c r="C83" s="35">
        <v>85438</v>
      </c>
      <c r="D83" s="35">
        <v>6227</v>
      </c>
      <c r="E83" s="36">
        <f t="shared" si="11"/>
        <v>13720.571703870242</v>
      </c>
      <c r="F83" s="37">
        <f t="shared" si="18"/>
        <v>0.79192948565829591</v>
      </c>
      <c r="G83" s="38">
        <f t="shared" si="12"/>
        <v>2162.9550078793222</v>
      </c>
      <c r="H83" s="38">
        <f t="shared" si="13"/>
        <v>655.33136950118592</v>
      </c>
      <c r="I83" s="36">
        <f t="shared" si="14"/>
        <v>2818.2863773805084</v>
      </c>
      <c r="J83" s="39">
        <f t="shared" si="20"/>
        <v>-209.08136636776354</v>
      </c>
      <c r="K83" s="36">
        <f t="shared" si="15"/>
        <v>2609.2050110127448</v>
      </c>
      <c r="L83" s="36">
        <f t="shared" si="16"/>
        <v>17549469.271948427</v>
      </c>
      <c r="M83" s="36">
        <f t="shared" si="17"/>
        <v>16247519.603576362</v>
      </c>
      <c r="N83" s="40">
        <f>'jan-mai'!M83</f>
        <v>13620117.636902785</v>
      </c>
      <c r="O83" s="40">
        <f t="shared" si="19"/>
        <v>2627401.9666735772</v>
      </c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s="34" customFormat="1" x14ac:dyDescent="0.3">
      <c r="A84" s="33">
        <v>528</v>
      </c>
      <c r="B84" s="34" t="s">
        <v>139</v>
      </c>
      <c r="C84" s="35">
        <v>198711</v>
      </c>
      <c r="D84" s="35">
        <v>14906</v>
      </c>
      <c r="E84" s="36">
        <f t="shared" si="11"/>
        <v>13330.940560847981</v>
      </c>
      <c r="F84" s="37">
        <f t="shared" si="18"/>
        <v>0.76944059836192802</v>
      </c>
      <c r="G84" s="38">
        <f t="shared" si="12"/>
        <v>2396.733693692679</v>
      </c>
      <c r="H84" s="38">
        <f t="shared" si="13"/>
        <v>791.70226955897738</v>
      </c>
      <c r="I84" s="36">
        <f t="shared" si="14"/>
        <v>3188.4359632516562</v>
      </c>
      <c r="J84" s="39">
        <f t="shared" si="20"/>
        <v>-209.08136636776354</v>
      </c>
      <c r="K84" s="36">
        <f t="shared" si="15"/>
        <v>2979.3545968838926</v>
      </c>
      <c r="L84" s="36">
        <f t="shared" si="16"/>
        <v>47526826.46822919</v>
      </c>
      <c r="M84" s="36">
        <f t="shared" si="17"/>
        <v>44410259.621151306</v>
      </c>
      <c r="N84" s="40">
        <f>'jan-mai'!M84</f>
        <v>36610876.376372732</v>
      </c>
      <c r="O84" s="40">
        <f t="shared" si="19"/>
        <v>7799383.2447785735</v>
      </c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s="34" customFormat="1" x14ac:dyDescent="0.3">
      <c r="A85" s="33">
        <v>529</v>
      </c>
      <c r="B85" s="34" t="s">
        <v>140</v>
      </c>
      <c r="C85" s="35">
        <v>175966</v>
      </c>
      <c r="D85" s="35">
        <v>13180</v>
      </c>
      <c r="E85" s="36">
        <f t="shared" si="11"/>
        <v>13350.986342943854</v>
      </c>
      <c r="F85" s="37">
        <f t="shared" si="18"/>
        <v>0.77059760888943574</v>
      </c>
      <c r="G85" s="38">
        <f t="shared" si="12"/>
        <v>2384.7062244351555</v>
      </c>
      <c r="H85" s="38">
        <f t="shared" si="13"/>
        <v>784.68624582542191</v>
      </c>
      <c r="I85" s="36">
        <f t="shared" si="14"/>
        <v>3169.3924702605773</v>
      </c>
      <c r="J85" s="39">
        <f t="shared" si="20"/>
        <v>-209.08136636776354</v>
      </c>
      <c r="K85" s="36">
        <f t="shared" si="15"/>
        <v>2960.3111038928137</v>
      </c>
      <c r="L85" s="36">
        <f t="shared" si="16"/>
        <v>41772592.758034408</v>
      </c>
      <c r="M85" s="36">
        <f t="shared" si="17"/>
        <v>39016900.349307284</v>
      </c>
      <c r="N85" s="40">
        <f>'jan-mai'!M85</f>
        <v>32287143.039084435</v>
      </c>
      <c r="O85" s="40">
        <f t="shared" si="19"/>
        <v>6729757.3102228492</v>
      </c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s="34" customFormat="1" x14ac:dyDescent="0.3">
      <c r="A86" s="33">
        <v>532</v>
      </c>
      <c r="B86" s="34" t="s">
        <v>141</v>
      </c>
      <c r="C86" s="35">
        <v>90624</v>
      </c>
      <c r="D86" s="35">
        <v>6629</v>
      </c>
      <c r="E86" s="36">
        <f t="shared" si="11"/>
        <v>13670.840247397797</v>
      </c>
      <c r="F86" s="37">
        <f t="shared" si="18"/>
        <v>0.78905906541668513</v>
      </c>
      <c r="G86" s="38">
        <f t="shared" si="12"/>
        <v>2192.7938817627896</v>
      </c>
      <c r="H86" s="38">
        <f t="shared" si="13"/>
        <v>672.73737926654189</v>
      </c>
      <c r="I86" s="36">
        <f t="shared" si="14"/>
        <v>2865.5312610293313</v>
      </c>
      <c r="J86" s="39">
        <f t="shared" si="20"/>
        <v>-209.08136636776354</v>
      </c>
      <c r="K86" s="36">
        <f t="shared" si="15"/>
        <v>2656.4498946615677</v>
      </c>
      <c r="L86" s="36">
        <f t="shared" si="16"/>
        <v>18995606.729363438</v>
      </c>
      <c r="M86" s="36">
        <f t="shared" si="17"/>
        <v>17609606.35171153</v>
      </c>
      <c r="N86" s="40">
        <f>'jan-mai'!M86</f>
        <v>15175046.31685059</v>
      </c>
      <c r="O86" s="40">
        <f t="shared" si="19"/>
        <v>2434560.0348609407</v>
      </c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s="34" customFormat="1" x14ac:dyDescent="0.3">
      <c r="A87" s="33">
        <v>533</v>
      </c>
      <c r="B87" s="34" t="s">
        <v>142</v>
      </c>
      <c r="C87" s="35">
        <v>141002</v>
      </c>
      <c r="D87" s="35">
        <v>9044</v>
      </c>
      <c r="E87" s="36">
        <f t="shared" si="11"/>
        <v>15590.667846085802</v>
      </c>
      <c r="F87" s="37">
        <f t="shared" si="18"/>
        <v>0.8998684482613325</v>
      </c>
      <c r="G87" s="38">
        <f t="shared" si="12"/>
        <v>1040.8973225499867</v>
      </c>
      <c r="H87" s="38">
        <f t="shared" si="13"/>
        <v>0.79771972574008032</v>
      </c>
      <c r="I87" s="36">
        <f t="shared" si="14"/>
        <v>1041.6950422757268</v>
      </c>
      <c r="J87" s="39">
        <f t="shared" si="20"/>
        <v>-209.08136636776354</v>
      </c>
      <c r="K87" s="36">
        <f t="shared" si="15"/>
        <v>832.61367590796328</v>
      </c>
      <c r="L87" s="36">
        <f t="shared" si="16"/>
        <v>9421089.9623416737</v>
      </c>
      <c r="M87" s="36">
        <f t="shared" si="17"/>
        <v>7530158.0849116202</v>
      </c>
      <c r="N87" s="40">
        <f>'jan-mai'!M87</f>
        <v>7169676.0732533829</v>
      </c>
      <c r="O87" s="40">
        <f t="shared" si="19"/>
        <v>360482.01165823732</v>
      </c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s="34" customFormat="1" x14ac:dyDescent="0.3">
      <c r="A88" s="33">
        <v>534</v>
      </c>
      <c r="B88" s="34" t="s">
        <v>143</v>
      </c>
      <c r="C88" s="35">
        <v>200833</v>
      </c>
      <c r="D88" s="35">
        <v>13695</v>
      </c>
      <c r="E88" s="36">
        <f t="shared" si="11"/>
        <v>14664.695144213216</v>
      </c>
      <c r="F88" s="37">
        <f t="shared" si="18"/>
        <v>0.84642278277782124</v>
      </c>
      <c r="G88" s="38">
        <f t="shared" si="12"/>
        <v>1596.4809436735384</v>
      </c>
      <c r="H88" s="38">
        <f t="shared" si="13"/>
        <v>324.8881653811452</v>
      </c>
      <c r="I88" s="36">
        <f t="shared" si="14"/>
        <v>1921.3691090546836</v>
      </c>
      <c r="J88" s="39">
        <f t="shared" si="20"/>
        <v>-209.08136636776354</v>
      </c>
      <c r="K88" s="36">
        <f t="shared" si="15"/>
        <v>1712.28774268692</v>
      </c>
      <c r="L88" s="36">
        <f t="shared" si="16"/>
        <v>26313149.948503893</v>
      </c>
      <c r="M88" s="36">
        <f t="shared" si="17"/>
        <v>23449780.636097368</v>
      </c>
      <c r="N88" s="40">
        <f>'jan-mai'!M88</f>
        <v>19316644.208669297</v>
      </c>
      <c r="O88" s="40">
        <f t="shared" si="19"/>
        <v>4133136.4274280705</v>
      </c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s="34" customFormat="1" x14ac:dyDescent="0.3">
      <c r="A89" s="33">
        <v>536</v>
      </c>
      <c r="B89" s="34" t="s">
        <v>144</v>
      </c>
      <c r="C89" s="35">
        <v>67355</v>
      </c>
      <c r="D89" s="35">
        <v>5758</v>
      </c>
      <c r="E89" s="36">
        <f t="shared" si="11"/>
        <v>11697.63806877388</v>
      </c>
      <c r="F89" s="37">
        <f t="shared" si="18"/>
        <v>0.67516898706253858</v>
      </c>
      <c r="G89" s="38">
        <f t="shared" si="12"/>
        <v>3376.7151889371398</v>
      </c>
      <c r="H89" s="38">
        <f t="shared" si="13"/>
        <v>1363.3581417849127</v>
      </c>
      <c r="I89" s="36">
        <f t="shared" si="14"/>
        <v>4740.0733307220526</v>
      </c>
      <c r="J89" s="39">
        <f t="shared" si="20"/>
        <v>-209.08136636776354</v>
      </c>
      <c r="K89" s="36">
        <f t="shared" si="15"/>
        <v>4530.9919643542889</v>
      </c>
      <c r="L89" s="36">
        <f t="shared" si="16"/>
        <v>27293342.238297578</v>
      </c>
      <c r="M89" s="36">
        <f t="shared" si="17"/>
        <v>26089451.730751995</v>
      </c>
      <c r="N89" s="40">
        <f>'jan-mai'!M89</f>
        <v>21380450.843630359</v>
      </c>
      <c r="O89" s="40">
        <f t="shared" si="19"/>
        <v>4709000.8871216364</v>
      </c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s="34" customFormat="1" x14ac:dyDescent="0.3">
      <c r="A90" s="33">
        <v>538</v>
      </c>
      <c r="B90" s="34" t="s">
        <v>145</v>
      </c>
      <c r="C90" s="35">
        <v>86787</v>
      </c>
      <c r="D90" s="35">
        <v>6751</v>
      </c>
      <c r="E90" s="36">
        <f t="shared" si="11"/>
        <v>12855.428825359206</v>
      </c>
      <c r="F90" s="37">
        <f t="shared" si="18"/>
        <v>0.74199482042806186</v>
      </c>
      <c r="G90" s="38">
        <f t="shared" si="12"/>
        <v>2682.0407349859443</v>
      </c>
      <c r="H90" s="38">
        <f t="shared" si="13"/>
        <v>958.13137698004869</v>
      </c>
      <c r="I90" s="36">
        <f t="shared" si="14"/>
        <v>3640.1721119659928</v>
      </c>
      <c r="J90" s="39">
        <f t="shared" si="20"/>
        <v>-209.08136636776354</v>
      </c>
      <c r="K90" s="36">
        <f t="shared" si="15"/>
        <v>3431.0907455982292</v>
      </c>
      <c r="L90" s="36">
        <f t="shared" si="16"/>
        <v>24574801.927882418</v>
      </c>
      <c r="M90" s="36">
        <f t="shared" si="17"/>
        <v>23163293.623533644</v>
      </c>
      <c r="N90" s="40">
        <f>'jan-mai'!M90</f>
        <v>18297841.836635735</v>
      </c>
      <c r="O90" s="40">
        <f t="shared" si="19"/>
        <v>4865451.7868979089</v>
      </c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s="34" customFormat="1" x14ac:dyDescent="0.3">
      <c r="A91" s="33">
        <v>540</v>
      </c>
      <c r="B91" s="34" t="s">
        <v>146</v>
      </c>
      <c r="C91" s="35">
        <v>42090</v>
      </c>
      <c r="D91" s="35">
        <v>3058</v>
      </c>
      <c r="E91" s="36">
        <f t="shared" si="11"/>
        <v>13763.897972531066</v>
      </c>
      <c r="F91" s="37">
        <f t="shared" si="18"/>
        <v>0.79443020868912861</v>
      </c>
      <c r="G91" s="38">
        <f t="shared" si="12"/>
        <v>2136.9592466828285</v>
      </c>
      <c r="H91" s="38">
        <f t="shared" si="13"/>
        <v>640.16717546989776</v>
      </c>
      <c r="I91" s="36">
        <f t="shared" si="14"/>
        <v>2777.1264221527263</v>
      </c>
      <c r="J91" s="39">
        <f t="shared" si="20"/>
        <v>-209.08136636776354</v>
      </c>
      <c r="K91" s="36">
        <f t="shared" si="15"/>
        <v>2568.0450557849626</v>
      </c>
      <c r="L91" s="36">
        <f t="shared" si="16"/>
        <v>8492452.598943036</v>
      </c>
      <c r="M91" s="36">
        <f t="shared" si="17"/>
        <v>7853081.7805904159</v>
      </c>
      <c r="N91" s="40">
        <f>'jan-mai'!M91</f>
        <v>5957141.7992048711</v>
      </c>
      <c r="O91" s="40">
        <f t="shared" si="19"/>
        <v>1895939.9813855449</v>
      </c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s="34" customFormat="1" x14ac:dyDescent="0.3">
      <c r="A92" s="33">
        <v>541</v>
      </c>
      <c r="B92" s="34" t="s">
        <v>147</v>
      </c>
      <c r="C92" s="35">
        <v>16765</v>
      </c>
      <c r="D92" s="35">
        <v>1321</v>
      </c>
      <c r="E92" s="36">
        <f t="shared" si="11"/>
        <v>12691.143073429221</v>
      </c>
      <c r="F92" s="37">
        <f t="shared" si="18"/>
        <v>0.73251250920700683</v>
      </c>
      <c r="G92" s="38">
        <f t="shared" si="12"/>
        <v>2780.6121861439356</v>
      </c>
      <c r="H92" s="38">
        <f t="shared" si="13"/>
        <v>1015.6313901555435</v>
      </c>
      <c r="I92" s="36">
        <f t="shared" si="14"/>
        <v>3796.2435762994792</v>
      </c>
      <c r="J92" s="39">
        <f t="shared" si="20"/>
        <v>-209.08136636776354</v>
      </c>
      <c r="K92" s="36">
        <f t="shared" si="15"/>
        <v>3587.1622099317156</v>
      </c>
      <c r="L92" s="36">
        <f t="shared" si="16"/>
        <v>5014837.7642916124</v>
      </c>
      <c r="M92" s="36">
        <f t="shared" si="17"/>
        <v>4738641.2793197958</v>
      </c>
      <c r="N92" s="40">
        <f>'jan-mai'!M92</f>
        <v>3763746.9806244713</v>
      </c>
      <c r="O92" s="40">
        <f t="shared" si="19"/>
        <v>974894.29869532445</v>
      </c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s="34" customFormat="1" x14ac:dyDescent="0.3">
      <c r="A93" s="33">
        <v>542</v>
      </c>
      <c r="B93" s="34" t="s">
        <v>148</v>
      </c>
      <c r="C93" s="35">
        <v>99278</v>
      </c>
      <c r="D93" s="35">
        <v>6458</v>
      </c>
      <c r="E93" s="36">
        <f t="shared" si="11"/>
        <v>15372.870857850728</v>
      </c>
      <c r="F93" s="37">
        <f t="shared" si="18"/>
        <v>0.88729755394340293</v>
      </c>
      <c r="G93" s="38">
        <f t="shared" si="12"/>
        <v>1171.5755154910307</v>
      </c>
      <c r="H93" s="38">
        <f t="shared" si="13"/>
        <v>77.026665608015804</v>
      </c>
      <c r="I93" s="36">
        <f t="shared" si="14"/>
        <v>1248.6021810990464</v>
      </c>
      <c r="J93" s="39">
        <f t="shared" si="20"/>
        <v>-209.08136636776354</v>
      </c>
      <c r="K93" s="36">
        <f t="shared" si="15"/>
        <v>1039.5208147312828</v>
      </c>
      <c r="L93" s="36">
        <f t="shared" si="16"/>
        <v>8063472.8855376421</v>
      </c>
      <c r="M93" s="36">
        <f t="shared" si="17"/>
        <v>6713225.4215346249</v>
      </c>
      <c r="N93" s="40">
        <f>'jan-mai'!M93</f>
        <v>5080858.744036966</v>
      </c>
      <c r="O93" s="40">
        <f t="shared" si="19"/>
        <v>1632366.6774976589</v>
      </c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s="34" customFormat="1" x14ac:dyDescent="0.3">
      <c r="A94" s="33">
        <v>543</v>
      </c>
      <c r="B94" s="34" t="s">
        <v>149</v>
      </c>
      <c r="C94" s="35">
        <v>32787</v>
      </c>
      <c r="D94" s="35">
        <v>2168</v>
      </c>
      <c r="E94" s="36">
        <f t="shared" si="11"/>
        <v>15123.154981549815</v>
      </c>
      <c r="F94" s="37">
        <f t="shared" si="18"/>
        <v>0.87288435238388551</v>
      </c>
      <c r="G94" s="38">
        <f t="shared" si="12"/>
        <v>1321.405041271579</v>
      </c>
      <c r="H94" s="38">
        <f t="shared" si="13"/>
        <v>164.42722231333562</v>
      </c>
      <c r="I94" s="36">
        <f t="shared" si="14"/>
        <v>1485.8322635849145</v>
      </c>
      <c r="J94" s="39">
        <f t="shared" si="20"/>
        <v>-209.08136636776354</v>
      </c>
      <c r="K94" s="36">
        <f t="shared" si="15"/>
        <v>1276.7508972171509</v>
      </c>
      <c r="L94" s="36">
        <f t="shared" si="16"/>
        <v>3221284.3474520948</v>
      </c>
      <c r="M94" s="36">
        <f t="shared" si="17"/>
        <v>2767995.9451667829</v>
      </c>
      <c r="N94" s="40">
        <f>'jan-mai'!M94</f>
        <v>2142531.0401164689</v>
      </c>
      <c r="O94" s="40">
        <f t="shared" si="19"/>
        <v>625464.90505031403</v>
      </c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s="34" customFormat="1" x14ac:dyDescent="0.3">
      <c r="A95" s="33">
        <v>544</v>
      </c>
      <c r="B95" s="34" t="s">
        <v>150</v>
      </c>
      <c r="C95" s="35">
        <v>50376</v>
      </c>
      <c r="D95" s="35">
        <v>3220</v>
      </c>
      <c r="E95" s="36">
        <f t="shared" si="11"/>
        <v>15644.72049689441</v>
      </c>
      <c r="F95" s="37">
        <f t="shared" si="18"/>
        <v>0.90298828093865846</v>
      </c>
      <c r="G95" s="38">
        <f t="shared" si="12"/>
        <v>1008.4657320648221</v>
      </c>
      <c r="H95" s="38">
        <f t="shared" si="13"/>
        <v>0</v>
      </c>
      <c r="I95" s="36">
        <f t="shared" si="14"/>
        <v>1008.4657320648221</v>
      </c>
      <c r="J95" s="39">
        <f t="shared" si="20"/>
        <v>-209.08136636776354</v>
      </c>
      <c r="K95" s="36">
        <f t="shared" si="15"/>
        <v>799.38436569705857</v>
      </c>
      <c r="L95" s="36">
        <f t="shared" si="16"/>
        <v>3247259.657248727</v>
      </c>
      <c r="M95" s="36">
        <f t="shared" si="17"/>
        <v>2574017.6575445286</v>
      </c>
      <c r="N95" s="40">
        <f>'jan-mai'!M95</f>
        <v>2109056.3418704025</v>
      </c>
      <c r="O95" s="40">
        <f t="shared" si="19"/>
        <v>464961.31567412615</v>
      </c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s="34" customFormat="1" x14ac:dyDescent="0.3">
      <c r="A96" s="33">
        <v>545</v>
      </c>
      <c r="B96" s="34" t="s">
        <v>151</v>
      </c>
      <c r="C96" s="35">
        <v>27651</v>
      </c>
      <c r="D96" s="35">
        <v>1590</v>
      </c>
      <c r="E96" s="36">
        <f t="shared" si="11"/>
        <v>17390.566037735851</v>
      </c>
      <c r="F96" s="37">
        <f t="shared" si="18"/>
        <v>1.0037556972706905</v>
      </c>
      <c r="G96" s="38">
        <f t="shared" si="12"/>
        <v>-39.041592440042585</v>
      </c>
      <c r="H96" s="38">
        <f t="shared" si="13"/>
        <v>0</v>
      </c>
      <c r="I96" s="36">
        <f t="shared" si="14"/>
        <v>-39.041592440042585</v>
      </c>
      <c r="J96" s="39">
        <f t="shared" si="20"/>
        <v>-209.08136636776354</v>
      </c>
      <c r="K96" s="36">
        <f t="shared" si="15"/>
        <v>-248.12295880780613</v>
      </c>
      <c r="L96" s="36">
        <f t="shared" si="16"/>
        <v>-62076.131979667713</v>
      </c>
      <c r="M96" s="36">
        <f t="shared" si="17"/>
        <v>-394515.50450441177</v>
      </c>
      <c r="N96" s="40">
        <f>'jan-mai'!M96</f>
        <v>-720689.8259149004</v>
      </c>
      <c r="O96" s="40">
        <f t="shared" si="19"/>
        <v>326174.32141048863</v>
      </c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s="34" customFormat="1" x14ac:dyDescent="0.3">
      <c r="A97" s="33">
        <v>602</v>
      </c>
      <c r="B97" s="34" t="s">
        <v>152</v>
      </c>
      <c r="C97" s="35">
        <v>1113601</v>
      </c>
      <c r="D97" s="35">
        <v>67895</v>
      </c>
      <c r="E97" s="36">
        <f t="shared" si="11"/>
        <v>16401.81162088519</v>
      </c>
      <c r="F97" s="37">
        <f t="shared" si="18"/>
        <v>0.94668637146715717</v>
      </c>
      <c r="G97" s="38">
        <f t="shared" si="12"/>
        <v>554.21105767035408</v>
      </c>
      <c r="H97" s="38">
        <f t="shared" si="13"/>
        <v>0</v>
      </c>
      <c r="I97" s="36">
        <f t="shared" si="14"/>
        <v>554.21105767035408</v>
      </c>
      <c r="J97" s="39">
        <f t="shared" si="20"/>
        <v>-209.08136636776354</v>
      </c>
      <c r="K97" s="36">
        <f t="shared" si="15"/>
        <v>345.12969130259057</v>
      </c>
      <c r="L97" s="36">
        <f t="shared" si="16"/>
        <v>37628159.760528691</v>
      </c>
      <c r="M97" s="36">
        <f t="shared" si="17"/>
        <v>23432580.390989386</v>
      </c>
      <c r="N97" s="40">
        <f>'jan-mai'!M97</f>
        <v>19311519.037426293</v>
      </c>
      <c r="O97" s="40">
        <f t="shared" si="19"/>
        <v>4121061.3535630926</v>
      </c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s="34" customFormat="1" x14ac:dyDescent="0.3">
      <c r="A98" s="33">
        <v>604</v>
      </c>
      <c r="B98" s="34" t="s">
        <v>153</v>
      </c>
      <c r="C98" s="35">
        <v>510375</v>
      </c>
      <c r="D98" s="35">
        <v>27013</v>
      </c>
      <c r="E98" s="36">
        <f t="shared" si="11"/>
        <v>18893.680820345759</v>
      </c>
      <c r="F98" s="37">
        <f t="shared" si="18"/>
        <v>1.0905130819022562</v>
      </c>
      <c r="G98" s="38">
        <f t="shared" si="12"/>
        <v>-940.91046200598714</v>
      </c>
      <c r="H98" s="38">
        <f t="shared" si="13"/>
        <v>0</v>
      </c>
      <c r="I98" s="36">
        <f t="shared" si="14"/>
        <v>-940.91046200598714</v>
      </c>
      <c r="J98" s="39">
        <f t="shared" si="20"/>
        <v>-209.08136636776354</v>
      </c>
      <c r="K98" s="36">
        <f t="shared" si="15"/>
        <v>-1149.9918283737506</v>
      </c>
      <c r="L98" s="36">
        <f t="shared" si="16"/>
        <v>-25416814.31016773</v>
      </c>
      <c r="M98" s="36">
        <f t="shared" si="17"/>
        <v>-31064729.259860128</v>
      </c>
      <c r="N98" s="40">
        <f>'jan-mai'!M98</f>
        <v>-20583741.174490076</v>
      </c>
      <c r="O98" s="40">
        <f t="shared" si="19"/>
        <v>-10480988.085370053</v>
      </c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s="34" customFormat="1" x14ac:dyDescent="0.3">
      <c r="A99" s="33">
        <v>605</v>
      </c>
      <c r="B99" s="34" t="s">
        <v>154</v>
      </c>
      <c r="C99" s="35">
        <v>441930</v>
      </c>
      <c r="D99" s="35">
        <v>29801</v>
      </c>
      <c r="E99" s="36">
        <f t="shared" si="11"/>
        <v>14829.368142008658</v>
      </c>
      <c r="F99" s="37">
        <f t="shared" si="18"/>
        <v>0.85592744521176112</v>
      </c>
      <c r="G99" s="38">
        <f t="shared" si="12"/>
        <v>1497.6771449962732</v>
      </c>
      <c r="H99" s="38">
        <f t="shared" si="13"/>
        <v>267.25261615274059</v>
      </c>
      <c r="I99" s="36">
        <f t="shared" si="14"/>
        <v>1764.9297611490138</v>
      </c>
      <c r="J99" s="39">
        <f t="shared" si="20"/>
        <v>-209.08136636776354</v>
      </c>
      <c r="K99" s="36">
        <f t="shared" si="15"/>
        <v>1555.8483947812501</v>
      </c>
      <c r="L99" s="36">
        <f t="shared" si="16"/>
        <v>52596671.812001757</v>
      </c>
      <c r="M99" s="36">
        <f t="shared" si="17"/>
        <v>46365838.012876034</v>
      </c>
      <c r="N99" s="40">
        <f>'jan-mai'!M99</f>
        <v>39966491.271453328</v>
      </c>
      <c r="O99" s="40">
        <f t="shared" si="19"/>
        <v>6399346.7414227054</v>
      </c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s="34" customFormat="1" x14ac:dyDescent="0.3">
      <c r="A100" s="33">
        <v>612</v>
      </c>
      <c r="B100" s="34" t="s">
        <v>155</v>
      </c>
      <c r="C100" s="35">
        <v>129069</v>
      </c>
      <c r="D100" s="35">
        <v>6767</v>
      </c>
      <c r="E100" s="36">
        <f t="shared" si="11"/>
        <v>19073.296881926999</v>
      </c>
      <c r="F100" s="37">
        <f t="shared" si="18"/>
        <v>1.1008802341123842</v>
      </c>
      <c r="G100" s="38">
        <f t="shared" si="12"/>
        <v>-1048.6800989547314</v>
      </c>
      <c r="H100" s="38">
        <f t="shared" si="13"/>
        <v>0</v>
      </c>
      <c r="I100" s="36">
        <f t="shared" si="14"/>
        <v>-1048.6800989547314</v>
      </c>
      <c r="J100" s="39">
        <f t="shared" si="20"/>
        <v>-209.08136636776354</v>
      </c>
      <c r="K100" s="36">
        <f t="shared" si="15"/>
        <v>-1257.761465322495</v>
      </c>
      <c r="L100" s="36">
        <f t="shared" si="16"/>
        <v>-7096418.2296266677</v>
      </c>
      <c r="M100" s="36">
        <f t="shared" si="17"/>
        <v>-8511271.8358373232</v>
      </c>
      <c r="N100" s="40">
        <f>'jan-mai'!M100</f>
        <v>-6435397.3911736729</v>
      </c>
      <c r="O100" s="40">
        <f t="shared" si="19"/>
        <v>-2075874.4446636504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s="34" customFormat="1" x14ac:dyDescent="0.3">
      <c r="A101" s="33">
        <v>615</v>
      </c>
      <c r="B101" s="34" t="s">
        <v>156</v>
      </c>
      <c r="C101" s="35">
        <v>16235</v>
      </c>
      <c r="D101" s="35">
        <v>1074</v>
      </c>
      <c r="E101" s="36">
        <f t="shared" si="11"/>
        <v>15116.387337057728</v>
      </c>
      <c r="F101" s="37">
        <f t="shared" si="18"/>
        <v>0.87249373475238945</v>
      </c>
      <c r="G101" s="38">
        <f t="shared" si="12"/>
        <v>1325.4656279668313</v>
      </c>
      <c r="H101" s="38">
        <f t="shared" si="13"/>
        <v>166.79589788556612</v>
      </c>
      <c r="I101" s="36">
        <f t="shared" si="14"/>
        <v>1492.2615258523974</v>
      </c>
      <c r="J101" s="39">
        <f t="shared" si="20"/>
        <v>-209.08136636776354</v>
      </c>
      <c r="K101" s="36">
        <f t="shared" si="15"/>
        <v>1283.1801594846338</v>
      </c>
      <c r="L101" s="36">
        <f t="shared" si="16"/>
        <v>1602688.8787654748</v>
      </c>
      <c r="M101" s="36">
        <f t="shared" si="17"/>
        <v>1378135.4912864966</v>
      </c>
      <c r="N101" s="40">
        <f>'jan-mai'!M101</f>
        <v>1126548.2643381394</v>
      </c>
      <c r="O101" s="40">
        <f t="shared" si="19"/>
        <v>251587.22694835719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s="34" customFormat="1" x14ac:dyDescent="0.3">
      <c r="A102" s="33">
        <v>616</v>
      </c>
      <c r="B102" s="34" t="s">
        <v>100</v>
      </c>
      <c r="C102" s="35">
        <v>55692</v>
      </c>
      <c r="D102" s="35">
        <v>3422</v>
      </c>
      <c r="E102" s="36">
        <f t="shared" si="11"/>
        <v>16274.693161893629</v>
      </c>
      <c r="F102" s="37">
        <f t="shared" si="18"/>
        <v>0.93934929703472181</v>
      </c>
      <c r="G102" s="38">
        <f t="shared" si="12"/>
        <v>630.48213306529067</v>
      </c>
      <c r="H102" s="38">
        <f t="shared" si="13"/>
        <v>0</v>
      </c>
      <c r="I102" s="36">
        <f t="shared" si="14"/>
        <v>630.48213306529067</v>
      </c>
      <c r="J102" s="39">
        <f t="shared" si="20"/>
        <v>-209.08136636776354</v>
      </c>
      <c r="K102" s="36">
        <f t="shared" si="15"/>
        <v>421.40076669752716</v>
      </c>
      <c r="L102" s="36">
        <f t="shared" si="16"/>
        <v>2157509.8593494245</v>
      </c>
      <c r="M102" s="36">
        <f t="shared" si="17"/>
        <v>1442033.423638938</v>
      </c>
      <c r="N102" s="40">
        <f>'jan-mai'!M102</f>
        <v>667127.43126994302</v>
      </c>
      <c r="O102" s="40">
        <f t="shared" si="19"/>
        <v>774905.99236899498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s="34" customFormat="1" x14ac:dyDescent="0.3">
      <c r="A103" s="33">
        <v>617</v>
      </c>
      <c r="B103" s="34" t="s">
        <v>157</v>
      </c>
      <c r="C103" s="35">
        <v>77618</v>
      </c>
      <c r="D103" s="35">
        <v>4578</v>
      </c>
      <c r="E103" s="36">
        <f t="shared" si="11"/>
        <v>16954.565312363477</v>
      </c>
      <c r="F103" s="37">
        <f t="shared" si="18"/>
        <v>0.97859043173781246</v>
      </c>
      <c r="G103" s="38">
        <f t="shared" si="12"/>
        <v>222.55884278338198</v>
      </c>
      <c r="H103" s="38">
        <f t="shared" si="13"/>
        <v>0</v>
      </c>
      <c r="I103" s="36">
        <f t="shared" si="14"/>
        <v>222.55884278338198</v>
      </c>
      <c r="J103" s="39">
        <f t="shared" si="20"/>
        <v>-209.08136636776354</v>
      </c>
      <c r="K103" s="36">
        <f t="shared" si="15"/>
        <v>13.47747641561844</v>
      </c>
      <c r="L103" s="36">
        <f t="shared" si="16"/>
        <v>1018874.3822623227</v>
      </c>
      <c r="M103" s="36">
        <f t="shared" si="17"/>
        <v>61699.887030701218</v>
      </c>
      <c r="N103" s="40">
        <f>'jan-mai'!M103</f>
        <v>-40311.461030450424</v>
      </c>
      <c r="O103" s="40">
        <f t="shared" si="19"/>
        <v>102011.34806115164</v>
      </c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s="34" customFormat="1" x14ac:dyDescent="0.3">
      <c r="A104" s="33">
        <v>618</v>
      </c>
      <c r="B104" s="34" t="s">
        <v>158</v>
      </c>
      <c r="C104" s="35">
        <v>45747</v>
      </c>
      <c r="D104" s="35">
        <v>2422</v>
      </c>
      <c r="E104" s="36">
        <f t="shared" si="11"/>
        <v>18888.109000825763</v>
      </c>
      <c r="F104" s="37">
        <f t="shared" si="18"/>
        <v>1.0901914853783004</v>
      </c>
      <c r="G104" s="38">
        <f t="shared" si="12"/>
        <v>-937.56737029399005</v>
      </c>
      <c r="H104" s="38">
        <f t="shared" si="13"/>
        <v>0</v>
      </c>
      <c r="I104" s="36">
        <f t="shared" si="14"/>
        <v>-937.56737029399005</v>
      </c>
      <c r="J104" s="39">
        <f t="shared" si="20"/>
        <v>-209.08136636776354</v>
      </c>
      <c r="K104" s="36">
        <f t="shared" si="15"/>
        <v>-1146.6487366617537</v>
      </c>
      <c r="L104" s="36">
        <f t="shared" si="16"/>
        <v>-2270788.1708520441</v>
      </c>
      <c r="M104" s="36">
        <f t="shared" si="17"/>
        <v>-2777183.2401947672</v>
      </c>
      <c r="N104" s="40">
        <f>'jan-mai'!M104</f>
        <v>-2699374.5650099949</v>
      </c>
      <c r="O104" s="40">
        <f t="shared" si="19"/>
        <v>-77808.67518477235</v>
      </c>
      <c r="P104" s="4"/>
      <c r="Q104" s="4"/>
      <c r="R104" s="4"/>
      <c r="S104" s="4"/>
      <c r="T104" s="4"/>
    </row>
    <row r="105" spans="1:25" s="34" customFormat="1" x14ac:dyDescent="0.3">
      <c r="A105" s="33">
        <v>619</v>
      </c>
      <c r="B105" s="34" t="s">
        <v>159</v>
      </c>
      <c r="C105" s="35">
        <v>81575</v>
      </c>
      <c r="D105" s="35">
        <v>4711</v>
      </c>
      <c r="E105" s="36">
        <f t="shared" si="11"/>
        <v>17315.856506049669</v>
      </c>
      <c r="F105" s="37">
        <f t="shared" si="18"/>
        <v>0.99944358242016129</v>
      </c>
      <c r="G105" s="38">
        <f t="shared" si="12"/>
        <v>5.7841265716662749</v>
      </c>
      <c r="H105" s="38">
        <f t="shared" si="13"/>
        <v>0</v>
      </c>
      <c r="I105" s="36">
        <f t="shared" si="14"/>
        <v>5.7841265716662749</v>
      </c>
      <c r="J105" s="39">
        <f t="shared" si="20"/>
        <v>-209.08136636776354</v>
      </c>
      <c r="K105" s="36">
        <f t="shared" si="15"/>
        <v>-203.29723979609727</v>
      </c>
      <c r="L105" s="36">
        <f t="shared" si="16"/>
        <v>27249.020279119821</v>
      </c>
      <c r="M105" s="36">
        <f t="shared" si="17"/>
        <v>-957733.29667941423</v>
      </c>
      <c r="N105" s="40">
        <f>'jan-mai'!M105</f>
        <v>-1561530.2955252188</v>
      </c>
      <c r="O105" s="40">
        <f t="shared" si="19"/>
        <v>603796.9988458046</v>
      </c>
      <c r="P105" s="4"/>
      <c r="Q105" s="4"/>
      <c r="R105" s="4"/>
      <c r="S105" s="4"/>
      <c r="T105" s="4"/>
    </row>
    <row r="106" spans="1:25" s="34" customFormat="1" x14ac:dyDescent="0.3">
      <c r="A106" s="33">
        <v>620</v>
      </c>
      <c r="B106" s="34" t="s">
        <v>160</v>
      </c>
      <c r="C106" s="35">
        <v>102286</v>
      </c>
      <c r="D106" s="35">
        <v>4497</v>
      </c>
      <c r="E106" s="36">
        <f t="shared" si="11"/>
        <v>22745.385812764063</v>
      </c>
      <c r="F106" s="37">
        <f t="shared" si="18"/>
        <v>1.3128273425166961</v>
      </c>
      <c r="G106" s="38">
        <f t="shared" si="12"/>
        <v>-3251.9334574569698</v>
      </c>
      <c r="H106" s="38">
        <f t="shared" si="13"/>
        <v>0</v>
      </c>
      <c r="I106" s="36">
        <f t="shared" si="14"/>
        <v>-3251.9334574569698</v>
      </c>
      <c r="J106" s="39">
        <f t="shared" si="20"/>
        <v>-209.08136636776354</v>
      </c>
      <c r="K106" s="36">
        <f t="shared" si="15"/>
        <v>-3461.0148238247334</v>
      </c>
      <c r="L106" s="36">
        <f t="shared" si="16"/>
        <v>-14623944.758183993</v>
      </c>
      <c r="M106" s="36">
        <f t="shared" si="17"/>
        <v>-15564183.662739826</v>
      </c>
      <c r="N106" s="40">
        <f>'jan-mai'!M106</f>
        <v>-14857872.922729123</v>
      </c>
      <c r="O106" s="40">
        <f t="shared" si="19"/>
        <v>-706310.74001070298</v>
      </c>
      <c r="P106" s="4"/>
      <c r="Q106" s="4"/>
      <c r="R106" s="4"/>
      <c r="S106" s="4"/>
      <c r="T106" s="4"/>
    </row>
    <row r="107" spans="1:25" s="34" customFormat="1" x14ac:dyDescent="0.3">
      <c r="A107" s="33">
        <v>621</v>
      </c>
      <c r="B107" s="34" t="s">
        <v>161</v>
      </c>
      <c r="C107" s="35">
        <v>56420</v>
      </c>
      <c r="D107" s="35">
        <v>3512</v>
      </c>
      <c r="E107" s="36">
        <f t="shared" si="11"/>
        <v>16064.92027334852</v>
      </c>
      <c r="F107" s="37">
        <f t="shared" si="18"/>
        <v>0.92724154093562838</v>
      </c>
      <c r="G107" s="38">
        <f t="shared" si="12"/>
        <v>756.34586619235597</v>
      </c>
      <c r="H107" s="38">
        <f t="shared" si="13"/>
        <v>0</v>
      </c>
      <c r="I107" s="36">
        <f t="shared" si="14"/>
        <v>756.34586619235597</v>
      </c>
      <c r="J107" s="39">
        <f t="shared" si="20"/>
        <v>-209.08136636776354</v>
      </c>
      <c r="K107" s="36">
        <f t="shared" si="15"/>
        <v>547.26449982459246</v>
      </c>
      <c r="L107" s="36">
        <f t="shared" si="16"/>
        <v>2656286.682067554</v>
      </c>
      <c r="M107" s="36">
        <f t="shared" si="17"/>
        <v>1921992.9233839686</v>
      </c>
      <c r="N107" s="40">
        <f>'jan-mai'!M107</f>
        <v>1827884.6109351378</v>
      </c>
      <c r="O107" s="40">
        <f t="shared" si="19"/>
        <v>94108.312448830809</v>
      </c>
      <c r="P107" s="4"/>
      <c r="Q107" s="4"/>
      <c r="R107" s="4"/>
      <c r="S107" s="4"/>
      <c r="T107" s="4"/>
    </row>
    <row r="108" spans="1:25" s="34" customFormat="1" x14ac:dyDescent="0.3">
      <c r="A108" s="33">
        <v>622</v>
      </c>
      <c r="B108" s="34" t="s">
        <v>162</v>
      </c>
      <c r="C108" s="35">
        <v>41292</v>
      </c>
      <c r="D108" s="35">
        <v>2275</v>
      </c>
      <c r="E108" s="36">
        <f t="shared" si="11"/>
        <v>18150.329670329669</v>
      </c>
      <c r="F108" s="37">
        <f t="shared" si="18"/>
        <v>1.0476080407275001</v>
      </c>
      <c r="G108" s="38">
        <f t="shared" si="12"/>
        <v>-494.89977199633358</v>
      </c>
      <c r="H108" s="38">
        <f t="shared" si="13"/>
        <v>0</v>
      </c>
      <c r="I108" s="36">
        <f t="shared" si="14"/>
        <v>-494.89977199633358</v>
      </c>
      <c r="J108" s="39">
        <f t="shared" si="20"/>
        <v>-209.08136636776354</v>
      </c>
      <c r="K108" s="36">
        <f t="shared" si="15"/>
        <v>-703.98113836409709</v>
      </c>
      <c r="L108" s="36">
        <f t="shared" si="16"/>
        <v>-1125896.9812916589</v>
      </c>
      <c r="M108" s="36">
        <f t="shared" si="17"/>
        <v>-1601557.0897783209</v>
      </c>
      <c r="N108" s="40">
        <f>'jan-mai'!M108</f>
        <v>-1326837.9584631445</v>
      </c>
      <c r="O108" s="40">
        <f t="shared" si="19"/>
        <v>-274719.13131517638</v>
      </c>
      <c r="P108" s="4"/>
      <c r="Q108" s="4"/>
      <c r="R108" s="4"/>
      <c r="S108" s="4"/>
      <c r="T108" s="4"/>
    </row>
    <row r="109" spans="1:25" s="34" customFormat="1" x14ac:dyDescent="0.3">
      <c r="A109" s="33">
        <v>623</v>
      </c>
      <c r="B109" s="34" t="s">
        <v>163</v>
      </c>
      <c r="C109" s="35">
        <v>210497</v>
      </c>
      <c r="D109" s="35">
        <v>13794</v>
      </c>
      <c r="E109" s="36">
        <f t="shared" si="11"/>
        <v>15260.040597361172</v>
      </c>
      <c r="F109" s="37">
        <f t="shared" si="18"/>
        <v>0.88078517150885893</v>
      </c>
      <c r="G109" s="38">
        <f t="shared" si="12"/>
        <v>1239.2736717847645</v>
      </c>
      <c r="H109" s="38">
        <f t="shared" si="13"/>
        <v>116.51725677936047</v>
      </c>
      <c r="I109" s="36">
        <f t="shared" si="14"/>
        <v>1355.7909285641249</v>
      </c>
      <c r="J109" s="39">
        <f t="shared" si="20"/>
        <v>-209.08136636776354</v>
      </c>
      <c r="K109" s="36">
        <f t="shared" si="15"/>
        <v>1146.7095621963613</v>
      </c>
      <c r="L109" s="36">
        <f t="shared" si="16"/>
        <v>18701780.06861354</v>
      </c>
      <c r="M109" s="36">
        <f t="shared" si="17"/>
        <v>15817711.700936608</v>
      </c>
      <c r="N109" s="40">
        <f>'jan-mai'!M109</f>
        <v>16914897.540298216</v>
      </c>
      <c r="O109" s="40">
        <f t="shared" si="19"/>
        <v>-1097185.839361608</v>
      </c>
      <c r="P109" s="4"/>
      <c r="Q109" s="4"/>
      <c r="R109" s="4"/>
      <c r="S109" s="4"/>
      <c r="T109" s="4"/>
    </row>
    <row r="110" spans="1:25" s="34" customFormat="1" x14ac:dyDescent="0.3">
      <c r="A110" s="33">
        <v>624</v>
      </c>
      <c r="B110" s="34" t="s">
        <v>164</v>
      </c>
      <c r="C110" s="35">
        <v>286017</v>
      </c>
      <c r="D110" s="35">
        <v>18205</v>
      </c>
      <c r="E110" s="36">
        <f t="shared" si="11"/>
        <v>15710.903597912662</v>
      </c>
      <c r="F110" s="37">
        <f t="shared" si="18"/>
        <v>0.90680826382857482</v>
      </c>
      <c r="G110" s="38">
        <f t="shared" si="12"/>
        <v>968.75587145387067</v>
      </c>
      <c r="H110" s="38">
        <f t="shared" si="13"/>
        <v>0</v>
      </c>
      <c r="I110" s="36">
        <f t="shared" si="14"/>
        <v>968.75587145387067</v>
      </c>
      <c r="J110" s="39">
        <f t="shared" si="20"/>
        <v>-209.08136636776354</v>
      </c>
      <c r="K110" s="36">
        <f t="shared" si="15"/>
        <v>759.67450508610716</v>
      </c>
      <c r="L110" s="36">
        <f t="shared" si="16"/>
        <v>17636200.639817715</v>
      </c>
      <c r="M110" s="36">
        <f t="shared" si="17"/>
        <v>13829874.365092581</v>
      </c>
      <c r="N110" s="40">
        <f>'jan-mai'!M110</f>
        <v>12516301.53843187</v>
      </c>
      <c r="O110" s="40">
        <f t="shared" si="19"/>
        <v>1313572.8266607113</v>
      </c>
      <c r="P110" s="4"/>
      <c r="Q110" s="4"/>
      <c r="R110" s="4"/>
      <c r="S110" s="4"/>
      <c r="T110" s="4"/>
    </row>
    <row r="111" spans="1:25" s="34" customFormat="1" x14ac:dyDescent="0.3">
      <c r="A111" s="33">
        <v>625</v>
      </c>
      <c r="B111" s="34" t="s">
        <v>165</v>
      </c>
      <c r="C111" s="35">
        <v>346674</v>
      </c>
      <c r="D111" s="35">
        <v>24431</v>
      </c>
      <c r="E111" s="36">
        <f t="shared" si="11"/>
        <v>14189.92263926978</v>
      </c>
      <c r="F111" s="37">
        <f t="shared" si="18"/>
        <v>0.81901967205040893</v>
      </c>
      <c r="G111" s="38">
        <f t="shared" si="12"/>
        <v>1881.3444466395997</v>
      </c>
      <c r="H111" s="38">
        <f t="shared" si="13"/>
        <v>491.05854211134772</v>
      </c>
      <c r="I111" s="36">
        <f t="shared" si="14"/>
        <v>2372.4029887509473</v>
      </c>
      <c r="J111" s="39">
        <f t="shared" si="20"/>
        <v>-209.08136636776354</v>
      </c>
      <c r="K111" s="36">
        <f t="shared" si="15"/>
        <v>2163.3216223831837</v>
      </c>
      <c r="L111" s="36">
        <f t="shared" si="16"/>
        <v>57960177.418174393</v>
      </c>
      <c r="M111" s="36">
        <f t="shared" si="17"/>
        <v>52852110.556443557</v>
      </c>
      <c r="N111" s="40">
        <f>'jan-mai'!M111</f>
        <v>44379999.949762642</v>
      </c>
      <c r="O111" s="40">
        <f t="shared" si="19"/>
        <v>8472110.6066809148</v>
      </c>
      <c r="P111" s="4"/>
      <c r="Q111" s="4"/>
      <c r="R111" s="4"/>
      <c r="S111" s="4"/>
      <c r="T111" s="4"/>
    </row>
    <row r="112" spans="1:25" s="34" customFormat="1" x14ac:dyDescent="0.3">
      <c r="A112" s="33">
        <v>626</v>
      </c>
      <c r="B112" s="34" t="s">
        <v>166</v>
      </c>
      <c r="C112" s="35">
        <v>493011</v>
      </c>
      <c r="D112" s="35">
        <v>25731</v>
      </c>
      <c r="E112" s="36">
        <f t="shared" si="11"/>
        <v>19160.195872682758</v>
      </c>
      <c r="F112" s="37">
        <f t="shared" si="18"/>
        <v>1.1058959050726564</v>
      </c>
      <c r="G112" s="38">
        <f t="shared" si="12"/>
        <v>-1100.8194934081869</v>
      </c>
      <c r="H112" s="38">
        <f t="shared" si="13"/>
        <v>0</v>
      </c>
      <c r="I112" s="36">
        <f t="shared" si="14"/>
        <v>-1100.8194934081869</v>
      </c>
      <c r="J112" s="39">
        <f t="shared" si="20"/>
        <v>-209.08136636776354</v>
      </c>
      <c r="K112" s="36">
        <f t="shared" si="15"/>
        <v>-1309.9008597759505</v>
      </c>
      <c r="L112" s="36">
        <f t="shared" si="16"/>
        <v>-28325186.384886056</v>
      </c>
      <c r="M112" s="36">
        <f t="shared" si="17"/>
        <v>-33705059.022894979</v>
      </c>
      <c r="N112" s="40">
        <f>'jan-mai'!M112</f>
        <v>-28421642.333720941</v>
      </c>
      <c r="O112" s="40">
        <f t="shared" si="19"/>
        <v>-5283416.6891740374</v>
      </c>
      <c r="P112" s="4"/>
      <c r="Q112" s="4"/>
      <c r="R112" s="4"/>
      <c r="S112" s="4"/>
      <c r="T112" s="4"/>
    </row>
    <row r="113" spans="1:20" s="34" customFormat="1" x14ac:dyDescent="0.3">
      <c r="A113" s="33">
        <v>627</v>
      </c>
      <c r="B113" s="34" t="s">
        <v>167</v>
      </c>
      <c r="C113" s="35">
        <v>368331</v>
      </c>
      <c r="D113" s="35">
        <v>21492</v>
      </c>
      <c r="E113" s="36">
        <f t="shared" si="11"/>
        <v>17138.051367950866</v>
      </c>
      <c r="F113" s="37">
        <f t="shared" si="18"/>
        <v>0.98918095382121829</v>
      </c>
      <c r="G113" s="38">
        <f t="shared" si="12"/>
        <v>112.46720943094842</v>
      </c>
      <c r="H113" s="38">
        <f t="shared" si="13"/>
        <v>0</v>
      </c>
      <c r="I113" s="36">
        <f t="shared" si="14"/>
        <v>112.46720943094842</v>
      </c>
      <c r="J113" s="39">
        <f t="shared" si="20"/>
        <v>-209.08136636776354</v>
      </c>
      <c r="K113" s="36">
        <f t="shared" si="15"/>
        <v>-96.614156936815121</v>
      </c>
      <c r="L113" s="36">
        <f t="shared" si="16"/>
        <v>2417145.2650899435</v>
      </c>
      <c r="M113" s="36">
        <f t="shared" si="17"/>
        <v>-2076431.4608860307</v>
      </c>
      <c r="N113" s="40">
        <f>'jan-mai'!M113</f>
        <v>-1834225.4959516139</v>
      </c>
      <c r="O113" s="40">
        <f t="shared" si="19"/>
        <v>-242205.96493441681</v>
      </c>
      <c r="P113" s="4"/>
      <c r="Q113" s="4"/>
      <c r="R113" s="4"/>
      <c r="S113" s="4"/>
      <c r="T113" s="4"/>
    </row>
    <row r="114" spans="1:20" s="34" customFormat="1" x14ac:dyDescent="0.3">
      <c r="A114" s="33">
        <v>628</v>
      </c>
      <c r="B114" s="34" t="s">
        <v>168</v>
      </c>
      <c r="C114" s="35">
        <v>145183</v>
      </c>
      <c r="D114" s="35">
        <v>9413</v>
      </c>
      <c r="E114" s="36">
        <f t="shared" si="11"/>
        <v>15423.669393392118</v>
      </c>
      <c r="F114" s="37">
        <f t="shared" si="18"/>
        <v>0.89022956428464395</v>
      </c>
      <c r="G114" s="38">
        <f t="shared" si="12"/>
        <v>1141.0963941661971</v>
      </c>
      <c r="H114" s="38">
        <f t="shared" si="13"/>
        <v>59.24717816852953</v>
      </c>
      <c r="I114" s="36">
        <f t="shared" si="14"/>
        <v>1200.3435723347266</v>
      </c>
      <c r="J114" s="39">
        <f t="shared" si="20"/>
        <v>-209.08136636776354</v>
      </c>
      <c r="K114" s="36">
        <f t="shared" si="15"/>
        <v>991.26220596696305</v>
      </c>
      <c r="L114" s="36">
        <f t="shared" si="16"/>
        <v>11298834.04638678</v>
      </c>
      <c r="M114" s="36">
        <f t="shared" si="17"/>
        <v>9330751.1447670236</v>
      </c>
      <c r="N114" s="40">
        <f>'jan-mai'!M114</f>
        <v>10235470.309324862</v>
      </c>
      <c r="O114" s="40">
        <f t="shared" si="19"/>
        <v>-904719.16455783881</v>
      </c>
      <c r="P114" s="4"/>
      <c r="Q114" s="4"/>
      <c r="R114" s="4"/>
      <c r="S114" s="4"/>
      <c r="T114" s="4"/>
    </row>
    <row r="115" spans="1:20" s="34" customFormat="1" x14ac:dyDescent="0.3">
      <c r="A115" s="33">
        <v>631</v>
      </c>
      <c r="B115" s="34" t="s">
        <v>169</v>
      </c>
      <c r="C115" s="35">
        <v>42201</v>
      </c>
      <c r="D115" s="35">
        <v>2699</v>
      </c>
      <c r="E115" s="36">
        <f t="shared" si="11"/>
        <v>15635.791033716192</v>
      </c>
      <c r="F115" s="37">
        <f t="shared" si="18"/>
        <v>0.90247288658523395</v>
      </c>
      <c r="G115" s="38">
        <f t="shared" si="12"/>
        <v>1013.8234099717527</v>
      </c>
      <c r="H115" s="38">
        <f t="shared" si="13"/>
        <v>0</v>
      </c>
      <c r="I115" s="36">
        <f t="shared" si="14"/>
        <v>1013.8234099717527</v>
      </c>
      <c r="J115" s="39">
        <f t="shared" si="20"/>
        <v>-209.08136636776354</v>
      </c>
      <c r="K115" s="36">
        <f t="shared" si="15"/>
        <v>804.74204360398915</v>
      </c>
      <c r="L115" s="36">
        <f t="shared" si="16"/>
        <v>2736309.3835137603</v>
      </c>
      <c r="M115" s="36">
        <f t="shared" si="17"/>
        <v>2171998.7756871665</v>
      </c>
      <c r="N115" s="40">
        <f>'jan-mai'!M115</f>
        <v>2205739.8188534789</v>
      </c>
      <c r="O115" s="40">
        <f t="shared" si="19"/>
        <v>-33741.043166312389</v>
      </c>
      <c r="P115" s="4"/>
      <c r="Q115" s="4"/>
      <c r="R115" s="4"/>
      <c r="S115" s="4"/>
      <c r="T115" s="4"/>
    </row>
    <row r="116" spans="1:20" s="34" customFormat="1" x14ac:dyDescent="0.3">
      <c r="A116" s="33">
        <v>632</v>
      </c>
      <c r="B116" s="34" t="s">
        <v>170</v>
      </c>
      <c r="C116" s="35">
        <v>23001</v>
      </c>
      <c r="D116" s="35">
        <v>1404</v>
      </c>
      <c r="E116" s="36">
        <f t="shared" si="11"/>
        <v>16382.478632478633</v>
      </c>
      <c r="F116" s="37">
        <f t="shared" si="18"/>
        <v>0.94557050225299577</v>
      </c>
      <c r="G116" s="38">
        <f t="shared" si="12"/>
        <v>565.81085071428822</v>
      </c>
      <c r="H116" s="38">
        <f t="shared" si="13"/>
        <v>0</v>
      </c>
      <c r="I116" s="36">
        <f t="shared" si="14"/>
        <v>565.81085071428822</v>
      </c>
      <c r="J116" s="39">
        <f t="shared" si="20"/>
        <v>-209.08136636776354</v>
      </c>
      <c r="K116" s="36">
        <f t="shared" si="15"/>
        <v>356.72948434652471</v>
      </c>
      <c r="L116" s="36">
        <f t="shared" si="16"/>
        <v>794398.4344028607</v>
      </c>
      <c r="M116" s="36">
        <f t="shared" si="17"/>
        <v>500848.19602252071</v>
      </c>
      <c r="N116" s="40">
        <f>'jan-mai'!M116</f>
        <v>124732.00277703103</v>
      </c>
      <c r="O116" s="40">
        <f t="shared" si="19"/>
        <v>376116.19324548967</v>
      </c>
      <c r="P116" s="4"/>
      <c r="Q116" s="4"/>
      <c r="R116" s="4"/>
      <c r="S116" s="4"/>
      <c r="T116" s="4"/>
    </row>
    <row r="117" spans="1:20" s="34" customFormat="1" x14ac:dyDescent="0.3">
      <c r="A117" s="33">
        <v>633</v>
      </c>
      <c r="B117" s="34" t="s">
        <v>171</v>
      </c>
      <c r="C117" s="35">
        <v>56407</v>
      </c>
      <c r="D117" s="35">
        <v>2548</v>
      </c>
      <c r="E117" s="36">
        <f t="shared" si="11"/>
        <v>22137.755102040817</v>
      </c>
      <c r="F117" s="37">
        <f t="shared" si="18"/>
        <v>1.2777558683391652</v>
      </c>
      <c r="G117" s="38">
        <f t="shared" si="12"/>
        <v>-2887.3550310230225</v>
      </c>
      <c r="H117" s="38">
        <f t="shared" si="13"/>
        <v>0</v>
      </c>
      <c r="I117" s="36">
        <f t="shared" si="14"/>
        <v>-2887.3550310230225</v>
      </c>
      <c r="J117" s="39">
        <f t="shared" si="20"/>
        <v>-209.08136636776354</v>
      </c>
      <c r="K117" s="36">
        <f t="shared" si="15"/>
        <v>-3096.4363973907862</v>
      </c>
      <c r="L117" s="36">
        <f t="shared" si="16"/>
        <v>-7356980.6190466611</v>
      </c>
      <c r="M117" s="36">
        <f t="shared" si="17"/>
        <v>-7889719.9405517234</v>
      </c>
      <c r="N117" s="40">
        <f>'jan-mai'!M117</f>
        <v>-8669234.5134787224</v>
      </c>
      <c r="O117" s="40">
        <f t="shared" si="19"/>
        <v>779514.57292699907</v>
      </c>
      <c r="P117" s="4"/>
      <c r="Q117" s="4"/>
      <c r="R117" s="4"/>
      <c r="S117" s="4"/>
      <c r="T117" s="4"/>
    </row>
    <row r="118" spans="1:20" s="34" customFormat="1" x14ac:dyDescent="0.3">
      <c r="A118" s="33">
        <v>701</v>
      </c>
      <c r="B118" s="34" t="s">
        <v>172</v>
      </c>
      <c r="C118" s="35">
        <v>383901</v>
      </c>
      <c r="D118" s="35">
        <v>27178</v>
      </c>
      <c r="E118" s="36">
        <f t="shared" si="11"/>
        <v>14125.43233497682</v>
      </c>
      <c r="F118" s="37">
        <f t="shared" si="18"/>
        <v>0.81529739468391516</v>
      </c>
      <c r="G118" s="38">
        <f t="shared" si="12"/>
        <v>1920.0386292153757</v>
      </c>
      <c r="H118" s="38">
        <f t="shared" si="13"/>
        <v>513.63014861388376</v>
      </c>
      <c r="I118" s="36">
        <f t="shared" si="14"/>
        <v>2433.6687778292594</v>
      </c>
      <c r="J118" s="39">
        <f t="shared" si="20"/>
        <v>-209.08136636776354</v>
      </c>
      <c r="K118" s="36">
        <f t="shared" si="15"/>
        <v>2224.5874114614958</v>
      </c>
      <c r="L118" s="36">
        <f t="shared" si="16"/>
        <v>66142250.043843612</v>
      </c>
      <c r="M118" s="36">
        <f t="shared" si="17"/>
        <v>60459836.668700531</v>
      </c>
      <c r="N118" s="40">
        <f>'jan-mai'!M118</f>
        <v>54159212.596072577</v>
      </c>
      <c r="O118" s="40">
        <f t="shared" si="19"/>
        <v>6300624.0726279542</v>
      </c>
      <c r="P118" s="4"/>
      <c r="Q118" s="4"/>
      <c r="R118" s="4"/>
      <c r="S118" s="4"/>
      <c r="T118" s="4"/>
    </row>
    <row r="119" spans="1:20" s="34" customFormat="1" x14ac:dyDescent="0.3">
      <c r="A119" s="33">
        <v>702</v>
      </c>
      <c r="B119" s="34" t="s">
        <v>173</v>
      </c>
      <c r="C119" s="35">
        <v>156719</v>
      </c>
      <c r="D119" s="35">
        <v>10741</v>
      </c>
      <c r="E119" s="36">
        <f t="shared" si="11"/>
        <v>14590.727120379854</v>
      </c>
      <c r="F119" s="37">
        <f t="shared" si="18"/>
        <v>0.84215346657629642</v>
      </c>
      <c r="G119" s="38">
        <f t="shared" si="12"/>
        <v>1640.8617579735558</v>
      </c>
      <c r="H119" s="38">
        <f t="shared" si="13"/>
        <v>350.77697372282199</v>
      </c>
      <c r="I119" s="36">
        <f t="shared" si="14"/>
        <v>1991.6387316963778</v>
      </c>
      <c r="J119" s="39">
        <f t="shared" si="20"/>
        <v>-209.08136636776354</v>
      </c>
      <c r="K119" s="36">
        <f t="shared" si="15"/>
        <v>1782.5573653286142</v>
      </c>
      <c r="L119" s="36">
        <f t="shared" si="16"/>
        <v>21392191.617150795</v>
      </c>
      <c r="M119" s="36">
        <f t="shared" si="17"/>
        <v>19146448.660994645</v>
      </c>
      <c r="N119" s="40">
        <f>'jan-mai'!M119</f>
        <v>17335251.868953411</v>
      </c>
      <c r="O119" s="40">
        <f t="shared" si="19"/>
        <v>1811196.7920412347</v>
      </c>
      <c r="P119" s="4"/>
      <c r="Q119" s="4"/>
      <c r="R119" s="4"/>
      <c r="S119" s="4"/>
      <c r="T119" s="4"/>
    </row>
    <row r="120" spans="1:20" s="34" customFormat="1" x14ac:dyDescent="0.3">
      <c r="A120" s="33">
        <v>704</v>
      </c>
      <c r="B120" s="34" t="s">
        <v>174</v>
      </c>
      <c r="C120" s="35">
        <v>693115</v>
      </c>
      <c r="D120" s="35">
        <v>42276</v>
      </c>
      <c r="E120" s="36">
        <f t="shared" si="11"/>
        <v>16394.999526918346</v>
      </c>
      <c r="F120" s="37">
        <f t="shared" si="18"/>
        <v>0.94629318828296827</v>
      </c>
      <c r="G120" s="38">
        <f t="shared" si="12"/>
        <v>558.29831405046059</v>
      </c>
      <c r="H120" s="38">
        <f t="shared" si="13"/>
        <v>0</v>
      </c>
      <c r="I120" s="36">
        <f t="shared" si="14"/>
        <v>558.29831405046059</v>
      </c>
      <c r="J120" s="39">
        <f t="shared" si="20"/>
        <v>-209.08136636776354</v>
      </c>
      <c r="K120" s="36">
        <f t="shared" si="15"/>
        <v>349.21694768269708</v>
      </c>
      <c r="L120" s="36">
        <f t="shared" si="16"/>
        <v>23602619.524797272</v>
      </c>
      <c r="M120" s="36">
        <f t="shared" si="17"/>
        <v>14763495.680233702</v>
      </c>
      <c r="N120" s="40">
        <f>'jan-mai'!M120</f>
        <v>13492619.194730587</v>
      </c>
      <c r="O120" s="40">
        <f t="shared" si="19"/>
        <v>1270876.4855031148</v>
      </c>
      <c r="P120" s="4"/>
      <c r="Q120" s="4"/>
      <c r="R120" s="4"/>
      <c r="S120" s="4"/>
      <c r="T120" s="4"/>
    </row>
    <row r="121" spans="1:20" s="34" customFormat="1" x14ac:dyDescent="0.3">
      <c r="A121" s="33">
        <v>706</v>
      </c>
      <c r="B121" s="34" t="s">
        <v>175</v>
      </c>
      <c r="C121" s="35">
        <v>720951</v>
      </c>
      <c r="D121" s="35">
        <v>45820</v>
      </c>
      <c r="E121" s="36">
        <f t="shared" si="11"/>
        <v>15734.417285028372</v>
      </c>
      <c r="F121" s="37">
        <f t="shared" si="18"/>
        <v>0.9081654362952456</v>
      </c>
      <c r="G121" s="38">
        <f t="shared" si="12"/>
        <v>954.64765918444459</v>
      </c>
      <c r="H121" s="38">
        <f t="shared" si="13"/>
        <v>0</v>
      </c>
      <c r="I121" s="36">
        <f t="shared" si="14"/>
        <v>954.64765918444459</v>
      </c>
      <c r="J121" s="39">
        <f t="shared" si="20"/>
        <v>-209.08136636776354</v>
      </c>
      <c r="K121" s="36">
        <f t="shared" si="15"/>
        <v>745.56629281668108</v>
      </c>
      <c r="L121" s="36">
        <f t="shared" si="16"/>
        <v>43741955.743831255</v>
      </c>
      <c r="M121" s="36">
        <f t="shared" si="17"/>
        <v>34161847.536860324</v>
      </c>
      <c r="N121" s="40">
        <f>'jan-mai'!M121</f>
        <v>28578177.469546672</v>
      </c>
      <c r="O121" s="40">
        <f t="shared" si="19"/>
        <v>5583670.0673136525</v>
      </c>
      <c r="P121" s="4"/>
      <c r="Q121" s="4"/>
      <c r="R121" s="4"/>
      <c r="S121" s="4"/>
      <c r="T121" s="4"/>
    </row>
    <row r="122" spans="1:20" s="34" customFormat="1" x14ac:dyDescent="0.3">
      <c r="A122" s="33">
        <v>709</v>
      </c>
      <c r="B122" s="34" t="s">
        <v>176</v>
      </c>
      <c r="C122" s="35">
        <v>662410</v>
      </c>
      <c r="D122" s="35">
        <v>43867</v>
      </c>
      <c r="E122" s="36">
        <f t="shared" si="11"/>
        <v>15100.417170082294</v>
      </c>
      <c r="F122" s="37">
        <f t="shared" si="18"/>
        <v>0.87157196222047928</v>
      </c>
      <c r="G122" s="38">
        <f t="shared" si="12"/>
        <v>1335.0477281520918</v>
      </c>
      <c r="H122" s="38">
        <f t="shared" si="13"/>
        <v>172.38545632696804</v>
      </c>
      <c r="I122" s="36">
        <f t="shared" si="14"/>
        <v>1507.4331844790599</v>
      </c>
      <c r="J122" s="39">
        <f t="shared" si="20"/>
        <v>-209.08136636776354</v>
      </c>
      <c r="K122" s="36">
        <f t="shared" si="15"/>
        <v>1298.3518181112963</v>
      </c>
      <c r="L122" s="36">
        <f t="shared" si="16"/>
        <v>66126571.503542922</v>
      </c>
      <c r="M122" s="36">
        <f t="shared" si="17"/>
        <v>56954799.205088235</v>
      </c>
      <c r="N122" s="40">
        <f>'jan-mai'!M122</f>
        <v>50991168.167338118</v>
      </c>
      <c r="O122" s="40">
        <f t="shared" si="19"/>
        <v>5963631.0377501175</v>
      </c>
      <c r="P122" s="4"/>
      <c r="Q122" s="4"/>
      <c r="R122" s="4"/>
      <c r="S122" s="4"/>
      <c r="T122" s="4"/>
    </row>
    <row r="123" spans="1:20" s="34" customFormat="1" x14ac:dyDescent="0.3">
      <c r="A123" s="33">
        <v>711</v>
      </c>
      <c r="B123" s="34" t="s">
        <v>177</v>
      </c>
      <c r="C123" s="35">
        <v>94348</v>
      </c>
      <c r="D123" s="35">
        <v>6604</v>
      </c>
      <c r="E123" s="36">
        <f t="shared" si="11"/>
        <v>14286.49303452453</v>
      </c>
      <c r="F123" s="37">
        <f t="shared" si="18"/>
        <v>0.82459356103218806</v>
      </c>
      <c r="G123" s="38">
        <f t="shared" si="12"/>
        <v>1823.4022094867498</v>
      </c>
      <c r="H123" s="38">
        <f t="shared" si="13"/>
        <v>457.25890377218519</v>
      </c>
      <c r="I123" s="36">
        <f t="shared" si="14"/>
        <v>2280.6611132589351</v>
      </c>
      <c r="J123" s="39">
        <f t="shared" si="20"/>
        <v>-209.08136636776354</v>
      </c>
      <c r="K123" s="36">
        <f t="shared" si="15"/>
        <v>2071.5797468911715</v>
      </c>
      <c r="L123" s="36">
        <f t="shared" si="16"/>
        <v>15061485.991962006</v>
      </c>
      <c r="M123" s="36">
        <f t="shared" si="17"/>
        <v>13680712.648469295</v>
      </c>
      <c r="N123" s="40">
        <f>'jan-mai'!M123</f>
        <v>11810365.677550344</v>
      </c>
      <c r="O123" s="40">
        <f t="shared" si="19"/>
        <v>1870346.9709189516</v>
      </c>
      <c r="P123" s="4"/>
      <c r="Q123" s="4"/>
      <c r="R123" s="4"/>
      <c r="S123" s="4"/>
      <c r="T123" s="4"/>
    </row>
    <row r="124" spans="1:20" s="34" customFormat="1" x14ac:dyDescent="0.3">
      <c r="A124" s="33">
        <v>713</v>
      </c>
      <c r="B124" s="34" t="s">
        <v>178</v>
      </c>
      <c r="C124" s="35">
        <v>145922</v>
      </c>
      <c r="D124" s="35">
        <v>9297</v>
      </c>
      <c r="E124" s="36">
        <f t="shared" si="11"/>
        <v>15695.600731418737</v>
      </c>
      <c r="F124" s="37">
        <f t="shared" si="18"/>
        <v>0.90592500681471344</v>
      </c>
      <c r="G124" s="38">
        <f t="shared" si="12"/>
        <v>977.93759135022549</v>
      </c>
      <c r="H124" s="38">
        <f t="shared" si="13"/>
        <v>0</v>
      </c>
      <c r="I124" s="36">
        <f t="shared" si="14"/>
        <v>977.93759135022549</v>
      </c>
      <c r="J124" s="39">
        <f t="shared" si="20"/>
        <v>-209.08136636776354</v>
      </c>
      <c r="K124" s="36">
        <f t="shared" si="15"/>
        <v>768.85622498246198</v>
      </c>
      <c r="L124" s="36">
        <f t="shared" si="16"/>
        <v>9091885.786783047</v>
      </c>
      <c r="M124" s="36">
        <f t="shared" si="17"/>
        <v>7148056.3236619495</v>
      </c>
      <c r="N124" s="40">
        <f>'jan-mai'!M124</f>
        <v>5709776.6594145745</v>
      </c>
      <c r="O124" s="40">
        <f t="shared" si="19"/>
        <v>1438279.664247375</v>
      </c>
      <c r="P124" s="4"/>
      <c r="Q124" s="4"/>
      <c r="R124" s="4"/>
      <c r="S124" s="4"/>
      <c r="T124" s="4"/>
    </row>
    <row r="125" spans="1:20" s="34" customFormat="1" x14ac:dyDescent="0.3">
      <c r="A125" s="33">
        <v>714</v>
      </c>
      <c r="B125" s="34" t="s">
        <v>179</v>
      </c>
      <c r="C125" s="35">
        <v>43630</v>
      </c>
      <c r="D125" s="35">
        <v>3163</v>
      </c>
      <c r="E125" s="36">
        <f t="shared" si="11"/>
        <v>13793.86658235852</v>
      </c>
      <c r="F125" s="37">
        <f t="shared" si="18"/>
        <v>0.79615994898558107</v>
      </c>
      <c r="G125" s="38">
        <f t="shared" si="12"/>
        <v>2118.9780807863558</v>
      </c>
      <c r="H125" s="38">
        <f t="shared" si="13"/>
        <v>629.67816203028883</v>
      </c>
      <c r="I125" s="36">
        <f t="shared" si="14"/>
        <v>2748.6562428166444</v>
      </c>
      <c r="J125" s="39">
        <f t="shared" si="20"/>
        <v>-209.08136636776354</v>
      </c>
      <c r="K125" s="36">
        <f t="shared" si="15"/>
        <v>2539.5748764488808</v>
      </c>
      <c r="L125" s="36">
        <f t="shared" si="16"/>
        <v>8693999.6960290466</v>
      </c>
      <c r="M125" s="36">
        <f t="shared" si="17"/>
        <v>8032675.3342078095</v>
      </c>
      <c r="N125" s="40">
        <f>'jan-mai'!M125</f>
        <v>6675560.484265863</v>
      </c>
      <c r="O125" s="40">
        <f t="shared" si="19"/>
        <v>1357114.8499419466</v>
      </c>
      <c r="P125" s="4"/>
      <c r="Q125" s="4"/>
      <c r="R125" s="4"/>
      <c r="S125" s="4"/>
      <c r="T125" s="4"/>
    </row>
    <row r="126" spans="1:20" s="34" customFormat="1" x14ac:dyDescent="0.3">
      <c r="A126" s="33">
        <v>716</v>
      </c>
      <c r="B126" s="34" t="s">
        <v>180</v>
      </c>
      <c r="C126" s="35">
        <v>136178</v>
      </c>
      <c r="D126" s="35">
        <v>9361</v>
      </c>
      <c r="E126" s="36">
        <f t="shared" si="11"/>
        <v>14547.377416942634</v>
      </c>
      <c r="F126" s="37">
        <f t="shared" si="18"/>
        <v>0.83965139092759788</v>
      </c>
      <c r="G126" s="38">
        <f t="shared" si="12"/>
        <v>1666.8715800358873</v>
      </c>
      <c r="H126" s="38">
        <f t="shared" si="13"/>
        <v>365.94936992584877</v>
      </c>
      <c r="I126" s="36">
        <f t="shared" si="14"/>
        <v>2032.820949961736</v>
      </c>
      <c r="J126" s="39">
        <f t="shared" si="20"/>
        <v>-209.08136636776354</v>
      </c>
      <c r="K126" s="36">
        <f t="shared" si="15"/>
        <v>1823.7395835939724</v>
      </c>
      <c r="L126" s="36">
        <f t="shared" si="16"/>
        <v>19029236.912591811</v>
      </c>
      <c r="M126" s="36">
        <f t="shared" si="17"/>
        <v>17072026.242023174</v>
      </c>
      <c r="N126" s="40">
        <f>'jan-mai'!M126</f>
        <v>16659370.579580368</v>
      </c>
      <c r="O126" s="40">
        <f t="shared" si="19"/>
        <v>412655.66244280525</v>
      </c>
      <c r="P126" s="4"/>
      <c r="Q126" s="4"/>
      <c r="R126" s="4"/>
      <c r="S126" s="4"/>
      <c r="T126" s="4"/>
    </row>
    <row r="127" spans="1:20" s="34" customFormat="1" x14ac:dyDescent="0.3">
      <c r="A127" s="33">
        <v>719</v>
      </c>
      <c r="B127" s="34" t="s">
        <v>181</v>
      </c>
      <c r="C127" s="35">
        <v>79365</v>
      </c>
      <c r="D127" s="35">
        <v>5937</v>
      </c>
      <c r="E127" s="36">
        <f t="shared" si="11"/>
        <v>13367.862556846892</v>
      </c>
      <c r="F127" s="37">
        <f t="shared" si="18"/>
        <v>0.77157167700296214</v>
      </c>
      <c r="G127" s="38">
        <f t="shared" si="12"/>
        <v>2374.5804960933324</v>
      </c>
      <c r="H127" s="38">
        <f t="shared" si="13"/>
        <v>778.77957095935835</v>
      </c>
      <c r="I127" s="36">
        <f t="shared" si="14"/>
        <v>3153.3600670526907</v>
      </c>
      <c r="J127" s="39">
        <f t="shared" si="20"/>
        <v>-209.08136636776354</v>
      </c>
      <c r="K127" s="36">
        <f t="shared" si="15"/>
        <v>2944.2787006849271</v>
      </c>
      <c r="L127" s="36">
        <f t="shared" si="16"/>
        <v>18721498.718091823</v>
      </c>
      <c r="M127" s="36">
        <f t="shared" si="17"/>
        <v>17480182.645966411</v>
      </c>
      <c r="N127" s="40">
        <f>'jan-mai'!M127</f>
        <v>13866242.221020056</v>
      </c>
      <c r="O127" s="40">
        <f t="shared" si="19"/>
        <v>3613940.4249463547</v>
      </c>
      <c r="P127" s="4"/>
      <c r="Q127" s="4"/>
      <c r="R127" s="4"/>
      <c r="S127" s="4"/>
      <c r="T127" s="4"/>
    </row>
    <row r="128" spans="1:20" s="34" customFormat="1" x14ac:dyDescent="0.3">
      <c r="A128" s="33">
        <v>720</v>
      </c>
      <c r="B128" s="34" t="s">
        <v>182</v>
      </c>
      <c r="C128" s="35">
        <v>171381</v>
      </c>
      <c r="D128" s="35">
        <v>11657</v>
      </c>
      <c r="E128" s="36">
        <f t="shared" si="11"/>
        <v>14701.981641931887</v>
      </c>
      <c r="F128" s="37">
        <f t="shared" si="18"/>
        <v>0.84857489987597512</v>
      </c>
      <c r="G128" s="38">
        <f t="shared" si="12"/>
        <v>1574.1090450423358</v>
      </c>
      <c r="H128" s="38">
        <f t="shared" si="13"/>
        <v>311.83789117961038</v>
      </c>
      <c r="I128" s="36">
        <f t="shared" si="14"/>
        <v>1885.9469362219461</v>
      </c>
      <c r="J128" s="39">
        <f t="shared" si="20"/>
        <v>-209.08136636776354</v>
      </c>
      <c r="K128" s="36">
        <f t="shared" si="15"/>
        <v>1676.8655698541825</v>
      </c>
      <c r="L128" s="36">
        <f t="shared" si="16"/>
        <v>21984483.435539227</v>
      </c>
      <c r="M128" s="36">
        <f t="shared" si="17"/>
        <v>19547221.947790205</v>
      </c>
      <c r="N128" s="40">
        <f>'jan-mai'!M128</f>
        <v>17145612.49291404</v>
      </c>
      <c r="O128" s="40">
        <f t="shared" si="19"/>
        <v>2401609.4548761658</v>
      </c>
      <c r="P128" s="4"/>
      <c r="Q128" s="4"/>
      <c r="R128" s="4"/>
      <c r="S128" s="4"/>
      <c r="T128" s="4"/>
    </row>
    <row r="129" spans="1:20" s="34" customFormat="1" x14ac:dyDescent="0.3">
      <c r="A129" s="33">
        <v>722</v>
      </c>
      <c r="B129" s="34" t="s">
        <v>183</v>
      </c>
      <c r="C129" s="35">
        <v>385211</v>
      </c>
      <c r="D129" s="35">
        <v>21621</v>
      </c>
      <c r="E129" s="36">
        <f t="shared" si="11"/>
        <v>17816.52097497803</v>
      </c>
      <c r="F129" s="37">
        <f t="shared" si="18"/>
        <v>1.0283411359567955</v>
      </c>
      <c r="G129" s="38">
        <f t="shared" si="12"/>
        <v>-294.61455478534987</v>
      </c>
      <c r="H129" s="38">
        <f t="shared" si="13"/>
        <v>0</v>
      </c>
      <c r="I129" s="36">
        <f t="shared" si="14"/>
        <v>-294.61455478534987</v>
      </c>
      <c r="J129" s="39">
        <f t="shared" si="20"/>
        <v>-209.08136636776354</v>
      </c>
      <c r="K129" s="36">
        <f t="shared" si="15"/>
        <v>-503.69592115311343</v>
      </c>
      <c r="L129" s="36">
        <f t="shared" si="16"/>
        <v>-6369861.2890140498</v>
      </c>
      <c r="M129" s="36">
        <f t="shared" si="17"/>
        <v>-10890409.511251466</v>
      </c>
      <c r="N129" s="40">
        <f>'jan-mai'!M129</f>
        <v>-9104353.5384314936</v>
      </c>
      <c r="O129" s="40">
        <f t="shared" si="19"/>
        <v>-1786055.9728199728</v>
      </c>
      <c r="P129" s="4"/>
      <c r="Q129" s="4"/>
      <c r="R129" s="4"/>
      <c r="S129" s="4"/>
      <c r="T129" s="4"/>
    </row>
    <row r="130" spans="1:20" s="34" customFormat="1" x14ac:dyDescent="0.3">
      <c r="A130" s="33">
        <v>723</v>
      </c>
      <c r="B130" s="34" t="s">
        <v>184</v>
      </c>
      <c r="C130" s="35">
        <v>85640</v>
      </c>
      <c r="D130" s="35">
        <v>4971</v>
      </c>
      <c r="E130" s="36">
        <f t="shared" si="11"/>
        <v>17227.921947294308</v>
      </c>
      <c r="F130" s="37">
        <f t="shared" si="18"/>
        <v>0.9943681401288551</v>
      </c>
      <c r="G130" s="38">
        <f t="shared" si="12"/>
        <v>58.544861824883263</v>
      </c>
      <c r="H130" s="38">
        <f t="shared" si="13"/>
        <v>0</v>
      </c>
      <c r="I130" s="36">
        <f t="shared" si="14"/>
        <v>58.544861824883263</v>
      </c>
      <c r="J130" s="39">
        <f t="shared" si="20"/>
        <v>-209.08136636776354</v>
      </c>
      <c r="K130" s="36">
        <f t="shared" si="15"/>
        <v>-150.53650454288027</v>
      </c>
      <c r="L130" s="36">
        <f t="shared" si="16"/>
        <v>291026.50813149469</v>
      </c>
      <c r="M130" s="36">
        <f t="shared" si="17"/>
        <v>-748316.96408265783</v>
      </c>
      <c r="N130" s="40">
        <f>'jan-mai'!M130</f>
        <v>-514831.77649243723</v>
      </c>
      <c r="O130" s="40">
        <f t="shared" si="19"/>
        <v>-233485.18759022059</v>
      </c>
      <c r="P130" s="4"/>
      <c r="Q130" s="4"/>
      <c r="R130" s="4"/>
      <c r="S130" s="4"/>
      <c r="T130" s="4"/>
    </row>
    <row r="131" spans="1:20" s="34" customFormat="1" x14ac:dyDescent="0.3">
      <c r="A131" s="33">
        <v>728</v>
      </c>
      <c r="B131" s="34" t="s">
        <v>185</v>
      </c>
      <c r="C131" s="35">
        <v>35554</v>
      </c>
      <c r="D131" s="35">
        <v>2474</v>
      </c>
      <c r="E131" s="36">
        <f t="shared" si="11"/>
        <v>14371.059013742926</v>
      </c>
      <c r="F131" s="37">
        <f t="shared" si="18"/>
        <v>0.82947457429257021</v>
      </c>
      <c r="G131" s="38">
        <f t="shared" si="12"/>
        <v>1772.6626219557122</v>
      </c>
      <c r="H131" s="38">
        <f t="shared" si="13"/>
        <v>427.66081104574658</v>
      </c>
      <c r="I131" s="36">
        <f t="shared" si="14"/>
        <v>2200.3234330014589</v>
      </c>
      <c r="J131" s="39">
        <f t="shared" si="20"/>
        <v>-209.08136636776354</v>
      </c>
      <c r="K131" s="36">
        <f t="shared" si="15"/>
        <v>1991.2420666336952</v>
      </c>
      <c r="L131" s="36">
        <f t="shared" si="16"/>
        <v>5443600.1732456088</v>
      </c>
      <c r="M131" s="36">
        <f t="shared" si="17"/>
        <v>4926332.872851762</v>
      </c>
      <c r="N131" s="40">
        <f>'jan-mai'!M131</f>
        <v>4311964.0651513552</v>
      </c>
      <c r="O131" s="40">
        <f t="shared" si="19"/>
        <v>614368.80770040676</v>
      </c>
      <c r="P131" s="4"/>
      <c r="Q131" s="4"/>
      <c r="R131" s="4"/>
      <c r="S131" s="4"/>
      <c r="T131" s="4"/>
    </row>
    <row r="132" spans="1:20" s="34" customFormat="1" x14ac:dyDescent="0.3">
      <c r="A132" s="33">
        <v>805</v>
      </c>
      <c r="B132" s="34" t="s">
        <v>186</v>
      </c>
      <c r="C132" s="35">
        <v>549684</v>
      </c>
      <c r="D132" s="35">
        <v>35955</v>
      </c>
      <c r="E132" s="36">
        <f t="shared" si="11"/>
        <v>15288.110137672091</v>
      </c>
      <c r="F132" s="37">
        <f t="shared" si="18"/>
        <v>0.8824053005458159</v>
      </c>
      <c r="G132" s="38">
        <f t="shared" si="12"/>
        <v>1222.4319475982134</v>
      </c>
      <c r="H132" s="38">
        <f t="shared" si="13"/>
        <v>106.692917670539</v>
      </c>
      <c r="I132" s="36">
        <f t="shared" si="14"/>
        <v>1329.1248652687523</v>
      </c>
      <c r="J132" s="39">
        <f t="shared" si="20"/>
        <v>-209.08136636776354</v>
      </c>
      <c r="K132" s="36">
        <f t="shared" si="15"/>
        <v>1120.0434989009887</v>
      </c>
      <c r="L132" s="36">
        <f t="shared" si="16"/>
        <v>47788684.530737989</v>
      </c>
      <c r="M132" s="36">
        <f t="shared" si="17"/>
        <v>40271164.002985045</v>
      </c>
      <c r="N132" s="40">
        <f>'jan-mai'!M132</f>
        <v>37580205.441599466</v>
      </c>
      <c r="O132" s="40">
        <f t="shared" si="19"/>
        <v>2690958.5613855794</v>
      </c>
      <c r="P132" s="4"/>
      <c r="Q132" s="4"/>
      <c r="R132" s="4"/>
      <c r="S132" s="4"/>
      <c r="T132" s="4"/>
    </row>
    <row r="133" spans="1:20" s="34" customFormat="1" x14ac:dyDescent="0.3">
      <c r="A133" s="33">
        <v>806</v>
      </c>
      <c r="B133" s="34" t="s">
        <v>187</v>
      </c>
      <c r="C133" s="35">
        <v>782101</v>
      </c>
      <c r="D133" s="35">
        <v>53952</v>
      </c>
      <c r="E133" s="36">
        <f t="shared" si="11"/>
        <v>14496.237396204033</v>
      </c>
      <c r="F133" s="37">
        <f t="shared" si="18"/>
        <v>0.8366996706061588</v>
      </c>
      <c r="G133" s="38">
        <f t="shared" si="12"/>
        <v>1697.5555924790481</v>
      </c>
      <c r="H133" s="38">
        <f t="shared" si="13"/>
        <v>383.84837718435926</v>
      </c>
      <c r="I133" s="36">
        <f t="shared" si="14"/>
        <v>2081.4039696634072</v>
      </c>
      <c r="J133" s="39">
        <f t="shared" si="20"/>
        <v>-209.08136636776354</v>
      </c>
      <c r="K133" s="36">
        <f t="shared" si="15"/>
        <v>1872.3226032956436</v>
      </c>
      <c r="L133" s="36">
        <f t="shared" si="16"/>
        <v>112295906.97128014</v>
      </c>
      <c r="M133" s="36">
        <f t="shared" si="17"/>
        <v>101015549.09300657</v>
      </c>
      <c r="N133" s="40">
        <f>'jan-mai'!M133</f>
        <v>84265158.061053321</v>
      </c>
      <c r="O133" s="40">
        <f t="shared" si="19"/>
        <v>16750391.031953245</v>
      </c>
      <c r="P133" s="4"/>
      <c r="Q133" s="4"/>
      <c r="R133" s="4"/>
      <c r="S133" s="4"/>
      <c r="T133" s="4"/>
    </row>
    <row r="134" spans="1:20" s="34" customFormat="1" x14ac:dyDescent="0.3">
      <c r="A134" s="33">
        <v>807</v>
      </c>
      <c r="B134" s="34" t="s">
        <v>188</v>
      </c>
      <c r="C134" s="35">
        <v>185323</v>
      </c>
      <c r="D134" s="35">
        <v>12717</v>
      </c>
      <c r="E134" s="36">
        <f t="shared" si="11"/>
        <v>14572.855233152473</v>
      </c>
      <c r="F134" s="37">
        <f t="shared" si="18"/>
        <v>0.84112192978867628</v>
      </c>
      <c r="G134" s="38">
        <f t="shared" si="12"/>
        <v>1651.5848903099838</v>
      </c>
      <c r="H134" s="38">
        <f t="shared" si="13"/>
        <v>357.03213425240506</v>
      </c>
      <c r="I134" s="36">
        <f t="shared" si="14"/>
        <v>2008.6170245623889</v>
      </c>
      <c r="J134" s="39">
        <f t="shared" si="20"/>
        <v>-209.08136636776354</v>
      </c>
      <c r="K134" s="36">
        <f t="shared" si="15"/>
        <v>1799.5356581946253</v>
      </c>
      <c r="L134" s="36">
        <f t="shared" si="16"/>
        <v>25543582.701359902</v>
      </c>
      <c r="M134" s="36">
        <f t="shared" si="17"/>
        <v>22884694.96526105</v>
      </c>
      <c r="N134" s="40">
        <f>'jan-mai'!M134</f>
        <v>18133241.599244062</v>
      </c>
      <c r="O134" s="40">
        <f t="shared" si="19"/>
        <v>4751453.3660169877</v>
      </c>
      <c r="P134" s="4"/>
      <c r="Q134" s="4"/>
      <c r="R134" s="4"/>
      <c r="S134" s="4"/>
      <c r="T134" s="4"/>
    </row>
    <row r="135" spans="1:20" s="34" customFormat="1" x14ac:dyDescent="0.3">
      <c r="A135" s="33">
        <v>811</v>
      </c>
      <c r="B135" s="34" t="s">
        <v>189</v>
      </c>
      <c r="C135" s="35">
        <v>32456</v>
      </c>
      <c r="D135" s="35">
        <v>2335</v>
      </c>
      <c r="E135" s="36">
        <f t="shared" si="11"/>
        <v>13899.785867237688</v>
      </c>
      <c r="F135" s="37">
        <f t="shared" si="18"/>
        <v>0.80227344094539443</v>
      </c>
      <c r="G135" s="38">
        <f t="shared" si="12"/>
        <v>2055.4265098588553</v>
      </c>
      <c r="H135" s="38">
        <f t="shared" si="13"/>
        <v>592.60641232258001</v>
      </c>
      <c r="I135" s="36">
        <f t="shared" si="14"/>
        <v>2648.0329221814354</v>
      </c>
      <c r="J135" s="39">
        <f t="shared" si="20"/>
        <v>-209.08136636776354</v>
      </c>
      <c r="K135" s="36">
        <f t="shared" si="15"/>
        <v>2438.9515558136718</v>
      </c>
      <c r="L135" s="36">
        <f t="shared" si="16"/>
        <v>6183156.8732936513</v>
      </c>
      <c r="M135" s="36">
        <f t="shared" si="17"/>
        <v>5694951.8828249238</v>
      </c>
      <c r="N135" s="40">
        <f>'jan-mai'!M135</f>
        <v>4665291.7106420416</v>
      </c>
      <c r="O135" s="40">
        <f t="shared" si="19"/>
        <v>1029660.1721828822</v>
      </c>
      <c r="P135" s="4"/>
      <c r="Q135" s="4"/>
      <c r="R135" s="4"/>
      <c r="S135" s="4"/>
      <c r="T135" s="4"/>
    </row>
    <row r="136" spans="1:20" s="34" customFormat="1" x14ac:dyDescent="0.3">
      <c r="A136" s="33">
        <v>814</v>
      </c>
      <c r="B136" s="34" t="s">
        <v>190</v>
      </c>
      <c r="C136" s="35">
        <v>211342</v>
      </c>
      <c r="D136" s="35">
        <v>14088</v>
      </c>
      <c r="E136" s="36">
        <f t="shared" ref="E136:E199" si="21">(C136*1000)/D136</f>
        <v>15001.561612720045</v>
      </c>
      <c r="F136" s="37">
        <f t="shared" si="18"/>
        <v>0.86586617733148175</v>
      </c>
      <c r="G136" s="38">
        <f t="shared" ref="G136:G199" si="22">(E$437-E136)*0.6</f>
        <v>1394.3610625694412</v>
      </c>
      <c r="H136" s="38">
        <f t="shared" ref="H136:H199" si="23">IF(E136&gt;=E$437*0.9,0,IF(E136&lt;0.9*E$437,(E$437*0.9-E136)*0.35))</f>
        <v>206.98490140375515</v>
      </c>
      <c r="I136" s="36">
        <f t="shared" ref="I136:I199" si="24">G136+H136</f>
        <v>1601.3459639731964</v>
      </c>
      <c r="J136" s="39">
        <f t="shared" si="20"/>
        <v>-209.08136636776354</v>
      </c>
      <c r="K136" s="36">
        <f t="shared" ref="K136:K199" si="25">I136+J136</f>
        <v>1392.2645976054328</v>
      </c>
      <c r="L136" s="36">
        <f t="shared" ref="L136:L199" si="26">(I136*D136)</f>
        <v>22559761.94045439</v>
      </c>
      <c r="M136" s="36">
        <f t="shared" ref="M136:M199" si="27">(K136*D136)</f>
        <v>19614223.651065338</v>
      </c>
      <c r="N136" s="40">
        <f>'jan-mai'!M136</f>
        <v>18019599.858468991</v>
      </c>
      <c r="O136" s="40">
        <f t="shared" si="19"/>
        <v>1594623.7925963476</v>
      </c>
      <c r="P136" s="4"/>
      <c r="Q136" s="4"/>
      <c r="R136" s="4"/>
      <c r="S136" s="4"/>
      <c r="T136" s="4"/>
    </row>
    <row r="137" spans="1:20" s="34" customFormat="1" x14ac:dyDescent="0.3">
      <c r="A137" s="33">
        <v>815</v>
      </c>
      <c r="B137" s="34" t="s">
        <v>191</v>
      </c>
      <c r="C137" s="35">
        <v>140302</v>
      </c>
      <c r="D137" s="35">
        <v>10607</v>
      </c>
      <c r="E137" s="36">
        <f t="shared" si="21"/>
        <v>13227.30272461582</v>
      </c>
      <c r="F137" s="37">
        <f t="shared" ref="F137:F200" si="28">IF(ISNUMBER(C137),E137/E$437,"")</f>
        <v>0.76345878797432409</v>
      </c>
      <c r="G137" s="38">
        <f t="shared" si="22"/>
        <v>2458.9163954319761</v>
      </c>
      <c r="H137" s="38">
        <f t="shared" si="23"/>
        <v>827.9755122402338</v>
      </c>
      <c r="I137" s="36">
        <f t="shared" si="24"/>
        <v>3286.89190767221</v>
      </c>
      <c r="J137" s="39">
        <f t="shared" si="20"/>
        <v>-209.08136636776354</v>
      </c>
      <c r="K137" s="36">
        <f t="shared" si="25"/>
        <v>3077.8105413044464</v>
      </c>
      <c r="L137" s="36">
        <f t="shared" si="26"/>
        <v>34864062.464679129</v>
      </c>
      <c r="M137" s="36">
        <f t="shared" si="27"/>
        <v>32646336.411616262</v>
      </c>
      <c r="N137" s="40">
        <f>'jan-mai'!M137</f>
        <v>28843625.642304134</v>
      </c>
      <c r="O137" s="40">
        <f t="shared" ref="O137:O200" si="29">M137-N137</f>
        <v>3802710.7693121284</v>
      </c>
      <c r="P137" s="4"/>
      <c r="Q137" s="4"/>
      <c r="R137" s="4"/>
      <c r="S137" s="4"/>
      <c r="T137" s="4"/>
    </row>
    <row r="138" spans="1:20" s="34" customFormat="1" x14ac:dyDescent="0.3">
      <c r="A138" s="33">
        <v>817</v>
      </c>
      <c r="B138" s="34" t="s">
        <v>192</v>
      </c>
      <c r="C138" s="35">
        <v>50615</v>
      </c>
      <c r="D138" s="35">
        <v>4136</v>
      </c>
      <c r="E138" s="36">
        <f t="shared" si="21"/>
        <v>12237.669245647969</v>
      </c>
      <c r="F138" s="37">
        <f t="shared" si="28"/>
        <v>0.70633872410933429</v>
      </c>
      <c r="G138" s="38">
        <f t="shared" si="22"/>
        <v>3052.6964828126866</v>
      </c>
      <c r="H138" s="38">
        <f t="shared" si="23"/>
        <v>1174.3472298789816</v>
      </c>
      <c r="I138" s="36">
        <f t="shared" si="24"/>
        <v>4227.0437126916677</v>
      </c>
      <c r="J138" s="39">
        <f t="shared" ref="J138:J201" si="30">I$439</f>
        <v>-209.08136636776354</v>
      </c>
      <c r="K138" s="36">
        <f t="shared" si="25"/>
        <v>4017.9623463239041</v>
      </c>
      <c r="L138" s="36">
        <f t="shared" si="26"/>
        <v>17483052.795692738</v>
      </c>
      <c r="M138" s="36">
        <f t="shared" si="27"/>
        <v>16618292.264395667</v>
      </c>
      <c r="N138" s="40">
        <f>'jan-mai'!M138</f>
        <v>14229516.965831045</v>
      </c>
      <c r="O138" s="40">
        <f t="shared" si="29"/>
        <v>2388775.2985646222</v>
      </c>
      <c r="P138" s="4"/>
      <c r="Q138" s="4"/>
      <c r="R138" s="4"/>
      <c r="S138" s="4"/>
      <c r="T138" s="4"/>
    </row>
    <row r="139" spans="1:20" s="34" customFormat="1" x14ac:dyDescent="0.3">
      <c r="A139" s="33">
        <v>819</v>
      </c>
      <c r="B139" s="34" t="s">
        <v>193</v>
      </c>
      <c r="C139" s="35">
        <v>87702</v>
      </c>
      <c r="D139" s="35">
        <v>6534</v>
      </c>
      <c r="E139" s="36">
        <f t="shared" si="21"/>
        <v>13422.405876951332</v>
      </c>
      <c r="F139" s="37">
        <f t="shared" si="28"/>
        <v>0.77471983032839686</v>
      </c>
      <c r="G139" s="38">
        <f t="shared" si="22"/>
        <v>2341.8545040306685</v>
      </c>
      <c r="H139" s="38">
        <f t="shared" si="23"/>
        <v>759.68940892280443</v>
      </c>
      <c r="I139" s="36">
        <f t="shared" si="24"/>
        <v>3101.543912953473</v>
      </c>
      <c r="J139" s="39">
        <f t="shared" si="30"/>
        <v>-209.08136636776354</v>
      </c>
      <c r="K139" s="36">
        <f t="shared" si="25"/>
        <v>2892.4625465857093</v>
      </c>
      <c r="L139" s="36">
        <f t="shared" si="26"/>
        <v>20265487.927237991</v>
      </c>
      <c r="M139" s="36">
        <f t="shared" si="27"/>
        <v>18899350.279391024</v>
      </c>
      <c r="N139" s="40">
        <f>'jan-mai'!M139</f>
        <v>15022169.887509687</v>
      </c>
      <c r="O139" s="40">
        <f t="shared" si="29"/>
        <v>3877180.3918813374</v>
      </c>
      <c r="P139" s="4"/>
      <c r="Q139" s="4"/>
      <c r="R139" s="4"/>
      <c r="S139" s="4"/>
      <c r="T139" s="4"/>
    </row>
    <row r="140" spans="1:20" s="34" customFormat="1" x14ac:dyDescent="0.3">
      <c r="A140" s="33">
        <v>821</v>
      </c>
      <c r="B140" s="34" t="s">
        <v>194</v>
      </c>
      <c r="C140" s="35">
        <v>77248</v>
      </c>
      <c r="D140" s="35">
        <v>6101</v>
      </c>
      <c r="E140" s="36">
        <f t="shared" si="21"/>
        <v>12661.530896574332</v>
      </c>
      <c r="F140" s="37">
        <f t="shared" si="28"/>
        <v>0.73080334165247263</v>
      </c>
      <c r="G140" s="38">
        <f t="shared" si="22"/>
        <v>2798.3794922568691</v>
      </c>
      <c r="H140" s="38">
        <f t="shared" si="23"/>
        <v>1025.9956520547546</v>
      </c>
      <c r="I140" s="36">
        <f t="shared" si="24"/>
        <v>3824.3751443116234</v>
      </c>
      <c r="J140" s="39">
        <f t="shared" si="30"/>
        <v>-209.08136636776354</v>
      </c>
      <c r="K140" s="36">
        <f t="shared" si="25"/>
        <v>3615.2937779438598</v>
      </c>
      <c r="L140" s="36">
        <f t="shared" si="26"/>
        <v>23332512.755445216</v>
      </c>
      <c r="M140" s="36">
        <f t="shared" si="27"/>
        <v>22056907.339235488</v>
      </c>
      <c r="N140" s="40">
        <f>'jan-mai'!M140</f>
        <v>18506845.214829598</v>
      </c>
      <c r="O140" s="40">
        <f t="shared" si="29"/>
        <v>3550062.1244058907</v>
      </c>
      <c r="P140" s="4"/>
      <c r="Q140" s="4"/>
      <c r="R140" s="4"/>
      <c r="S140" s="4"/>
      <c r="T140" s="4"/>
    </row>
    <row r="141" spans="1:20" s="34" customFormat="1" x14ac:dyDescent="0.3">
      <c r="A141" s="33">
        <v>822</v>
      </c>
      <c r="B141" s="34" t="s">
        <v>195</v>
      </c>
      <c r="C141" s="35">
        <v>57012</v>
      </c>
      <c r="D141" s="35">
        <v>4338</v>
      </c>
      <c r="E141" s="36">
        <f t="shared" si="21"/>
        <v>13142.461964038728</v>
      </c>
      <c r="F141" s="37">
        <f t="shared" si="28"/>
        <v>0.75856191477277068</v>
      </c>
      <c r="G141" s="38">
        <f t="shared" si="22"/>
        <v>2509.8208517782309</v>
      </c>
      <c r="H141" s="38">
        <f t="shared" si="23"/>
        <v>857.66977844221583</v>
      </c>
      <c r="I141" s="36">
        <f t="shared" si="24"/>
        <v>3367.4906302204467</v>
      </c>
      <c r="J141" s="39">
        <f t="shared" si="30"/>
        <v>-209.08136636776354</v>
      </c>
      <c r="K141" s="36">
        <f t="shared" si="25"/>
        <v>3158.4092638526831</v>
      </c>
      <c r="L141" s="36">
        <f t="shared" si="26"/>
        <v>14608174.353896298</v>
      </c>
      <c r="M141" s="36">
        <f t="shared" si="27"/>
        <v>13701179.386592939</v>
      </c>
      <c r="N141" s="40">
        <f>'jan-mai'!M141</f>
        <v>11740150.531376952</v>
      </c>
      <c r="O141" s="40">
        <f t="shared" si="29"/>
        <v>1961028.8552159872</v>
      </c>
      <c r="P141" s="4"/>
      <c r="Q141" s="4"/>
      <c r="R141" s="4"/>
      <c r="S141" s="4"/>
      <c r="T141" s="4"/>
    </row>
    <row r="142" spans="1:20" s="34" customFormat="1" x14ac:dyDescent="0.3">
      <c r="A142" s="33">
        <v>826</v>
      </c>
      <c r="B142" s="34" t="s">
        <v>196</v>
      </c>
      <c r="C142" s="35">
        <v>130199</v>
      </c>
      <c r="D142" s="35">
        <v>5940</v>
      </c>
      <c r="E142" s="36">
        <f t="shared" si="21"/>
        <v>21919.023569023568</v>
      </c>
      <c r="F142" s="37">
        <f t="shared" si="28"/>
        <v>1.2651310335889674</v>
      </c>
      <c r="G142" s="38">
        <f t="shared" si="22"/>
        <v>-2756.1161112126724</v>
      </c>
      <c r="H142" s="38">
        <f t="shared" si="23"/>
        <v>0</v>
      </c>
      <c r="I142" s="36">
        <f t="shared" si="24"/>
        <v>-2756.1161112126724</v>
      </c>
      <c r="J142" s="39">
        <f t="shared" si="30"/>
        <v>-209.08136636776354</v>
      </c>
      <c r="K142" s="36">
        <f t="shared" si="25"/>
        <v>-2965.197477580436</v>
      </c>
      <c r="L142" s="36">
        <f t="shared" si="26"/>
        <v>-16371329.700603275</v>
      </c>
      <c r="M142" s="36">
        <f t="shared" si="27"/>
        <v>-17613273.016827792</v>
      </c>
      <c r="N142" s="40">
        <f>'jan-mai'!M142</f>
        <v>-18914226.142097179</v>
      </c>
      <c r="O142" s="40">
        <f t="shared" si="29"/>
        <v>1300953.1252693869</v>
      </c>
      <c r="P142" s="4"/>
      <c r="Q142" s="4"/>
      <c r="R142" s="4"/>
      <c r="S142" s="4"/>
      <c r="T142" s="4"/>
    </row>
    <row r="143" spans="1:20" s="34" customFormat="1" x14ac:dyDescent="0.3">
      <c r="A143" s="33">
        <v>827</v>
      </c>
      <c r="B143" s="34" t="s">
        <v>197</v>
      </c>
      <c r="C143" s="35">
        <v>26994</v>
      </c>
      <c r="D143" s="35">
        <v>1613</v>
      </c>
      <c r="E143" s="36">
        <f t="shared" si="21"/>
        <v>16735.275883446993</v>
      </c>
      <c r="F143" s="37">
        <f t="shared" si="28"/>
        <v>0.96593339612732498</v>
      </c>
      <c r="G143" s="38">
        <f t="shared" si="22"/>
        <v>354.13250013327195</v>
      </c>
      <c r="H143" s="38">
        <f t="shared" si="23"/>
        <v>0</v>
      </c>
      <c r="I143" s="36">
        <f t="shared" si="24"/>
        <v>354.13250013327195</v>
      </c>
      <c r="J143" s="39">
        <f t="shared" si="30"/>
        <v>-209.08136636776354</v>
      </c>
      <c r="K143" s="36">
        <f t="shared" si="25"/>
        <v>145.05113376550841</v>
      </c>
      <c r="L143" s="36">
        <f t="shared" si="26"/>
        <v>571215.72271496768</v>
      </c>
      <c r="M143" s="36">
        <f t="shared" si="27"/>
        <v>233967.47876376507</v>
      </c>
      <c r="N143" s="40">
        <f>'jan-mai'!M143</f>
        <v>-301611.88000046322</v>
      </c>
      <c r="O143" s="40">
        <f t="shared" si="29"/>
        <v>535579.35876422829</v>
      </c>
      <c r="P143" s="4"/>
      <c r="Q143" s="4"/>
      <c r="R143" s="4"/>
      <c r="S143" s="4"/>
      <c r="T143" s="4"/>
    </row>
    <row r="144" spans="1:20" s="34" customFormat="1" x14ac:dyDescent="0.3">
      <c r="A144" s="33">
        <v>828</v>
      </c>
      <c r="B144" s="34" t="s">
        <v>198</v>
      </c>
      <c r="C144" s="35">
        <v>47746</v>
      </c>
      <c r="D144" s="35">
        <v>2991</v>
      </c>
      <c r="E144" s="36">
        <f t="shared" si="21"/>
        <v>15963.223002340354</v>
      </c>
      <c r="F144" s="37">
        <f t="shared" si="28"/>
        <v>0.92137173687348195</v>
      </c>
      <c r="G144" s="38">
        <f t="shared" si="22"/>
        <v>817.36422879725581</v>
      </c>
      <c r="H144" s="38">
        <f t="shared" si="23"/>
        <v>0</v>
      </c>
      <c r="I144" s="36">
        <f t="shared" si="24"/>
        <v>817.36422879725581</v>
      </c>
      <c r="J144" s="39">
        <f t="shared" si="30"/>
        <v>-209.08136636776354</v>
      </c>
      <c r="K144" s="36">
        <f t="shared" si="25"/>
        <v>608.2828624294923</v>
      </c>
      <c r="L144" s="36">
        <f t="shared" si="26"/>
        <v>2444736.4083325923</v>
      </c>
      <c r="M144" s="36">
        <f t="shared" si="27"/>
        <v>1819374.0415266114</v>
      </c>
      <c r="N144" s="40">
        <f>'jan-mai'!M144</f>
        <v>1230510.2708732907</v>
      </c>
      <c r="O144" s="40">
        <f t="shared" si="29"/>
        <v>588863.77065332071</v>
      </c>
      <c r="P144" s="4"/>
      <c r="Q144" s="4"/>
      <c r="R144" s="4"/>
      <c r="S144" s="4"/>
      <c r="T144" s="4"/>
    </row>
    <row r="145" spans="1:20" s="34" customFormat="1" x14ac:dyDescent="0.3">
      <c r="A145" s="33">
        <v>829</v>
      </c>
      <c r="B145" s="34" t="s">
        <v>199</v>
      </c>
      <c r="C145" s="35">
        <v>36585</v>
      </c>
      <c r="D145" s="35">
        <v>2448</v>
      </c>
      <c r="E145" s="36">
        <f t="shared" si="21"/>
        <v>14944.85294117647</v>
      </c>
      <c r="F145" s="37">
        <f t="shared" si="28"/>
        <v>0.86259304337925724</v>
      </c>
      <c r="G145" s="38">
        <f t="shared" si="22"/>
        <v>1428.3862654955858</v>
      </c>
      <c r="H145" s="38">
        <f t="shared" si="23"/>
        <v>226.83293644400618</v>
      </c>
      <c r="I145" s="36">
        <f t="shared" si="24"/>
        <v>1655.219201939592</v>
      </c>
      <c r="J145" s="39">
        <f t="shared" si="30"/>
        <v>-209.08136636776354</v>
      </c>
      <c r="K145" s="36">
        <f t="shared" si="25"/>
        <v>1446.1378355718284</v>
      </c>
      <c r="L145" s="36">
        <f t="shared" si="26"/>
        <v>4051976.6063481215</v>
      </c>
      <c r="M145" s="36">
        <f t="shared" si="27"/>
        <v>3540145.4214798361</v>
      </c>
      <c r="N145" s="40">
        <f>'jan-mai'!M145</f>
        <v>2975314.2002791115</v>
      </c>
      <c r="O145" s="40">
        <f t="shared" si="29"/>
        <v>564831.2212007246</v>
      </c>
      <c r="P145" s="4"/>
      <c r="Q145" s="4"/>
      <c r="R145" s="4"/>
      <c r="S145" s="4"/>
      <c r="T145" s="4"/>
    </row>
    <row r="146" spans="1:20" s="34" customFormat="1" x14ac:dyDescent="0.3">
      <c r="A146" s="33">
        <v>830</v>
      </c>
      <c r="B146" s="34" t="s">
        <v>200</v>
      </c>
      <c r="C146" s="35">
        <v>26680</v>
      </c>
      <c r="D146" s="35">
        <v>1443</v>
      </c>
      <c r="E146" s="36">
        <f t="shared" si="21"/>
        <v>18489.258489258489</v>
      </c>
      <c r="F146" s="37">
        <f t="shared" si="28"/>
        <v>1.0671704708537435</v>
      </c>
      <c r="G146" s="38">
        <f t="shared" si="22"/>
        <v>-698.25706335362554</v>
      </c>
      <c r="H146" s="38">
        <f t="shared" si="23"/>
        <v>0</v>
      </c>
      <c r="I146" s="36">
        <f t="shared" si="24"/>
        <v>-698.25706335362554</v>
      </c>
      <c r="J146" s="39">
        <f t="shared" si="30"/>
        <v>-209.08136636776354</v>
      </c>
      <c r="K146" s="36">
        <f t="shared" si="25"/>
        <v>-907.33842972138905</v>
      </c>
      <c r="L146" s="36">
        <f t="shared" si="26"/>
        <v>-1007584.9424192817</v>
      </c>
      <c r="M146" s="36">
        <f t="shared" si="27"/>
        <v>-1309289.3540879644</v>
      </c>
      <c r="N146" s="40">
        <f>'jan-mai'!M146</f>
        <v>-1617953.2193680524</v>
      </c>
      <c r="O146" s="40">
        <f t="shared" si="29"/>
        <v>308663.86528008804</v>
      </c>
      <c r="P146" s="4"/>
      <c r="Q146" s="4"/>
      <c r="R146" s="4"/>
      <c r="S146" s="4"/>
      <c r="T146" s="4"/>
    </row>
    <row r="147" spans="1:20" s="34" customFormat="1" x14ac:dyDescent="0.3">
      <c r="A147" s="33">
        <v>831</v>
      </c>
      <c r="B147" s="34" t="s">
        <v>201</v>
      </c>
      <c r="C147" s="35">
        <v>20807</v>
      </c>
      <c r="D147" s="35">
        <v>1323</v>
      </c>
      <c r="E147" s="36">
        <f t="shared" si="21"/>
        <v>15727.13529856387</v>
      </c>
      <c r="F147" s="37">
        <f t="shared" si="28"/>
        <v>0.90774513166655602</v>
      </c>
      <c r="G147" s="38">
        <f t="shared" si="22"/>
        <v>959.01685106314608</v>
      </c>
      <c r="H147" s="38">
        <f t="shared" si="23"/>
        <v>0</v>
      </c>
      <c r="I147" s="36">
        <f t="shared" si="24"/>
        <v>959.01685106314608</v>
      </c>
      <c r="J147" s="39">
        <f t="shared" si="30"/>
        <v>-209.08136636776354</v>
      </c>
      <c r="K147" s="36">
        <f t="shared" si="25"/>
        <v>749.93548469538257</v>
      </c>
      <c r="L147" s="36">
        <f t="shared" si="26"/>
        <v>1268779.2939565422</v>
      </c>
      <c r="M147" s="36">
        <f t="shared" si="27"/>
        <v>992164.64625199116</v>
      </c>
      <c r="N147" s="40">
        <f>'jan-mai'!M147</f>
        <v>390570.54107835551</v>
      </c>
      <c r="O147" s="40">
        <f t="shared" si="29"/>
        <v>601594.10517363565</v>
      </c>
      <c r="P147" s="4"/>
      <c r="Q147" s="4"/>
      <c r="R147" s="4"/>
      <c r="S147" s="4"/>
      <c r="T147" s="4"/>
    </row>
    <row r="148" spans="1:20" s="34" customFormat="1" x14ac:dyDescent="0.3">
      <c r="A148" s="33">
        <v>833</v>
      </c>
      <c r="B148" s="34" t="s">
        <v>202</v>
      </c>
      <c r="C148" s="35">
        <v>50671</v>
      </c>
      <c r="D148" s="35">
        <v>2246</v>
      </c>
      <c r="E148" s="36">
        <f t="shared" si="21"/>
        <v>22560.552092609083</v>
      </c>
      <c r="F148" s="37">
        <f t="shared" si="28"/>
        <v>1.3021590353868004</v>
      </c>
      <c r="G148" s="38">
        <f t="shared" si="22"/>
        <v>-3141.0332253639817</v>
      </c>
      <c r="H148" s="38">
        <f t="shared" si="23"/>
        <v>0</v>
      </c>
      <c r="I148" s="36">
        <f t="shared" si="24"/>
        <v>-3141.0332253639817</v>
      </c>
      <c r="J148" s="39">
        <f t="shared" si="30"/>
        <v>-209.08136636776354</v>
      </c>
      <c r="K148" s="36">
        <f t="shared" si="25"/>
        <v>-3350.1145917317453</v>
      </c>
      <c r="L148" s="36">
        <f t="shared" si="26"/>
        <v>-7054760.6241675029</v>
      </c>
      <c r="M148" s="36">
        <f t="shared" si="27"/>
        <v>-7524357.3730295002</v>
      </c>
      <c r="N148" s="40">
        <f>'jan-mai'!M148</f>
        <v>-8105779.7163552633</v>
      </c>
      <c r="O148" s="40">
        <f t="shared" si="29"/>
        <v>581422.34332576301</v>
      </c>
      <c r="P148" s="4"/>
      <c r="Q148" s="4"/>
      <c r="R148" s="4"/>
      <c r="S148" s="4"/>
      <c r="T148" s="4"/>
    </row>
    <row r="149" spans="1:20" s="34" customFormat="1" x14ac:dyDescent="0.3">
      <c r="A149" s="33">
        <v>834</v>
      </c>
      <c r="B149" s="34" t="s">
        <v>203</v>
      </c>
      <c r="C149" s="35">
        <v>94120</v>
      </c>
      <c r="D149" s="35">
        <v>3727</v>
      </c>
      <c r="E149" s="36">
        <f t="shared" si="21"/>
        <v>25253.555138180844</v>
      </c>
      <c r="F149" s="37">
        <f t="shared" si="28"/>
        <v>1.4575948701890991</v>
      </c>
      <c r="G149" s="38">
        <f t="shared" si="22"/>
        <v>-4756.8350527070379</v>
      </c>
      <c r="H149" s="38">
        <f t="shared" si="23"/>
        <v>0</v>
      </c>
      <c r="I149" s="36">
        <f t="shared" si="24"/>
        <v>-4756.8350527070379</v>
      </c>
      <c r="J149" s="39">
        <f t="shared" si="30"/>
        <v>-209.08136636776354</v>
      </c>
      <c r="K149" s="36">
        <f t="shared" si="25"/>
        <v>-4965.9164190748015</v>
      </c>
      <c r="L149" s="36">
        <f t="shared" si="26"/>
        <v>-17728724.24143913</v>
      </c>
      <c r="M149" s="36">
        <f t="shared" si="27"/>
        <v>-18507970.493891787</v>
      </c>
      <c r="N149" s="40">
        <f>'jan-mai'!M149</f>
        <v>-18485595.459864676</v>
      </c>
      <c r="O149" s="40">
        <f t="shared" si="29"/>
        <v>-22375.034027110785</v>
      </c>
      <c r="P149" s="4"/>
      <c r="Q149" s="4"/>
      <c r="R149" s="4"/>
      <c r="S149" s="4"/>
      <c r="T149" s="4"/>
    </row>
    <row r="150" spans="1:20" s="34" customFormat="1" x14ac:dyDescent="0.3">
      <c r="A150" s="33">
        <v>901</v>
      </c>
      <c r="B150" s="34" t="s">
        <v>204</v>
      </c>
      <c r="C150" s="35">
        <v>94500</v>
      </c>
      <c r="D150" s="35">
        <v>6920</v>
      </c>
      <c r="E150" s="36">
        <f t="shared" si="21"/>
        <v>13656.069364161849</v>
      </c>
      <c r="F150" s="37">
        <f t="shared" si="28"/>
        <v>0.78820651362684513</v>
      </c>
      <c r="G150" s="38">
        <f t="shared" si="22"/>
        <v>2201.6564117043586</v>
      </c>
      <c r="H150" s="38">
        <f t="shared" si="23"/>
        <v>677.90718839912358</v>
      </c>
      <c r="I150" s="36">
        <f t="shared" si="24"/>
        <v>2879.5636001034823</v>
      </c>
      <c r="J150" s="39">
        <f t="shared" si="30"/>
        <v>-209.08136636776354</v>
      </c>
      <c r="K150" s="36">
        <f t="shared" si="25"/>
        <v>2670.4822337357186</v>
      </c>
      <c r="L150" s="36">
        <f t="shared" si="26"/>
        <v>19926580.112716097</v>
      </c>
      <c r="M150" s="36">
        <f t="shared" si="27"/>
        <v>18479737.057451174</v>
      </c>
      <c r="N150" s="40">
        <f>'jan-mai'!M150</f>
        <v>16715140.958305327</v>
      </c>
      <c r="O150" s="40">
        <f t="shared" si="29"/>
        <v>1764596.0991458464</v>
      </c>
      <c r="P150" s="4"/>
      <c r="Q150" s="4"/>
      <c r="R150" s="4"/>
      <c r="S150" s="4"/>
      <c r="T150" s="4"/>
    </row>
    <row r="151" spans="1:20" s="34" customFormat="1" x14ac:dyDescent="0.3">
      <c r="A151" s="33">
        <v>904</v>
      </c>
      <c r="B151" s="34" t="s">
        <v>205</v>
      </c>
      <c r="C151" s="35">
        <v>354560</v>
      </c>
      <c r="D151" s="35">
        <v>22550</v>
      </c>
      <c r="E151" s="36">
        <f t="shared" si="21"/>
        <v>15723.281596452329</v>
      </c>
      <c r="F151" s="37">
        <f t="shared" si="28"/>
        <v>0.90752270213541542</v>
      </c>
      <c r="G151" s="38">
        <f t="shared" si="22"/>
        <v>961.32907233007063</v>
      </c>
      <c r="H151" s="38">
        <f t="shared" si="23"/>
        <v>0</v>
      </c>
      <c r="I151" s="36">
        <f t="shared" si="24"/>
        <v>961.32907233007063</v>
      </c>
      <c r="J151" s="39">
        <f t="shared" si="30"/>
        <v>-209.08136636776354</v>
      </c>
      <c r="K151" s="36">
        <f t="shared" si="25"/>
        <v>752.24770596230712</v>
      </c>
      <c r="L151" s="36">
        <f t="shared" si="26"/>
        <v>21677970.581043094</v>
      </c>
      <c r="M151" s="36">
        <f t="shared" si="27"/>
        <v>16963185.769450024</v>
      </c>
      <c r="N151" s="40">
        <f>'jan-mai'!M151</f>
        <v>13037560.016112557</v>
      </c>
      <c r="O151" s="40">
        <f t="shared" si="29"/>
        <v>3925625.7533374671</v>
      </c>
      <c r="P151" s="4"/>
      <c r="Q151" s="4"/>
      <c r="R151" s="4"/>
      <c r="S151" s="4"/>
      <c r="T151" s="4"/>
    </row>
    <row r="152" spans="1:20" s="34" customFormat="1" x14ac:dyDescent="0.3">
      <c r="A152" s="33">
        <v>906</v>
      </c>
      <c r="B152" s="34" t="s">
        <v>206</v>
      </c>
      <c r="C152" s="35">
        <v>657330</v>
      </c>
      <c r="D152" s="35">
        <v>44313</v>
      </c>
      <c r="E152" s="36">
        <f t="shared" si="21"/>
        <v>14833.795951526639</v>
      </c>
      <c r="F152" s="37">
        <f t="shared" si="28"/>
        <v>0.85618301130549601</v>
      </c>
      <c r="G152" s="38">
        <f t="shared" si="22"/>
        <v>1495.0204592854843</v>
      </c>
      <c r="H152" s="38">
        <f t="shared" si="23"/>
        <v>265.70288282144702</v>
      </c>
      <c r="I152" s="36">
        <f t="shared" si="24"/>
        <v>1760.7233421069313</v>
      </c>
      <c r="J152" s="39">
        <f t="shared" si="30"/>
        <v>-209.08136636776354</v>
      </c>
      <c r="K152" s="36">
        <f t="shared" si="25"/>
        <v>1551.6419757391677</v>
      </c>
      <c r="L152" s="36">
        <f t="shared" si="26"/>
        <v>78022933.458784446</v>
      </c>
      <c r="M152" s="36">
        <f t="shared" si="27"/>
        <v>68757910.870929733</v>
      </c>
      <c r="N152" s="40">
        <f>'jan-mai'!M152</f>
        <v>57270592.772454366</v>
      </c>
      <c r="O152" s="40">
        <f t="shared" si="29"/>
        <v>11487318.098475367</v>
      </c>
      <c r="P152" s="4"/>
      <c r="Q152" s="4"/>
      <c r="R152" s="4"/>
      <c r="S152" s="4"/>
      <c r="T152" s="4"/>
    </row>
    <row r="153" spans="1:20" s="34" customFormat="1" x14ac:dyDescent="0.3">
      <c r="A153" s="33">
        <v>911</v>
      </c>
      <c r="B153" s="34" t="s">
        <v>207</v>
      </c>
      <c r="C153" s="35">
        <v>31034</v>
      </c>
      <c r="D153" s="35">
        <v>2473</v>
      </c>
      <c r="E153" s="36">
        <f t="shared" si="21"/>
        <v>12549.13061059442</v>
      </c>
      <c r="F153" s="37">
        <f t="shared" si="28"/>
        <v>0.7243157766599142</v>
      </c>
      <c r="G153" s="38">
        <f t="shared" si="22"/>
        <v>2865.8196638448158</v>
      </c>
      <c r="H153" s="38">
        <f t="shared" si="23"/>
        <v>1065.3357521477235</v>
      </c>
      <c r="I153" s="36">
        <f t="shared" si="24"/>
        <v>3931.155415992539</v>
      </c>
      <c r="J153" s="39">
        <f t="shared" si="30"/>
        <v>-209.08136636776354</v>
      </c>
      <c r="K153" s="36">
        <f t="shared" si="25"/>
        <v>3722.0740496247754</v>
      </c>
      <c r="L153" s="36">
        <f t="shared" si="26"/>
        <v>9721747.3437495492</v>
      </c>
      <c r="M153" s="36">
        <f t="shared" si="27"/>
        <v>9204689.1247220691</v>
      </c>
      <c r="N153" s="40">
        <f>'jan-mai'!M153</f>
        <v>7682344.8395793457</v>
      </c>
      <c r="O153" s="40">
        <f t="shared" si="29"/>
        <v>1522344.2851427235</v>
      </c>
      <c r="P153" s="4"/>
      <c r="Q153" s="4"/>
      <c r="R153" s="4"/>
      <c r="S153" s="4"/>
      <c r="T153" s="4"/>
    </row>
    <row r="154" spans="1:20" s="34" customFormat="1" x14ac:dyDescent="0.3">
      <c r="A154" s="33">
        <v>912</v>
      </c>
      <c r="B154" s="34" t="s">
        <v>208</v>
      </c>
      <c r="C154" s="35">
        <v>23985</v>
      </c>
      <c r="D154" s="35">
        <v>2036</v>
      </c>
      <c r="E154" s="36">
        <f t="shared" si="21"/>
        <v>11780.451866404715</v>
      </c>
      <c r="F154" s="37">
        <f t="shared" si="28"/>
        <v>0.6799488672000914</v>
      </c>
      <c r="G154" s="38">
        <f t="shared" si="22"/>
        <v>3327.0269103586384</v>
      </c>
      <c r="H154" s="38">
        <f t="shared" si="23"/>
        <v>1334.3733126141203</v>
      </c>
      <c r="I154" s="36">
        <f t="shared" si="24"/>
        <v>4661.4002229727585</v>
      </c>
      <c r="J154" s="39">
        <f t="shared" si="30"/>
        <v>-209.08136636776354</v>
      </c>
      <c r="K154" s="36">
        <f t="shared" si="25"/>
        <v>4452.3188566049948</v>
      </c>
      <c r="L154" s="36">
        <f t="shared" si="26"/>
        <v>9490610.8539725356</v>
      </c>
      <c r="M154" s="36">
        <f t="shared" si="27"/>
        <v>9064921.1920477692</v>
      </c>
      <c r="N154" s="40">
        <f>'jan-mai'!M154</f>
        <v>7775593.2646112218</v>
      </c>
      <c r="O154" s="40">
        <f t="shared" si="29"/>
        <v>1289327.9274365474</v>
      </c>
      <c r="P154" s="4"/>
      <c r="Q154" s="4"/>
      <c r="R154" s="4"/>
      <c r="S154" s="4"/>
      <c r="T154" s="4"/>
    </row>
    <row r="155" spans="1:20" s="34" customFormat="1" x14ac:dyDescent="0.3">
      <c r="A155" s="33">
        <v>914</v>
      </c>
      <c r="B155" s="34" t="s">
        <v>209</v>
      </c>
      <c r="C155" s="35">
        <v>86671</v>
      </c>
      <c r="D155" s="35">
        <v>6014</v>
      </c>
      <c r="E155" s="36">
        <f t="shared" si="21"/>
        <v>14411.539740605254</v>
      </c>
      <c r="F155" s="37">
        <f t="shared" si="28"/>
        <v>0.83181105719540105</v>
      </c>
      <c r="G155" s="38">
        <f t="shared" si="22"/>
        <v>1748.3741858383153</v>
      </c>
      <c r="H155" s="38">
        <f t="shared" si="23"/>
        <v>413.49255664393172</v>
      </c>
      <c r="I155" s="36">
        <f t="shared" si="24"/>
        <v>2161.866742482247</v>
      </c>
      <c r="J155" s="39">
        <f t="shared" si="30"/>
        <v>-209.08136636776354</v>
      </c>
      <c r="K155" s="36">
        <f t="shared" si="25"/>
        <v>1952.7853761144834</v>
      </c>
      <c r="L155" s="36">
        <f t="shared" si="26"/>
        <v>13001466.589288233</v>
      </c>
      <c r="M155" s="36">
        <f t="shared" si="27"/>
        <v>11744051.251952503</v>
      </c>
      <c r="N155" s="40">
        <f>'jan-mai'!M155</f>
        <v>10285472.590064775</v>
      </c>
      <c r="O155" s="40">
        <f t="shared" si="29"/>
        <v>1458578.6618877277</v>
      </c>
      <c r="P155" s="4"/>
      <c r="Q155" s="4"/>
      <c r="R155" s="4"/>
      <c r="S155" s="4"/>
      <c r="T155" s="4"/>
    </row>
    <row r="156" spans="1:20" s="34" customFormat="1" x14ac:dyDescent="0.3">
      <c r="A156" s="33">
        <v>919</v>
      </c>
      <c r="B156" s="34" t="s">
        <v>210</v>
      </c>
      <c r="C156" s="35">
        <v>75836</v>
      </c>
      <c r="D156" s="35">
        <v>5618</v>
      </c>
      <c r="E156" s="36">
        <f t="shared" si="21"/>
        <v>13498.754004983981</v>
      </c>
      <c r="F156" s="37">
        <f t="shared" si="28"/>
        <v>0.77912652234304625</v>
      </c>
      <c r="G156" s="38">
        <f t="shared" si="22"/>
        <v>2296.0456272110791</v>
      </c>
      <c r="H156" s="38">
        <f t="shared" si="23"/>
        <v>732.96756411137744</v>
      </c>
      <c r="I156" s="36">
        <f t="shared" si="24"/>
        <v>3029.0131913224568</v>
      </c>
      <c r="J156" s="39">
        <f t="shared" si="30"/>
        <v>-209.08136636776354</v>
      </c>
      <c r="K156" s="36">
        <f t="shared" si="25"/>
        <v>2819.9318249546932</v>
      </c>
      <c r="L156" s="36">
        <f t="shared" si="26"/>
        <v>17016996.108849563</v>
      </c>
      <c r="M156" s="36">
        <f t="shared" si="27"/>
        <v>15842376.992595466</v>
      </c>
      <c r="N156" s="40">
        <f>'jan-mai'!M156</f>
        <v>12985959.263549035</v>
      </c>
      <c r="O156" s="40">
        <f t="shared" si="29"/>
        <v>2856417.7290464304</v>
      </c>
      <c r="P156" s="4"/>
      <c r="Q156" s="4"/>
      <c r="R156" s="4"/>
      <c r="S156" s="4"/>
      <c r="T156" s="4"/>
    </row>
    <row r="157" spans="1:20" s="34" customFormat="1" x14ac:dyDescent="0.3">
      <c r="A157" s="33">
        <v>926</v>
      </c>
      <c r="B157" s="34" t="s">
        <v>211</v>
      </c>
      <c r="C157" s="35">
        <v>161021</v>
      </c>
      <c r="D157" s="35">
        <v>10577</v>
      </c>
      <c r="E157" s="36">
        <f t="shared" si="21"/>
        <v>15223.692918596955</v>
      </c>
      <c r="F157" s="37">
        <f t="shared" si="28"/>
        <v>0.87868724154137079</v>
      </c>
      <c r="G157" s="38">
        <f t="shared" si="22"/>
        <v>1261.0822790432951</v>
      </c>
      <c r="H157" s="38">
        <f t="shared" si="23"/>
        <v>129.2389443468366</v>
      </c>
      <c r="I157" s="36">
        <f t="shared" si="24"/>
        <v>1390.3212233901318</v>
      </c>
      <c r="J157" s="39">
        <f t="shared" si="30"/>
        <v>-209.08136636776354</v>
      </c>
      <c r="K157" s="36">
        <f t="shared" si="25"/>
        <v>1181.2398570223681</v>
      </c>
      <c r="L157" s="36">
        <f t="shared" si="26"/>
        <v>14705427.579797424</v>
      </c>
      <c r="M157" s="36">
        <f t="shared" si="27"/>
        <v>12493973.967725588</v>
      </c>
      <c r="N157" s="40">
        <f>'jan-mai'!M157</f>
        <v>10728148.875143863</v>
      </c>
      <c r="O157" s="40">
        <f t="shared" si="29"/>
        <v>1765825.0925817247</v>
      </c>
      <c r="P157" s="4"/>
      <c r="Q157" s="4"/>
      <c r="R157" s="4"/>
      <c r="S157" s="4"/>
      <c r="T157" s="4"/>
    </row>
    <row r="158" spans="1:20" s="34" customFormat="1" x14ac:dyDescent="0.3">
      <c r="A158" s="33">
        <v>928</v>
      </c>
      <c r="B158" s="34" t="s">
        <v>212</v>
      </c>
      <c r="C158" s="35">
        <v>62229</v>
      </c>
      <c r="D158" s="35">
        <v>5147</v>
      </c>
      <c r="E158" s="36">
        <f t="shared" si="21"/>
        <v>12090.343889644453</v>
      </c>
      <c r="F158" s="37">
        <f t="shared" si="28"/>
        <v>0.69783533985375124</v>
      </c>
      <c r="G158" s="38">
        <f t="shared" si="22"/>
        <v>3141.0916964147959</v>
      </c>
      <c r="H158" s="38">
        <f t="shared" si="23"/>
        <v>1225.9111044802121</v>
      </c>
      <c r="I158" s="36">
        <f t="shared" si="24"/>
        <v>4367.0028008950085</v>
      </c>
      <c r="J158" s="39">
        <f t="shared" si="30"/>
        <v>-209.08136636776354</v>
      </c>
      <c r="K158" s="36">
        <f t="shared" si="25"/>
        <v>4157.9214345272449</v>
      </c>
      <c r="L158" s="36">
        <f t="shared" si="26"/>
        <v>22476963.416206609</v>
      </c>
      <c r="M158" s="36">
        <f t="shared" si="27"/>
        <v>21400821.623511728</v>
      </c>
      <c r="N158" s="40">
        <f>'jan-mai'!M158</f>
        <v>18096304.019132592</v>
      </c>
      <c r="O158" s="40">
        <f t="shared" si="29"/>
        <v>3304517.6043791361</v>
      </c>
      <c r="P158" s="4"/>
      <c r="Q158" s="4"/>
      <c r="R158" s="4"/>
      <c r="S158" s="4"/>
      <c r="T158" s="4"/>
    </row>
    <row r="159" spans="1:20" s="34" customFormat="1" x14ac:dyDescent="0.3">
      <c r="A159" s="33">
        <v>929</v>
      </c>
      <c r="B159" s="34" t="s">
        <v>213</v>
      </c>
      <c r="C159" s="35">
        <v>26083</v>
      </c>
      <c r="D159" s="35">
        <v>1847</v>
      </c>
      <c r="E159" s="36">
        <f t="shared" si="21"/>
        <v>14121.819166215484</v>
      </c>
      <c r="F159" s="37">
        <f t="shared" si="28"/>
        <v>0.81508884835359319</v>
      </c>
      <c r="G159" s="38">
        <f t="shared" si="22"/>
        <v>1922.2065304721773</v>
      </c>
      <c r="H159" s="38">
        <f t="shared" si="23"/>
        <v>514.89475768035129</v>
      </c>
      <c r="I159" s="36">
        <f t="shared" si="24"/>
        <v>2437.1012881525285</v>
      </c>
      <c r="J159" s="39">
        <f t="shared" si="30"/>
        <v>-209.08136636776354</v>
      </c>
      <c r="K159" s="36">
        <f t="shared" si="25"/>
        <v>2228.0199217847648</v>
      </c>
      <c r="L159" s="36">
        <f t="shared" si="26"/>
        <v>4501326.0792177198</v>
      </c>
      <c r="M159" s="36">
        <f t="shared" si="27"/>
        <v>4115152.7955364608</v>
      </c>
      <c r="N159" s="40">
        <f>'jan-mai'!M159</f>
        <v>3174159.6315014381</v>
      </c>
      <c r="O159" s="40">
        <f t="shared" si="29"/>
        <v>940993.16403502272</v>
      </c>
      <c r="P159" s="4"/>
      <c r="Q159" s="4"/>
      <c r="R159" s="4"/>
      <c r="S159" s="4"/>
      <c r="T159" s="4"/>
    </row>
    <row r="160" spans="1:20" s="34" customFormat="1" x14ac:dyDescent="0.3">
      <c r="A160" s="33">
        <v>935</v>
      </c>
      <c r="B160" s="34" t="s">
        <v>214</v>
      </c>
      <c r="C160" s="35">
        <v>19485</v>
      </c>
      <c r="D160" s="35">
        <v>1317</v>
      </c>
      <c r="E160" s="36">
        <f t="shared" si="21"/>
        <v>14794.98861047836</v>
      </c>
      <c r="F160" s="37">
        <f t="shared" si="28"/>
        <v>0.85394311355929198</v>
      </c>
      <c r="G160" s="38">
        <f t="shared" si="22"/>
        <v>1518.304863914452</v>
      </c>
      <c r="H160" s="38">
        <f t="shared" si="23"/>
        <v>279.28545218834478</v>
      </c>
      <c r="I160" s="36">
        <f t="shared" si="24"/>
        <v>1797.5903161027968</v>
      </c>
      <c r="J160" s="39">
        <f t="shared" si="30"/>
        <v>-209.08136636776354</v>
      </c>
      <c r="K160" s="36">
        <f t="shared" si="25"/>
        <v>1588.5089497350332</v>
      </c>
      <c r="L160" s="36">
        <f t="shared" si="26"/>
        <v>2367426.4463073835</v>
      </c>
      <c r="M160" s="36">
        <f t="shared" si="27"/>
        <v>2092066.2868010388</v>
      </c>
      <c r="N160" s="40">
        <f>'jan-mai'!M160</f>
        <v>925220.07833643327</v>
      </c>
      <c r="O160" s="40">
        <f t="shared" si="29"/>
        <v>1166846.2084646055</v>
      </c>
      <c r="P160" s="4"/>
      <c r="Q160" s="4"/>
      <c r="R160" s="4"/>
      <c r="S160" s="4"/>
      <c r="T160" s="4"/>
    </row>
    <row r="161" spans="1:20" s="34" customFormat="1" x14ac:dyDescent="0.3">
      <c r="A161" s="33">
        <v>937</v>
      </c>
      <c r="B161" s="34" t="s">
        <v>215</v>
      </c>
      <c r="C161" s="35">
        <v>47030</v>
      </c>
      <c r="D161" s="35">
        <v>3582</v>
      </c>
      <c r="E161" s="36">
        <f t="shared" si="21"/>
        <v>13129.536571747627</v>
      </c>
      <c r="F161" s="37">
        <f t="shared" si="28"/>
        <v>0.75781588177283843</v>
      </c>
      <c r="G161" s="38">
        <f t="shared" si="22"/>
        <v>2517.5760871528914</v>
      </c>
      <c r="H161" s="38">
        <f t="shared" si="23"/>
        <v>862.19366574410128</v>
      </c>
      <c r="I161" s="36">
        <f t="shared" si="24"/>
        <v>3379.7697528969929</v>
      </c>
      <c r="J161" s="39">
        <f t="shared" si="30"/>
        <v>-209.08136636776354</v>
      </c>
      <c r="K161" s="36">
        <f t="shared" si="25"/>
        <v>3170.6883865292293</v>
      </c>
      <c r="L161" s="36">
        <f t="shared" si="26"/>
        <v>12106335.254877029</v>
      </c>
      <c r="M161" s="36">
        <f t="shared" si="27"/>
        <v>11357405.800547699</v>
      </c>
      <c r="N161" s="40">
        <f>'jan-mai'!M161</f>
        <v>9580365.9989378192</v>
      </c>
      <c r="O161" s="40">
        <f t="shared" si="29"/>
        <v>1777039.8016098794</v>
      </c>
      <c r="P161" s="4"/>
      <c r="Q161" s="4"/>
      <c r="R161" s="4"/>
      <c r="S161" s="4"/>
      <c r="T161" s="4"/>
    </row>
    <row r="162" spans="1:20" s="34" customFormat="1" x14ac:dyDescent="0.3">
      <c r="A162" s="33">
        <v>938</v>
      </c>
      <c r="B162" s="34" t="s">
        <v>216</v>
      </c>
      <c r="C162" s="35">
        <v>18927</v>
      </c>
      <c r="D162" s="35">
        <v>1204</v>
      </c>
      <c r="E162" s="36">
        <f t="shared" si="21"/>
        <v>15720.099667774086</v>
      </c>
      <c r="F162" s="37">
        <f t="shared" si="28"/>
        <v>0.90733904629395723</v>
      </c>
      <c r="G162" s="38">
        <f t="shared" si="22"/>
        <v>963.23822953701631</v>
      </c>
      <c r="H162" s="38">
        <f t="shared" si="23"/>
        <v>0</v>
      </c>
      <c r="I162" s="36">
        <f t="shared" si="24"/>
        <v>963.23822953701631</v>
      </c>
      <c r="J162" s="39">
        <f t="shared" si="30"/>
        <v>-209.08136636776354</v>
      </c>
      <c r="K162" s="36">
        <f t="shared" si="25"/>
        <v>754.1568631692528</v>
      </c>
      <c r="L162" s="36">
        <f t="shared" si="26"/>
        <v>1159738.8283625676</v>
      </c>
      <c r="M162" s="36">
        <f t="shared" si="27"/>
        <v>908004.86325578042</v>
      </c>
      <c r="N162" s="40">
        <f>'jan-mai'!M162</f>
        <v>485471.60352104297</v>
      </c>
      <c r="O162" s="40">
        <f t="shared" si="29"/>
        <v>422533.25973473745</v>
      </c>
      <c r="P162" s="4"/>
      <c r="Q162" s="4"/>
      <c r="R162" s="4"/>
      <c r="S162" s="4"/>
      <c r="T162" s="4"/>
    </row>
    <row r="163" spans="1:20" s="34" customFormat="1" x14ac:dyDescent="0.3">
      <c r="A163" s="33">
        <v>940</v>
      </c>
      <c r="B163" s="34" t="s">
        <v>217</v>
      </c>
      <c r="C163" s="35">
        <v>32611</v>
      </c>
      <c r="D163" s="35">
        <v>1242</v>
      </c>
      <c r="E163" s="36">
        <f t="shared" si="21"/>
        <v>26256.843800322062</v>
      </c>
      <c r="F163" s="37">
        <f t="shared" si="28"/>
        <v>1.5155030894181984</v>
      </c>
      <c r="G163" s="38">
        <f t="shared" si="22"/>
        <v>-5358.8082499917691</v>
      </c>
      <c r="H163" s="38">
        <f t="shared" si="23"/>
        <v>0</v>
      </c>
      <c r="I163" s="36">
        <f t="shared" si="24"/>
        <v>-5358.8082499917691</v>
      </c>
      <c r="J163" s="39">
        <f t="shared" si="30"/>
        <v>-209.08136636776354</v>
      </c>
      <c r="K163" s="36">
        <f t="shared" si="25"/>
        <v>-5567.8896163595327</v>
      </c>
      <c r="L163" s="36">
        <f t="shared" si="26"/>
        <v>-6655639.8464897769</v>
      </c>
      <c r="M163" s="36">
        <f t="shared" si="27"/>
        <v>-6915318.9035185399</v>
      </c>
      <c r="N163" s="40">
        <f>'jan-mai'!M163</f>
        <v>-7031990.9206203185</v>
      </c>
      <c r="O163" s="40">
        <f t="shared" si="29"/>
        <v>116672.01710177865</v>
      </c>
      <c r="P163" s="4"/>
      <c r="Q163" s="4"/>
      <c r="R163" s="4"/>
      <c r="S163" s="4"/>
      <c r="T163" s="4"/>
    </row>
    <row r="164" spans="1:20" s="34" customFormat="1" x14ac:dyDescent="0.3">
      <c r="A164" s="33">
        <v>941</v>
      </c>
      <c r="B164" s="34" t="s">
        <v>218</v>
      </c>
      <c r="C164" s="35">
        <v>55417</v>
      </c>
      <c r="D164" s="35">
        <v>945</v>
      </c>
      <c r="E164" s="36">
        <f t="shared" si="21"/>
        <v>58642.328042328045</v>
      </c>
      <c r="F164" s="37">
        <f t="shared" si="28"/>
        <v>3.3847415170948119</v>
      </c>
      <c r="G164" s="38">
        <f t="shared" si="22"/>
        <v>-24790.098795195358</v>
      </c>
      <c r="H164" s="38">
        <f t="shared" si="23"/>
        <v>0</v>
      </c>
      <c r="I164" s="36">
        <f t="shared" si="24"/>
        <v>-24790.098795195358</v>
      </c>
      <c r="J164" s="39">
        <f t="shared" si="30"/>
        <v>-209.08136636776354</v>
      </c>
      <c r="K164" s="36">
        <f t="shared" si="25"/>
        <v>-24999.180161563119</v>
      </c>
      <c r="L164" s="36">
        <f t="shared" si="26"/>
        <v>-23426643.361459613</v>
      </c>
      <c r="M164" s="36">
        <f t="shared" si="27"/>
        <v>-23624225.252677146</v>
      </c>
      <c r="N164" s="40">
        <f>'jan-mai'!M164</f>
        <v>-22951649.613515459</v>
      </c>
      <c r="O164" s="40">
        <f t="shared" si="29"/>
        <v>-672575.63916168734</v>
      </c>
      <c r="P164" s="4"/>
      <c r="Q164" s="4"/>
      <c r="R164" s="4"/>
      <c r="S164" s="4"/>
      <c r="T164" s="4"/>
    </row>
    <row r="165" spans="1:20" s="34" customFormat="1" x14ac:dyDescent="0.3">
      <c r="A165" s="33">
        <v>1001</v>
      </c>
      <c r="B165" s="34" t="s">
        <v>219</v>
      </c>
      <c r="C165" s="35">
        <v>1396670</v>
      </c>
      <c r="D165" s="35">
        <v>88447</v>
      </c>
      <c r="E165" s="36">
        <f t="shared" si="21"/>
        <v>15791.038701143058</v>
      </c>
      <c r="F165" s="37">
        <f t="shared" si="28"/>
        <v>0.91143353400347005</v>
      </c>
      <c r="G165" s="38">
        <f t="shared" si="22"/>
        <v>920.67480951563334</v>
      </c>
      <c r="H165" s="38">
        <f t="shared" si="23"/>
        <v>0</v>
      </c>
      <c r="I165" s="36">
        <f t="shared" si="24"/>
        <v>920.67480951563334</v>
      </c>
      <c r="J165" s="39">
        <f t="shared" si="30"/>
        <v>-209.08136636776354</v>
      </c>
      <c r="K165" s="36">
        <f t="shared" si="25"/>
        <v>711.59344314786983</v>
      </c>
      <c r="L165" s="36">
        <f t="shared" si="26"/>
        <v>81430924.877229229</v>
      </c>
      <c r="M165" s="36">
        <f t="shared" si="27"/>
        <v>62938305.266099647</v>
      </c>
      <c r="N165" s="40">
        <f>'jan-mai'!M165</f>
        <v>61530894.167519048</v>
      </c>
      <c r="O165" s="40">
        <f t="shared" si="29"/>
        <v>1407411.0985805988</v>
      </c>
      <c r="P165" s="4"/>
      <c r="Q165" s="4"/>
      <c r="R165" s="4"/>
      <c r="S165" s="4"/>
      <c r="T165" s="4"/>
    </row>
    <row r="166" spans="1:20" s="34" customFormat="1" x14ac:dyDescent="0.3">
      <c r="A166" s="33">
        <v>1002</v>
      </c>
      <c r="B166" s="34" t="s">
        <v>220</v>
      </c>
      <c r="C166" s="35">
        <v>219724</v>
      </c>
      <c r="D166" s="35">
        <v>15529</v>
      </c>
      <c r="E166" s="36">
        <f t="shared" si="21"/>
        <v>14149.269109408204</v>
      </c>
      <c r="F166" s="37">
        <f t="shared" si="28"/>
        <v>0.81667321523444469</v>
      </c>
      <c r="G166" s="38">
        <f t="shared" si="22"/>
        <v>1905.7365645565455</v>
      </c>
      <c r="H166" s="38">
        <f t="shared" si="23"/>
        <v>505.28727756289942</v>
      </c>
      <c r="I166" s="36">
        <f t="shared" si="24"/>
        <v>2411.0238421194449</v>
      </c>
      <c r="J166" s="39">
        <f t="shared" si="30"/>
        <v>-209.08136636776354</v>
      </c>
      <c r="K166" s="36">
        <f t="shared" si="25"/>
        <v>2201.9424757516813</v>
      </c>
      <c r="L166" s="36">
        <f t="shared" si="26"/>
        <v>37440789.244272858</v>
      </c>
      <c r="M166" s="36">
        <f t="shared" si="27"/>
        <v>34193964.705947861</v>
      </c>
      <c r="N166" s="40">
        <f>'jan-mai'!M166</f>
        <v>29808653.907734614</v>
      </c>
      <c r="O166" s="40">
        <f t="shared" si="29"/>
        <v>4385310.7982132472</v>
      </c>
      <c r="P166" s="4"/>
      <c r="Q166" s="4"/>
      <c r="R166" s="4"/>
      <c r="S166" s="4"/>
      <c r="T166" s="4"/>
    </row>
    <row r="167" spans="1:20" s="34" customFormat="1" x14ac:dyDescent="0.3">
      <c r="A167" s="33">
        <v>1003</v>
      </c>
      <c r="B167" s="34" t="s">
        <v>221</v>
      </c>
      <c r="C167" s="35">
        <v>139650</v>
      </c>
      <c r="D167" s="35">
        <v>9705</v>
      </c>
      <c r="E167" s="36">
        <f t="shared" si="21"/>
        <v>14389.489953632148</v>
      </c>
      <c r="F167" s="37">
        <f t="shared" si="28"/>
        <v>0.83053837870697023</v>
      </c>
      <c r="G167" s="38">
        <f t="shared" si="22"/>
        <v>1761.6040580221791</v>
      </c>
      <c r="H167" s="38">
        <f t="shared" si="23"/>
        <v>421.20998208451891</v>
      </c>
      <c r="I167" s="36">
        <f t="shared" si="24"/>
        <v>2182.814040106698</v>
      </c>
      <c r="J167" s="39">
        <f t="shared" si="30"/>
        <v>-209.08136636776354</v>
      </c>
      <c r="K167" s="36">
        <f t="shared" si="25"/>
        <v>1973.7326737389344</v>
      </c>
      <c r="L167" s="36">
        <f t="shared" si="26"/>
        <v>21184210.259235505</v>
      </c>
      <c r="M167" s="36">
        <f t="shared" si="27"/>
        <v>19155075.598636359</v>
      </c>
      <c r="N167" s="40">
        <f>'jan-mai'!M167</f>
        <v>16850684.176351629</v>
      </c>
      <c r="O167" s="40">
        <f t="shared" si="29"/>
        <v>2304391.4222847298</v>
      </c>
      <c r="P167" s="4"/>
      <c r="Q167" s="4"/>
      <c r="R167" s="4"/>
      <c r="S167" s="4"/>
      <c r="T167" s="4"/>
    </row>
    <row r="168" spans="1:20" s="34" customFormat="1" x14ac:dyDescent="0.3">
      <c r="A168" s="33">
        <v>1004</v>
      </c>
      <c r="B168" s="34" t="s">
        <v>222</v>
      </c>
      <c r="C168" s="35">
        <v>143238</v>
      </c>
      <c r="D168" s="35">
        <v>9096</v>
      </c>
      <c r="E168" s="36">
        <f t="shared" si="21"/>
        <v>15747.36147757256</v>
      </c>
      <c r="F168" s="37">
        <f t="shared" si="28"/>
        <v>0.90891255441576013</v>
      </c>
      <c r="G168" s="38">
        <f t="shared" si="22"/>
        <v>946.88114365793183</v>
      </c>
      <c r="H168" s="38">
        <f t="shared" si="23"/>
        <v>0</v>
      </c>
      <c r="I168" s="36">
        <f t="shared" si="24"/>
        <v>946.88114365793183</v>
      </c>
      <c r="J168" s="39">
        <f t="shared" si="30"/>
        <v>-209.08136636776354</v>
      </c>
      <c r="K168" s="36">
        <f t="shared" si="25"/>
        <v>737.79977729016832</v>
      </c>
      <c r="L168" s="36">
        <f t="shared" si="26"/>
        <v>8612830.8827125486</v>
      </c>
      <c r="M168" s="36">
        <f t="shared" si="27"/>
        <v>6711026.7742313715</v>
      </c>
      <c r="N168" s="40">
        <f>'jan-mai'!M168</f>
        <v>6590175.8029978741</v>
      </c>
      <c r="O168" s="40">
        <f t="shared" si="29"/>
        <v>120850.97123349737</v>
      </c>
      <c r="P168" s="4"/>
      <c r="Q168" s="4"/>
      <c r="R168" s="4"/>
      <c r="S168" s="4"/>
      <c r="T168" s="4"/>
    </row>
    <row r="169" spans="1:20" s="34" customFormat="1" x14ac:dyDescent="0.3">
      <c r="A169" s="33">
        <v>1014</v>
      </c>
      <c r="B169" s="34" t="s">
        <v>223</v>
      </c>
      <c r="C169" s="35">
        <v>180049</v>
      </c>
      <c r="D169" s="35">
        <v>14308</v>
      </c>
      <c r="E169" s="36">
        <f t="shared" si="21"/>
        <v>12583.799273133911</v>
      </c>
      <c r="F169" s="37">
        <f t="shared" si="28"/>
        <v>0.7263167964924635</v>
      </c>
      <c r="G169" s="38">
        <f t="shared" si="22"/>
        <v>2845.0184663211212</v>
      </c>
      <c r="H169" s="38">
        <f t="shared" si="23"/>
        <v>1053.201720258902</v>
      </c>
      <c r="I169" s="36">
        <f t="shared" si="24"/>
        <v>3898.2201865800234</v>
      </c>
      <c r="J169" s="39">
        <f t="shared" si="30"/>
        <v>-209.08136636776354</v>
      </c>
      <c r="K169" s="36">
        <f t="shared" si="25"/>
        <v>3689.1388202122598</v>
      </c>
      <c r="L169" s="36">
        <f t="shared" si="26"/>
        <v>55775734.429586977</v>
      </c>
      <c r="M169" s="36">
        <f t="shared" si="27"/>
        <v>52784198.239597015</v>
      </c>
      <c r="N169" s="40">
        <f>'jan-mai'!M169</f>
        <v>43505029.484311096</v>
      </c>
      <c r="O169" s="40">
        <f t="shared" si="29"/>
        <v>9279168.7552859187</v>
      </c>
      <c r="P169" s="4"/>
      <c r="Q169" s="4"/>
      <c r="R169" s="4"/>
      <c r="S169" s="4"/>
      <c r="T169" s="4"/>
    </row>
    <row r="170" spans="1:20" s="34" customFormat="1" x14ac:dyDescent="0.3">
      <c r="A170" s="33">
        <v>1017</v>
      </c>
      <c r="B170" s="34" t="s">
        <v>224</v>
      </c>
      <c r="C170" s="35">
        <v>81449</v>
      </c>
      <c r="D170" s="35">
        <v>6419</v>
      </c>
      <c r="E170" s="36">
        <f t="shared" si="21"/>
        <v>12688.73656332762</v>
      </c>
      <c r="F170" s="37">
        <f t="shared" si="28"/>
        <v>0.73237360928737338</v>
      </c>
      <c r="G170" s="38">
        <f t="shared" si="22"/>
        <v>2782.0560922048958</v>
      </c>
      <c r="H170" s="38">
        <f t="shared" si="23"/>
        <v>1016.4736686911036</v>
      </c>
      <c r="I170" s="36">
        <f t="shared" si="24"/>
        <v>3798.5297608959995</v>
      </c>
      <c r="J170" s="39">
        <f t="shared" si="30"/>
        <v>-209.08136636776354</v>
      </c>
      <c r="K170" s="36">
        <f t="shared" si="25"/>
        <v>3589.4483945282359</v>
      </c>
      <c r="L170" s="36">
        <f t="shared" si="26"/>
        <v>24382762.53519142</v>
      </c>
      <c r="M170" s="36">
        <f t="shared" si="27"/>
        <v>23040669.244476747</v>
      </c>
      <c r="N170" s="40">
        <f>'jan-mai'!M170</f>
        <v>19639608.946728602</v>
      </c>
      <c r="O170" s="40">
        <f t="shared" si="29"/>
        <v>3401060.2977481447</v>
      </c>
      <c r="P170" s="4"/>
      <c r="Q170" s="4"/>
      <c r="R170" s="4"/>
      <c r="S170" s="4"/>
      <c r="T170" s="4"/>
    </row>
    <row r="171" spans="1:20" s="34" customFormat="1" x14ac:dyDescent="0.3">
      <c r="A171" s="33">
        <v>1018</v>
      </c>
      <c r="B171" s="34" t="s">
        <v>225</v>
      </c>
      <c r="C171" s="35">
        <v>168704</v>
      </c>
      <c r="D171" s="35">
        <v>11260</v>
      </c>
      <c r="E171" s="36">
        <f t="shared" si="21"/>
        <v>14982.59325044405</v>
      </c>
      <c r="F171" s="37">
        <f t="shared" si="28"/>
        <v>0.86477135375523295</v>
      </c>
      <c r="G171" s="38">
        <f t="shared" si="22"/>
        <v>1405.742079935038</v>
      </c>
      <c r="H171" s="38">
        <f t="shared" si="23"/>
        <v>213.62382820035336</v>
      </c>
      <c r="I171" s="36">
        <f t="shared" si="24"/>
        <v>1619.3659081353912</v>
      </c>
      <c r="J171" s="39">
        <f t="shared" si="30"/>
        <v>-209.08136636776354</v>
      </c>
      <c r="K171" s="36">
        <f t="shared" si="25"/>
        <v>1410.2845417676276</v>
      </c>
      <c r="L171" s="36">
        <f t="shared" si="26"/>
        <v>18234060.125604507</v>
      </c>
      <c r="M171" s="36">
        <f t="shared" si="27"/>
        <v>15879803.940303488</v>
      </c>
      <c r="N171" s="40">
        <f>'jan-mai'!M171</f>
        <v>14401429.940826293</v>
      </c>
      <c r="O171" s="40">
        <f t="shared" si="29"/>
        <v>1478373.9994771946</v>
      </c>
      <c r="P171" s="4"/>
      <c r="Q171" s="4"/>
      <c r="R171" s="4"/>
      <c r="S171" s="4"/>
      <c r="T171" s="4"/>
    </row>
    <row r="172" spans="1:20" s="34" customFormat="1" x14ac:dyDescent="0.3">
      <c r="A172" s="33">
        <v>1021</v>
      </c>
      <c r="B172" s="34" t="s">
        <v>226</v>
      </c>
      <c r="C172" s="35">
        <v>31596</v>
      </c>
      <c r="D172" s="35">
        <v>2290</v>
      </c>
      <c r="E172" s="36">
        <f t="shared" si="21"/>
        <v>13797.379912663755</v>
      </c>
      <c r="F172" s="37">
        <f t="shared" si="28"/>
        <v>0.79636273279966863</v>
      </c>
      <c r="G172" s="38">
        <f t="shared" si="22"/>
        <v>2116.870082603215</v>
      </c>
      <c r="H172" s="38">
        <f t="shared" si="23"/>
        <v>628.4484964234565</v>
      </c>
      <c r="I172" s="36">
        <f t="shared" si="24"/>
        <v>2745.3185790266716</v>
      </c>
      <c r="J172" s="39">
        <f t="shared" si="30"/>
        <v>-209.08136636776354</v>
      </c>
      <c r="K172" s="36">
        <f t="shared" si="25"/>
        <v>2536.237212658908</v>
      </c>
      <c r="L172" s="36">
        <f t="shared" si="26"/>
        <v>6286779.5459710779</v>
      </c>
      <c r="M172" s="36">
        <f t="shared" si="27"/>
        <v>5807983.2169888997</v>
      </c>
      <c r="N172" s="40">
        <f>'jan-mai'!M172</f>
        <v>4493926.5599016184</v>
      </c>
      <c r="O172" s="40">
        <f t="shared" si="29"/>
        <v>1314056.6570872813</v>
      </c>
      <c r="P172" s="4"/>
      <c r="Q172" s="4"/>
      <c r="R172" s="4"/>
      <c r="S172" s="4"/>
      <c r="T172" s="4"/>
    </row>
    <row r="173" spans="1:20" s="34" customFormat="1" x14ac:dyDescent="0.3">
      <c r="A173" s="33">
        <v>1026</v>
      </c>
      <c r="B173" s="34" t="s">
        <v>227</v>
      </c>
      <c r="C173" s="35">
        <v>26133</v>
      </c>
      <c r="D173" s="35">
        <v>942</v>
      </c>
      <c r="E173" s="36">
        <f t="shared" si="21"/>
        <v>27742.038216560508</v>
      </c>
      <c r="F173" s="37">
        <f t="shared" si="28"/>
        <v>1.6012261391233733</v>
      </c>
      <c r="G173" s="38">
        <f t="shared" si="22"/>
        <v>-6249.9248997348368</v>
      </c>
      <c r="H173" s="38">
        <f t="shared" si="23"/>
        <v>0</v>
      </c>
      <c r="I173" s="36">
        <f t="shared" si="24"/>
        <v>-6249.9248997348368</v>
      </c>
      <c r="J173" s="39">
        <f t="shared" si="30"/>
        <v>-209.08136636776354</v>
      </c>
      <c r="K173" s="36">
        <f t="shared" si="25"/>
        <v>-6459.0062661026004</v>
      </c>
      <c r="L173" s="36">
        <f t="shared" si="26"/>
        <v>-5887429.255550216</v>
      </c>
      <c r="M173" s="36">
        <f t="shared" si="27"/>
        <v>-6084383.9026686493</v>
      </c>
      <c r="N173" s="40">
        <f>'jan-mai'!M173</f>
        <v>-6425181.5195043003</v>
      </c>
      <c r="O173" s="40">
        <f t="shared" si="29"/>
        <v>340797.61683565099</v>
      </c>
      <c r="P173" s="4"/>
      <c r="Q173" s="4"/>
      <c r="R173" s="4"/>
      <c r="S173" s="4"/>
      <c r="T173" s="4"/>
    </row>
    <row r="174" spans="1:20" s="34" customFormat="1" x14ac:dyDescent="0.3">
      <c r="A174" s="33">
        <v>1027</v>
      </c>
      <c r="B174" s="34" t="s">
        <v>228</v>
      </c>
      <c r="C174" s="35">
        <v>22784</v>
      </c>
      <c r="D174" s="35">
        <v>1750</v>
      </c>
      <c r="E174" s="36">
        <f t="shared" si="21"/>
        <v>13019.428571428571</v>
      </c>
      <c r="F174" s="37">
        <f t="shared" si="28"/>
        <v>0.75146062384762113</v>
      </c>
      <c r="G174" s="38">
        <f t="shared" si="22"/>
        <v>2583.6408873443256</v>
      </c>
      <c r="H174" s="38">
        <f t="shared" si="23"/>
        <v>900.73146585577103</v>
      </c>
      <c r="I174" s="36">
        <f t="shared" si="24"/>
        <v>3484.3723532000968</v>
      </c>
      <c r="J174" s="39">
        <f t="shared" si="30"/>
        <v>-209.08136636776354</v>
      </c>
      <c r="K174" s="36">
        <f t="shared" si="25"/>
        <v>3275.2909868323331</v>
      </c>
      <c r="L174" s="36">
        <f t="shared" si="26"/>
        <v>6097651.6181001691</v>
      </c>
      <c r="M174" s="36">
        <f t="shared" si="27"/>
        <v>5731759.2269565826</v>
      </c>
      <c r="N174" s="40">
        <f>'jan-mai'!M174</f>
        <v>4768844.7510165218</v>
      </c>
      <c r="O174" s="40">
        <f t="shared" si="29"/>
        <v>962914.4759400608</v>
      </c>
      <c r="P174" s="4"/>
      <c r="Q174" s="4"/>
      <c r="R174" s="4"/>
      <c r="S174" s="4"/>
      <c r="T174" s="4"/>
    </row>
    <row r="175" spans="1:20" s="34" customFormat="1" x14ac:dyDescent="0.3">
      <c r="A175" s="33">
        <v>1029</v>
      </c>
      <c r="B175" s="34" t="s">
        <v>229</v>
      </c>
      <c r="C175" s="35">
        <v>64926</v>
      </c>
      <c r="D175" s="35">
        <v>4943</v>
      </c>
      <c r="E175" s="36">
        <f t="shared" si="21"/>
        <v>13134.938296581024</v>
      </c>
      <c r="F175" s="37">
        <f t="shared" si="28"/>
        <v>0.75812766070314153</v>
      </c>
      <c r="G175" s="38">
        <f t="shared" si="22"/>
        <v>2514.3350522528535</v>
      </c>
      <c r="H175" s="38">
        <f t="shared" si="23"/>
        <v>860.30306205241243</v>
      </c>
      <c r="I175" s="36">
        <f t="shared" si="24"/>
        <v>3374.6381143052658</v>
      </c>
      <c r="J175" s="39">
        <f t="shared" si="30"/>
        <v>-209.08136636776354</v>
      </c>
      <c r="K175" s="36">
        <f t="shared" si="25"/>
        <v>3165.5567479375022</v>
      </c>
      <c r="L175" s="36">
        <f t="shared" si="26"/>
        <v>16680836.199010929</v>
      </c>
      <c r="M175" s="36">
        <f t="shared" si="27"/>
        <v>15647347.005055074</v>
      </c>
      <c r="N175" s="40">
        <f>'jan-mai'!M175</f>
        <v>13943782.002442667</v>
      </c>
      <c r="O175" s="40">
        <f t="shared" si="29"/>
        <v>1703565.0026124064</v>
      </c>
      <c r="P175" s="4"/>
      <c r="Q175" s="4"/>
      <c r="R175" s="4"/>
      <c r="S175" s="4"/>
      <c r="T175" s="4"/>
    </row>
    <row r="176" spans="1:20" s="34" customFormat="1" x14ac:dyDescent="0.3">
      <c r="A176" s="33">
        <v>1032</v>
      </c>
      <c r="B176" s="34" t="s">
        <v>230</v>
      </c>
      <c r="C176" s="35">
        <v>108580</v>
      </c>
      <c r="D176" s="35">
        <v>8497</v>
      </c>
      <c r="E176" s="36">
        <f t="shared" si="21"/>
        <v>12778.627750970931</v>
      </c>
      <c r="F176" s="37">
        <f t="shared" si="28"/>
        <v>0.73756198507316517</v>
      </c>
      <c r="G176" s="38">
        <f t="shared" si="22"/>
        <v>2728.1213796189095</v>
      </c>
      <c r="H176" s="38">
        <f t="shared" si="23"/>
        <v>985.01175301594492</v>
      </c>
      <c r="I176" s="36">
        <f t="shared" si="24"/>
        <v>3713.1331326348545</v>
      </c>
      <c r="J176" s="39">
        <f t="shared" si="30"/>
        <v>-209.08136636776354</v>
      </c>
      <c r="K176" s="36">
        <f t="shared" si="25"/>
        <v>3504.0517662670909</v>
      </c>
      <c r="L176" s="36">
        <f t="shared" si="26"/>
        <v>31550492.227998357</v>
      </c>
      <c r="M176" s="36">
        <f t="shared" si="27"/>
        <v>29773927.857971471</v>
      </c>
      <c r="N176" s="40">
        <f>'jan-mai'!M176</f>
        <v>25425609.685364209</v>
      </c>
      <c r="O176" s="40">
        <f t="shared" si="29"/>
        <v>4348318.1726072617</v>
      </c>
      <c r="P176" s="4"/>
      <c r="Q176" s="4"/>
      <c r="R176" s="4"/>
      <c r="S176" s="4"/>
      <c r="T176" s="4"/>
    </row>
    <row r="177" spans="1:20" s="34" customFormat="1" x14ac:dyDescent="0.3">
      <c r="A177" s="33">
        <v>1034</v>
      </c>
      <c r="B177" s="34" t="s">
        <v>231</v>
      </c>
      <c r="C177" s="35">
        <v>23139</v>
      </c>
      <c r="D177" s="35">
        <v>1702</v>
      </c>
      <c r="E177" s="36">
        <f t="shared" si="21"/>
        <v>13595.182138660399</v>
      </c>
      <c r="F177" s="37">
        <f t="shared" si="28"/>
        <v>0.78469220021372965</v>
      </c>
      <c r="G177" s="38">
        <f t="shared" si="22"/>
        <v>2238.1887470052284</v>
      </c>
      <c r="H177" s="38">
        <f t="shared" si="23"/>
        <v>699.21771732463117</v>
      </c>
      <c r="I177" s="36">
        <f t="shared" si="24"/>
        <v>2937.4064643298598</v>
      </c>
      <c r="J177" s="39">
        <f t="shared" si="30"/>
        <v>-209.08136636776354</v>
      </c>
      <c r="K177" s="36">
        <f t="shared" si="25"/>
        <v>2728.3250979620962</v>
      </c>
      <c r="L177" s="36">
        <f t="shared" si="26"/>
        <v>4999465.8022894217</v>
      </c>
      <c r="M177" s="36">
        <f t="shared" si="27"/>
        <v>4643609.3167314874</v>
      </c>
      <c r="N177" s="40">
        <f>'jan-mai'!M177</f>
        <v>4315621.923560068</v>
      </c>
      <c r="O177" s="40">
        <f t="shared" si="29"/>
        <v>327987.39317141939</v>
      </c>
      <c r="P177" s="4"/>
      <c r="Q177" s="4"/>
      <c r="R177" s="4"/>
      <c r="S177" s="4"/>
      <c r="T177" s="4"/>
    </row>
    <row r="178" spans="1:20" s="34" customFormat="1" x14ac:dyDescent="0.3">
      <c r="A178" s="33">
        <v>1037</v>
      </c>
      <c r="B178" s="34" t="s">
        <v>232</v>
      </c>
      <c r="C178" s="35">
        <v>107181</v>
      </c>
      <c r="D178" s="35">
        <v>5981</v>
      </c>
      <c r="E178" s="36">
        <f t="shared" si="21"/>
        <v>17920.247450259154</v>
      </c>
      <c r="F178" s="37">
        <f t="shared" si="28"/>
        <v>1.0343280624487405</v>
      </c>
      <c r="G178" s="38">
        <f t="shared" si="22"/>
        <v>-356.85043995402447</v>
      </c>
      <c r="H178" s="38">
        <f t="shared" si="23"/>
        <v>0</v>
      </c>
      <c r="I178" s="36">
        <f t="shared" si="24"/>
        <v>-356.85043995402447</v>
      </c>
      <c r="J178" s="39">
        <f t="shared" si="30"/>
        <v>-209.08136636776354</v>
      </c>
      <c r="K178" s="36">
        <f t="shared" si="25"/>
        <v>-565.93180632178803</v>
      </c>
      <c r="L178" s="36">
        <f t="shared" si="26"/>
        <v>-2134322.4813650204</v>
      </c>
      <c r="M178" s="36">
        <f t="shared" si="27"/>
        <v>-3384838.1336106141</v>
      </c>
      <c r="N178" s="40">
        <f>'jan-mai'!M178</f>
        <v>-5018356.7602496995</v>
      </c>
      <c r="O178" s="40">
        <f t="shared" si="29"/>
        <v>1633518.6266390854</v>
      </c>
      <c r="P178" s="4"/>
      <c r="Q178" s="4"/>
      <c r="R178" s="4"/>
      <c r="S178" s="4"/>
      <c r="T178" s="4"/>
    </row>
    <row r="179" spans="1:20" s="34" customFormat="1" x14ac:dyDescent="0.3">
      <c r="A179" s="33">
        <v>1046</v>
      </c>
      <c r="B179" s="34" t="s">
        <v>233</v>
      </c>
      <c r="C179" s="35">
        <v>72144</v>
      </c>
      <c r="D179" s="35">
        <v>1832</v>
      </c>
      <c r="E179" s="36">
        <f t="shared" si="21"/>
        <v>39379.912663755458</v>
      </c>
      <c r="F179" s="37">
        <f t="shared" si="28"/>
        <v>2.2729456653966995</v>
      </c>
      <c r="G179" s="38">
        <f t="shared" si="22"/>
        <v>-13232.649568051807</v>
      </c>
      <c r="H179" s="38">
        <f t="shared" si="23"/>
        <v>0</v>
      </c>
      <c r="I179" s="36">
        <f t="shared" si="24"/>
        <v>-13232.649568051807</v>
      </c>
      <c r="J179" s="39">
        <f t="shared" si="30"/>
        <v>-209.08136636776354</v>
      </c>
      <c r="K179" s="36">
        <f t="shared" si="25"/>
        <v>-13441.730934419571</v>
      </c>
      <c r="L179" s="36">
        <f t="shared" si="26"/>
        <v>-24242214.008670911</v>
      </c>
      <c r="M179" s="36">
        <f t="shared" si="27"/>
        <v>-24625251.071856655</v>
      </c>
      <c r="N179" s="40">
        <f>'jan-mai'!M179</f>
        <v>-24183582.742815156</v>
      </c>
      <c r="O179" s="40">
        <f t="shared" si="29"/>
        <v>-441668.32904149964</v>
      </c>
      <c r="P179" s="4"/>
      <c r="Q179" s="4"/>
      <c r="R179" s="4"/>
      <c r="S179" s="4"/>
      <c r="T179" s="4"/>
    </row>
    <row r="180" spans="1:20" s="34" customFormat="1" x14ac:dyDescent="0.3">
      <c r="A180" s="33">
        <v>1101</v>
      </c>
      <c r="B180" s="34" t="s">
        <v>234</v>
      </c>
      <c r="C180" s="35">
        <v>258114</v>
      </c>
      <c r="D180" s="35">
        <v>14942</v>
      </c>
      <c r="E180" s="36">
        <f t="shared" si="21"/>
        <v>17274.39432472226</v>
      </c>
      <c r="F180" s="37">
        <f t="shared" si="28"/>
        <v>0.99705045153308436</v>
      </c>
      <c r="G180" s="38">
        <f t="shared" si="22"/>
        <v>30.661435368112141</v>
      </c>
      <c r="H180" s="38">
        <f t="shared" si="23"/>
        <v>0</v>
      </c>
      <c r="I180" s="36">
        <f t="shared" si="24"/>
        <v>30.661435368112141</v>
      </c>
      <c r="J180" s="39">
        <f t="shared" si="30"/>
        <v>-209.08136636776354</v>
      </c>
      <c r="K180" s="36">
        <f t="shared" si="25"/>
        <v>-178.4199309996514</v>
      </c>
      <c r="L180" s="36">
        <f t="shared" si="26"/>
        <v>458143.16727033159</v>
      </c>
      <c r="M180" s="36">
        <f t="shared" si="27"/>
        <v>-2665950.6089967913</v>
      </c>
      <c r="N180" s="40">
        <f>'jan-mai'!M180</f>
        <v>33046.428414812202</v>
      </c>
      <c r="O180" s="40">
        <f t="shared" si="29"/>
        <v>-2698997.0374116036</v>
      </c>
      <c r="P180" s="4"/>
      <c r="Q180" s="4"/>
      <c r="R180" s="4"/>
      <c r="S180" s="4"/>
      <c r="T180" s="4"/>
    </row>
    <row r="181" spans="1:20" s="34" customFormat="1" x14ac:dyDescent="0.3">
      <c r="A181" s="33">
        <v>1102</v>
      </c>
      <c r="B181" s="34" t="s">
        <v>235</v>
      </c>
      <c r="C181" s="35">
        <v>1399333</v>
      </c>
      <c r="D181" s="35">
        <v>74820</v>
      </c>
      <c r="E181" s="36">
        <f t="shared" si="21"/>
        <v>18702.659716653303</v>
      </c>
      <c r="F181" s="37">
        <f t="shared" si="28"/>
        <v>1.0794876488764316</v>
      </c>
      <c r="G181" s="38">
        <f t="shared" si="22"/>
        <v>-826.29779979051375</v>
      </c>
      <c r="H181" s="38">
        <f t="shared" si="23"/>
        <v>0</v>
      </c>
      <c r="I181" s="36">
        <f t="shared" si="24"/>
        <v>-826.29779979051375</v>
      </c>
      <c r="J181" s="39">
        <f t="shared" si="30"/>
        <v>-209.08136636776354</v>
      </c>
      <c r="K181" s="36">
        <f t="shared" si="25"/>
        <v>-1035.3791661582773</v>
      </c>
      <c r="L181" s="36">
        <f t="shared" si="26"/>
        <v>-61823601.380326241</v>
      </c>
      <c r="M181" s="36">
        <f t="shared" si="27"/>
        <v>-77467069.211962298</v>
      </c>
      <c r="N181" s="40">
        <f>'jan-mai'!M181</f>
        <v>-65176464.638335153</v>
      </c>
      <c r="O181" s="40">
        <f t="shared" si="29"/>
        <v>-12290604.573627144</v>
      </c>
      <c r="P181" s="4"/>
      <c r="Q181" s="4"/>
      <c r="R181" s="4"/>
      <c r="S181" s="4"/>
      <c r="T181" s="4"/>
    </row>
    <row r="182" spans="1:20" s="34" customFormat="1" x14ac:dyDescent="0.3">
      <c r="A182" s="33">
        <v>1103</v>
      </c>
      <c r="B182" s="34" t="s">
        <v>236</v>
      </c>
      <c r="C182" s="35">
        <v>3103463</v>
      </c>
      <c r="D182" s="35">
        <v>132644</v>
      </c>
      <c r="E182" s="36">
        <f t="shared" si="21"/>
        <v>23396.934652151624</v>
      </c>
      <c r="F182" s="37">
        <f t="shared" si="28"/>
        <v>1.3504337009392029</v>
      </c>
      <c r="G182" s="38">
        <f t="shared" si="22"/>
        <v>-3642.862761089506</v>
      </c>
      <c r="H182" s="38">
        <f t="shared" si="23"/>
        <v>0</v>
      </c>
      <c r="I182" s="36">
        <f t="shared" si="24"/>
        <v>-3642.862761089506</v>
      </c>
      <c r="J182" s="39">
        <f t="shared" si="30"/>
        <v>-209.08136636776354</v>
      </c>
      <c r="K182" s="36">
        <f t="shared" si="25"/>
        <v>-3851.9441274572696</v>
      </c>
      <c r="L182" s="36">
        <f t="shared" si="26"/>
        <v>-483203888.08195645</v>
      </c>
      <c r="M182" s="36">
        <f t="shared" si="27"/>
        <v>-510937276.8424421</v>
      </c>
      <c r="N182" s="40">
        <f>'jan-mai'!M182</f>
        <v>-434749554.00544411</v>
      </c>
      <c r="O182" s="40">
        <f t="shared" si="29"/>
        <v>-76187722.836997986</v>
      </c>
      <c r="P182" s="4"/>
      <c r="Q182" s="4"/>
      <c r="R182" s="4"/>
      <c r="S182" s="4"/>
      <c r="T182" s="4"/>
    </row>
    <row r="183" spans="1:20" s="34" customFormat="1" x14ac:dyDescent="0.3">
      <c r="A183" s="33">
        <v>1106</v>
      </c>
      <c r="B183" s="34" t="s">
        <v>237</v>
      </c>
      <c r="C183" s="35">
        <v>605275</v>
      </c>
      <c r="D183" s="35">
        <v>36951</v>
      </c>
      <c r="E183" s="36">
        <f t="shared" si="21"/>
        <v>16380.476847717247</v>
      </c>
      <c r="F183" s="37">
        <f t="shared" si="28"/>
        <v>0.94545496243361382</v>
      </c>
      <c r="G183" s="38">
        <f t="shared" si="22"/>
        <v>567.01192157111939</v>
      </c>
      <c r="H183" s="38">
        <f t="shared" si="23"/>
        <v>0</v>
      </c>
      <c r="I183" s="36">
        <f t="shared" si="24"/>
        <v>567.01192157111939</v>
      </c>
      <c r="J183" s="39">
        <f t="shared" si="30"/>
        <v>-209.08136636776354</v>
      </c>
      <c r="K183" s="36">
        <f t="shared" si="25"/>
        <v>357.93055520335588</v>
      </c>
      <c r="L183" s="36">
        <f t="shared" si="26"/>
        <v>20951657.513974432</v>
      </c>
      <c r="M183" s="36">
        <f t="shared" si="27"/>
        <v>13225891.945319204</v>
      </c>
      <c r="N183" s="40">
        <f>'jan-mai'!M183</f>
        <v>12403286.064539932</v>
      </c>
      <c r="O183" s="40">
        <f t="shared" si="29"/>
        <v>822605.88077927195</v>
      </c>
      <c r="P183" s="4"/>
      <c r="Q183" s="4"/>
      <c r="R183" s="4"/>
      <c r="S183" s="4"/>
      <c r="T183" s="4"/>
    </row>
    <row r="184" spans="1:20" s="34" customFormat="1" x14ac:dyDescent="0.3">
      <c r="A184" s="33">
        <v>1111</v>
      </c>
      <c r="B184" s="34" t="s">
        <v>238</v>
      </c>
      <c r="C184" s="35">
        <v>48077</v>
      </c>
      <c r="D184" s="35">
        <v>3313</v>
      </c>
      <c r="E184" s="36">
        <f t="shared" si="21"/>
        <v>14511.620887413221</v>
      </c>
      <c r="F184" s="37">
        <f t="shared" si="28"/>
        <v>0.83758758114981968</v>
      </c>
      <c r="G184" s="38">
        <f t="shared" si="22"/>
        <v>1688.3254977535355</v>
      </c>
      <c r="H184" s="38">
        <f t="shared" si="23"/>
        <v>378.4641552611435</v>
      </c>
      <c r="I184" s="36">
        <f t="shared" si="24"/>
        <v>2066.7896530146791</v>
      </c>
      <c r="J184" s="39">
        <f t="shared" si="30"/>
        <v>-209.08136636776354</v>
      </c>
      <c r="K184" s="36">
        <f t="shared" si="25"/>
        <v>1857.7082866469154</v>
      </c>
      <c r="L184" s="36">
        <f t="shared" si="26"/>
        <v>6847274.1204376314</v>
      </c>
      <c r="M184" s="36">
        <f t="shared" si="27"/>
        <v>6154587.553661231</v>
      </c>
      <c r="N184" s="40">
        <f>'jan-mai'!M184</f>
        <v>5631144.320067279</v>
      </c>
      <c r="O184" s="40">
        <f t="shared" si="29"/>
        <v>523443.23359395191</v>
      </c>
      <c r="P184" s="4"/>
      <c r="Q184" s="4"/>
      <c r="R184" s="4"/>
      <c r="S184" s="4"/>
      <c r="T184" s="4"/>
    </row>
    <row r="185" spans="1:20" s="34" customFormat="1" x14ac:dyDescent="0.3">
      <c r="A185" s="33">
        <v>1112</v>
      </c>
      <c r="B185" s="34" t="s">
        <v>239</v>
      </c>
      <c r="C185" s="35">
        <v>44676</v>
      </c>
      <c r="D185" s="35">
        <v>3243</v>
      </c>
      <c r="E185" s="36">
        <f t="shared" si="21"/>
        <v>13776.133209990749</v>
      </c>
      <c r="F185" s="37">
        <f t="shared" si="28"/>
        <v>0.79513640705443578</v>
      </c>
      <c r="G185" s="38">
        <f t="shared" si="22"/>
        <v>2129.6181042070189</v>
      </c>
      <c r="H185" s="38">
        <f t="shared" si="23"/>
        <v>635.88484235900876</v>
      </c>
      <c r="I185" s="36">
        <f t="shared" si="24"/>
        <v>2765.5029465660277</v>
      </c>
      <c r="J185" s="39">
        <f t="shared" si="30"/>
        <v>-209.08136636776354</v>
      </c>
      <c r="K185" s="36">
        <f t="shared" si="25"/>
        <v>2556.4215801982641</v>
      </c>
      <c r="L185" s="36">
        <f t="shared" si="26"/>
        <v>8968526.0557136275</v>
      </c>
      <c r="M185" s="36">
        <f t="shared" si="27"/>
        <v>8290475.1845829701</v>
      </c>
      <c r="N185" s="40">
        <f>'jan-mai'!M185</f>
        <v>7386598.5300266137</v>
      </c>
      <c r="O185" s="40">
        <f t="shared" si="29"/>
        <v>903876.65455635637</v>
      </c>
      <c r="P185" s="4"/>
      <c r="Q185" s="4"/>
      <c r="R185" s="4"/>
      <c r="S185" s="4"/>
      <c r="T185" s="4"/>
    </row>
    <row r="186" spans="1:20" s="34" customFormat="1" x14ac:dyDescent="0.3">
      <c r="A186" s="33">
        <v>1114</v>
      </c>
      <c r="B186" s="34" t="s">
        <v>240</v>
      </c>
      <c r="C186" s="35">
        <v>43884</v>
      </c>
      <c r="D186" s="35">
        <v>2825</v>
      </c>
      <c r="E186" s="36">
        <f t="shared" si="21"/>
        <v>15534.159292035398</v>
      </c>
      <c r="F186" s="37">
        <f t="shared" si="28"/>
        <v>0.89660686477120666</v>
      </c>
      <c r="G186" s="38">
        <f t="shared" si="22"/>
        <v>1074.8024549802292</v>
      </c>
      <c r="H186" s="38">
        <f t="shared" si="23"/>
        <v>20.575713643381548</v>
      </c>
      <c r="I186" s="36">
        <f t="shared" si="24"/>
        <v>1095.3781686236107</v>
      </c>
      <c r="J186" s="39">
        <f t="shared" si="30"/>
        <v>-209.08136636776354</v>
      </c>
      <c r="K186" s="36">
        <f t="shared" si="25"/>
        <v>886.29680225584718</v>
      </c>
      <c r="L186" s="36">
        <f t="shared" si="26"/>
        <v>3094443.3263617004</v>
      </c>
      <c r="M186" s="36">
        <f t="shared" si="27"/>
        <v>2503788.4663727684</v>
      </c>
      <c r="N186" s="40">
        <f>'jan-mai'!M186</f>
        <v>1884712.2409266704</v>
      </c>
      <c r="O186" s="40">
        <f t="shared" si="29"/>
        <v>619076.22544609802</v>
      </c>
      <c r="P186" s="4"/>
      <c r="Q186" s="4"/>
      <c r="R186" s="4"/>
      <c r="S186" s="4"/>
      <c r="T186" s="4"/>
    </row>
    <row r="187" spans="1:20" s="34" customFormat="1" x14ac:dyDescent="0.3">
      <c r="A187" s="33">
        <v>1119</v>
      </c>
      <c r="B187" s="34" t="s">
        <v>241</v>
      </c>
      <c r="C187" s="35">
        <v>288299</v>
      </c>
      <c r="D187" s="35">
        <v>18591</v>
      </c>
      <c r="E187" s="36">
        <f t="shared" si="21"/>
        <v>15507.449841321069</v>
      </c>
      <c r="F187" s="37">
        <f t="shared" si="28"/>
        <v>0.8950652379335694</v>
      </c>
      <c r="G187" s="38">
        <f t="shared" si="22"/>
        <v>1090.8281254088263</v>
      </c>
      <c r="H187" s="38">
        <f t="shared" si="23"/>
        <v>29.924021393396469</v>
      </c>
      <c r="I187" s="36">
        <f t="shared" si="24"/>
        <v>1120.7521468022228</v>
      </c>
      <c r="J187" s="39">
        <f t="shared" si="30"/>
        <v>-209.08136636776354</v>
      </c>
      <c r="K187" s="36">
        <f t="shared" si="25"/>
        <v>911.67078043445929</v>
      </c>
      <c r="L187" s="36">
        <f t="shared" si="26"/>
        <v>20835903.161200125</v>
      </c>
      <c r="M187" s="36">
        <f t="shared" si="27"/>
        <v>16948871.479057033</v>
      </c>
      <c r="N187" s="40">
        <f>'jan-mai'!M187</f>
        <v>17841122.609227516</v>
      </c>
      <c r="O187" s="40">
        <f t="shared" si="29"/>
        <v>-892251.13017048314</v>
      </c>
      <c r="P187" s="4"/>
      <c r="Q187" s="4"/>
      <c r="R187" s="4"/>
      <c r="S187" s="4"/>
      <c r="T187" s="4"/>
    </row>
    <row r="188" spans="1:20" s="34" customFormat="1" x14ac:dyDescent="0.3">
      <c r="A188" s="33">
        <v>1120</v>
      </c>
      <c r="B188" s="34" t="s">
        <v>242</v>
      </c>
      <c r="C188" s="35">
        <v>325190</v>
      </c>
      <c r="D188" s="35">
        <v>18970</v>
      </c>
      <c r="E188" s="36">
        <f t="shared" si="21"/>
        <v>17142.32999472852</v>
      </c>
      <c r="F188" s="37">
        <f t="shared" si="28"/>
        <v>0.98942790932544078</v>
      </c>
      <c r="G188" s="38">
        <f t="shared" si="22"/>
        <v>109.9000333643562</v>
      </c>
      <c r="H188" s="38">
        <f t="shared" si="23"/>
        <v>0</v>
      </c>
      <c r="I188" s="36">
        <f t="shared" si="24"/>
        <v>109.9000333643562</v>
      </c>
      <c r="J188" s="39">
        <f t="shared" si="30"/>
        <v>-209.08136636776354</v>
      </c>
      <c r="K188" s="36">
        <f t="shared" si="25"/>
        <v>-99.181333003407332</v>
      </c>
      <c r="L188" s="36">
        <f t="shared" si="26"/>
        <v>2084803.6329218373</v>
      </c>
      <c r="M188" s="36">
        <f t="shared" si="27"/>
        <v>-1881469.887074637</v>
      </c>
      <c r="N188" s="40">
        <f>'jan-mai'!M188</f>
        <v>-1744781.1305696082</v>
      </c>
      <c r="O188" s="40">
        <f t="shared" si="29"/>
        <v>-136688.75650502881</v>
      </c>
      <c r="P188" s="4"/>
      <c r="Q188" s="4"/>
      <c r="R188" s="4"/>
      <c r="S188" s="4"/>
      <c r="T188" s="4"/>
    </row>
    <row r="189" spans="1:20" s="34" customFormat="1" x14ac:dyDescent="0.3">
      <c r="A189" s="33">
        <v>1121</v>
      </c>
      <c r="B189" s="34" t="s">
        <v>243</v>
      </c>
      <c r="C189" s="35">
        <v>327850</v>
      </c>
      <c r="D189" s="35">
        <v>18572</v>
      </c>
      <c r="E189" s="36">
        <f t="shared" si="21"/>
        <v>17652.918371742409</v>
      </c>
      <c r="F189" s="37">
        <f t="shared" si="28"/>
        <v>1.0188982549873242</v>
      </c>
      <c r="G189" s="38">
        <f t="shared" si="22"/>
        <v>-196.45299284397768</v>
      </c>
      <c r="H189" s="38">
        <f t="shared" si="23"/>
        <v>0</v>
      </c>
      <c r="I189" s="36">
        <f t="shared" si="24"/>
        <v>-196.45299284397768</v>
      </c>
      <c r="J189" s="39">
        <f t="shared" si="30"/>
        <v>-209.08136636776354</v>
      </c>
      <c r="K189" s="36">
        <f t="shared" si="25"/>
        <v>-405.53435921174122</v>
      </c>
      <c r="L189" s="36">
        <f t="shared" si="26"/>
        <v>-3648524.9830983537</v>
      </c>
      <c r="M189" s="36">
        <f t="shared" si="27"/>
        <v>-7531584.1192804575</v>
      </c>
      <c r="N189" s="40">
        <f>'jan-mai'!M189</f>
        <v>-5998947.3250890244</v>
      </c>
      <c r="O189" s="40">
        <f t="shared" si="29"/>
        <v>-1532636.7941914331</v>
      </c>
      <c r="P189" s="4"/>
      <c r="Q189" s="4"/>
      <c r="R189" s="4"/>
      <c r="S189" s="4"/>
      <c r="T189" s="4"/>
    </row>
    <row r="190" spans="1:20" s="34" customFormat="1" x14ac:dyDescent="0.3">
      <c r="A190" s="33">
        <v>1122</v>
      </c>
      <c r="B190" s="34" t="s">
        <v>244</v>
      </c>
      <c r="C190" s="35">
        <v>193899</v>
      </c>
      <c r="D190" s="35">
        <v>11853</v>
      </c>
      <c r="E190" s="36">
        <f t="shared" si="21"/>
        <v>16358.643381422426</v>
      </c>
      <c r="F190" s="37">
        <f t="shared" si="28"/>
        <v>0.94419476962924842</v>
      </c>
      <c r="G190" s="38">
        <f t="shared" si="22"/>
        <v>580.11200134801254</v>
      </c>
      <c r="H190" s="38">
        <f t="shared" si="23"/>
        <v>0</v>
      </c>
      <c r="I190" s="36">
        <f t="shared" si="24"/>
        <v>580.11200134801254</v>
      </c>
      <c r="J190" s="39">
        <f t="shared" si="30"/>
        <v>-209.08136636776354</v>
      </c>
      <c r="K190" s="36">
        <f t="shared" si="25"/>
        <v>371.03063498024903</v>
      </c>
      <c r="L190" s="36">
        <f t="shared" si="26"/>
        <v>6876067.551977993</v>
      </c>
      <c r="M190" s="36">
        <f t="shared" si="27"/>
        <v>4397826.1164208921</v>
      </c>
      <c r="N190" s="40">
        <f>'jan-mai'!M190</f>
        <v>3907560.561906084</v>
      </c>
      <c r="O190" s="40">
        <f t="shared" si="29"/>
        <v>490265.55451480811</v>
      </c>
      <c r="P190" s="4"/>
      <c r="Q190" s="4"/>
      <c r="R190" s="4"/>
      <c r="S190" s="4"/>
      <c r="T190" s="4"/>
    </row>
    <row r="191" spans="1:20" s="34" customFormat="1" x14ac:dyDescent="0.3">
      <c r="A191" s="33">
        <v>1124</v>
      </c>
      <c r="B191" s="34" t="s">
        <v>245</v>
      </c>
      <c r="C191" s="35">
        <v>618028</v>
      </c>
      <c r="D191" s="35">
        <v>26096</v>
      </c>
      <c r="E191" s="36">
        <f t="shared" si="21"/>
        <v>23682.863274064992</v>
      </c>
      <c r="F191" s="37">
        <f t="shared" si="28"/>
        <v>1.36693704434019</v>
      </c>
      <c r="G191" s="38">
        <f t="shared" si="22"/>
        <v>-3814.4199342375268</v>
      </c>
      <c r="H191" s="38">
        <f t="shared" si="23"/>
        <v>0</v>
      </c>
      <c r="I191" s="36">
        <f t="shared" si="24"/>
        <v>-3814.4199342375268</v>
      </c>
      <c r="J191" s="39">
        <f t="shared" si="30"/>
        <v>-209.08136636776354</v>
      </c>
      <c r="K191" s="36">
        <f t="shared" si="25"/>
        <v>-4023.5013006052905</v>
      </c>
      <c r="L191" s="36">
        <f t="shared" si="26"/>
        <v>-99541102.603862494</v>
      </c>
      <c r="M191" s="36">
        <f t="shared" si="27"/>
        <v>-104997289.94059566</v>
      </c>
      <c r="N191" s="40">
        <f>'jan-mai'!M191</f>
        <v>-90660527.105078757</v>
      </c>
      <c r="O191" s="40">
        <f t="shared" si="29"/>
        <v>-14336762.8355169</v>
      </c>
      <c r="P191" s="4"/>
      <c r="Q191" s="4"/>
      <c r="R191" s="4"/>
      <c r="S191" s="4"/>
      <c r="T191" s="4"/>
    </row>
    <row r="192" spans="1:20" s="34" customFormat="1" x14ac:dyDescent="0.3">
      <c r="A192" s="33">
        <v>1127</v>
      </c>
      <c r="B192" s="34" t="s">
        <v>246</v>
      </c>
      <c r="C192" s="35">
        <v>219817</v>
      </c>
      <c r="D192" s="35">
        <v>10737</v>
      </c>
      <c r="E192" s="36">
        <f t="shared" si="21"/>
        <v>20472.850889447705</v>
      </c>
      <c r="F192" s="37">
        <f t="shared" si="28"/>
        <v>1.1816602562024436</v>
      </c>
      <c r="G192" s="38">
        <f t="shared" si="22"/>
        <v>-1888.4125034671551</v>
      </c>
      <c r="H192" s="38">
        <f t="shared" si="23"/>
        <v>0</v>
      </c>
      <c r="I192" s="36">
        <f t="shared" si="24"/>
        <v>-1888.4125034671551</v>
      </c>
      <c r="J192" s="39">
        <f t="shared" si="30"/>
        <v>-209.08136636776354</v>
      </c>
      <c r="K192" s="36">
        <f t="shared" si="25"/>
        <v>-2097.4938698349188</v>
      </c>
      <c r="L192" s="36">
        <f t="shared" si="26"/>
        <v>-20275885.049726844</v>
      </c>
      <c r="M192" s="36">
        <f t="shared" si="27"/>
        <v>-22520791.680417523</v>
      </c>
      <c r="N192" s="40">
        <f>'jan-mai'!M192</f>
        <v>-19069308.465942331</v>
      </c>
      <c r="O192" s="40">
        <f t="shared" si="29"/>
        <v>-3451483.2144751921</v>
      </c>
      <c r="P192" s="4"/>
      <c r="Q192" s="4"/>
      <c r="R192" s="4"/>
      <c r="S192" s="4"/>
      <c r="T192" s="4"/>
    </row>
    <row r="193" spans="1:20" s="34" customFormat="1" x14ac:dyDescent="0.3">
      <c r="A193" s="33">
        <v>1129</v>
      </c>
      <c r="B193" s="34" t="s">
        <v>247</v>
      </c>
      <c r="C193" s="35">
        <v>40482</v>
      </c>
      <c r="D193" s="35">
        <v>1238</v>
      </c>
      <c r="E193" s="36">
        <f t="shared" si="21"/>
        <v>32699.515347334411</v>
      </c>
      <c r="F193" s="37">
        <f t="shared" si="28"/>
        <v>1.8873638015379155</v>
      </c>
      <c r="G193" s="38">
        <f t="shared" si="22"/>
        <v>-9224.4111781991778</v>
      </c>
      <c r="H193" s="38">
        <f t="shared" si="23"/>
        <v>0</v>
      </c>
      <c r="I193" s="36">
        <f t="shared" si="24"/>
        <v>-9224.4111781991778</v>
      </c>
      <c r="J193" s="39">
        <f t="shared" si="30"/>
        <v>-209.08136636776354</v>
      </c>
      <c r="K193" s="36">
        <f t="shared" si="25"/>
        <v>-9433.4925445669414</v>
      </c>
      <c r="L193" s="36">
        <f t="shared" si="26"/>
        <v>-11419821.038610581</v>
      </c>
      <c r="M193" s="36">
        <f t="shared" si="27"/>
        <v>-11678663.770173874</v>
      </c>
      <c r="N193" s="40">
        <f>'jan-mai'!M193</f>
        <v>-11724300.128605438</v>
      </c>
      <c r="O193" s="40">
        <f t="shared" si="29"/>
        <v>45636.358431564644</v>
      </c>
      <c r="P193" s="4"/>
      <c r="Q193" s="4"/>
      <c r="R193" s="4"/>
      <c r="S193" s="4"/>
      <c r="T193" s="4"/>
    </row>
    <row r="194" spans="1:20" s="34" customFormat="1" x14ac:dyDescent="0.3">
      <c r="A194" s="33">
        <v>1130</v>
      </c>
      <c r="B194" s="34" t="s">
        <v>248</v>
      </c>
      <c r="C194" s="35">
        <v>196999</v>
      </c>
      <c r="D194" s="35">
        <v>12464</v>
      </c>
      <c r="E194" s="36">
        <f t="shared" si="21"/>
        <v>15805.439666238768</v>
      </c>
      <c r="F194" s="37">
        <f t="shared" si="28"/>
        <v>0.91226473470905078</v>
      </c>
      <c r="G194" s="38">
        <f t="shared" si="22"/>
        <v>912.03423045820705</v>
      </c>
      <c r="H194" s="38">
        <f t="shared" si="23"/>
        <v>0</v>
      </c>
      <c r="I194" s="36">
        <f t="shared" si="24"/>
        <v>912.03423045820705</v>
      </c>
      <c r="J194" s="39">
        <f t="shared" si="30"/>
        <v>-209.08136636776354</v>
      </c>
      <c r="K194" s="36">
        <f t="shared" si="25"/>
        <v>702.95286409044354</v>
      </c>
      <c r="L194" s="36">
        <f t="shared" si="26"/>
        <v>11367594.648431093</v>
      </c>
      <c r="M194" s="36">
        <f t="shared" si="27"/>
        <v>8761604.4980232883</v>
      </c>
      <c r="N194" s="40">
        <f>'jan-mai'!M194</f>
        <v>8118927.5295256777</v>
      </c>
      <c r="O194" s="40">
        <f t="shared" si="29"/>
        <v>642676.96849761065</v>
      </c>
      <c r="P194" s="4"/>
      <c r="Q194" s="4"/>
      <c r="R194" s="4"/>
      <c r="S194" s="4"/>
      <c r="T194" s="4"/>
    </row>
    <row r="195" spans="1:20" s="34" customFormat="1" x14ac:dyDescent="0.3">
      <c r="A195" s="33">
        <v>1133</v>
      </c>
      <c r="B195" s="34" t="s">
        <v>249</v>
      </c>
      <c r="C195" s="35">
        <v>63983</v>
      </c>
      <c r="D195" s="35">
        <v>2737</v>
      </c>
      <c r="E195" s="36">
        <f t="shared" si="21"/>
        <v>23377.055169894044</v>
      </c>
      <c r="F195" s="37">
        <f t="shared" si="28"/>
        <v>1.3492862889727644</v>
      </c>
      <c r="G195" s="38">
        <f t="shared" si="22"/>
        <v>-3630.935071734958</v>
      </c>
      <c r="H195" s="38">
        <f t="shared" si="23"/>
        <v>0</v>
      </c>
      <c r="I195" s="36">
        <f t="shared" si="24"/>
        <v>-3630.935071734958</v>
      </c>
      <c r="J195" s="39">
        <f t="shared" si="30"/>
        <v>-209.08136636776354</v>
      </c>
      <c r="K195" s="36">
        <f t="shared" si="25"/>
        <v>-3840.0164381027216</v>
      </c>
      <c r="L195" s="36">
        <f t="shared" si="26"/>
        <v>-9937869.2913385797</v>
      </c>
      <c r="M195" s="36">
        <f t="shared" si="27"/>
        <v>-10510124.99108715</v>
      </c>
      <c r="N195" s="40">
        <f>'jan-mai'!M195</f>
        <v>-10752524.436181812</v>
      </c>
      <c r="O195" s="40">
        <f t="shared" si="29"/>
        <v>242399.44509466179</v>
      </c>
      <c r="P195" s="4"/>
      <c r="Q195" s="4"/>
      <c r="R195" s="4"/>
      <c r="S195" s="4"/>
      <c r="T195" s="4"/>
    </row>
    <row r="196" spans="1:20" s="34" customFormat="1" x14ac:dyDescent="0.3">
      <c r="A196" s="33">
        <v>1134</v>
      </c>
      <c r="B196" s="34" t="s">
        <v>250</v>
      </c>
      <c r="C196" s="35">
        <v>98368</v>
      </c>
      <c r="D196" s="35">
        <v>3903</v>
      </c>
      <c r="E196" s="36">
        <f t="shared" si="21"/>
        <v>25203.177043300027</v>
      </c>
      <c r="F196" s="37">
        <f t="shared" si="28"/>
        <v>1.4546871270113015</v>
      </c>
      <c r="G196" s="38">
        <f t="shared" si="22"/>
        <v>-4726.6081957785482</v>
      </c>
      <c r="H196" s="38">
        <f t="shared" si="23"/>
        <v>0</v>
      </c>
      <c r="I196" s="36">
        <f t="shared" si="24"/>
        <v>-4726.6081957785482</v>
      </c>
      <c r="J196" s="39">
        <f t="shared" si="30"/>
        <v>-209.08136636776354</v>
      </c>
      <c r="K196" s="36">
        <f t="shared" si="25"/>
        <v>-4935.6895621463118</v>
      </c>
      <c r="L196" s="36">
        <f t="shared" si="26"/>
        <v>-18447951.788123675</v>
      </c>
      <c r="M196" s="36">
        <f t="shared" si="27"/>
        <v>-19263996.361057054</v>
      </c>
      <c r="N196" s="40">
        <f>'jan-mai'!M196</f>
        <v>-20439390.308519404</v>
      </c>
      <c r="O196" s="40">
        <f t="shared" si="29"/>
        <v>1175393.9474623501</v>
      </c>
      <c r="P196" s="4"/>
      <c r="Q196" s="4"/>
      <c r="R196" s="4"/>
      <c r="S196" s="4"/>
      <c r="T196" s="4"/>
    </row>
    <row r="197" spans="1:20" s="34" customFormat="1" x14ac:dyDescent="0.3">
      <c r="A197" s="33">
        <v>1135</v>
      </c>
      <c r="B197" s="34" t="s">
        <v>251</v>
      </c>
      <c r="C197" s="35">
        <v>67142</v>
      </c>
      <c r="D197" s="35">
        <v>4710</v>
      </c>
      <c r="E197" s="36">
        <f t="shared" si="21"/>
        <v>14255.2016985138</v>
      </c>
      <c r="F197" s="37">
        <f t="shared" si="28"/>
        <v>0.82278747509295935</v>
      </c>
      <c r="G197" s="38">
        <f t="shared" si="22"/>
        <v>1842.177011093188</v>
      </c>
      <c r="H197" s="38">
        <f t="shared" si="23"/>
        <v>468.21087137594083</v>
      </c>
      <c r="I197" s="36">
        <f t="shared" si="24"/>
        <v>2310.3878824691287</v>
      </c>
      <c r="J197" s="39">
        <f t="shared" si="30"/>
        <v>-209.08136636776354</v>
      </c>
      <c r="K197" s="36">
        <f t="shared" si="25"/>
        <v>2101.3065161013651</v>
      </c>
      <c r="L197" s="36">
        <f t="shared" si="26"/>
        <v>10881926.926429596</v>
      </c>
      <c r="M197" s="36">
        <f t="shared" si="27"/>
        <v>9897153.6908374298</v>
      </c>
      <c r="N197" s="40">
        <f>'jan-mai'!M197</f>
        <v>8893802.444164468</v>
      </c>
      <c r="O197" s="40">
        <f t="shared" si="29"/>
        <v>1003351.2466729619</v>
      </c>
      <c r="P197" s="4"/>
      <c r="Q197" s="4"/>
      <c r="R197" s="4"/>
      <c r="S197" s="4"/>
      <c r="T197" s="4"/>
    </row>
    <row r="198" spans="1:20" s="34" customFormat="1" x14ac:dyDescent="0.3">
      <c r="A198" s="33">
        <v>1141</v>
      </c>
      <c r="B198" s="34" t="s">
        <v>252</v>
      </c>
      <c r="C198" s="35">
        <v>51727</v>
      </c>
      <c r="D198" s="35">
        <v>3221</v>
      </c>
      <c r="E198" s="36">
        <f t="shared" si="21"/>
        <v>16059.298354548277</v>
      </c>
      <c r="F198" s="37">
        <f t="shared" si="28"/>
        <v>0.92691705276123015</v>
      </c>
      <c r="G198" s="38">
        <f t="shared" si="22"/>
        <v>759.71901747250195</v>
      </c>
      <c r="H198" s="38">
        <f t="shared" si="23"/>
        <v>0</v>
      </c>
      <c r="I198" s="36">
        <f t="shared" si="24"/>
        <v>759.71901747250195</v>
      </c>
      <c r="J198" s="39">
        <f t="shared" si="30"/>
        <v>-209.08136636776354</v>
      </c>
      <c r="K198" s="36">
        <f t="shared" si="25"/>
        <v>550.63765110473844</v>
      </c>
      <c r="L198" s="36">
        <f t="shared" si="26"/>
        <v>2447054.9552789289</v>
      </c>
      <c r="M198" s="36">
        <f t="shared" si="27"/>
        <v>1773603.8742083625</v>
      </c>
      <c r="N198" s="40">
        <f>'jan-mai'!M198</f>
        <v>1347289.7300176753</v>
      </c>
      <c r="O198" s="40">
        <f t="shared" si="29"/>
        <v>426314.14419068722</v>
      </c>
      <c r="P198" s="4"/>
      <c r="Q198" s="4"/>
      <c r="R198" s="4"/>
      <c r="S198" s="4"/>
      <c r="T198" s="4"/>
    </row>
    <row r="199" spans="1:20" s="34" customFormat="1" x14ac:dyDescent="0.3">
      <c r="A199" s="33">
        <v>1142</v>
      </c>
      <c r="B199" s="34" t="s">
        <v>253</v>
      </c>
      <c r="C199" s="35">
        <v>90404</v>
      </c>
      <c r="D199" s="35">
        <v>4856</v>
      </c>
      <c r="E199" s="36">
        <f t="shared" si="21"/>
        <v>18616.968698517299</v>
      </c>
      <c r="F199" s="37">
        <f t="shared" si="28"/>
        <v>1.0745417001665216</v>
      </c>
      <c r="G199" s="38">
        <f t="shared" si="22"/>
        <v>-774.88318890891162</v>
      </c>
      <c r="H199" s="38">
        <f t="shared" si="23"/>
        <v>0</v>
      </c>
      <c r="I199" s="36">
        <f t="shared" si="24"/>
        <v>-774.88318890891162</v>
      </c>
      <c r="J199" s="39">
        <f t="shared" si="30"/>
        <v>-209.08136636776354</v>
      </c>
      <c r="K199" s="36">
        <f t="shared" si="25"/>
        <v>-983.96455527667513</v>
      </c>
      <c r="L199" s="36">
        <f t="shared" si="26"/>
        <v>-3762832.7653416749</v>
      </c>
      <c r="M199" s="36">
        <f t="shared" si="27"/>
        <v>-4778131.8804235347</v>
      </c>
      <c r="N199" s="40">
        <f>'jan-mai'!M199</f>
        <v>-3727421.5060646292</v>
      </c>
      <c r="O199" s="40">
        <f t="shared" si="29"/>
        <v>-1050710.3743589055</v>
      </c>
      <c r="P199" s="4"/>
      <c r="Q199" s="4"/>
      <c r="R199" s="4"/>
      <c r="S199" s="4"/>
      <c r="T199" s="4"/>
    </row>
    <row r="200" spans="1:20" s="34" customFormat="1" x14ac:dyDescent="0.3">
      <c r="A200" s="33">
        <v>1144</v>
      </c>
      <c r="B200" s="34" t="s">
        <v>254</v>
      </c>
      <c r="C200" s="35">
        <v>7505</v>
      </c>
      <c r="D200" s="35">
        <v>524</v>
      </c>
      <c r="E200" s="36">
        <f t="shared" ref="E200:E263" si="31">(C200*1000)/D200</f>
        <v>14322.519083969466</v>
      </c>
      <c r="F200" s="37">
        <f t="shared" si="28"/>
        <v>0.82667292706904061</v>
      </c>
      <c r="G200" s="38">
        <f t="shared" ref="G200:G263" si="32">(E$437-E200)*0.6</f>
        <v>1801.7865798197884</v>
      </c>
      <c r="H200" s="38">
        <f t="shared" ref="H200:H263" si="33">IF(E200&gt;=E$437*0.9,0,IF(E200&lt;0.9*E$437,(E$437*0.9-E200)*0.35))</f>
        <v>444.64978646645767</v>
      </c>
      <c r="I200" s="36">
        <f t="shared" ref="I200:I263" si="34">G200+H200</f>
        <v>2246.4363662862461</v>
      </c>
      <c r="J200" s="39">
        <f t="shared" si="30"/>
        <v>-209.08136636776354</v>
      </c>
      <c r="K200" s="36">
        <f t="shared" ref="K200:K263" si="35">I200+J200</f>
        <v>2037.3549999184825</v>
      </c>
      <c r="L200" s="36">
        <f t="shared" ref="L200:L263" si="36">(I200*D200)</f>
        <v>1177132.6559339929</v>
      </c>
      <c r="M200" s="36">
        <f t="shared" ref="M200:M263" si="37">(K200*D200)</f>
        <v>1067574.0199572849</v>
      </c>
      <c r="N200" s="40">
        <f>'jan-mai'!M200</f>
        <v>969874.19973294658</v>
      </c>
      <c r="O200" s="40">
        <f t="shared" si="29"/>
        <v>97699.820224338328</v>
      </c>
      <c r="P200" s="4"/>
      <c r="Q200" s="4"/>
      <c r="R200" s="4"/>
      <c r="S200" s="4"/>
      <c r="T200" s="4"/>
    </row>
    <row r="201" spans="1:20" s="34" customFormat="1" x14ac:dyDescent="0.3">
      <c r="A201" s="33">
        <v>1145</v>
      </c>
      <c r="B201" s="34" t="s">
        <v>255</v>
      </c>
      <c r="C201" s="35">
        <v>12676</v>
      </c>
      <c r="D201" s="35">
        <v>865</v>
      </c>
      <c r="E201" s="36">
        <f t="shared" si="31"/>
        <v>14654.335260115608</v>
      </c>
      <c r="F201" s="37">
        <f t="shared" ref="F201:F264" si="38">IF(ISNUMBER(C201),E201/E$437,"")</f>
        <v>0.84582482681345095</v>
      </c>
      <c r="G201" s="38">
        <f t="shared" si="32"/>
        <v>1602.6968741321034</v>
      </c>
      <c r="H201" s="38">
        <f t="shared" si="33"/>
        <v>328.51412481530815</v>
      </c>
      <c r="I201" s="36">
        <f t="shared" si="34"/>
        <v>1931.2109989474116</v>
      </c>
      <c r="J201" s="39">
        <f t="shared" si="30"/>
        <v>-209.08136636776354</v>
      </c>
      <c r="K201" s="36">
        <f t="shared" si="35"/>
        <v>1722.1296325796479</v>
      </c>
      <c r="L201" s="36">
        <f t="shared" si="36"/>
        <v>1670497.514089511</v>
      </c>
      <c r="M201" s="36">
        <f t="shared" si="37"/>
        <v>1489642.1321813955</v>
      </c>
      <c r="N201" s="40">
        <f>'jan-mai'!M201</f>
        <v>1302080.1197881666</v>
      </c>
      <c r="O201" s="40">
        <f t="shared" ref="O201:O264" si="39">M201-N201</f>
        <v>187562.01239322894</v>
      </c>
      <c r="P201" s="4"/>
      <c r="Q201" s="4"/>
      <c r="R201" s="4"/>
      <c r="S201" s="4"/>
      <c r="T201" s="4"/>
    </row>
    <row r="202" spans="1:20" s="34" customFormat="1" x14ac:dyDescent="0.3">
      <c r="A202" s="33">
        <v>1146</v>
      </c>
      <c r="B202" s="34" t="s">
        <v>256</v>
      </c>
      <c r="C202" s="35">
        <v>162546</v>
      </c>
      <c r="D202" s="35">
        <v>10925</v>
      </c>
      <c r="E202" s="36">
        <f t="shared" si="31"/>
        <v>14878.352402745995</v>
      </c>
      <c r="F202" s="37">
        <f t="shared" si="38"/>
        <v>0.85875473850888584</v>
      </c>
      <c r="G202" s="38">
        <f t="shared" si="32"/>
        <v>1468.2865885538706</v>
      </c>
      <c r="H202" s="38">
        <f t="shared" si="33"/>
        <v>250.10812489467241</v>
      </c>
      <c r="I202" s="36">
        <f t="shared" si="34"/>
        <v>1718.3947134485429</v>
      </c>
      <c r="J202" s="39">
        <f t="shared" ref="J202:J265" si="40">I$439</f>
        <v>-209.08136636776354</v>
      </c>
      <c r="K202" s="36">
        <f t="shared" si="35"/>
        <v>1509.3133470807793</v>
      </c>
      <c r="L202" s="36">
        <f t="shared" si="36"/>
        <v>18773462.24442533</v>
      </c>
      <c r="M202" s="36">
        <f t="shared" si="37"/>
        <v>16489248.316857513</v>
      </c>
      <c r="N202" s="40">
        <f>'jan-mai'!M202</f>
        <v>14842889.374203132</v>
      </c>
      <c r="O202" s="40">
        <f t="shared" si="39"/>
        <v>1646358.9426543806</v>
      </c>
      <c r="P202" s="4"/>
      <c r="Q202" s="4"/>
      <c r="R202" s="4"/>
      <c r="S202" s="4"/>
      <c r="T202" s="4"/>
    </row>
    <row r="203" spans="1:20" s="34" customFormat="1" x14ac:dyDescent="0.3">
      <c r="A203" s="33">
        <v>1149</v>
      </c>
      <c r="B203" s="34" t="s">
        <v>257</v>
      </c>
      <c r="C203" s="35">
        <v>628372</v>
      </c>
      <c r="D203" s="35">
        <v>42187</v>
      </c>
      <c r="E203" s="36">
        <f t="shared" si="31"/>
        <v>14894.920236091688</v>
      </c>
      <c r="F203" s="37">
        <f t="shared" si="38"/>
        <v>0.85971100738915596</v>
      </c>
      <c r="G203" s="38">
        <f t="shared" si="32"/>
        <v>1458.3458885464552</v>
      </c>
      <c r="H203" s="38">
        <f t="shared" si="33"/>
        <v>244.30938322367999</v>
      </c>
      <c r="I203" s="36">
        <f t="shared" si="34"/>
        <v>1702.6552717701352</v>
      </c>
      <c r="J203" s="39">
        <f t="shared" si="40"/>
        <v>-209.08136636776354</v>
      </c>
      <c r="K203" s="36">
        <f t="shared" si="35"/>
        <v>1493.5739054023716</v>
      </c>
      <c r="L203" s="36">
        <f t="shared" si="36"/>
        <v>71829917.950166687</v>
      </c>
      <c r="M203" s="36">
        <f t="shared" si="37"/>
        <v>63009402.347209848</v>
      </c>
      <c r="N203" s="40">
        <f>'jan-mai'!M203</f>
        <v>55928619.206362285</v>
      </c>
      <c r="O203" s="40">
        <f t="shared" si="39"/>
        <v>7080783.1408475637</v>
      </c>
      <c r="P203" s="4"/>
      <c r="Q203" s="4"/>
      <c r="R203" s="4"/>
      <c r="S203" s="4"/>
      <c r="T203" s="4"/>
    </row>
    <row r="204" spans="1:20" s="34" customFormat="1" x14ac:dyDescent="0.3">
      <c r="A204" s="33">
        <v>1151</v>
      </c>
      <c r="B204" s="34" t="s">
        <v>258</v>
      </c>
      <c r="C204" s="35">
        <v>2944</v>
      </c>
      <c r="D204" s="35">
        <v>200</v>
      </c>
      <c r="E204" s="36">
        <f t="shared" si="31"/>
        <v>14720</v>
      </c>
      <c r="F204" s="37">
        <f t="shared" si="38"/>
        <v>0.84961489072659424</v>
      </c>
      <c r="G204" s="38">
        <f t="shared" si="32"/>
        <v>1563.2980302014678</v>
      </c>
      <c r="H204" s="38">
        <f t="shared" si="33"/>
        <v>305.53146585577076</v>
      </c>
      <c r="I204" s="36">
        <f t="shared" si="34"/>
        <v>1868.8294960572384</v>
      </c>
      <c r="J204" s="39">
        <f t="shared" si="40"/>
        <v>-209.08136636776354</v>
      </c>
      <c r="K204" s="36">
        <f t="shared" si="35"/>
        <v>1659.7481296894748</v>
      </c>
      <c r="L204" s="36">
        <f t="shared" si="36"/>
        <v>373765.89921144769</v>
      </c>
      <c r="M204" s="36">
        <f t="shared" si="37"/>
        <v>331949.62593789498</v>
      </c>
      <c r="N204" s="40">
        <f>'jan-mai'!M204</f>
        <v>213895.11440188813</v>
      </c>
      <c r="O204" s="40">
        <f t="shared" si="39"/>
        <v>118054.51153600684</v>
      </c>
      <c r="P204" s="4"/>
      <c r="Q204" s="4"/>
      <c r="R204" s="4"/>
      <c r="S204" s="4"/>
      <c r="T204" s="4"/>
    </row>
    <row r="205" spans="1:20" s="34" customFormat="1" x14ac:dyDescent="0.3">
      <c r="A205" s="33">
        <v>1160</v>
      </c>
      <c r="B205" s="34" t="s">
        <v>259</v>
      </c>
      <c r="C205" s="35">
        <v>145220</v>
      </c>
      <c r="D205" s="35">
        <v>8788</v>
      </c>
      <c r="E205" s="36">
        <f t="shared" si="31"/>
        <v>16524.806554392355</v>
      </c>
      <c r="F205" s="37">
        <f t="shared" si="38"/>
        <v>0.95378544259430487</v>
      </c>
      <c r="G205" s="38">
        <f t="shared" si="32"/>
        <v>480.41409756605498</v>
      </c>
      <c r="H205" s="38">
        <f t="shared" si="33"/>
        <v>0</v>
      </c>
      <c r="I205" s="36">
        <f t="shared" si="34"/>
        <v>480.41409756605498</v>
      </c>
      <c r="J205" s="39">
        <f t="shared" si="40"/>
        <v>-209.08136636776354</v>
      </c>
      <c r="K205" s="36">
        <f t="shared" si="35"/>
        <v>271.33273119829141</v>
      </c>
      <c r="L205" s="36">
        <f t="shared" si="36"/>
        <v>4221879.0894104913</v>
      </c>
      <c r="M205" s="36">
        <f t="shared" si="37"/>
        <v>2384472.0417705849</v>
      </c>
      <c r="N205" s="40">
        <f>'jan-mai'!M205</f>
        <v>2223129.9433080829</v>
      </c>
      <c r="O205" s="40">
        <f t="shared" si="39"/>
        <v>161342.09846250201</v>
      </c>
      <c r="P205" s="4"/>
      <c r="Q205" s="4"/>
      <c r="R205" s="4"/>
      <c r="S205" s="4"/>
      <c r="T205" s="4"/>
    </row>
    <row r="206" spans="1:20" s="34" customFormat="1" x14ac:dyDescent="0.3">
      <c r="A206" s="33">
        <v>1201</v>
      </c>
      <c r="B206" s="34" t="s">
        <v>260</v>
      </c>
      <c r="C206" s="35">
        <v>5191640</v>
      </c>
      <c r="D206" s="35">
        <v>277391</v>
      </c>
      <c r="E206" s="36">
        <f t="shared" si="31"/>
        <v>18715.96410842457</v>
      </c>
      <c r="F206" s="37">
        <f t="shared" si="38"/>
        <v>1.0802555571210597</v>
      </c>
      <c r="G206" s="38">
        <f t="shared" si="32"/>
        <v>-834.2804348532743</v>
      </c>
      <c r="H206" s="38">
        <f t="shared" si="33"/>
        <v>0</v>
      </c>
      <c r="I206" s="36">
        <f t="shared" si="34"/>
        <v>-834.2804348532743</v>
      </c>
      <c r="J206" s="39">
        <f t="shared" si="40"/>
        <v>-209.08136636776354</v>
      </c>
      <c r="K206" s="36">
        <f t="shared" si="35"/>
        <v>-1043.3618012210379</v>
      </c>
      <c r="L206" s="36">
        <f t="shared" si="36"/>
        <v>-231421884.1043846</v>
      </c>
      <c r="M206" s="36">
        <f t="shared" si="37"/>
        <v>-289419173.40250492</v>
      </c>
      <c r="N206" s="40">
        <f>'jan-mai'!M206</f>
        <v>-249712421.94991213</v>
      </c>
      <c r="O206" s="40">
        <f t="shared" si="39"/>
        <v>-39706751.45259279</v>
      </c>
      <c r="P206" s="4"/>
      <c r="Q206" s="4"/>
      <c r="R206" s="4"/>
      <c r="S206" s="4"/>
      <c r="T206" s="4"/>
    </row>
    <row r="207" spans="1:20" s="34" customFormat="1" x14ac:dyDescent="0.3">
      <c r="A207" s="33">
        <v>1211</v>
      </c>
      <c r="B207" s="34" t="s">
        <v>261</v>
      </c>
      <c r="C207" s="35">
        <v>62909</v>
      </c>
      <c r="D207" s="35">
        <v>4106</v>
      </c>
      <c r="E207" s="36">
        <f t="shared" si="31"/>
        <v>15321.237213833414</v>
      </c>
      <c r="F207" s="37">
        <f t="shared" si="38"/>
        <v>0.88431734247468097</v>
      </c>
      <c r="G207" s="38">
        <f t="shared" si="32"/>
        <v>1202.5557019014195</v>
      </c>
      <c r="H207" s="38">
        <f t="shared" si="33"/>
        <v>95.098441014075888</v>
      </c>
      <c r="I207" s="36">
        <f t="shared" si="34"/>
        <v>1297.6541429154954</v>
      </c>
      <c r="J207" s="39">
        <f t="shared" si="40"/>
        <v>-209.08136636776354</v>
      </c>
      <c r="K207" s="36">
        <f t="shared" si="35"/>
        <v>1088.5727765477318</v>
      </c>
      <c r="L207" s="36">
        <f t="shared" si="36"/>
        <v>5328167.9108110238</v>
      </c>
      <c r="M207" s="36">
        <f t="shared" si="37"/>
        <v>4469679.8205049867</v>
      </c>
      <c r="N207" s="40">
        <f>'jan-mai'!M207</f>
        <v>3859390.1986707654</v>
      </c>
      <c r="O207" s="40">
        <f t="shared" si="39"/>
        <v>610289.6218342213</v>
      </c>
      <c r="P207" s="4"/>
      <c r="Q207" s="4"/>
      <c r="R207" s="4"/>
      <c r="S207" s="4"/>
      <c r="T207" s="4"/>
    </row>
    <row r="208" spans="1:20" s="34" customFormat="1" x14ac:dyDescent="0.3">
      <c r="A208" s="33">
        <v>1216</v>
      </c>
      <c r="B208" s="34" t="s">
        <v>262</v>
      </c>
      <c r="C208" s="35">
        <v>79715</v>
      </c>
      <c r="D208" s="35">
        <v>5593</v>
      </c>
      <c r="E208" s="36">
        <f t="shared" si="31"/>
        <v>14252.637225102808</v>
      </c>
      <c r="F208" s="37">
        <f t="shared" si="38"/>
        <v>0.82263945778339065</v>
      </c>
      <c r="G208" s="38">
        <f t="shared" si="32"/>
        <v>1843.7156951397831</v>
      </c>
      <c r="H208" s="38">
        <f t="shared" si="33"/>
        <v>469.10843706978801</v>
      </c>
      <c r="I208" s="36">
        <f t="shared" si="34"/>
        <v>2312.824132209571</v>
      </c>
      <c r="J208" s="39">
        <f t="shared" si="40"/>
        <v>-209.08136636776354</v>
      </c>
      <c r="K208" s="36">
        <f t="shared" si="35"/>
        <v>2103.7427658418073</v>
      </c>
      <c r="L208" s="36">
        <f t="shared" si="36"/>
        <v>12935625.371448131</v>
      </c>
      <c r="M208" s="36">
        <f t="shared" si="37"/>
        <v>11766233.289353229</v>
      </c>
      <c r="N208" s="40">
        <f>'jan-mai'!M208</f>
        <v>9848328.6242488064</v>
      </c>
      <c r="O208" s="40">
        <f t="shared" si="39"/>
        <v>1917904.6651044227</v>
      </c>
      <c r="P208" s="4"/>
      <c r="Q208" s="4"/>
      <c r="R208" s="4"/>
      <c r="S208" s="4"/>
      <c r="T208" s="4"/>
    </row>
    <row r="209" spans="1:20" s="34" customFormat="1" x14ac:dyDescent="0.3">
      <c r="A209" s="33">
        <v>1219</v>
      </c>
      <c r="B209" s="34" t="s">
        <v>263</v>
      </c>
      <c r="C209" s="35">
        <v>206924</v>
      </c>
      <c r="D209" s="35">
        <v>11778</v>
      </c>
      <c r="E209" s="36">
        <f t="shared" si="31"/>
        <v>17568.687383256918</v>
      </c>
      <c r="F209" s="37">
        <f t="shared" si="38"/>
        <v>1.0140365768570327</v>
      </c>
      <c r="G209" s="38">
        <f t="shared" si="32"/>
        <v>-145.91439975268295</v>
      </c>
      <c r="H209" s="38">
        <f t="shared" si="33"/>
        <v>0</v>
      </c>
      <c r="I209" s="36">
        <f t="shared" si="34"/>
        <v>-145.91439975268295</v>
      </c>
      <c r="J209" s="39">
        <f t="shared" si="40"/>
        <v>-209.08136636776354</v>
      </c>
      <c r="K209" s="36">
        <f t="shared" si="35"/>
        <v>-354.99576612044649</v>
      </c>
      <c r="L209" s="36">
        <f t="shared" si="36"/>
        <v>-1718579.8002870998</v>
      </c>
      <c r="M209" s="36">
        <f t="shared" si="37"/>
        <v>-4181140.1333666188</v>
      </c>
      <c r="N209" s="40">
        <f>'jan-mai'!M209</f>
        <v>-5079937.0878149057</v>
      </c>
      <c r="O209" s="40">
        <f t="shared" si="39"/>
        <v>898796.95444828691</v>
      </c>
      <c r="P209" s="4"/>
      <c r="Q209" s="4"/>
      <c r="R209" s="4"/>
      <c r="S209" s="4"/>
      <c r="T209" s="4"/>
    </row>
    <row r="210" spans="1:20" s="34" customFormat="1" x14ac:dyDescent="0.3">
      <c r="A210" s="33">
        <v>1221</v>
      </c>
      <c r="B210" s="34" t="s">
        <v>264</v>
      </c>
      <c r="C210" s="35">
        <v>304650</v>
      </c>
      <c r="D210" s="35">
        <v>18775</v>
      </c>
      <c r="E210" s="36">
        <f t="shared" si="31"/>
        <v>16226.36484687084</v>
      </c>
      <c r="F210" s="37">
        <f t="shared" si="38"/>
        <v>0.93655986387663159</v>
      </c>
      <c r="G210" s="38">
        <f t="shared" si="32"/>
        <v>659.479122078964</v>
      </c>
      <c r="H210" s="38">
        <f t="shared" si="33"/>
        <v>0</v>
      </c>
      <c r="I210" s="36">
        <f t="shared" si="34"/>
        <v>659.479122078964</v>
      </c>
      <c r="J210" s="39">
        <f t="shared" si="40"/>
        <v>-209.08136636776354</v>
      </c>
      <c r="K210" s="36">
        <f t="shared" si="35"/>
        <v>450.39775571120049</v>
      </c>
      <c r="L210" s="36">
        <f t="shared" si="36"/>
        <v>12381720.517032549</v>
      </c>
      <c r="M210" s="36">
        <f t="shared" si="37"/>
        <v>8456217.8634777889</v>
      </c>
      <c r="N210" s="40">
        <f>'jan-mai'!M210</f>
        <v>7798444.9801558107</v>
      </c>
      <c r="O210" s="40">
        <f t="shared" si="39"/>
        <v>657772.88332197815</v>
      </c>
      <c r="P210" s="4"/>
      <c r="Q210" s="4"/>
      <c r="R210" s="4"/>
      <c r="S210" s="4"/>
      <c r="T210" s="4"/>
    </row>
    <row r="211" spans="1:20" s="34" customFormat="1" x14ac:dyDescent="0.3">
      <c r="A211" s="33">
        <v>1222</v>
      </c>
      <c r="B211" s="34" t="s">
        <v>265</v>
      </c>
      <c r="C211" s="35">
        <v>51359</v>
      </c>
      <c r="D211" s="35">
        <v>3140</v>
      </c>
      <c r="E211" s="36">
        <f t="shared" si="31"/>
        <v>16356.369426751593</v>
      </c>
      <c r="F211" s="37">
        <f t="shared" si="38"/>
        <v>0.94406352059737508</v>
      </c>
      <c r="G211" s="38">
        <f t="shared" si="32"/>
        <v>581.47637415051213</v>
      </c>
      <c r="H211" s="38">
        <f t="shared" si="33"/>
        <v>0</v>
      </c>
      <c r="I211" s="36">
        <f t="shared" si="34"/>
        <v>581.47637415051213</v>
      </c>
      <c r="J211" s="39">
        <f t="shared" si="40"/>
        <v>-209.08136636776354</v>
      </c>
      <c r="K211" s="36">
        <f t="shared" si="35"/>
        <v>372.39500778274862</v>
      </c>
      <c r="L211" s="36">
        <f t="shared" si="36"/>
        <v>1825835.814832608</v>
      </c>
      <c r="M211" s="36">
        <f t="shared" si="37"/>
        <v>1169320.3244378306</v>
      </c>
      <c r="N211" s="40">
        <f>'jan-mai'!M211</f>
        <v>1077928.2683189996</v>
      </c>
      <c r="O211" s="40">
        <f t="shared" si="39"/>
        <v>91392.056118831038</v>
      </c>
      <c r="P211" s="4"/>
      <c r="Q211" s="4"/>
      <c r="R211" s="4"/>
      <c r="S211" s="4"/>
      <c r="T211" s="4"/>
    </row>
    <row r="212" spans="1:20" s="34" customFormat="1" x14ac:dyDescent="0.3">
      <c r="A212" s="33">
        <v>1223</v>
      </c>
      <c r="B212" s="34" t="s">
        <v>266</v>
      </c>
      <c r="C212" s="35">
        <v>45542</v>
      </c>
      <c r="D212" s="35">
        <v>2797</v>
      </c>
      <c r="E212" s="36">
        <f t="shared" si="31"/>
        <v>16282.445477297104</v>
      </c>
      <c r="F212" s="37">
        <f t="shared" si="38"/>
        <v>0.93979674829860782</v>
      </c>
      <c r="G212" s="38">
        <f t="shared" si="32"/>
        <v>625.83074382320558</v>
      </c>
      <c r="H212" s="38">
        <f t="shared" si="33"/>
        <v>0</v>
      </c>
      <c r="I212" s="36">
        <f t="shared" si="34"/>
        <v>625.83074382320558</v>
      </c>
      <c r="J212" s="39">
        <f t="shared" si="40"/>
        <v>-209.08136636776354</v>
      </c>
      <c r="K212" s="36">
        <f t="shared" si="35"/>
        <v>416.74937745544207</v>
      </c>
      <c r="L212" s="36">
        <f t="shared" si="36"/>
        <v>1750448.5904735059</v>
      </c>
      <c r="M212" s="36">
        <f t="shared" si="37"/>
        <v>1165648.0087428715</v>
      </c>
      <c r="N212" s="40">
        <f>'jan-mai'!M212</f>
        <v>1038513.6835949838</v>
      </c>
      <c r="O212" s="40">
        <f t="shared" si="39"/>
        <v>127134.32514788769</v>
      </c>
      <c r="P212" s="4"/>
      <c r="Q212" s="4"/>
      <c r="R212" s="4"/>
      <c r="S212" s="4"/>
      <c r="T212" s="4"/>
    </row>
    <row r="213" spans="1:20" s="34" customFormat="1" x14ac:dyDescent="0.3">
      <c r="A213" s="33">
        <v>1224</v>
      </c>
      <c r="B213" s="34" t="s">
        <v>267</v>
      </c>
      <c r="C213" s="35">
        <v>216389</v>
      </c>
      <c r="D213" s="35">
        <v>13271</v>
      </c>
      <c r="E213" s="36">
        <f t="shared" si="31"/>
        <v>16305.402757893151</v>
      </c>
      <c r="F213" s="37">
        <f t="shared" si="38"/>
        <v>0.94112180586959893</v>
      </c>
      <c r="G213" s="38">
        <f t="shared" si="32"/>
        <v>612.05637546557739</v>
      </c>
      <c r="H213" s="38">
        <f t="shared" si="33"/>
        <v>0</v>
      </c>
      <c r="I213" s="36">
        <f t="shared" si="34"/>
        <v>612.05637546557739</v>
      </c>
      <c r="J213" s="39">
        <f t="shared" si="40"/>
        <v>-209.08136636776354</v>
      </c>
      <c r="K213" s="36">
        <f t="shared" si="35"/>
        <v>402.97500909781388</v>
      </c>
      <c r="L213" s="36">
        <f t="shared" si="36"/>
        <v>8122600.1588036772</v>
      </c>
      <c r="M213" s="36">
        <f t="shared" si="37"/>
        <v>5347881.3457370885</v>
      </c>
      <c r="N213" s="40">
        <f>'jan-mai'!M213</f>
        <v>3747174.7926310431</v>
      </c>
      <c r="O213" s="40">
        <f t="shared" si="39"/>
        <v>1600706.5531060454</v>
      </c>
      <c r="P213" s="4"/>
      <c r="Q213" s="4"/>
      <c r="R213" s="4"/>
      <c r="S213" s="4"/>
      <c r="T213" s="4"/>
    </row>
    <row r="214" spans="1:20" s="34" customFormat="1" x14ac:dyDescent="0.3">
      <c r="A214" s="33">
        <v>1227</v>
      </c>
      <c r="B214" s="34" t="s">
        <v>268</v>
      </c>
      <c r="C214" s="35">
        <v>16735</v>
      </c>
      <c r="D214" s="35">
        <v>1104</v>
      </c>
      <c r="E214" s="36">
        <f t="shared" si="31"/>
        <v>15158.514492753624</v>
      </c>
      <c r="F214" s="37">
        <f t="shared" si="38"/>
        <v>0.87492524689798667</v>
      </c>
      <c r="G214" s="38">
        <f t="shared" si="32"/>
        <v>1300.1893345492936</v>
      </c>
      <c r="H214" s="38">
        <f t="shared" si="33"/>
        <v>152.05139339200241</v>
      </c>
      <c r="I214" s="36">
        <f t="shared" si="34"/>
        <v>1452.240727941296</v>
      </c>
      <c r="J214" s="39">
        <f t="shared" si="40"/>
        <v>-209.08136636776354</v>
      </c>
      <c r="K214" s="36">
        <f t="shared" si="35"/>
        <v>1243.1593615735324</v>
      </c>
      <c r="L214" s="36">
        <f t="shared" si="36"/>
        <v>1603273.7636471908</v>
      </c>
      <c r="M214" s="36">
        <f t="shared" si="37"/>
        <v>1372447.9351771798</v>
      </c>
      <c r="N214" s="40">
        <f>'jan-mai'!M214</f>
        <v>945975.03149842366</v>
      </c>
      <c r="O214" s="40">
        <f t="shared" si="39"/>
        <v>426472.90367875609</v>
      </c>
      <c r="P214" s="4"/>
      <c r="Q214" s="4"/>
      <c r="R214" s="4"/>
      <c r="S214" s="4"/>
      <c r="T214" s="4"/>
    </row>
    <row r="215" spans="1:20" s="34" customFormat="1" x14ac:dyDescent="0.3">
      <c r="A215" s="33">
        <v>1228</v>
      </c>
      <c r="B215" s="34" t="s">
        <v>269</v>
      </c>
      <c r="C215" s="35">
        <v>169903</v>
      </c>
      <c r="D215" s="35">
        <v>6930</v>
      </c>
      <c r="E215" s="36">
        <f t="shared" si="31"/>
        <v>24517.027417027417</v>
      </c>
      <c r="F215" s="37">
        <f t="shared" si="38"/>
        <v>1.4150836664306157</v>
      </c>
      <c r="G215" s="38">
        <f t="shared" si="32"/>
        <v>-4314.9184200149821</v>
      </c>
      <c r="H215" s="38">
        <f t="shared" si="33"/>
        <v>0</v>
      </c>
      <c r="I215" s="36">
        <f t="shared" si="34"/>
        <v>-4314.9184200149821</v>
      </c>
      <c r="J215" s="39">
        <f t="shared" si="40"/>
        <v>-209.08136636776354</v>
      </c>
      <c r="K215" s="36">
        <f t="shared" si="35"/>
        <v>-4523.9997863827457</v>
      </c>
      <c r="L215" s="36">
        <f t="shared" si="36"/>
        <v>-29902384.650703825</v>
      </c>
      <c r="M215" s="36">
        <f t="shared" si="37"/>
        <v>-31351318.519632429</v>
      </c>
      <c r="N215" s="40">
        <f>'jan-mai'!M215</f>
        <v>-31822297.165780034</v>
      </c>
      <c r="O215" s="40">
        <f t="shared" si="39"/>
        <v>470978.64614760503</v>
      </c>
      <c r="P215" s="4"/>
      <c r="Q215" s="4"/>
      <c r="R215" s="4"/>
      <c r="S215" s="4"/>
      <c r="T215" s="4"/>
    </row>
    <row r="216" spans="1:20" s="34" customFormat="1" x14ac:dyDescent="0.3">
      <c r="A216" s="33">
        <v>1231</v>
      </c>
      <c r="B216" s="34" t="s">
        <v>270</v>
      </c>
      <c r="C216" s="35">
        <v>51644</v>
      </c>
      <c r="D216" s="35">
        <v>3401</v>
      </c>
      <c r="E216" s="36">
        <f t="shared" si="31"/>
        <v>15184.945604234048</v>
      </c>
      <c r="F216" s="37">
        <f t="shared" si="38"/>
        <v>0.8764508084395779</v>
      </c>
      <c r="G216" s="38">
        <f t="shared" si="32"/>
        <v>1284.3306676610391</v>
      </c>
      <c r="H216" s="38">
        <f t="shared" si="33"/>
        <v>142.80050437385398</v>
      </c>
      <c r="I216" s="36">
        <f t="shared" si="34"/>
        <v>1427.1311720348931</v>
      </c>
      <c r="J216" s="39">
        <f t="shared" si="40"/>
        <v>-209.08136636776354</v>
      </c>
      <c r="K216" s="36">
        <f t="shared" si="35"/>
        <v>1218.0498056671295</v>
      </c>
      <c r="L216" s="36">
        <f t="shared" si="36"/>
        <v>4853673.1160906712</v>
      </c>
      <c r="M216" s="36">
        <f t="shared" si="37"/>
        <v>4142587.3890739074</v>
      </c>
      <c r="N216" s="40">
        <f>'jan-mai'!M216</f>
        <v>3106336.1704041078</v>
      </c>
      <c r="O216" s="40">
        <f t="shared" si="39"/>
        <v>1036251.2186697996</v>
      </c>
      <c r="P216" s="4"/>
      <c r="Q216" s="4"/>
      <c r="R216" s="4"/>
      <c r="S216" s="4"/>
      <c r="T216" s="4"/>
    </row>
    <row r="217" spans="1:20" s="34" customFormat="1" x14ac:dyDescent="0.3">
      <c r="A217" s="33">
        <v>1232</v>
      </c>
      <c r="B217" s="34" t="s">
        <v>271</v>
      </c>
      <c r="C217" s="35">
        <v>39568</v>
      </c>
      <c r="D217" s="35">
        <v>925</v>
      </c>
      <c r="E217" s="36">
        <f t="shared" si="31"/>
        <v>42776.216216216213</v>
      </c>
      <c r="F217" s="37">
        <f t="shared" si="38"/>
        <v>2.4689748822172355</v>
      </c>
      <c r="G217" s="38">
        <f t="shared" si="32"/>
        <v>-15270.431699528259</v>
      </c>
      <c r="H217" s="38">
        <f t="shared" si="33"/>
        <v>0</v>
      </c>
      <c r="I217" s="36">
        <f t="shared" si="34"/>
        <v>-15270.431699528259</v>
      </c>
      <c r="J217" s="39">
        <f t="shared" si="40"/>
        <v>-209.08136636776354</v>
      </c>
      <c r="K217" s="36">
        <f t="shared" si="35"/>
        <v>-15479.513065896022</v>
      </c>
      <c r="L217" s="36">
        <f t="shared" si="36"/>
        <v>-14125149.32206364</v>
      </c>
      <c r="M217" s="36">
        <f t="shared" si="37"/>
        <v>-14318549.58595382</v>
      </c>
      <c r="N217" s="40">
        <f>'jan-mai'!M217</f>
        <v>-14134395.653441057</v>
      </c>
      <c r="O217" s="40">
        <f t="shared" si="39"/>
        <v>-184153.93251276389</v>
      </c>
      <c r="P217" s="4"/>
      <c r="Q217" s="4"/>
      <c r="R217" s="4"/>
      <c r="S217" s="4"/>
      <c r="T217" s="4"/>
    </row>
    <row r="218" spans="1:20" s="34" customFormat="1" x14ac:dyDescent="0.3">
      <c r="A218" s="33">
        <v>1233</v>
      </c>
      <c r="B218" s="34" t="s">
        <v>272</v>
      </c>
      <c r="C218" s="35">
        <v>24063</v>
      </c>
      <c r="D218" s="35">
        <v>1116</v>
      </c>
      <c r="E218" s="36">
        <f t="shared" si="31"/>
        <v>21561.827956989247</v>
      </c>
      <c r="F218" s="37">
        <f t="shared" si="38"/>
        <v>1.2445142733385219</v>
      </c>
      <c r="G218" s="38">
        <f t="shared" si="32"/>
        <v>-2541.7987439920803</v>
      </c>
      <c r="H218" s="38">
        <f t="shared" si="33"/>
        <v>0</v>
      </c>
      <c r="I218" s="36">
        <f t="shared" si="34"/>
        <v>-2541.7987439920803</v>
      </c>
      <c r="J218" s="39">
        <f t="shared" si="40"/>
        <v>-209.08136636776354</v>
      </c>
      <c r="K218" s="36">
        <f t="shared" si="35"/>
        <v>-2750.8801103598439</v>
      </c>
      <c r="L218" s="36">
        <f t="shared" si="36"/>
        <v>-2836647.3982951618</v>
      </c>
      <c r="M218" s="36">
        <f t="shared" si="37"/>
        <v>-3069982.2031615856</v>
      </c>
      <c r="N218" s="40">
        <f>'jan-mai'!M218</f>
        <v>-3355930.9721515896</v>
      </c>
      <c r="O218" s="40">
        <f t="shared" si="39"/>
        <v>285948.76899000397</v>
      </c>
      <c r="P218" s="4"/>
      <c r="Q218" s="4"/>
      <c r="R218" s="4"/>
      <c r="S218" s="4"/>
      <c r="T218" s="4"/>
    </row>
    <row r="219" spans="1:20" s="34" customFormat="1" x14ac:dyDescent="0.3">
      <c r="A219" s="33">
        <v>1234</v>
      </c>
      <c r="B219" s="34" t="s">
        <v>273</v>
      </c>
      <c r="C219" s="35">
        <v>12790</v>
      </c>
      <c r="D219" s="35">
        <v>920</v>
      </c>
      <c r="E219" s="36">
        <f t="shared" si="31"/>
        <v>13902.173913043478</v>
      </c>
      <c r="F219" s="37">
        <f t="shared" si="38"/>
        <v>0.80241127513536292</v>
      </c>
      <c r="G219" s="38">
        <f t="shared" si="32"/>
        <v>2053.993682375381</v>
      </c>
      <c r="H219" s="38">
        <f t="shared" si="33"/>
        <v>591.77059629055339</v>
      </c>
      <c r="I219" s="36">
        <f t="shared" si="34"/>
        <v>2645.7642786659344</v>
      </c>
      <c r="J219" s="39">
        <f t="shared" si="40"/>
        <v>-209.08136636776354</v>
      </c>
      <c r="K219" s="36">
        <f t="shared" si="35"/>
        <v>2436.6829122981708</v>
      </c>
      <c r="L219" s="36">
        <f t="shared" si="36"/>
        <v>2434103.1363726598</v>
      </c>
      <c r="M219" s="36">
        <f t="shared" si="37"/>
        <v>2241748.2793143173</v>
      </c>
      <c r="N219" s="40">
        <f>'jan-mai'!M219</f>
        <v>2066537.5262486865</v>
      </c>
      <c r="O219" s="40">
        <f t="shared" si="39"/>
        <v>175210.75306563079</v>
      </c>
      <c r="P219" s="4"/>
      <c r="Q219" s="4"/>
      <c r="R219" s="4"/>
      <c r="S219" s="4"/>
      <c r="T219" s="4"/>
    </row>
    <row r="220" spans="1:20" s="34" customFormat="1" x14ac:dyDescent="0.3">
      <c r="A220" s="33">
        <v>1235</v>
      </c>
      <c r="B220" s="34" t="s">
        <v>274</v>
      </c>
      <c r="C220" s="35">
        <v>223274</v>
      </c>
      <c r="D220" s="35">
        <v>14425</v>
      </c>
      <c r="E220" s="36">
        <f t="shared" si="31"/>
        <v>15478.266897746968</v>
      </c>
      <c r="F220" s="37">
        <f t="shared" si="38"/>
        <v>0.89338084503847481</v>
      </c>
      <c r="G220" s="38">
        <f t="shared" si="32"/>
        <v>1108.3378915532874</v>
      </c>
      <c r="H220" s="38">
        <f t="shared" si="33"/>
        <v>40.138051644332151</v>
      </c>
      <c r="I220" s="36">
        <f t="shared" si="34"/>
        <v>1148.4759431976195</v>
      </c>
      <c r="J220" s="39">
        <f t="shared" si="40"/>
        <v>-209.08136636776354</v>
      </c>
      <c r="K220" s="36">
        <f t="shared" si="35"/>
        <v>939.39457682985596</v>
      </c>
      <c r="L220" s="36">
        <f t="shared" si="36"/>
        <v>16566765.480625661</v>
      </c>
      <c r="M220" s="36">
        <f t="shared" si="37"/>
        <v>13550766.770770673</v>
      </c>
      <c r="N220" s="40">
        <f>'jan-mai'!M220</f>
        <v>11701878.876236174</v>
      </c>
      <c r="O220" s="40">
        <f t="shared" si="39"/>
        <v>1848887.8945344985</v>
      </c>
      <c r="P220" s="4"/>
      <c r="Q220" s="4"/>
      <c r="R220" s="4"/>
      <c r="S220" s="4"/>
      <c r="T220" s="4"/>
    </row>
    <row r="221" spans="1:20" s="34" customFormat="1" x14ac:dyDescent="0.3">
      <c r="A221" s="33">
        <v>1238</v>
      </c>
      <c r="B221" s="34" t="s">
        <v>275</v>
      </c>
      <c r="C221" s="35">
        <v>130335</v>
      </c>
      <c r="D221" s="35">
        <v>8475</v>
      </c>
      <c r="E221" s="36">
        <f t="shared" si="31"/>
        <v>15378.761061946903</v>
      </c>
      <c r="F221" s="37">
        <f t="shared" si="38"/>
        <v>0.8876375271166046</v>
      </c>
      <c r="G221" s="38">
        <f t="shared" si="32"/>
        <v>1168.0413930333259</v>
      </c>
      <c r="H221" s="38">
        <f t="shared" si="33"/>
        <v>74.965094174354633</v>
      </c>
      <c r="I221" s="36">
        <f t="shared" si="34"/>
        <v>1243.0064872076805</v>
      </c>
      <c r="J221" s="39">
        <f t="shared" si="40"/>
        <v>-209.08136636776354</v>
      </c>
      <c r="K221" s="36">
        <f t="shared" si="35"/>
        <v>1033.9251208399169</v>
      </c>
      <c r="L221" s="36">
        <f t="shared" si="36"/>
        <v>10534479.979085092</v>
      </c>
      <c r="M221" s="36">
        <f t="shared" si="37"/>
        <v>8762515.3991182949</v>
      </c>
      <c r="N221" s="40">
        <f>'jan-mai'!M221</f>
        <v>7835336.7227800135</v>
      </c>
      <c r="O221" s="40">
        <f t="shared" si="39"/>
        <v>927178.67633828148</v>
      </c>
      <c r="P221" s="4"/>
      <c r="Q221" s="4"/>
      <c r="R221" s="4"/>
      <c r="S221" s="4"/>
      <c r="T221" s="4"/>
    </row>
    <row r="222" spans="1:20" s="34" customFormat="1" x14ac:dyDescent="0.3">
      <c r="A222" s="33">
        <v>1241</v>
      </c>
      <c r="B222" s="34" t="s">
        <v>276</v>
      </c>
      <c r="C222" s="35">
        <v>63167</v>
      </c>
      <c r="D222" s="35">
        <v>3876</v>
      </c>
      <c r="E222" s="36">
        <f t="shared" si="31"/>
        <v>16296.955624355005</v>
      </c>
      <c r="F222" s="37">
        <f t="shared" si="38"/>
        <v>0.94063425081267205</v>
      </c>
      <c r="G222" s="38">
        <f t="shared" si="32"/>
        <v>617.12465558846486</v>
      </c>
      <c r="H222" s="38">
        <f t="shared" si="33"/>
        <v>0</v>
      </c>
      <c r="I222" s="36">
        <f t="shared" si="34"/>
        <v>617.12465558846486</v>
      </c>
      <c r="J222" s="39">
        <f t="shared" si="40"/>
        <v>-209.08136636776354</v>
      </c>
      <c r="K222" s="36">
        <f t="shared" si="35"/>
        <v>408.04328922070135</v>
      </c>
      <c r="L222" s="36">
        <f t="shared" si="36"/>
        <v>2391975.1650608899</v>
      </c>
      <c r="M222" s="36">
        <f t="shared" si="37"/>
        <v>1581575.7890194384</v>
      </c>
      <c r="N222" s="40">
        <f>'jan-mai'!M222</f>
        <v>1808622.5375810345</v>
      </c>
      <c r="O222" s="40">
        <f t="shared" si="39"/>
        <v>-227046.74856159603</v>
      </c>
      <c r="P222" s="4"/>
      <c r="Q222" s="4"/>
      <c r="R222" s="4"/>
      <c r="S222" s="4"/>
      <c r="T222" s="4"/>
    </row>
    <row r="223" spans="1:20" s="34" customFormat="1" x14ac:dyDescent="0.3">
      <c r="A223" s="33">
        <v>1242</v>
      </c>
      <c r="B223" s="34" t="s">
        <v>277</v>
      </c>
      <c r="C223" s="35">
        <v>41517</v>
      </c>
      <c r="D223" s="35">
        <v>2443</v>
      </c>
      <c r="E223" s="36">
        <f t="shared" si="31"/>
        <v>16994.269340974213</v>
      </c>
      <c r="F223" s="37">
        <f t="shared" si="38"/>
        <v>0.98088208485802419</v>
      </c>
      <c r="G223" s="38">
        <f t="shared" si="32"/>
        <v>198.73642561693995</v>
      </c>
      <c r="H223" s="38">
        <f t="shared" si="33"/>
        <v>0</v>
      </c>
      <c r="I223" s="36">
        <f t="shared" si="34"/>
        <v>198.73642561693995</v>
      </c>
      <c r="J223" s="39">
        <f t="shared" si="40"/>
        <v>-209.08136636776354</v>
      </c>
      <c r="K223" s="36">
        <f t="shared" si="35"/>
        <v>-10.344940750823582</v>
      </c>
      <c r="L223" s="36">
        <f t="shared" si="36"/>
        <v>485513.0877821843</v>
      </c>
      <c r="M223" s="36">
        <f t="shared" si="37"/>
        <v>-25272.690254262012</v>
      </c>
      <c r="N223" s="40">
        <f>'jan-mai'!M223</f>
        <v>-69451.223088115803</v>
      </c>
      <c r="O223" s="40">
        <f t="shared" si="39"/>
        <v>44178.532833853795</v>
      </c>
      <c r="P223" s="4"/>
      <c r="Q223" s="4"/>
      <c r="R223" s="4"/>
      <c r="S223" s="4"/>
      <c r="T223" s="4"/>
    </row>
    <row r="224" spans="1:20" s="34" customFormat="1" x14ac:dyDescent="0.3">
      <c r="A224" s="33">
        <v>1243</v>
      </c>
      <c r="B224" s="34" t="s">
        <v>125</v>
      </c>
      <c r="C224" s="35">
        <v>310821</v>
      </c>
      <c r="D224" s="35">
        <v>19742</v>
      </c>
      <c r="E224" s="36">
        <f t="shared" si="31"/>
        <v>15744.149528923108</v>
      </c>
      <c r="F224" s="37">
        <f t="shared" si="38"/>
        <v>0.90872716586950852</v>
      </c>
      <c r="G224" s="38">
        <f t="shared" si="32"/>
        <v>948.80831284760313</v>
      </c>
      <c r="H224" s="38">
        <f t="shared" si="33"/>
        <v>0</v>
      </c>
      <c r="I224" s="36">
        <f t="shared" si="34"/>
        <v>948.80831284760313</v>
      </c>
      <c r="J224" s="39">
        <f t="shared" si="40"/>
        <v>-209.08136636776354</v>
      </c>
      <c r="K224" s="36">
        <f t="shared" si="35"/>
        <v>739.72694647983963</v>
      </c>
      <c r="L224" s="36">
        <f t="shared" si="36"/>
        <v>18731373.71223738</v>
      </c>
      <c r="M224" s="36">
        <f t="shared" si="37"/>
        <v>14603689.377404993</v>
      </c>
      <c r="N224" s="40">
        <f>'jan-mai'!M224</f>
        <v>13248451.242610384</v>
      </c>
      <c r="O224" s="40">
        <f t="shared" si="39"/>
        <v>1355238.1347946096</v>
      </c>
      <c r="P224" s="4"/>
      <c r="Q224" s="4"/>
      <c r="R224" s="4"/>
      <c r="S224" s="4"/>
      <c r="T224" s="4"/>
    </row>
    <row r="225" spans="1:20" s="34" customFormat="1" x14ac:dyDescent="0.3">
      <c r="A225" s="33">
        <v>1244</v>
      </c>
      <c r="B225" s="34" t="s">
        <v>278</v>
      </c>
      <c r="C225" s="35">
        <v>116414</v>
      </c>
      <c r="D225" s="35">
        <v>5118</v>
      </c>
      <c r="E225" s="36">
        <f t="shared" si="31"/>
        <v>22745.994529112933</v>
      </c>
      <c r="F225" s="37">
        <f t="shared" si="38"/>
        <v>1.3128624766521735</v>
      </c>
      <c r="G225" s="38">
        <f t="shared" si="32"/>
        <v>-3252.2986872662918</v>
      </c>
      <c r="H225" s="38">
        <f t="shared" si="33"/>
        <v>0</v>
      </c>
      <c r="I225" s="36">
        <f t="shared" si="34"/>
        <v>-3252.2986872662918</v>
      </c>
      <c r="J225" s="39">
        <f t="shared" si="40"/>
        <v>-209.08136636776354</v>
      </c>
      <c r="K225" s="36">
        <f t="shared" si="35"/>
        <v>-3461.3800536340555</v>
      </c>
      <c r="L225" s="36">
        <f t="shared" si="36"/>
        <v>-16645264.681428881</v>
      </c>
      <c r="M225" s="36">
        <f t="shared" si="37"/>
        <v>-17715343.114499096</v>
      </c>
      <c r="N225" s="40">
        <f>'jan-mai'!M225</f>
        <v>-14477168.383039288</v>
      </c>
      <c r="O225" s="40">
        <f t="shared" si="39"/>
        <v>-3238174.7314598076</v>
      </c>
      <c r="P225" s="4"/>
      <c r="Q225" s="4"/>
      <c r="R225" s="4"/>
      <c r="S225" s="4"/>
      <c r="T225" s="4"/>
    </row>
    <row r="226" spans="1:20" s="34" customFormat="1" x14ac:dyDescent="0.3">
      <c r="A226" s="33">
        <v>1245</v>
      </c>
      <c r="B226" s="34" t="s">
        <v>279</v>
      </c>
      <c r="C226" s="35">
        <v>102692</v>
      </c>
      <c r="D226" s="35">
        <v>6975</v>
      </c>
      <c r="E226" s="36">
        <f t="shared" si="31"/>
        <v>14722.867383512545</v>
      </c>
      <c r="F226" s="37">
        <f t="shared" si="38"/>
        <v>0.84978039152344753</v>
      </c>
      <c r="G226" s="38">
        <f t="shared" si="32"/>
        <v>1561.5776000939411</v>
      </c>
      <c r="H226" s="38">
        <f t="shared" si="33"/>
        <v>304.52788162638012</v>
      </c>
      <c r="I226" s="36">
        <f t="shared" si="34"/>
        <v>1866.1054817203212</v>
      </c>
      <c r="J226" s="39">
        <f t="shared" si="40"/>
        <v>-209.08136636776354</v>
      </c>
      <c r="K226" s="36">
        <f t="shared" si="35"/>
        <v>1657.0241153525576</v>
      </c>
      <c r="L226" s="36">
        <f t="shared" si="36"/>
        <v>13016085.734999241</v>
      </c>
      <c r="M226" s="36">
        <f t="shared" si="37"/>
        <v>11557743.20458409</v>
      </c>
      <c r="N226" s="40">
        <f>'jan-mai'!M226</f>
        <v>10942648.364765845</v>
      </c>
      <c r="O226" s="40">
        <f t="shared" si="39"/>
        <v>615094.8398182448</v>
      </c>
      <c r="P226" s="4"/>
      <c r="Q226" s="4"/>
      <c r="R226" s="4"/>
      <c r="S226" s="4"/>
      <c r="T226" s="4"/>
    </row>
    <row r="227" spans="1:20" s="34" customFormat="1" x14ac:dyDescent="0.3">
      <c r="A227" s="33">
        <v>1246</v>
      </c>
      <c r="B227" s="34" t="s">
        <v>280</v>
      </c>
      <c r="C227" s="35">
        <v>416551</v>
      </c>
      <c r="D227" s="35">
        <v>24870</v>
      </c>
      <c r="E227" s="36">
        <f t="shared" si="31"/>
        <v>16749.135504624046</v>
      </c>
      <c r="F227" s="37">
        <f t="shared" si="38"/>
        <v>0.96673335132649985</v>
      </c>
      <c r="G227" s="38">
        <f t="shared" si="32"/>
        <v>345.81672742704029</v>
      </c>
      <c r="H227" s="38">
        <f t="shared" si="33"/>
        <v>0</v>
      </c>
      <c r="I227" s="36">
        <f t="shared" si="34"/>
        <v>345.81672742704029</v>
      </c>
      <c r="J227" s="39">
        <f t="shared" si="40"/>
        <v>-209.08136636776354</v>
      </c>
      <c r="K227" s="36">
        <f t="shared" si="35"/>
        <v>136.73536105927676</v>
      </c>
      <c r="L227" s="36">
        <f t="shared" si="36"/>
        <v>8600462.0111104921</v>
      </c>
      <c r="M227" s="36">
        <f t="shared" si="37"/>
        <v>3400608.4295442128</v>
      </c>
      <c r="N227" s="40">
        <f>'jan-mai'!M227</f>
        <v>5091700.647482032</v>
      </c>
      <c r="O227" s="40">
        <f t="shared" si="39"/>
        <v>-1691092.2179378192</v>
      </c>
      <c r="P227" s="4"/>
      <c r="Q227" s="4"/>
      <c r="R227" s="4"/>
      <c r="S227" s="4"/>
      <c r="T227" s="4"/>
    </row>
    <row r="228" spans="1:20" s="34" customFormat="1" x14ac:dyDescent="0.3">
      <c r="A228" s="33">
        <v>1247</v>
      </c>
      <c r="B228" s="34" t="s">
        <v>281</v>
      </c>
      <c r="C228" s="35">
        <v>422012</v>
      </c>
      <c r="D228" s="35">
        <v>28380</v>
      </c>
      <c r="E228" s="36">
        <f t="shared" si="31"/>
        <v>14870.049330514446</v>
      </c>
      <c r="F228" s="37">
        <f t="shared" si="38"/>
        <v>0.85827549844049567</v>
      </c>
      <c r="G228" s="38">
        <f t="shared" si="32"/>
        <v>1473.2684318928</v>
      </c>
      <c r="H228" s="38">
        <f t="shared" si="33"/>
        <v>253.01420017571454</v>
      </c>
      <c r="I228" s="36">
        <f t="shared" si="34"/>
        <v>1726.2826320685144</v>
      </c>
      <c r="J228" s="39">
        <f t="shared" si="40"/>
        <v>-209.08136636776354</v>
      </c>
      <c r="K228" s="36">
        <f t="shared" si="35"/>
        <v>1517.2012657007508</v>
      </c>
      <c r="L228" s="36">
        <f t="shared" si="36"/>
        <v>48991901.09810444</v>
      </c>
      <c r="M228" s="36">
        <f t="shared" si="37"/>
        <v>43058171.920587309</v>
      </c>
      <c r="N228" s="40">
        <f>'jan-mai'!M228</f>
        <v>38161571.733627915</v>
      </c>
      <c r="O228" s="40">
        <f t="shared" si="39"/>
        <v>4896600.1869593933</v>
      </c>
      <c r="P228" s="4"/>
      <c r="Q228" s="4"/>
      <c r="R228" s="4"/>
      <c r="S228" s="4"/>
      <c r="T228" s="4"/>
    </row>
    <row r="229" spans="1:20" s="34" customFormat="1" x14ac:dyDescent="0.3">
      <c r="A229" s="33">
        <v>1251</v>
      </c>
      <c r="B229" s="34" t="s">
        <v>282</v>
      </c>
      <c r="C229" s="35">
        <v>67729</v>
      </c>
      <c r="D229" s="35">
        <v>4125</v>
      </c>
      <c r="E229" s="36">
        <f t="shared" si="31"/>
        <v>16419.151515151516</v>
      </c>
      <c r="F229" s="37">
        <f t="shared" si="38"/>
        <v>0.94768720247070981</v>
      </c>
      <c r="G229" s="38">
        <f t="shared" si="32"/>
        <v>543.80712111055834</v>
      </c>
      <c r="H229" s="38">
        <f t="shared" si="33"/>
        <v>0</v>
      </c>
      <c r="I229" s="36">
        <f t="shared" si="34"/>
        <v>543.80712111055834</v>
      </c>
      <c r="J229" s="39">
        <f t="shared" si="40"/>
        <v>-209.08136636776354</v>
      </c>
      <c r="K229" s="36">
        <f t="shared" si="35"/>
        <v>334.72575474279483</v>
      </c>
      <c r="L229" s="36">
        <f t="shared" si="36"/>
        <v>2243204.3745810534</v>
      </c>
      <c r="M229" s="36">
        <f t="shared" si="37"/>
        <v>1380743.7383140286</v>
      </c>
      <c r="N229" s="40">
        <f>'jan-mai'!M229</f>
        <v>-40829.265345263637</v>
      </c>
      <c r="O229" s="40">
        <f t="shared" si="39"/>
        <v>1421573.0036592921</v>
      </c>
      <c r="P229" s="4"/>
      <c r="Q229" s="4"/>
      <c r="R229" s="4"/>
      <c r="S229" s="4"/>
      <c r="T229" s="4"/>
    </row>
    <row r="230" spans="1:20" s="34" customFormat="1" x14ac:dyDescent="0.3">
      <c r="A230" s="33">
        <v>1252</v>
      </c>
      <c r="B230" s="34" t="s">
        <v>283</v>
      </c>
      <c r="C230" s="35">
        <v>21576</v>
      </c>
      <c r="D230" s="35">
        <v>381</v>
      </c>
      <c r="E230" s="36">
        <f t="shared" si="31"/>
        <v>56629.921259842522</v>
      </c>
      <c r="F230" s="37">
        <f t="shared" si="38"/>
        <v>3.2685886116193434</v>
      </c>
      <c r="G230" s="38">
        <f t="shared" si="32"/>
        <v>-23582.654725704044</v>
      </c>
      <c r="H230" s="38">
        <f t="shared" si="33"/>
        <v>0</v>
      </c>
      <c r="I230" s="36">
        <f t="shared" si="34"/>
        <v>-23582.654725704044</v>
      </c>
      <c r="J230" s="39">
        <f t="shared" si="40"/>
        <v>-209.08136636776354</v>
      </c>
      <c r="K230" s="36">
        <f t="shared" si="35"/>
        <v>-23791.736092071806</v>
      </c>
      <c r="L230" s="36">
        <f t="shared" si="36"/>
        <v>-8984991.4504932407</v>
      </c>
      <c r="M230" s="36">
        <f t="shared" si="37"/>
        <v>-9064651.4510793574</v>
      </c>
      <c r="N230" s="40">
        <f>'jan-mai'!M230</f>
        <v>-8850847.9394173436</v>
      </c>
      <c r="O230" s="40">
        <f t="shared" si="39"/>
        <v>-213803.51166201383</v>
      </c>
      <c r="P230" s="4"/>
      <c r="Q230" s="4"/>
      <c r="R230" s="4"/>
      <c r="S230" s="4"/>
      <c r="T230" s="4"/>
    </row>
    <row r="231" spans="1:20" s="34" customFormat="1" x14ac:dyDescent="0.3">
      <c r="A231" s="33">
        <v>1253</v>
      </c>
      <c r="B231" s="34" t="s">
        <v>284</v>
      </c>
      <c r="C231" s="35">
        <v>109569</v>
      </c>
      <c r="D231" s="35">
        <v>7957</v>
      </c>
      <c r="E231" s="36">
        <f t="shared" si="31"/>
        <v>13770.139499811487</v>
      </c>
      <c r="F231" s="37">
        <f t="shared" si="38"/>
        <v>0.79479045967542761</v>
      </c>
      <c r="G231" s="38">
        <f t="shared" si="32"/>
        <v>2133.2143303145758</v>
      </c>
      <c r="H231" s="38">
        <f t="shared" si="33"/>
        <v>637.98264092175043</v>
      </c>
      <c r="I231" s="36">
        <f t="shared" si="34"/>
        <v>2771.1969712363261</v>
      </c>
      <c r="J231" s="39">
        <f t="shared" si="40"/>
        <v>-209.08136636776354</v>
      </c>
      <c r="K231" s="36">
        <f t="shared" si="35"/>
        <v>2562.1156048685625</v>
      </c>
      <c r="L231" s="36">
        <f t="shared" si="36"/>
        <v>22050414.300127447</v>
      </c>
      <c r="M231" s="36">
        <f t="shared" si="37"/>
        <v>20386753.867939152</v>
      </c>
      <c r="N231" s="40">
        <f>'jan-mai'!M231</f>
        <v>19337427.876479119</v>
      </c>
      <c r="O231" s="40">
        <f t="shared" si="39"/>
        <v>1049325.9914600328</v>
      </c>
      <c r="P231" s="4"/>
      <c r="Q231" s="4"/>
      <c r="R231" s="4"/>
      <c r="S231" s="4"/>
      <c r="T231" s="4"/>
    </row>
    <row r="232" spans="1:20" s="34" customFormat="1" x14ac:dyDescent="0.3">
      <c r="A232" s="33">
        <v>1256</v>
      </c>
      <c r="B232" s="34" t="s">
        <v>285</v>
      </c>
      <c r="C232" s="35">
        <v>114703</v>
      </c>
      <c r="D232" s="35">
        <v>7812</v>
      </c>
      <c r="E232" s="36">
        <f t="shared" si="31"/>
        <v>14682.923707117256</v>
      </c>
      <c r="F232" s="37">
        <f t="shared" si="38"/>
        <v>0.84747490631585232</v>
      </c>
      <c r="G232" s="38">
        <f t="shared" si="32"/>
        <v>1585.5438059311145</v>
      </c>
      <c r="H232" s="38">
        <f t="shared" si="33"/>
        <v>318.50816836473132</v>
      </c>
      <c r="I232" s="36">
        <f t="shared" si="34"/>
        <v>1904.0519742958459</v>
      </c>
      <c r="J232" s="39">
        <f t="shared" si="40"/>
        <v>-209.08136636776354</v>
      </c>
      <c r="K232" s="36">
        <f t="shared" si="35"/>
        <v>1694.9706079280822</v>
      </c>
      <c r="L232" s="36">
        <f t="shared" si="36"/>
        <v>14874454.023199148</v>
      </c>
      <c r="M232" s="36">
        <f t="shared" si="37"/>
        <v>13241110.389134178</v>
      </c>
      <c r="N232" s="40">
        <f>'jan-mai'!M232</f>
        <v>11980190.168537747</v>
      </c>
      <c r="O232" s="40">
        <f t="shared" si="39"/>
        <v>1260920.2205964308</v>
      </c>
      <c r="P232" s="4"/>
      <c r="Q232" s="4"/>
      <c r="R232" s="4"/>
      <c r="S232" s="4"/>
      <c r="T232" s="4"/>
    </row>
    <row r="233" spans="1:20" s="34" customFormat="1" x14ac:dyDescent="0.3">
      <c r="A233" s="33">
        <v>1259</v>
      </c>
      <c r="B233" s="34" t="s">
        <v>286</v>
      </c>
      <c r="C233" s="35">
        <v>72654</v>
      </c>
      <c r="D233" s="35">
        <v>4852</v>
      </c>
      <c r="E233" s="36">
        <f t="shared" si="31"/>
        <v>14974.031327287716</v>
      </c>
      <c r="F233" s="37">
        <f t="shared" si="38"/>
        <v>0.86427717322487441</v>
      </c>
      <c r="G233" s="38">
        <f t="shared" si="32"/>
        <v>1410.8792338288386</v>
      </c>
      <c r="H233" s="38">
        <f t="shared" si="33"/>
        <v>216.62050130507032</v>
      </c>
      <c r="I233" s="36">
        <f t="shared" si="34"/>
        <v>1627.4997351339089</v>
      </c>
      <c r="J233" s="39">
        <f t="shared" si="40"/>
        <v>-209.08136636776354</v>
      </c>
      <c r="K233" s="36">
        <f t="shared" si="35"/>
        <v>1418.4183687661452</v>
      </c>
      <c r="L233" s="36">
        <f t="shared" si="36"/>
        <v>7896628.7148697255</v>
      </c>
      <c r="M233" s="36">
        <f t="shared" si="37"/>
        <v>6882165.9252533363</v>
      </c>
      <c r="N233" s="40">
        <f>'jan-mai'!M233</f>
        <v>5879232.4753898066</v>
      </c>
      <c r="O233" s="40">
        <f t="shared" si="39"/>
        <v>1002933.4498635298</v>
      </c>
      <c r="P233" s="4"/>
      <c r="Q233" s="4"/>
      <c r="R233" s="4"/>
      <c r="S233" s="4"/>
      <c r="T233" s="4"/>
    </row>
    <row r="234" spans="1:20" s="34" customFormat="1" x14ac:dyDescent="0.3">
      <c r="A234" s="33">
        <v>1260</v>
      </c>
      <c r="B234" s="34" t="s">
        <v>287</v>
      </c>
      <c r="C234" s="35">
        <v>69126</v>
      </c>
      <c r="D234" s="35">
        <v>5077</v>
      </c>
      <c r="E234" s="36">
        <f t="shared" si="31"/>
        <v>13615.520976954895</v>
      </c>
      <c r="F234" s="37">
        <f t="shared" si="38"/>
        <v>0.78586612547698265</v>
      </c>
      <c r="G234" s="38">
        <f t="shared" si="32"/>
        <v>2225.9854440285312</v>
      </c>
      <c r="H234" s="38">
        <f t="shared" si="33"/>
        <v>692.09912392155763</v>
      </c>
      <c r="I234" s="36">
        <f t="shared" si="34"/>
        <v>2918.084567950089</v>
      </c>
      <c r="J234" s="39">
        <f t="shared" si="40"/>
        <v>-209.08136636776354</v>
      </c>
      <c r="K234" s="36">
        <f t="shared" si="35"/>
        <v>2709.0032015823253</v>
      </c>
      <c r="L234" s="36">
        <f t="shared" si="36"/>
        <v>14815115.351482602</v>
      </c>
      <c r="M234" s="36">
        <f t="shared" si="37"/>
        <v>13753609.254433466</v>
      </c>
      <c r="N234" s="40">
        <f>'jan-mai'!M234</f>
        <v>12229908.229091933</v>
      </c>
      <c r="O234" s="40">
        <f t="shared" si="39"/>
        <v>1523701.0253415331</v>
      </c>
      <c r="P234" s="4"/>
      <c r="Q234" s="4"/>
      <c r="R234" s="4"/>
      <c r="S234" s="4"/>
      <c r="T234" s="4"/>
    </row>
    <row r="235" spans="1:20" s="34" customFormat="1" x14ac:dyDescent="0.3">
      <c r="A235" s="33">
        <v>1263</v>
      </c>
      <c r="B235" s="34" t="s">
        <v>288</v>
      </c>
      <c r="C235" s="35">
        <v>243540</v>
      </c>
      <c r="D235" s="35">
        <v>15607</v>
      </c>
      <c r="E235" s="36">
        <f t="shared" si="31"/>
        <v>15604.536425962709</v>
      </c>
      <c r="F235" s="37">
        <f t="shared" si="38"/>
        <v>0.90066892054235503</v>
      </c>
      <c r="G235" s="38">
        <f t="shared" si="32"/>
        <v>1032.5761746238422</v>
      </c>
      <c r="H235" s="38">
        <f t="shared" si="33"/>
        <v>0</v>
      </c>
      <c r="I235" s="36">
        <f t="shared" si="34"/>
        <v>1032.5761746238422</v>
      </c>
      <c r="J235" s="39">
        <f t="shared" si="40"/>
        <v>-209.08136636776354</v>
      </c>
      <c r="K235" s="36">
        <f t="shared" si="35"/>
        <v>823.49480825607873</v>
      </c>
      <c r="L235" s="36">
        <f t="shared" si="36"/>
        <v>16115416.357354306</v>
      </c>
      <c r="M235" s="36">
        <f t="shared" si="37"/>
        <v>12852283.47245262</v>
      </c>
      <c r="N235" s="40">
        <f>'jan-mai'!M235</f>
        <v>12798903.502351344</v>
      </c>
      <c r="O235" s="40">
        <f t="shared" si="39"/>
        <v>53379.970101276413</v>
      </c>
      <c r="P235" s="4"/>
      <c r="Q235" s="4"/>
      <c r="R235" s="4"/>
      <c r="S235" s="4"/>
      <c r="T235" s="4"/>
    </row>
    <row r="236" spans="1:20" s="34" customFormat="1" x14ac:dyDescent="0.3">
      <c r="A236" s="33">
        <v>1264</v>
      </c>
      <c r="B236" s="34" t="s">
        <v>289</v>
      </c>
      <c r="C236" s="35">
        <v>52466</v>
      </c>
      <c r="D236" s="35">
        <v>2858</v>
      </c>
      <c r="E236" s="36">
        <f t="shared" si="31"/>
        <v>18357.592722183344</v>
      </c>
      <c r="F236" s="37">
        <f t="shared" si="38"/>
        <v>1.0595709330612175</v>
      </c>
      <c r="G236" s="38">
        <f t="shared" si="32"/>
        <v>-619.25760310853877</v>
      </c>
      <c r="H236" s="38">
        <f t="shared" si="33"/>
        <v>0</v>
      </c>
      <c r="I236" s="36">
        <f t="shared" si="34"/>
        <v>-619.25760310853877</v>
      </c>
      <c r="J236" s="39">
        <f t="shared" si="40"/>
        <v>-209.08136636776354</v>
      </c>
      <c r="K236" s="36">
        <f t="shared" si="35"/>
        <v>-828.33896947630228</v>
      </c>
      <c r="L236" s="36">
        <f t="shared" si="36"/>
        <v>-1769838.2296842039</v>
      </c>
      <c r="M236" s="36">
        <f t="shared" si="37"/>
        <v>-2367392.7747632721</v>
      </c>
      <c r="N236" s="40">
        <f>'jan-mai'!M236</f>
        <v>-1723670.8946319425</v>
      </c>
      <c r="O236" s="40">
        <f t="shared" si="39"/>
        <v>-643721.88013132964</v>
      </c>
      <c r="P236" s="4"/>
      <c r="Q236" s="4"/>
      <c r="R236" s="4"/>
      <c r="S236" s="4"/>
      <c r="T236" s="4"/>
    </row>
    <row r="237" spans="1:20" s="34" customFormat="1" x14ac:dyDescent="0.3">
      <c r="A237" s="33">
        <v>1265</v>
      </c>
      <c r="B237" s="34" t="s">
        <v>290</v>
      </c>
      <c r="C237" s="35">
        <v>8310</v>
      </c>
      <c r="D237" s="35">
        <v>576</v>
      </c>
      <c r="E237" s="36">
        <f t="shared" si="31"/>
        <v>14427.083333333334</v>
      </c>
      <c r="F237" s="37">
        <f t="shared" si="38"/>
        <v>0.83270820854303451</v>
      </c>
      <c r="G237" s="38">
        <f t="shared" si="32"/>
        <v>1739.0480302014676</v>
      </c>
      <c r="H237" s="38">
        <f t="shared" si="33"/>
        <v>408.05229918910391</v>
      </c>
      <c r="I237" s="36">
        <f t="shared" si="34"/>
        <v>2147.1003293905715</v>
      </c>
      <c r="J237" s="39">
        <f t="shared" si="40"/>
        <v>-209.08136636776354</v>
      </c>
      <c r="K237" s="36">
        <f t="shared" si="35"/>
        <v>1938.0189630228078</v>
      </c>
      <c r="L237" s="36">
        <f t="shared" si="36"/>
        <v>1236729.7897289691</v>
      </c>
      <c r="M237" s="36">
        <f t="shared" si="37"/>
        <v>1116298.9227011374</v>
      </c>
      <c r="N237" s="40">
        <f>'jan-mai'!M237</f>
        <v>883423.9294774374</v>
      </c>
      <c r="O237" s="40">
        <f t="shared" si="39"/>
        <v>232874.99322369997</v>
      </c>
      <c r="P237" s="4"/>
      <c r="Q237" s="4"/>
      <c r="R237" s="4"/>
      <c r="S237" s="4"/>
      <c r="T237" s="4"/>
    </row>
    <row r="238" spans="1:20" s="34" customFormat="1" x14ac:dyDescent="0.3">
      <c r="A238" s="33">
        <v>1266</v>
      </c>
      <c r="B238" s="34" t="s">
        <v>291</v>
      </c>
      <c r="C238" s="35">
        <v>36144</v>
      </c>
      <c r="D238" s="35">
        <v>1701</v>
      </c>
      <c r="E238" s="36">
        <f t="shared" si="31"/>
        <v>21248.67724867725</v>
      </c>
      <c r="F238" s="37">
        <f t="shared" si="38"/>
        <v>1.2264397145869286</v>
      </c>
      <c r="G238" s="38">
        <f t="shared" si="32"/>
        <v>-2353.9083190048818</v>
      </c>
      <c r="H238" s="38">
        <f t="shared" si="33"/>
        <v>0</v>
      </c>
      <c r="I238" s="36">
        <f t="shared" si="34"/>
        <v>-2353.9083190048818</v>
      </c>
      <c r="J238" s="39">
        <f t="shared" si="40"/>
        <v>-209.08136636776354</v>
      </c>
      <c r="K238" s="36">
        <f t="shared" si="35"/>
        <v>-2562.9896853726455</v>
      </c>
      <c r="L238" s="36">
        <f t="shared" si="36"/>
        <v>-4003998.0506273038</v>
      </c>
      <c r="M238" s="36">
        <f t="shared" si="37"/>
        <v>-4359645.4548188699</v>
      </c>
      <c r="N238" s="40">
        <f>'jan-mai'!M238</f>
        <v>-4694609.3043278288</v>
      </c>
      <c r="O238" s="40">
        <f t="shared" si="39"/>
        <v>334963.84950895887</v>
      </c>
      <c r="P238" s="4"/>
      <c r="Q238" s="4"/>
      <c r="R238" s="4"/>
      <c r="S238" s="4"/>
      <c r="T238" s="4"/>
    </row>
    <row r="239" spans="1:20" s="34" customFormat="1" x14ac:dyDescent="0.3">
      <c r="A239" s="33">
        <v>1401</v>
      </c>
      <c r="B239" s="34" t="s">
        <v>292</v>
      </c>
      <c r="C239" s="35">
        <v>205159</v>
      </c>
      <c r="D239" s="35">
        <v>11923</v>
      </c>
      <c r="E239" s="36">
        <f t="shared" si="31"/>
        <v>17206.994883837961</v>
      </c>
      <c r="F239" s="37">
        <f t="shared" si="38"/>
        <v>0.99316026344871289</v>
      </c>
      <c r="G239" s="38">
        <f t="shared" si="32"/>
        <v>71.101099898691601</v>
      </c>
      <c r="H239" s="38">
        <f t="shared" si="33"/>
        <v>0</v>
      </c>
      <c r="I239" s="36">
        <f t="shared" si="34"/>
        <v>71.101099898691601</v>
      </c>
      <c r="J239" s="39">
        <f t="shared" si="40"/>
        <v>-209.08136636776354</v>
      </c>
      <c r="K239" s="36">
        <f t="shared" si="35"/>
        <v>-137.98026646907192</v>
      </c>
      <c r="L239" s="36">
        <f t="shared" si="36"/>
        <v>847738.41409209999</v>
      </c>
      <c r="M239" s="36">
        <f t="shared" si="37"/>
        <v>-1645138.7171107444</v>
      </c>
      <c r="N239" s="40">
        <f>'jan-mai'!M239</f>
        <v>668171.70164567861</v>
      </c>
      <c r="O239" s="40">
        <f t="shared" si="39"/>
        <v>-2313310.4187564231</v>
      </c>
      <c r="P239" s="4"/>
      <c r="Q239" s="4"/>
      <c r="R239" s="4"/>
      <c r="S239" s="4"/>
      <c r="T239" s="4"/>
    </row>
    <row r="240" spans="1:20" s="34" customFormat="1" x14ac:dyDescent="0.3">
      <c r="A240" s="33">
        <v>1411</v>
      </c>
      <c r="B240" s="34" t="s">
        <v>293</v>
      </c>
      <c r="C240" s="35">
        <v>40321</v>
      </c>
      <c r="D240" s="35">
        <v>2370</v>
      </c>
      <c r="E240" s="36">
        <f t="shared" si="31"/>
        <v>17013.080168776371</v>
      </c>
      <c r="F240" s="37">
        <f t="shared" si="38"/>
        <v>0.98196781579604098</v>
      </c>
      <c r="G240" s="38">
        <f t="shared" si="32"/>
        <v>187.44992893564557</v>
      </c>
      <c r="H240" s="38">
        <f t="shared" si="33"/>
        <v>0</v>
      </c>
      <c r="I240" s="36">
        <f t="shared" si="34"/>
        <v>187.44992893564557</v>
      </c>
      <c r="J240" s="39">
        <f t="shared" si="40"/>
        <v>-209.08136636776354</v>
      </c>
      <c r="K240" s="36">
        <f t="shared" si="35"/>
        <v>-21.631437432117963</v>
      </c>
      <c r="L240" s="36">
        <f t="shared" si="36"/>
        <v>444256.33157748001</v>
      </c>
      <c r="M240" s="36">
        <f t="shared" si="37"/>
        <v>-51266.506714119569</v>
      </c>
      <c r="N240" s="40">
        <f>'jan-mai'!M240</f>
        <v>-74794.26881655115</v>
      </c>
      <c r="O240" s="40">
        <f t="shared" si="39"/>
        <v>23527.762102431581</v>
      </c>
      <c r="P240" s="4"/>
      <c r="Q240" s="4"/>
      <c r="R240" s="4"/>
      <c r="S240" s="4"/>
      <c r="T240" s="4"/>
    </row>
    <row r="241" spans="1:20" s="34" customFormat="1" x14ac:dyDescent="0.3">
      <c r="A241" s="33">
        <v>1412</v>
      </c>
      <c r="B241" s="34" t="s">
        <v>294</v>
      </c>
      <c r="C241" s="35">
        <v>12824</v>
      </c>
      <c r="D241" s="35">
        <v>785</v>
      </c>
      <c r="E241" s="36">
        <f t="shared" si="31"/>
        <v>16336.305732484076</v>
      </c>
      <c r="F241" s="37">
        <f t="shared" si="38"/>
        <v>0.94290547620792742</v>
      </c>
      <c r="G241" s="38">
        <f t="shared" si="32"/>
        <v>593.51459071102249</v>
      </c>
      <c r="H241" s="38">
        <f t="shared" si="33"/>
        <v>0</v>
      </c>
      <c r="I241" s="36">
        <f t="shared" si="34"/>
        <v>593.51459071102249</v>
      </c>
      <c r="J241" s="39">
        <f t="shared" si="40"/>
        <v>-209.08136636776354</v>
      </c>
      <c r="K241" s="36">
        <f t="shared" si="35"/>
        <v>384.43322434325898</v>
      </c>
      <c r="L241" s="36">
        <f t="shared" si="36"/>
        <v>465908.95370815264</v>
      </c>
      <c r="M241" s="36">
        <f t="shared" si="37"/>
        <v>301780.08110945829</v>
      </c>
      <c r="N241" s="40">
        <f>'jan-mai'!M241</f>
        <v>254182.06707975027</v>
      </c>
      <c r="O241" s="40">
        <f t="shared" si="39"/>
        <v>47598.014029708022</v>
      </c>
      <c r="P241" s="4"/>
      <c r="Q241" s="4"/>
      <c r="R241" s="4"/>
      <c r="S241" s="4"/>
      <c r="T241" s="4"/>
    </row>
    <row r="242" spans="1:20" s="34" customFormat="1" x14ac:dyDescent="0.3">
      <c r="A242" s="33">
        <v>1413</v>
      </c>
      <c r="B242" s="34" t="s">
        <v>295</v>
      </c>
      <c r="C242" s="35">
        <v>23116</v>
      </c>
      <c r="D242" s="35">
        <v>1395</v>
      </c>
      <c r="E242" s="36">
        <f t="shared" si="31"/>
        <v>16570.609318996416</v>
      </c>
      <c r="F242" s="37">
        <f t="shared" si="38"/>
        <v>0.95642910501577605</v>
      </c>
      <c r="G242" s="38">
        <f t="shared" si="32"/>
        <v>452.93243880361842</v>
      </c>
      <c r="H242" s="38">
        <f t="shared" si="33"/>
        <v>0</v>
      </c>
      <c r="I242" s="36">
        <f t="shared" si="34"/>
        <v>452.93243880361842</v>
      </c>
      <c r="J242" s="39">
        <f t="shared" si="40"/>
        <v>-209.08136636776354</v>
      </c>
      <c r="K242" s="36">
        <f t="shared" si="35"/>
        <v>243.85107243585489</v>
      </c>
      <c r="L242" s="36">
        <f t="shared" si="36"/>
        <v>631840.75213104766</v>
      </c>
      <c r="M242" s="36">
        <f t="shared" si="37"/>
        <v>340172.24604801758</v>
      </c>
      <c r="N242" s="40">
        <f>'jan-mai'!M242</f>
        <v>716536.2848105114</v>
      </c>
      <c r="O242" s="40">
        <f t="shared" si="39"/>
        <v>-376364.03876249382</v>
      </c>
      <c r="P242" s="4"/>
      <c r="Q242" s="4"/>
      <c r="R242" s="4"/>
      <c r="S242" s="4"/>
      <c r="T242" s="4"/>
    </row>
    <row r="243" spans="1:20" s="34" customFormat="1" x14ac:dyDescent="0.3">
      <c r="A243" s="33">
        <v>1416</v>
      </c>
      <c r="B243" s="34" t="s">
        <v>296</v>
      </c>
      <c r="C243" s="35">
        <v>71440</v>
      </c>
      <c r="D243" s="35">
        <v>4161</v>
      </c>
      <c r="E243" s="36">
        <f t="shared" si="31"/>
        <v>17168.949771689498</v>
      </c>
      <c r="F243" s="37">
        <f t="shared" si="38"/>
        <v>0.99096436033725255</v>
      </c>
      <c r="G243" s="38">
        <f t="shared" si="32"/>
        <v>93.92816718776885</v>
      </c>
      <c r="H243" s="38">
        <f t="shared" si="33"/>
        <v>0</v>
      </c>
      <c r="I243" s="36">
        <f t="shared" si="34"/>
        <v>93.92816718776885</v>
      </c>
      <c r="J243" s="39">
        <f t="shared" si="40"/>
        <v>-209.08136636776354</v>
      </c>
      <c r="K243" s="36">
        <f t="shared" si="35"/>
        <v>-115.15319917999469</v>
      </c>
      <c r="L243" s="36">
        <f t="shared" si="36"/>
        <v>390835.1036683062</v>
      </c>
      <c r="M243" s="36">
        <f t="shared" si="37"/>
        <v>-479152.46178795787</v>
      </c>
      <c r="N243" s="40">
        <f>'jan-mai'!M243</f>
        <v>-1353246.3934791842</v>
      </c>
      <c r="O243" s="40">
        <f t="shared" si="39"/>
        <v>874093.93169122632</v>
      </c>
      <c r="P243" s="4"/>
      <c r="Q243" s="4"/>
      <c r="R243" s="4"/>
      <c r="S243" s="4"/>
      <c r="T243" s="4"/>
    </row>
    <row r="244" spans="1:20" s="34" customFormat="1" x14ac:dyDescent="0.3">
      <c r="A244" s="33">
        <v>1417</v>
      </c>
      <c r="B244" s="34" t="s">
        <v>297</v>
      </c>
      <c r="C244" s="35">
        <v>49807</v>
      </c>
      <c r="D244" s="35">
        <v>2689</v>
      </c>
      <c r="E244" s="36">
        <f t="shared" si="31"/>
        <v>18522.499070286351</v>
      </c>
      <c r="F244" s="37">
        <f t="shared" si="38"/>
        <v>1.0690890641022268</v>
      </c>
      <c r="G244" s="38">
        <f t="shared" si="32"/>
        <v>-718.20141197034241</v>
      </c>
      <c r="H244" s="38">
        <f t="shared" si="33"/>
        <v>0</v>
      </c>
      <c r="I244" s="36">
        <f t="shared" si="34"/>
        <v>-718.20141197034241</v>
      </c>
      <c r="J244" s="39">
        <f t="shared" si="40"/>
        <v>-209.08136636776354</v>
      </c>
      <c r="K244" s="36">
        <f t="shared" si="35"/>
        <v>-927.28277833810591</v>
      </c>
      <c r="L244" s="36">
        <f t="shared" si="36"/>
        <v>-1931243.5967882508</v>
      </c>
      <c r="M244" s="36">
        <f t="shared" si="37"/>
        <v>-2493463.3909511669</v>
      </c>
      <c r="N244" s="40">
        <f>'jan-mai'!M244</f>
        <v>-3169834.9320032503</v>
      </c>
      <c r="O244" s="40">
        <f t="shared" si="39"/>
        <v>676371.54105208348</v>
      </c>
      <c r="P244" s="4"/>
      <c r="Q244" s="4"/>
      <c r="R244" s="4"/>
      <c r="S244" s="4"/>
      <c r="T244" s="4"/>
    </row>
    <row r="245" spans="1:20" s="34" customFormat="1" x14ac:dyDescent="0.3">
      <c r="A245" s="33">
        <v>1418</v>
      </c>
      <c r="B245" s="34" t="s">
        <v>298</v>
      </c>
      <c r="C245" s="35">
        <v>20130</v>
      </c>
      <c r="D245" s="35">
        <v>1294</v>
      </c>
      <c r="E245" s="36">
        <f t="shared" si="31"/>
        <v>15556.414219474498</v>
      </c>
      <c r="F245" s="37">
        <f t="shared" si="38"/>
        <v>0.89789138363970533</v>
      </c>
      <c r="G245" s="38">
        <f t="shared" si="32"/>
        <v>1061.4494985167689</v>
      </c>
      <c r="H245" s="38">
        <f t="shared" si="33"/>
        <v>12.786489039696425</v>
      </c>
      <c r="I245" s="36">
        <f t="shared" si="34"/>
        <v>1074.2359875564653</v>
      </c>
      <c r="J245" s="39">
        <f t="shared" si="40"/>
        <v>-209.08136636776354</v>
      </c>
      <c r="K245" s="36">
        <f t="shared" si="35"/>
        <v>865.15462118870175</v>
      </c>
      <c r="L245" s="36">
        <f t="shared" si="36"/>
        <v>1390061.3678980661</v>
      </c>
      <c r="M245" s="36">
        <f t="shared" si="37"/>
        <v>1119510.0798181801</v>
      </c>
      <c r="N245" s="40">
        <f>'jan-mai'!M245</f>
        <v>711428.78318623814</v>
      </c>
      <c r="O245" s="40">
        <f t="shared" si="39"/>
        <v>408081.29663194192</v>
      </c>
      <c r="P245" s="4"/>
      <c r="Q245" s="4"/>
      <c r="R245" s="4"/>
      <c r="S245" s="4"/>
      <c r="T245" s="4"/>
    </row>
    <row r="246" spans="1:20" s="34" customFormat="1" x14ac:dyDescent="0.3">
      <c r="A246" s="33">
        <v>1419</v>
      </c>
      <c r="B246" s="34" t="s">
        <v>299</v>
      </c>
      <c r="C246" s="35">
        <v>36537</v>
      </c>
      <c r="D246" s="35">
        <v>2298</v>
      </c>
      <c r="E246" s="36">
        <f t="shared" si="31"/>
        <v>15899.477806788511</v>
      </c>
      <c r="F246" s="37">
        <f t="shared" si="38"/>
        <v>0.91769246599351428</v>
      </c>
      <c r="G246" s="38">
        <f t="shared" si="32"/>
        <v>855.61134612836133</v>
      </c>
      <c r="H246" s="38">
        <f t="shared" si="33"/>
        <v>0</v>
      </c>
      <c r="I246" s="36">
        <f t="shared" si="34"/>
        <v>855.61134612836133</v>
      </c>
      <c r="J246" s="39">
        <f t="shared" si="40"/>
        <v>-209.08136636776354</v>
      </c>
      <c r="K246" s="36">
        <f t="shared" si="35"/>
        <v>646.52997976059783</v>
      </c>
      <c r="L246" s="36">
        <f t="shared" si="36"/>
        <v>1966194.8734029743</v>
      </c>
      <c r="M246" s="36">
        <f t="shared" si="37"/>
        <v>1485725.8934898537</v>
      </c>
      <c r="N246" s="40">
        <f>'jan-mai'!M246</f>
        <v>1270239.9874512951</v>
      </c>
      <c r="O246" s="40">
        <f t="shared" si="39"/>
        <v>215485.90603855858</v>
      </c>
      <c r="P246" s="4"/>
      <c r="Q246" s="4"/>
      <c r="R246" s="4"/>
      <c r="S246" s="4"/>
      <c r="T246" s="4"/>
    </row>
    <row r="247" spans="1:20" s="34" customFormat="1" x14ac:dyDescent="0.3">
      <c r="A247" s="33">
        <v>1420</v>
      </c>
      <c r="B247" s="34" t="s">
        <v>300</v>
      </c>
      <c r="C247" s="35">
        <v>118527</v>
      </c>
      <c r="D247" s="35">
        <v>7839</v>
      </c>
      <c r="E247" s="36">
        <f t="shared" si="31"/>
        <v>15120.168388825105</v>
      </c>
      <c r="F247" s="37">
        <f t="shared" si="38"/>
        <v>0.87271197102169462</v>
      </c>
      <c r="G247" s="38">
        <f t="shared" si="32"/>
        <v>1323.196996906405</v>
      </c>
      <c r="H247" s="38">
        <f t="shared" si="33"/>
        <v>165.47252976698417</v>
      </c>
      <c r="I247" s="36">
        <f t="shared" si="34"/>
        <v>1488.6695266733891</v>
      </c>
      <c r="J247" s="39">
        <f t="shared" si="40"/>
        <v>-209.08136636776354</v>
      </c>
      <c r="K247" s="36">
        <f t="shared" si="35"/>
        <v>1279.5881603056255</v>
      </c>
      <c r="L247" s="36">
        <f t="shared" si="36"/>
        <v>11669680.419592697</v>
      </c>
      <c r="M247" s="36">
        <f t="shared" si="37"/>
        <v>10030691.588635799</v>
      </c>
      <c r="N247" s="40">
        <f>'jan-mai'!M247</f>
        <v>8624059.2589820046</v>
      </c>
      <c r="O247" s="40">
        <f t="shared" si="39"/>
        <v>1406632.3296537939</v>
      </c>
      <c r="P247" s="4"/>
      <c r="Q247" s="4"/>
      <c r="R247" s="4"/>
      <c r="S247" s="4"/>
      <c r="T247" s="4"/>
    </row>
    <row r="248" spans="1:20" s="34" customFormat="1" x14ac:dyDescent="0.3">
      <c r="A248" s="33">
        <v>1421</v>
      </c>
      <c r="B248" s="34" t="s">
        <v>301</v>
      </c>
      <c r="C248" s="35">
        <v>57621</v>
      </c>
      <c r="D248" s="35">
        <v>1764</v>
      </c>
      <c r="E248" s="36">
        <f t="shared" si="31"/>
        <v>32664.965986394556</v>
      </c>
      <c r="F248" s="37">
        <f t="shared" si="38"/>
        <v>1.8853696676031608</v>
      </c>
      <c r="G248" s="38">
        <f t="shared" si="32"/>
        <v>-9203.6815616352651</v>
      </c>
      <c r="H248" s="38">
        <f t="shared" si="33"/>
        <v>0</v>
      </c>
      <c r="I248" s="36">
        <f t="shared" si="34"/>
        <v>-9203.6815616352651</v>
      </c>
      <c r="J248" s="39">
        <f t="shared" si="40"/>
        <v>-209.08136636776354</v>
      </c>
      <c r="K248" s="36">
        <f t="shared" si="35"/>
        <v>-9412.7629280030287</v>
      </c>
      <c r="L248" s="36">
        <f t="shared" si="36"/>
        <v>-16235294.274724608</v>
      </c>
      <c r="M248" s="36">
        <f t="shared" si="37"/>
        <v>-16604113.804997344</v>
      </c>
      <c r="N248" s="40">
        <f>'jan-mai'!M248</f>
        <v>-16308439.278562194</v>
      </c>
      <c r="O248" s="40">
        <f t="shared" si="39"/>
        <v>-295674.52643514983</v>
      </c>
      <c r="P248" s="4"/>
      <c r="Q248" s="4"/>
      <c r="R248" s="4"/>
      <c r="S248" s="4"/>
      <c r="T248" s="4"/>
    </row>
    <row r="249" spans="1:20" s="34" customFormat="1" x14ac:dyDescent="0.3">
      <c r="A249" s="33">
        <v>1422</v>
      </c>
      <c r="B249" s="34" t="s">
        <v>302</v>
      </c>
      <c r="C249" s="35">
        <v>47053</v>
      </c>
      <c r="D249" s="35">
        <v>2172</v>
      </c>
      <c r="E249" s="36">
        <f t="shared" si="31"/>
        <v>21663.443830570901</v>
      </c>
      <c r="F249" s="37">
        <f t="shared" si="38"/>
        <v>1.2503793792712097</v>
      </c>
      <c r="G249" s="38">
        <f t="shared" si="32"/>
        <v>-2602.7682681410724</v>
      </c>
      <c r="H249" s="38">
        <f t="shared" si="33"/>
        <v>0</v>
      </c>
      <c r="I249" s="36">
        <f t="shared" si="34"/>
        <v>-2602.7682681410724</v>
      </c>
      <c r="J249" s="39">
        <f t="shared" si="40"/>
        <v>-209.08136636776354</v>
      </c>
      <c r="K249" s="36">
        <f t="shared" si="35"/>
        <v>-2811.8496345088361</v>
      </c>
      <c r="L249" s="36">
        <f t="shared" si="36"/>
        <v>-5653212.678402409</v>
      </c>
      <c r="M249" s="36">
        <f t="shared" si="37"/>
        <v>-6107337.4061531918</v>
      </c>
      <c r="N249" s="40">
        <f>'jan-mai'!M249</f>
        <v>-6259900.0640799785</v>
      </c>
      <c r="O249" s="40">
        <f t="shared" si="39"/>
        <v>152562.65792678669</v>
      </c>
      <c r="P249" s="4"/>
      <c r="Q249" s="4"/>
      <c r="R249" s="4"/>
      <c r="S249" s="4"/>
      <c r="T249" s="4"/>
    </row>
    <row r="250" spans="1:20" s="34" customFormat="1" x14ac:dyDescent="0.3">
      <c r="A250" s="33">
        <v>1424</v>
      </c>
      <c r="B250" s="34" t="s">
        <v>303</v>
      </c>
      <c r="C250" s="35">
        <v>108314</v>
      </c>
      <c r="D250" s="35">
        <v>5359</v>
      </c>
      <c r="E250" s="36">
        <f t="shared" si="31"/>
        <v>20211.606643030416</v>
      </c>
      <c r="F250" s="37">
        <f t="shared" si="38"/>
        <v>1.1665816555317385</v>
      </c>
      <c r="G250" s="38">
        <f t="shared" si="32"/>
        <v>-1731.6659556167817</v>
      </c>
      <c r="H250" s="38">
        <f t="shared" si="33"/>
        <v>0</v>
      </c>
      <c r="I250" s="36">
        <f t="shared" si="34"/>
        <v>-1731.6659556167817</v>
      </c>
      <c r="J250" s="39">
        <f t="shared" si="40"/>
        <v>-209.08136636776354</v>
      </c>
      <c r="K250" s="36">
        <f t="shared" si="35"/>
        <v>-1940.7473219845454</v>
      </c>
      <c r="L250" s="36">
        <f t="shared" si="36"/>
        <v>-9279997.8561503328</v>
      </c>
      <c r="M250" s="36">
        <f t="shared" si="37"/>
        <v>-10400464.898515178</v>
      </c>
      <c r="N250" s="40">
        <f>'jan-mai'!M250</f>
        <v>-10928438.601935824</v>
      </c>
      <c r="O250" s="40">
        <f t="shared" si="39"/>
        <v>527973.70342064649</v>
      </c>
      <c r="P250" s="4"/>
      <c r="Q250" s="4"/>
      <c r="R250" s="4"/>
      <c r="S250" s="4"/>
      <c r="T250" s="4"/>
    </row>
    <row r="251" spans="1:20" s="34" customFormat="1" x14ac:dyDescent="0.3">
      <c r="A251" s="33">
        <v>1426</v>
      </c>
      <c r="B251" s="34" t="s">
        <v>304</v>
      </c>
      <c r="C251" s="35">
        <v>103130</v>
      </c>
      <c r="D251" s="35">
        <v>5093</v>
      </c>
      <c r="E251" s="36">
        <f t="shared" si="31"/>
        <v>20249.361869232278</v>
      </c>
      <c r="F251" s="37">
        <f t="shared" si="38"/>
        <v>1.1687608268893372</v>
      </c>
      <c r="G251" s="38">
        <f t="shared" si="32"/>
        <v>-1754.3190913378987</v>
      </c>
      <c r="H251" s="38">
        <f t="shared" si="33"/>
        <v>0</v>
      </c>
      <c r="I251" s="36">
        <f t="shared" si="34"/>
        <v>-1754.3190913378987</v>
      </c>
      <c r="J251" s="39">
        <f t="shared" si="40"/>
        <v>-209.08136636776354</v>
      </c>
      <c r="K251" s="36">
        <f t="shared" si="35"/>
        <v>-1963.4004577056623</v>
      </c>
      <c r="L251" s="36">
        <f t="shared" si="36"/>
        <v>-8934747.1321839187</v>
      </c>
      <c r="M251" s="36">
        <f t="shared" si="37"/>
        <v>-9999598.5310949385</v>
      </c>
      <c r="N251" s="40">
        <f>'jan-mai'!M251</f>
        <v>-11881400.93294628</v>
      </c>
      <c r="O251" s="40">
        <f t="shared" si="39"/>
        <v>1881802.4018513411</v>
      </c>
      <c r="P251" s="4"/>
      <c r="Q251" s="4"/>
      <c r="R251" s="4"/>
      <c r="S251" s="4"/>
      <c r="T251" s="4"/>
    </row>
    <row r="252" spans="1:20" s="34" customFormat="1" x14ac:dyDescent="0.3">
      <c r="A252" s="33">
        <v>1428</v>
      </c>
      <c r="B252" s="34" t="s">
        <v>305</v>
      </c>
      <c r="C252" s="35">
        <v>43059</v>
      </c>
      <c r="D252" s="35">
        <v>3023</v>
      </c>
      <c r="E252" s="36">
        <f t="shared" si="31"/>
        <v>14243.797552100563</v>
      </c>
      <c r="F252" s="37">
        <f t="shared" si="38"/>
        <v>0.82212924597551962</v>
      </c>
      <c r="G252" s="38">
        <f t="shared" si="32"/>
        <v>1849.0194989411302</v>
      </c>
      <c r="H252" s="38">
        <f t="shared" si="33"/>
        <v>472.20232262057374</v>
      </c>
      <c r="I252" s="36">
        <f t="shared" si="34"/>
        <v>2321.221821561704</v>
      </c>
      <c r="J252" s="39">
        <f t="shared" si="40"/>
        <v>-209.08136636776354</v>
      </c>
      <c r="K252" s="36">
        <f t="shared" si="35"/>
        <v>2112.1404551939404</v>
      </c>
      <c r="L252" s="36">
        <f t="shared" si="36"/>
        <v>7017053.5665810313</v>
      </c>
      <c r="M252" s="36">
        <f t="shared" si="37"/>
        <v>6385000.5960512822</v>
      </c>
      <c r="N252" s="40">
        <f>'jan-mai'!M252</f>
        <v>5986518.9041845407</v>
      </c>
      <c r="O252" s="40">
        <f t="shared" si="39"/>
        <v>398481.69186674152</v>
      </c>
      <c r="P252" s="4"/>
      <c r="Q252" s="4"/>
      <c r="R252" s="4"/>
      <c r="S252" s="4"/>
      <c r="T252" s="4"/>
    </row>
    <row r="253" spans="1:20" s="34" customFormat="1" x14ac:dyDescent="0.3">
      <c r="A253" s="33">
        <v>1429</v>
      </c>
      <c r="B253" s="34" t="s">
        <v>306</v>
      </c>
      <c r="C253" s="35">
        <v>39442</v>
      </c>
      <c r="D253" s="35">
        <v>2830</v>
      </c>
      <c r="E253" s="36">
        <f t="shared" si="31"/>
        <v>13937.102473498233</v>
      </c>
      <c r="F253" s="37">
        <f t="shared" si="38"/>
        <v>0.8044272958604991</v>
      </c>
      <c r="G253" s="38">
        <f t="shared" si="32"/>
        <v>2033.0365461025281</v>
      </c>
      <c r="H253" s="38">
        <f t="shared" si="33"/>
        <v>579.54560013138916</v>
      </c>
      <c r="I253" s="36">
        <f t="shared" si="34"/>
        <v>2612.5821462339172</v>
      </c>
      <c r="J253" s="39">
        <f t="shared" si="40"/>
        <v>-209.08136636776354</v>
      </c>
      <c r="K253" s="36">
        <f t="shared" si="35"/>
        <v>2403.5007798661536</v>
      </c>
      <c r="L253" s="36">
        <f t="shared" si="36"/>
        <v>7393607.4738419857</v>
      </c>
      <c r="M253" s="36">
        <f t="shared" si="37"/>
        <v>6801907.207021215</v>
      </c>
      <c r="N253" s="40">
        <f>'jan-mai'!M253</f>
        <v>4946708.3687867178</v>
      </c>
      <c r="O253" s="40">
        <f t="shared" si="39"/>
        <v>1855198.8382344972</v>
      </c>
      <c r="P253" s="4"/>
      <c r="Q253" s="4"/>
      <c r="R253" s="4"/>
      <c r="S253" s="4"/>
      <c r="T253" s="4"/>
    </row>
    <row r="254" spans="1:20" s="34" customFormat="1" x14ac:dyDescent="0.3">
      <c r="A254" s="33">
        <v>1430</v>
      </c>
      <c r="B254" s="34" t="s">
        <v>307</v>
      </c>
      <c r="C254" s="35">
        <v>40274</v>
      </c>
      <c r="D254" s="35">
        <v>2942</v>
      </c>
      <c r="E254" s="36">
        <f t="shared" si="31"/>
        <v>13689.326988443236</v>
      </c>
      <c r="F254" s="37">
        <f t="shared" si="38"/>
        <v>0.79012609058470218</v>
      </c>
      <c r="G254" s="38">
        <f t="shared" si="32"/>
        <v>2181.7018371355266</v>
      </c>
      <c r="H254" s="38">
        <f t="shared" si="33"/>
        <v>666.26701990063827</v>
      </c>
      <c r="I254" s="36">
        <f t="shared" si="34"/>
        <v>2847.968857036165</v>
      </c>
      <c r="J254" s="39">
        <f t="shared" si="40"/>
        <v>-209.08136636776354</v>
      </c>
      <c r="K254" s="36">
        <f t="shared" si="35"/>
        <v>2638.8874906684014</v>
      </c>
      <c r="L254" s="36">
        <f t="shared" si="36"/>
        <v>8378724.3774003973</v>
      </c>
      <c r="M254" s="36">
        <f t="shared" si="37"/>
        <v>7763606.9975464372</v>
      </c>
      <c r="N254" s="40">
        <f>'jan-mai'!M254</f>
        <v>6914961.6328517767</v>
      </c>
      <c r="O254" s="40">
        <f t="shared" si="39"/>
        <v>848645.36469466053</v>
      </c>
      <c r="P254" s="4"/>
      <c r="Q254" s="4"/>
      <c r="R254" s="4"/>
      <c r="S254" s="4"/>
      <c r="T254" s="4"/>
    </row>
    <row r="255" spans="1:20" s="34" customFormat="1" x14ac:dyDescent="0.3">
      <c r="A255" s="33">
        <v>1431</v>
      </c>
      <c r="B255" s="34" t="s">
        <v>308</v>
      </c>
      <c r="C255" s="35">
        <v>45872</v>
      </c>
      <c r="D255" s="35">
        <v>3020</v>
      </c>
      <c r="E255" s="36">
        <f t="shared" si="31"/>
        <v>15189.403973509934</v>
      </c>
      <c r="F255" s="37">
        <f t="shared" si="38"/>
        <v>0.87670813839373218</v>
      </c>
      <c r="G255" s="38">
        <f t="shared" si="32"/>
        <v>1281.6556460955073</v>
      </c>
      <c r="H255" s="38">
        <f t="shared" si="33"/>
        <v>141.24007512729384</v>
      </c>
      <c r="I255" s="36">
        <f t="shared" si="34"/>
        <v>1422.8957212228011</v>
      </c>
      <c r="J255" s="39">
        <f t="shared" si="40"/>
        <v>-209.08136636776354</v>
      </c>
      <c r="K255" s="36">
        <f t="shared" si="35"/>
        <v>1213.8143548550374</v>
      </c>
      <c r="L255" s="36">
        <f t="shared" si="36"/>
        <v>4297145.0780928591</v>
      </c>
      <c r="M255" s="36">
        <f t="shared" si="37"/>
        <v>3665719.351662213</v>
      </c>
      <c r="N255" s="40">
        <f>'jan-mai'!M255</f>
        <v>2453761.227468513</v>
      </c>
      <c r="O255" s="40">
        <f t="shared" si="39"/>
        <v>1211958.1241937</v>
      </c>
      <c r="P255" s="4"/>
      <c r="Q255" s="4"/>
      <c r="R255" s="4"/>
      <c r="S255" s="4"/>
      <c r="T255" s="4"/>
    </row>
    <row r="256" spans="1:20" s="34" customFormat="1" x14ac:dyDescent="0.3">
      <c r="A256" s="33">
        <v>1432</v>
      </c>
      <c r="B256" s="34" t="s">
        <v>309</v>
      </c>
      <c r="C256" s="35">
        <v>217768</v>
      </c>
      <c r="D256" s="35">
        <v>12900</v>
      </c>
      <c r="E256" s="36">
        <f t="shared" si="31"/>
        <v>16881.240310077519</v>
      </c>
      <c r="F256" s="37">
        <f t="shared" si="38"/>
        <v>0.97435822971303587</v>
      </c>
      <c r="G256" s="38">
        <f t="shared" si="32"/>
        <v>266.55384415495644</v>
      </c>
      <c r="H256" s="38">
        <f t="shared" si="33"/>
        <v>0</v>
      </c>
      <c r="I256" s="36">
        <f t="shared" si="34"/>
        <v>266.55384415495644</v>
      </c>
      <c r="J256" s="39">
        <f t="shared" si="40"/>
        <v>-209.08136636776354</v>
      </c>
      <c r="K256" s="36">
        <f t="shared" si="35"/>
        <v>57.472477787192901</v>
      </c>
      <c r="L256" s="36">
        <f t="shared" si="36"/>
        <v>3438544.5895989379</v>
      </c>
      <c r="M256" s="36">
        <f t="shared" si="37"/>
        <v>741394.96345478843</v>
      </c>
      <c r="N256" s="40">
        <f>'jan-mai'!M256</f>
        <v>910195.75201118237</v>
      </c>
      <c r="O256" s="40">
        <f t="shared" si="39"/>
        <v>-168800.78855639393</v>
      </c>
      <c r="P256" s="4"/>
      <c r="Q256" s="4"/>
      <c r="R256" s="4"/>
      <c r="S256" s="4"/>
      <c r="T256" s="4"/>
    </row>
    <row r="257" spans="1:20" s="34" customFormat="1" x14ac:dyDescent="0.3">
      <c r="A257" s="33">
        <v>1433</v>
      </c>
      <c r="B257" s="34" t="s">
        <v>310</v>
      </c>
      <c r="C257" s="35">
        <v>39883</v>
      </c>
      <c r="D257" s="35">
        <v>2840</v>
      </c>
      <c r="E257" s="36">
        <f t="shared" si="31"/>
        <v>14043.30985915493</v>
      </c>
      <c r="F257" s="37">
        <f t="shared" si="38"/>
        <v>0.81055741653706648</v>
      </c>
      <c r="G257" s="38">
        <f t="shared" si="32"/>
        <v>1969.3121147085101</v>
      </c>
      <c r="H257" s="38">
        <f t="shared" si="33"/>
        <v>542.37301515154536</v>
      </c>
      <c r="I257" s="36">
        <f t="shared" si="34"/>
        <v>2511.6851298600554</v>
      </c>
      <c r="J257" s="39">
        <f t="shared" si="40"/>
        <v>-209.08136636776354</v>
      </c>
      <c r="K257" s="36">
        <f t="shared" si="35"/>
        <v>2302.6037634922918</v>
      </c>
      <c r="L257" s="36">
        <f t="shared" si="36"/>
        <v>7133185.7688025571</v>
      </c>
      <c r="M257" s="36">
        <f t="shared" si="37"/>
        <v>6539394.6883181091</v>
      </c>
      <c r="N257" s="40">
        <f>'jan-mai'!M257</f>
        <v>7486350.6245068107</v>
      </c>
      <c r="O257" s="40">
        <f t="shared" si="39"/>
        <v>-946955.93618870154</v>
      </c>
      <c r="P257" s="4"/>
      <c r="Q257" s="4"/>
      <c r="R257" s="4"/>
      <c r="S257" s="4"/>
      <c r="T257" s="4"/>
    </row>
    <row r="258" spans="1:20" s="34" customFormat="1" x14ac:dyDescent="0.3">
      <c r="A258" s="33">
        <v>1438</v>
      </c>
      <c r="B258" s="34" t="s">
        <v>311</v>
      </c>
      <c r="C258" s="35">
        <v>65138</v>
      </c>
      <c r="D258" s="35">
        <v>3846</v>
      </c>
      <c r="E258" s="36">
        <f t="shared" si="31"/>
        <v>16936.557462298493</v>
      </c>
      <c r="F258" s="37">
        <f t="shared" si="38"/>
        <v>0.97755104739235177</v>
      </c>
      <c r="G258" s="38">
        <f t="shared" si="32"/>
        <v>233.36355282237199</v>
      </c>
      <c r="H258" s="38">
        <f t="shared" si="33"/>
        <v>0</v>
      </c>
      <c r="I258" s="36">
        <f t="shared" si="34"/>
        <v>233.36355282237199</v>
      </c>
      <c r="J258" s="39">
        <f t="shared" si="40"/>
        <v>-209.08136636776354</v>
      </c>
      <c r="K258" s="36">
        <f t="shared" si="35"/>
        <v>24.28218645460845</v>
      </c>
      <c r="L258" s="36">
        <f t="shared" si="36"/>
        <v>897516.22415484267</v>
      </c>
      <c r="M258" s="36">
        <f t="shared" si="37"/>
        <v>93389.289104424097</v>
      </c>
      <c r="N258" s="40">
        <f>'jan-mai'!M258</f>
        <v>-1004096.5223073653</v>
      </c>
      <c r="O258" s="40">
        <f t="shared" si="39"/>
        <v>1097485.8114117894</v>
      </c>
      <c r="P258" s="4"/>
      <c r="Q258" s="4"/>
      <c r="R258" s="4"/>
      <c r="S258" s="4"/>
      <c r="T258" s="4"/>
    </row>
    <row r="259" spans="1:20" s="34" customFormat="1" x14ac:dyDescent="0.3">
      <c r="A259" s="33">
        <v>1439</v>
      </c>
      <c r="B259" s="34" t="s">
        <v>312</v>
      </c>
      <c r="C259" s="35">
        <v>96165</v>
      </c>
      <c r="D259" s="35">
        <v>6046</v>
      </c>
      <c r="E259" s="36">
        <f t="shared" si="31"/>
        <v>15905.557393317897</v>
      </c>
      <c r="F259" s="37">
        <f t="shared" si="38"/>
        <v>0.91804337001829872</v>
      </c>
      <c r="G259" s="38">
        <f t="shared" si="32"/>
        <v>851.96359421072987</v>
      </c>
      <c r="H259" s="38">
        <f t="shared" si="33"/>
        <v>0</v>
      </c>
      <c r="I259" s="36">
        <f t="shared" si="34"/>
        <v>851.96359421072987</v>
      </c>
      <c r="J259" s="39">
        <f t="shared" si="40"/>
        <v>-209.08136636776354</v>
      </c>
      <c r="K259" s="36">
        <f t="shared" si="35"/>
        <v>642.88222784296636</v>
      </c>
      <c r="L259" s="36">
        <f t="shared" si="36"/>
        <v>5150971.8905980727</v>
      </c>
      <c r="M259" s="36">
        <f t="shared" si="37"/>
        <v>3886865.9495385746</v>
      </c>
      <c r="N259" s="40">
        <f>'jan-mai'!M259</f>
        <v>3706767.8695084928</v>
      </c>
      <c r="O259" s="40">
        <f t="shared" si="39"/>
        <v>180098.08003008179</v>
      </c>
      <c r="P259" s="4"/>
      <c r="Q259" s="4"/>
      <c r="R259" s="4"/>
      <c r="S259" s="4"/>
      <c r="T259" s="4"/>
    </row>
    <row r="260" spans="1:20" s="34" customFormat="1" x14ac:dyDescent="0.3">
      <c r="A260" s="33">
        <v>1441</v>
      </c>
      <c r="B260" s="34" t="s">
        <v>313</v>
      </c>
      <c r="C260" s="35">
        <v>39665</v>
      </c>
      <c r="D260" s="35">
        <v>2774</v>
      </c>
      <c r="E260" s="36">
        <f t="shared" si="31"/>
        <v>14298.846431146359</v>
      </c>
      <c r="F260" s="37">
        <f t="shared" si="38"/>
        <v>0.82530657935562268</v>
      </c>
      <c r="G260" s="38">
        <f t="shared" si="32"/>
        <v>1815.9901715136523</v>
      </c>
      <c r="H260" s="38">
        <f t="shared" si="33"/>
        <v>452.93521495454496</v>
      </c>
      <c r="I260" s="36">
        <f t="shared" si="34"/>
        <v>2268.9253864681973</v>
      </c>
      <c r="J260" s="39">
        <f t="shared" si="40"/>
        <v>-209.08136636776354</v>
      </c>
      <c r="K260" s="36">
        <f t="shared" si="35"/>
        <v>2059.8440201004337</v>
      </c>
      <c r="L260" s="36">
        <f t="shared" si="36"/>
        <v>6293999.0220627794</v>
      </c>
      <c r="M260" s="36">
        <f t="shared" si="37"/>
        <v>5714007.311758603</v>
      </c>
      <c r="N260" s="40">
        <f>'jan-mai'!M260</f>
        <v>5361931.7367541874</v>
      </c>
      <c r="O260" s="40">
        <f t="shared" si="39"/>
        <v>352075.57500441559</v>
      </c>
      <c r="P260" s="4"/>
      <c r="Q260" s="4"/>
      <c r="R260" s="4"/>
      <c r="S260" s="4"/>
      <c r="T260" s="4"/>
    </row>
    <row r="261" spans="1:20" s="34" customFormat="1" x14ac:dyDescent="0.3">
      <c r="A261" s="33">
        <v>1443</v>
      </c>
      <c r="B261" s="34" t="s">
        <v>314</v>
      </c>
      <c r="C261" s="35">
        <v>85572</v>
      </c>
      <c r="D261" s="35">
        <v>6015</v>
      </c>
      <c r="E261" s="36">
        <f t="shared" si="31"/>
        <v>14226.43391521197</v>
      </c>
      <c r="F261" s="37">
        <f t="shared" si="38"/>
        <v>0.82112704458572905</v>
      </c>
      <c r="G261" s="38">
        <f t="shared" si="32"/>
        <v>1859.4376810742858</v>
      </c>
      <c r="H261" s="38">
        <f t="shared" si="33"/>
        <v>478.27959553158121</v>
      </c>
      <c r="I261" s="36">
        <f t="shared" si="34"/>
        <v>2337.717276605867</v>
      </c>
      <c r="J261" s="39">
        <f t="shared" si="40"/>
        <v>-209.08136636776354</v>
      </c>
      <c r="K261" s="36">
        <f t="shared" si="35"/>
        <v>2128.6359102381034</v>
      </c>
      <c r="L261" s="36">
        <f t="shared" si="36"/>
        <v>14061369.418784291</v>
      </c>
      <c r="M261" s="36">
        <f t="shared" si="37"/>
        <v>12803745.000082191</v>
      </c>
      <c r="N261" s="40">
        <f>'jan-mai'!M261</f>
        <v>11781941.815636788</v>
      </c>
      <c r="O261" s="40">
        <f t="shared" si="39"/>
        <v>1021803.1844454035</v>
      </c>
      <c r="P261" s="4"/>
      <c r="Q261" s="4"/>
      <c r="R261" s="4"/>
      <c r="S261" s="4"/>
      <c r="T261" s="4"/>
    </row>
    <row r="262" spans="1:20" s="34" customFormat="1" x14ac:dyDescent="0.3">
      <c r="A262" s="33">
        <v>1444</v>
      </c>
      <c r="B262" s="34" t="s">
        <v>315</v>
      </c>
      <c r="C262" s="35">
        <v>15204</v>
      </c>
      <c r="D262" s="35">
        <v>1200</v>
      </c>
      <c r="E262" s="36">
        <f t="shared" si="31"/>
        <v>12670</v>
      </c>
      <c r="F262" s="37">
        <f t="shared" si="38"/>
        <v>0.73129216477621928</v>
      </c>
      <c r="G262" s="38">
        <f t="shared" si="32"/>
        <v>2793.298030201468</v>
      </c>
      <c r="H262" s="38">
        <f t="shared" si="33"/>
        <v>1023.0314658557708</v>
      </c>
      <c r="I262" s="36">
        <f t="shared" si="34"/>
        <v>3816.3294960572389</v>
      </c>
      <c r="J262" s="39">
        <f t="shared" si="40"/>
        <v>-209.08136636776354</v>
      </c>
      <c r="K262" s="36">
        <f t="shared" si="35"/>
        <v>3607.2481296894753</v>
      </c>
      <c r="L262" s="36">
        <f t="shared" si="36"/>
        <v>4579595.395268687</v>
      </c>
      <c r="M262" s="36">
        <f t="shared" si="37"/>
        <v>4328697.7556273704</v>
      </c>
      <c r="N262" s="40">
        <f>'jan-mai'!M262</f>
        <v>3424670.6864113295</v>
      </c>
      <c r="O262" s="40">
        <f t="shared" si="39"/>
        <v>904027.06921604089</v>
      </c>
      <c r="P262" s="4"/>
      <c r="Q262" s="4"/>
      <c r="R262" s="4"/>
      <c r="S262" s="4"/>
      <c r="T262" s="4"/>
    </row>
    <row r="263" spans="1:20" s="34" customFormat="1" x14ac:dyDescent="0.3">
      <c r="A263" s="33">
        <v>1445</v>
      </c>
      <c r="B263" s="34" t="s">
        <v>316</v>
      </c>
      <c r="C263" s="35">
        <v>84743</v>
      </c>
      <c r="D263" s="35">
        <v>5784</v>
      </c>
      <c r="E263" s="36">
        <f t="shared" si="31"/>
        <v>14651.279391424619</v>
      </c>
      <c r="F263" s="37">
        <f t="shared" si="38"/>
        <v>0.84564844695312702</v>
      </c>
      <c r="G263" s="38">
        <f t="shared" si="32"/>
        <v>1604.5303953466962</v>
      </c>
      <c r="H263" s="38">
        <f t="shared" si="33"/>
        <v>329.58367885715393</v>
      </c>
      <c r="I263" s="36">
        <f t="shared" si="34"/>
        <v>1934.1140742038501</v>
      </c>
      <c r="J263" s="39">
        <f t="shared" si="40"/>
        <v>-209.08136636776354</v>
      </c>
      <c r="K263" s="36">
        <f t="shared" si="35"/>
        <v>1725.0327078360865</v>
      </c>
      <c r="L263" s="36">
        <f t="shared" si="36"/>
        <v>11186915.805195069</v>
      </c>
      <c r="M263" s="36">
        <f t="shared" si="37"/>
        <v>9977589.1821239237</v>
      </c>
      <c r="N263" s="40">
        <f>'jan-mai'!M263</f>
        <v>7956000.7085026037</v>
      </c>
      <c r="O263" s="40">
        <f t="shared" si="39"/>
        <v>2021588.47362132</v>
      </c>
      <c r="P263" s="4"/>
      <c r="Q263" s="4"/>
      <c r="R263" s="4"/>
      <c r="S263" s="4"/>
      <c r="T263" s="4"/>
    </row>
    <row r="264" spans="1:20" s="34" customFormat="1" x14ac:dyDescent="0.3">
      <c r="A264" s="33">
        <v>1449</v>
      </c>
      <c r="B264" s="34" t="s">
        <v>317</v>
      </c>
      <c r="C264" s="35">
        <v>105875</v>
      </c>
      <c r="D264" s="35">
        <v>7168</v>
      </c>
      <c r="E264" s="36">
        <f t="shared" ref="E264:E327" si="41">(C264*1000)/D264</f>
        <v>14770.5078125</v>
      </c>
      <c r="F264" s="37">
        <f t="shared" si="38"/>
        <v>0.85253012099819925</v>
      </c>
      <c r="G264" s="38">
        <f t="shared" ref="G264:G327" si="42">(E$437-E264)*0.6</f>
        <v>1532.9933427014678</v>
      </c>
      <c r="H264" s="38">
        <f t="shared" ref="H264:H327" si="43">IF(E264&gt;=E$437*0.9,0,IF(E264&lt;0.9*E$437,(E$437*0.9-E264)*0.35))</f>
        <v>287.85373148077076</v>
      </c>
      <c r="I264" s="36">
        <f t="shared" ref="I264:I327" si="44">G264+H264</f>
        <v>1820.8470741822384</v>
      </c>
      <c r="J264" s="39">
        <f t="shared" si="40"/>
        <v>-209.08136636776354</v>
      </c>
      <c r="K264" s="36">
        <f t="shared" ref="K264:K327" si="45">I264+J264</f>
        <v>1611.7657078144748</v>
      </c>
      <c r="L264" s="36">
        <f t="shared" ref="L264:L327" si="46">(I264*D264)</f>
        <v>13051831.827738285</v>
      </c>
      <c r="M264" s="36">
        <f t="shared" ref="M264:M327" si="47">(K264*D264)</f>
        <v>11553136.593614155</v>
      </c>
      <c r="N264" s="40">
        <f>'jan-mai'!M264</f>
        <v>11111308.900163675</v>
      </c>
      <c r="O264" s="40">
        <f t="shared" si="39"/>
        <v>441827.6934504807</v>
      </c>
      <c r="P264" s="4"/>
      <c r="Q264" s="4"/>
      <c r="R264" s="4"/>
      <c r="S264" s="4"/>
      <c r="T264" s="4"/>
    </row>
    <row r="265" spans="1:20" s="34" customFormat="1" x14ac:dyDescent="0.3">
      <c r="A265" s="33">
        <v>1502</v>
      </c>
      <c r="B265" s="34" t="s">
        <v>318</v>
      </c>
      <c r="C265" s="35">
        <v>447097</v>
      </c>
      <c r="D265" s="35">
        <v>26732</v>
      </c>
      <c r="E265" s="36">
        <f t="shared" si="41"/>
        <v>16725.160855903039</v>
      </c>
      <c r="F265" s="37">
        <f t="shared" ref="F265:F328" si="48">IF(ISNUMBER(C265),E265/E$437,"")</f>
        <v>0.96534957289217194</v>
      </c>
      <c r="G265" s="38">
        <f t="shared" si="42"/>
        <v>360.20151665964437</v>
      </c>
      <c r="H265" s="38">
        <f t="shared" si="43"/>
        <v>0</v>
      </c>
      <c r="I265" s="36">
        <f t="shared" si="44"/>
        <v>360.20151665964437</v>
      </c>
      <c r="J265" s="39">
        <f t="shared" si="40"/>
        <v>-209.08136636776354</v>
      </c>
      <c r="K265" s="36">
        <f t="shared" si="45"/>
        <v>151.12015029188083</v>
      </c>
      <c r="L265" s="36">
        <f t="shared" si="46"/>
        <v>9628906.9433456138</v>
      </c>
      <c r="M265" s="36">
        <f t="shared" si="47"/>
        <v>4039743.8576025586</v>
      </c>
      <c r="N265" s="40">
        <f>'jan-mai'!M265</f>
        <v>3723036.9645552537</v>
      </c>
      <c r="O265" s="40">
        <f t="shared" ref="O265:O328" si="49">M265-N265</f>
        <v>316706.89304730482</v>
      </c>
      <c r="P265" s="4"/>
      <c r="Q265" s="4"/>
      <c r="R265" s="4"/>
      <c r="S265" s="4"/>
      <c r="T265" s="4"/>
    </row>
    <row r="266" spans="1:20" s="34" customFormat="1" x14ac:dyDescent="0.3">
      <c r="A266" s="33">
        <v>1504</v>
      </c>
      <c r="B266" s="34" t="s">
        <v>319</v>
      </c>
      <c r="C266" s="35">
        <v>809682</v>
      </c>
      <c r="D266" s="35">
        <v>46747</v>
      </c>
      <c r="E266" s="36">
        <f t="shared" si="41"/>
        <v>17320.512546259652</v>
      </c>
      <c r="F266" s="37">
        <f t="shared" si="48"/>
        <v>0.99971232162493195</v>
      </c>
      <c r="G266" s="38">
        <f t="shared" si="42"/>
        <v>2.9905024456769751</v>
      </c>
      <c r="H266" s="38">
        <f t="shared" si="43"/>
        <v>0</v>
      </c>
      <c r="I266" s="36">
        <f t="shared" si="44"/>
        <v>2.9905024456769751</v>
      </c>
      <c r="J266" s="39">
        <f t="shared" ref="J266:J329" si="50">I$439</f>
        <v>-209.08136636776354</v>
      </c>
      <c r="K266" s="36">
        <f t="shared" si="45"/>
        <v>-206.09086392208656</v>
      </c>
      <c r="L266" s="36">
        <f t="shared" si="46"/>
        <v>139797.01782806157</v>
      </c>
      <c r="M266" s="36">
        <f t="shared" si="47"/>
        <v>-9634129.6157657802</v>
      </c>
      <c r="N266" s="40">
        <f>'jan-mai'!M266</f>
        <v>-6617263.5799018275</v>
      </c>
      <c r="O266" s="40">
        <f t="shared" si="49"/>
        <v>-3016866.0358639527</v>
      </c>
      <c r="P266" s="4"/>
      <c r="Q266" s="4"/>
      <c r="R266" s="4"/>
      <c r="S266" s="4"/>
      <c r="T266" s="4"/>
    </row>
    <row r="267" spans="1:20" s="34" customFormat="1" x14ac:dyDescent="0.3">
      <c r="A267" s="33">
        <v>1505</v>
      </c>
      <c r="B267" s="34" t="s">
        <v>320</v>
      </c>
      <c r="C267" s="35">
        <v>374689</v>
      </c>
      <c r="D267" s="35">
        <v>24526</v>
      </c>
      <c r="E267" s="36">
        <f t="shared" si="41"/>
        <v>15277.216015656853</v>
      </c>
      <c r="F267" s="37">
        <f t="shared" si="48"/>
        <v>0.88177650922207007</v>
      </c>
      <c r="G267" s="38">
        <f t="shared" si="42"/>
        <v>1228.9684208073559</v>
      </c>
      <c r="H267" s="38">
        <f t="shared" si="43"/>
        <v>110.50586037587209</v>
      </c>
      <c r="I267" s="36">
        <f t="shared" si="44"/>
        <v>1339.474281183228</v>
      </c>
      <c r="J267" s="39">
        <f t="shared" si="50"/>
        <v>-209.08136636776354</v>
      </c>
      <c r="K267" s="36">
        <f t="shared" si="45"/>
        <v>1130.3929148154643</v>
      </c>
      <c r="L267" s="36">
        <f t="shared" si="46"/>
        <v>32851946.220299847</v>
      </c>
      <c r="M267" s="36">
        <f t="shared" si="47"/>
        <v>27724016.628764078</v>
      </c>
      <c r="N267" s="40">
        <f>'jan-mai'!M267</f>
        <v>25195626.379103526</v>
      </c>
      <c r="O267" s="40">
        <f t="shared" si="49"/>
        <v>2528390.2496605515</v>
      </c>
      <c r="P267" s="4"/>
      <c r="Q267" s="4"/>
      <c r="R267" s="4"/>
      <c r="S267" s="4"/>
      <c r="T267" s="4"/>
    </row>
    <row r="268" spans="1:20" s="34" customFormat="1" x14ac:dyDescent="0.3">
      <c r="A268" s="33">
        <v>1511</v>
      </c>
      <c r="B268" s="34" t="s">
        <v>321</v>
      </c>
      <c r="C268" s="35">
        <v>47290</v>
      </c>
      <c r="D268" s="35">
        <v>3256</v>
      </c>
      <c r="E268" s="36">
        <f t="shared" si="41"/>
        <v>14523.955773955773</v>
      </c>
      <c r="F268" s="37">
        <f t="shared" si="48"/>
        <v>0.83829953110104083</v>
      </c>
      <c r="G268" s="38">
        <f t="shared" si="42"/>
        <v>1680.924565828004</v>
      </c>
      <c r="H268" s="38">
        <f t="shared" si="43"/>
        <v>374.14694497125015</v>
      </c>
      <c r="I268" s="36">
        <f t="shared" si="44"/>
        <v>2055.0715107992542</v>
      </c>
      <c r="J268" s="39">
        <f t="shared" si="50"/>
        <v>-209.08136636776354</v>
      </c>
      <c r="K268" s="36">
        <f t="shared" si="45"/>
        <v>1845.9901444314905</v>
      </c>
      <c r="L268" s="36">
        <f t="shared" si="46"/>
        <v>6691312.8391623711</v>
      </c>
      <c r="M268" s="36">
        <f t="shared" si="47"/>
        <v>6010543.9102689335</v>
      </c>
      <c r="N268" s="40">
        <f>'jan-mai'!M268</f>
        <v>5309898.4624627372</v>
      </c>
      <c r="O268" s="40">
        <f t="shared" si="49"/>
        <v>700645.44780619629</v>
      </c>
      <c r="P268" s="4"/>
      <c r="Q268" s="4"/>
      <c r="R268" s="4"/>
      <c r="S268" s="4"/>
      <c r="T268" s="4"/>
    </row>
    <row r="269" spans="1:20" s="34" customFormat="1" x14ac:dyDescent="0.3">
      <c r="A269" s="33">
        <v>1514</v>
      </c>
      <c r="B269" s="34" t="s">
        <v>178</v>
      </c>
      <c r="C269" s="35">
        <v>40861</v>
      </c>
      <c r="D269" s="35">
        <v>2559</v>
      </c>
      <c r="E269" s="36">
        <f t="shared" si="41"/>
        <v>15967.565455255959</v>
      </c>
      <c r="F269" s="37">
        <f t="shared" si="48"/>
        <v>0.92162237632045052</v>
      </c>
      <c r="G269" s="38">
        <f t="shared" si="42"/>
        <v>814.75875704789246</v>
      </c>
      <c r="H269" s="38">
        <f t="shared" si="43"/>
        <v>0</v>
      </c>
      <c r="I269" s="36">
        <f t="shared" si="44"/>
        <v>814.75875704789246</v>
      </c>
      <c r="J269" s="39">
        <f t="shared" si="50"/>
        <v>-209.08136636776354</v>
      </c>
      <c r="K269" s="36">
        <f t="shared" si="45"/>
        <v>605.67739068012895</v>
      </c>
      <c r="L269" s="36">
        <f t="shared" si="46"/>
        <v>2084967.6592855568</v>
      </c>
      <c r="M269" s="36">
        <f t="shared" si="47"/>
        <v>1549928.44275045</v>
      </c>
      <c r="N269" s="40">
        <f>'jan-mai'!M269</f>
        <v>1534915.8084803575</v>
      </c>
      <c r="O269" s="40">
        <f t="shared" si="49"/>
        <v>15012.634270092472</v>
      </c>
      <c r="P269" s="4"/>
      <c r="Q269" s="4"/>
      <c r="R269" s="4"/>
      <c r="S269" s="4"/>
      <c r="T269" s="4"/>
    </row>
    <row r="270" spans="1:20" s="34" customFormat="1" x14ac:dyDescent="0.3">
      <c r="A270" s="33">
        <v>1515</v>
      </c>
      <c r="B270" s="34" t="s">
        <v>322</v>
      </c>
      <c r="C270" s="35">
        <v>164271</v>
      </c>
      <c r="D270" s="35">
        <v>8972</v>
      </c>
      <c r="E270" s="36">
        <f t="shared" si="41"/>
        <v>18309.295586268392</v>
      </c>
      <c r="F270" s="37">
        <f t="shared" si="48"/>
        <v>1.0567832995114357</v>
      </c>
      <c r="G270" s="38">
        <f t="shared" si="42"/>
        <v>-590.27932155956728</v>
      </c>
      <c r="H270" s="38">
        <f t="shared" si="43"/>
        <v>0</v>
      </c>
      <c r="I270" s="36">
        <f t="shared" si="44"/>
        <v>-590.27932155956728</v>
      </c>
      <c r="J270" s="39">
        <f t="shared" si="50"/>
        <v>-209.08136636776354</v>
      </c>
      <c r="K270" s="36">
        <f t="shared" si="45"/>
        <v>-799.36068792733079</v>
      </c>
      <c r="L270" s="36">
        <f t="shared" si="46"/>
        <v>-5295986.0730324378</v>
      </c>
      <c r="M270" s="36">
        <f t="shared" si="47"/>
        <v>-7171864.092084012</v>
      </c>
      <c r="N270" s="40">
        <f>'jan-mai'!M270</f>
        <v>-5755846.4893764071</v>
      </c>
      <c r="O270" s="40">
        <f t="shared" si="49"/>
        <v>-1416017.6027076049</v>
      </c>
      <c r="P270" s="4"/>
      <c r="Q270" s="4"/>
      <c r="R270" s="4"/>
      <c r="S270" s="4"/>
      <c r="T270" s="4"/>
    </row>
    <row r="271" spans="1:20" s="34" customFormat="1" x14ac:dyDescent="0.3">
      <c r="A271" s="33">
        <v>1516</v>
      </c>
      <c r="B271" s="34" t="s">
        <v>323</v>
      </c>
      <c r="C271" s="35">
        <v>159297</v>
      </c>
      <c r="D271" s="35">
        <v>8430</v>
      </c>
      <c r="E271" s="36">
        <f t="shared" si="41"/>
        <v>18896.441281138788</v>
      </c>
      <c r="F271" s="37">
        <f t="shared" si="48"/>
        <v>1.0906724112905051</v>
      </c>
      <c r="G271" s="38">
        <f t="shared" si="42"/>
        <v>-942.56673848180503</v>
      </c>
      <c r="H271" s="38">
        <f t="shared" si="43"/>
        <v>0</v>
      </c>
      <c r="I271" s="36">
        <f t="shared" si="44"/>
        <v>-942.56673848180503</v>
      </c>
      <c r="J271" s="39">
        <f t="shared" si="50"/>
        <v>-209.08136636776354</v>
      </c>
      <c r="K271" s="36">
        <f t="shared" si="45"/>
        <v>-1151.6481048495687</v>
      </c>
      <c r="L271" s="36">
        <f t="shared" si="46"/>
        <v>-7945837.6054016165</v>
      </c>
      <c r="M271" s="36">
        <f t="shared" si="47"/>
        <v>-9708393.5238818638</v>
      </c>
      <c r="N271" s="40">
        <f>'jan-mai'!M271</f>
        <v>-6710944.1713601369</v>
      </c>
      <c r="O271" s="40">
        <f t="shared" si="49"/>
        <v>-2997449.3525217269</v>
      </c>
      <c r="P271" s="4"/>
      <c r="Q271" s="4"/>
      <c r="R271" s="4"/>
      <c r="S271" s="4"/>
      <c r="T271" s="4"/>
    </row>
    <row r="272" spans="1:20" s="34" customFormat="1" x14ac:dyDescent="0.3">
      <c r="A272" s="33">
        <v>1517</v>
      </c>
      <c r="B272" s="34" t="s">
        <v>324</v>
      </c>
      <c r="C272" s="35">
        <v>74752</v>
      </c>
      <c r="D272" s="35">
        <v>5189</v>
      </c>
      <c r="E272" s="36">
        <f t="shared" si="41"/>
        <v>14405.858546926191</v>
      </c>
      <c r="F272" s="37">
        <f t="shared" si="48"/>
        <v>0.83148314776966503</v>
      </c>
      <c r="G272" s="38">
        <f t="shared" si="42"/>
        <v>1751.7829020457534</v>
      </c>
      <c r="H272" s="38">
        <f t="shared" si="43"/>
        <v>415.48097443160401</v>
      </c>
      <c r="I272" s="36">
        <f t="shared" si="44"/>
        <v>2167.2638764773574</v>
      </c>
      <c r="J272" s="39">
        <f t="shared" si="50"/>
        <v>-209.08136636776354</v>
      </c>
      <c r="K272" s="36">
        <f t="shared" si="45"/>
        <v>1958.1825101095937</v>
      </c>
      <c r="L272" s="36">
        <f t="shared" si="46"/>
        <v>11245932.255041007</v>
      </c>
      <c r="M272" s="36">
        <f t="shared" si="47"/>
        <v>10161009.044958683</v>
      </c>
      <c r="N272" s="40">
        <f>'jan-mai'!M272</f>
        <v>8749911.4931569882</v>
      </c>
      <c r="O272" s="40">
        <f t="shared" si="49"/>
        <v>1411097.5518016946</v>
      </c>
      <c r="P272" s="4"/>
      <c r="Q272" s="4"/>
      <c r="R272" s="4"/>
      <c r="S272" s="4"/>
      <c r="T272" s="4"/>
    </row>
    <row r="273" spans="1:20" s="34" customFormat="1" x14ac:dyDescent="0.3">
      <c r="A273" s="33">
        <v>1519</v>
      </c>
      <c r="B273" s="34" t="s">
        <v>325</v>
      </c>
      <c r="C273" s="35">
        <v>129712</v>
      </c>
      <c r="D273" s="35">
        <v>9037</v>
      </c>
      <c r="E273" s="36">
        <f t="shared" si="41"/>
        <v>14353.435874737192</v>
      </c>
      <c r="F273" s="37">
        <f t="shared" si="48"/>
        <v>0.82845739485502823</v>
      </c>
      <c r="G273" s="38">
        <f t="shared" si="42"/>
        <v>1783.2365053591529</v>
      </c>
      <c r="H273" s="38">
        <f t="shared" si="43"/>
        <v>433.82890969775372</v>
      </c>
      <c r="I273" s="36">
        <f t="shared" si="44"/>
        <v>2217.0654150569067</v>
      </c>
      <c r="J273" s="39">
        <f t="shared" si="50"/>
        <v>-209.08136636776354</v>
      </c>
      <c r="K273" s="36">
        <f t="shared" si="45"/>
        <v>2007.984048689143</v>
      </c>
      <c r="L273" s="36">
        <f t="shared" si="46"/>
        <v>20035620.155869264</v>
      </c>
      <c r="M273" s="36">
        <f t="shared" si="47"/>
        <v>18146151.848003786</v>
      </c>
      <c r="N273" s="40">
        <f>'jan-mai'!M273</f>
        <v>14982841.49424932</v>
      </c>
      <c r="O273" s="40">
        <f t="shared" si="49"/>
        <v>3163310.3537544664</v>
      </c>
      <c r="P273" s="4"/>
      <c r="Q273" s="4"/>
      <c r="R273" s="4"/>
      <c r="S273" s="4"/>
      <c r="T273" s="4"/>
    </row>
    <row r="274" spans="1:20" s="34" customFormat="1" x14ac:dyDescent="0.3">
      <c r="A274" s="33">
        <v>1520</v>
      </c>
      <c r="B274" s="34" t="s">
        <v>326</v>
      </c>
      <c r="C274" s="35">
        <v>156939</v>
      </c>
      <c r="D274" s="35">
        <v>10677</v>
      </c>
      <c r="E274" s="36">
        <f t="shared" si="41"/>
        <v>14698.79179544816</v>
      </c>
      <c r="F274" s="37">
        <f t="shared" si="48"/>
        <v>0.84839078703142989</v>
      </c>
      <c r="G274" s="38">
        <f t="shared" si="42"/>
        <v>1576.0229529325718</v>
      </c>
      <c r="H274" s="38">
        <f t="shared" si="43"/>
        <v>312.95433744891477</v>
      </c>
      <c r="I274" s="36">
        <f t="shared" si="44"/>
        <v>1888.9772903814865</v>
      </c>
      <c r="J274" s="39">
        <f t="shared" si="50"/>
        <v>-209.08136636776354</v>
      </c>
      <c r="K274" s="36">
        <f t="shared" si="45"/>
        <v>1679.8959240137228</v>
      </c>
      <c r="L274" s="36">
        <f t="shared" si="46"/>
        <v>20168610.529403131</v>
      </c>
      <c r="M274" s="36">
        <f t="shared" si="47"/>
        <v>17936248.780694518</v>
      </c>
      <c r="N274" s="40">
        <f>'jan-mai'!M274</f>
        <v>15894321.432344794</v>
      </c>
      <c r="O274" s="40">
        <f t="shared" si="49"/>
        <v>2041927.348349724</v>
      </c>
      <c r="P274" s="4"/>
      <c r="Q274" s="4"/>
      <c r="R274" s="4"/>
      <c r="S274" s="4"/>
      <c r="T274" s="4"/>
    </row>
    <row r="275" spans="1:20" s="34" customFormat="1" x14ac:dyDescent="0.3">
      <c r="A275" s="33">
        <v>1523</v>
      </c>
      <c r="B275" s="34" t="s">
        <v>327</v>
      </c>
      <c r="C275" s="35">
        <v>34626</v>
      </c>
      <c r="D275" s="35">
        <v>2310</v>
      </c>
      <c r="E275" s="36">
        <f t="shared" si="41"/>
        <v>14989.61038961039</v>
      </c>
      <c r="F275" s="37">
        <f t="shared" si="48"/>
        <v>0.8651763718208596</v>
      </c>
      <c r="G275" s="38">
        <f t="shared" si="42"/>
        <v>1401.5317964352337</v>
      </c>
      <c r="H275" s="38">
        <f t="shared" si="43"/>
        <v>211.1678294921341</v>
      </c>
      <c r="I275" s="36">
        <f t="shared" si="44"/>
        <v>1612.6996259273678</v>
      </c>
      <c r="J275" s="39">
        <f t="shared" si="50"/>
        <v>-209.08136636776354</v>
      </c>
      <c r="K275" s="36">
        <f t="shared" si="45"/>
        <v>1403.6182595596042</v>
      </c>
      <c r="L275" s="36">
        <f t="shared" si="46"/>
        <v>3725336.1358922198</v>
      </c>
      <c r="M275" s="36">
        <f t="shared" si="47"/>
        <v>3242358.1795826857</v>
      </c>
      <c r="N275" s="40">
        <f>'jan-mai'!M275</f>
        <v>3131261.071341807</v>
      </c>
      <c r="O275" s="40">
        <f t="shared" si="49"/>
        <v>111097.10824087868</v>
      </c>
      <c r="P275" s="4"/>
      <c r="Q275" s="4"/>
      <c r="R275" s="4"/>
      <c r="S275" s="4"/>
      <c r="T275" s="4"/>
    </row>
    <row r="276" spans="1:20" s="34" customFormat="1" x14ac:dyDescent="0.3">
      <c r="A276" s="33">
        <v>1524</v>
      </c>
      <c r="B276" s="34" t="s">
        <v>328</v>
      </c>
      <c r="C276" s="35">
        <v>30355</v>
      </c>
      <c r="D276" s="35">
        <v>1652</v>
      </c>
      <c r="E276" s="36">
        <f t="shared" si="41"/>
        <v>18374.697336561745</v>
      </c>
      <c r="F276" s="37">
        <f t="shared" si="48"/>
        <v>1.0605581840854041</v>
      </c>
      <c r="G276" s="38">
        <f t="shared" si="42"/>
        <v>-629.52037173557903</v>
      </c>
      <c r="H276" s="38">
        <f t="shared" si="43"/>
        <v>0</v>
      </c>
      <c r="I276" s="36">
        <f t="shared" si="44"/>
        <v>-629.52037173557903</v>
      </c>
      <c r="J276" s="39">
        <f t="shared" si="50"/>
        <v>-209.08136636776354</v>
      </c>
      <c r="K276" s="36">
        <f t="shared" si="45"/>
        <v>-838.60173810334254</v>
      </c>
      <c r="L276" s="36">
        <f t="shared" si="46"/>
        <v>-1039967.6541071766</v>
      </c>
      <c r="M276" s="36">
        <f t="shared" si="47"/>
        <v>-1385370.0713467218</v>
      </c>
      <c r="N276" s="40">
        <f>'jan-mai'!M276</f>
        <v>-2050897.102145545</v>
      </c>
      <c r="O276" s="40">
        <f t="shared" si="49"/>
        <v>665527.03079882311</v>
      </c>
      <c r="P276" s="4"/>
      <c r="Q276" s="4"/>
      <c r="R276" s="4"/>
      <c r="S276" s="4"/>
      <c r="T276" s="4"/>
    </row>
    <row r="277" spans="1:20" s="34" customFormat="1" x14ac:dyDescent="0.3">
      <c r="A277" s="33">
        <v>1525</v>
      </c>
      <c r="B277" s="34" t="s">
        <v>329</v>
      </c>
      <c r="C277" s="35">
        <v>70183</v>
      </c>
      <c r="D277" s="35">
        <v>4598</v>
      </c>
      <c r="E277" s="36">
        <f t="shared" si="41"/>
        <v>15263.810352327098</v>
      </c>
      <c r="F277" s="37">
        <f t="shared" si="48"/>
        <v>0.88100275574482645</v>
      </c>
      <c r="G277" s="38">
        <f t="shared" si="42"/>
        <v>1237.0118188052088</v>
      </c>
      <c r="H277" s="38">
        <f t="shared" si="43"/>
        <v>115.19784254128635</v>
      </c>
      <c r="I277" s="36">
        <f t="shared" si="44"/>
        <v>1352.2096613464951</v>
      </c>
      <c r="J277" s="39">
        <f t="shared" si="50"/>
        <v>-209.08136636776354</v>
      </c>
      <c r="K277" s="36">
        <f t="shared" si="45"/>
        <v>1143.1282949787314</v>
      </c>
      <c r="L277" s="36">
        <f t="shared" si="46"/>
        <v>6217460.0228711842</v>
      </c>
      <c r="M277" s="36">
        <f t="shared" si="47"/>
        <v>5256103.9003122076</v>
      </c>
      <c r="N277" s="40">
        <f>'jan-mai'!M277</f>
        <v>6074349.1800994081</v>
      </c>
      <c r="O277" s="40">
        <f t="shared" si="49"/>
        <v>-818245.2797872005</v>
      </c>
      <c r="P277" s="4"/>
      <c r="Q277" s="4"/>
      <c r="R277" s="4"/>
      <c r="S277" s="4"/>
      <c r="T277" s="4"/>
    </row>
    <row r="278" spans="1:20" s="34" customFormat="1" x14ac:dyDescent="0.3">
      <c r="A278" s="33">
        <v>1526</v>
      </c>
      <c r="B278" s="34" t="s">
        <v>330</v>
      </c>
      <c r="C278" s="35">
        <v>12623</v>
      </c>
      <c r="D278" s="35">
        <v>1020</v>
      </c>
      <c r="E278" s="36">
        <f t="shared" si="41"/>
        <v>12375.490196078432</v>
      </c>
      <c r="F278" s="37">
        <f t="shared" si="48"/>
        <v>0.71429352925470213</v>
      </c>
      <c r="G278" s="38">
        <f t="shared" si="42"/>
        <v>2970.0039125544085</v>
      </c>
      <c r="H278" s="38">
        <f t="shared" si="43"/>
        <v>1126.1098972283196</v>
      </c>
      <c r="I278" s="36">
        <f t="shared" si="44"/>
        <v>4096.1138097827279</v>
      </c>
      <c r="J278" s="39">
        <f t="shared" si="50"/>
        <v>-209.08136636776354</v>
      </c>
      <c r="K278" s="36">
        <f t="shared" si="45"/>
        <v>3887.0324434149643</v>
      </c>
      <c r="L278" s="36">
        <f t="shared" si="46"/>
        <v>4178036.0859783823</v>
      </c>
      <c r="M278" s="36">
        <f t="shared" si="47"/>
        <v>3964773.0922832638</v>
      </c>
      <c r="N278" s="40">
        <f>'jan-mai'!M278</f>
        <v>3486860.0834496301</v>
      </c>
      <c r="O278" s="40">
        <f t="shared" si="49"/>
        <v>477913.00883363374</v>
      </c>
      <c r="P278" s="4"/>
      <c r="Q278" s="4"/>
      <c r="R278" s="4"/>
      <c r="S278" s="4"/>
      <c r="T278" s="4"/>
    </row>
    <row r="279" spans="1:20" s="34" customFormat="1" x14ac:dyDescent="0.3">
      <c r="A279" s="33">
        <v>1528</v>
      </c>
      <c r="B279" s="34" t="s">
        <v>331</v>
      </c>
      <c r="C279" s="35">
        <v>110209</v>
      </c>
      <c r="D279" s="35">
        <v>7675</v>
      </c>
      <c r="E279" s="36">
        <f t="shared" si="41"/>
        <v>14359.478827361563</v>
      </c>
      <c r="F279" s="37">
        <f t="shared" si="48"/>
        <v>0.82880618442932319</v>
      </c>
      <c r="G279" s="38">
        <f t="shared" si="42"/>
        <v>1779.6107337845299</v>
      </c>
      <c r="H279" s="38">
        <f t="shared" si="43"/>
        <v>431.71387627922365</v>
      </c>
      <c r="I279" s="36">
        <f t="shared" si="44"/>
        <v>2211.3246100637534</v>
      </c>
      <c r="J279" s="39">
        <f t="shared" si="50"/>
        <v>-209.08136636776354</v>
      </c>
      <c r="K279" s="36">
        <f t="shared" si="45"/>
        <v>2002.2432436959898</v>
      </c>
      <c r="L279" s="36">
        <f t="shared" si="46"/>
        <v>16971916.382239308</v>
      </c>
      <c r="M279" s="36">
        <f t="shared" si="47"/>
        <v>15367216.895366721</v>
      </c>
      <c r="N279" s="40">
        <f>'jan-mai'!M279</f>
        <v>14341306.265172461</v>
      </c>
      <c r="O279" s="40">
        <f t="shared" si="49"/>
        <v>1025910.6301942598</v>
      </c>
      <c r="P279" s="4"/>
      <c r="Q279" s="4"/>
      <c r="R279" s="4"/>
      <c r="S279" s="4"/>
      <c r="T279" s="4"/>
    </row>
    <row r="280" spans="1:20" s="34" customFormat="1" x14ac:dyDescent="0.3">
      <c r="A280" s="33">
        <v>1529</v>
      </c>
      <c r="B280" s="34" t="s">
        <v>332</v>
      </c>
      <c r="C280" s="35">
        <v>67680</v>
      </c>
      <c r="D280" s="35">
        <v>4620</v>
      </c>
      <c r="E280" s="36">
        <f t="shared" si="41"/>
        <v>14649.35064935065</v>
      </c>
      <c r="F280" s="37">
        <f t="shared" si="48"/>
        <v>0.84553712304100637</v>
      </c>
      <c r="G280" s="38">
        <f t="shared" si="42"/>
        <v>1605.6876405910778</v>
      </c>
      <c r="H280" s="38">
        <f t="shared" si="43"/>
        <v>330.25873858304317</v>
      </c>
      <c r="I280" s="36">
        <f t="shared" si="44"/>
        <v>1935.9463791741209</v>
      </c>
      <c r="J280" s="39">
        <f t="shared" si="50"/>
        <v>-209.08136636776354</v>
      </c>
      <c r="K280" s="36">
        <f t="shared" si="45"/>
        <v>1726.8650128063573</v>
      </c>
      <c r="L280" s="36">
        <f t="shared" si="46"/>
        <v>8944072.2717844378</v>
      </c>
      <c r="M280" s="36">
        <f t="shared" si="47"/>
        <v>7978116.3591653705</v>
      </c>
      <c r="N280" s="40">
        <f>'jan-mai'!M280</f>
        <v>6809722.1426836168</v>
      </c>
      <c r="O280" s="40">
        <f t="shared" si="49"/>
        <v>1168394.2164817536</v>
      </c>
      <c r="P280" s="4"/>
      <c r="Q280" s="4"/>
      <c r="R280" s="4"/>
      <c r="S280" s="4"/>
      <c r="T280" s="4"/>
    </row>
    <row r="281" spans="1:20" s="34" customFormat="1" x14ac:dyDescent="0.3">
      <c r="A281" s="33">
        <v>1531</v>
      </c>
      <c r="B281" s="34" t="s">
        <v>333</v>
      </c>
      <c r="C281" s="35">
        <v>126769</v>
      </c>
      <c r="D281" s="35">
        <v>8952</v>
      </c>
      <c r="E281" s="36">
        <f t="shared" si="41"/>
        <v>14160.969615728329</v>
      </c>
      <c r="F281" s="37">
        <f t="shared" si="48"/>
        <v>0.81734854977239435</v>
      </c>
      <c r="G281" s="38">
        <f t="shared" si="42"/>
        <v>1898.7162607644705</v>
      </c>
      <c r="H281" s="38">
        <f t="shared" si="43"/>
        <v>501.1921003508557</v>
      </c>
      <c r="I281" s="36">
        <f t="shared" si="44"/>
        <v>2399.908361115326</v>
      </c>
      <c r="J281" s="39">
        <f t="shared" si="50"/>
        <v>-209.08136636776354</v>
      </c>
      <c r="K281" s="36">
        <f t="shared" si="45"/>
        <v>2190.8269947475624</v>
      </c>
      <c r="L281" s="36">
        <f t="shared" si="46"/>
        <v>21483979.648704398</v>
      </c>
      <c r="M281" s="36">
        <f t="shared" si="47"/>
        <v>19612283.256980177</v>
      </c>
      <c r="N281" s="40">
        <f>'jan-mai'!M281</f>
        <v>17236607.320628516</v>
      </c>
      <c r="O281" s="40">
        <f t="shared" si="49"/>
        <v>2375675.9363516606</v>
      </c>
      <c r="P281" s="4"/>
      <c r="Q281" s="4"/>
      <c r="R281" s="4"/>
      <c r="S281" s="4"/>
      <c r="T281" s="4"/>
    </row>
    <row r="282" spans="1:20" s="34" customFormat="1" x14ac:dyDescent="0.3">
      <c r="A282" s="33">
        <v>1532</v>
      </c>
      <c r="B282" s="34" t="s">
        <v>334</v>
      </c>
      <c r="C282" s="35">
        <v>126228</v>
      </c>
      <c r="D282" s="35">
        <v>8094</v>
      </c>
      <c r="E282" s="36">
        <f t="shared" si="41"/>
        <v>15595.255744996293</v>
      </c>
      <c r="F282" s="37">
        <f t="shared" si="48"/>
        <v>0.90013325445912473</v>
      </c>
      <c r="G282" s="38">
        <f t="shared" si="42"/>
        <v>1038.1445832036918</v>
      </c>
      <c r="H282" s="38">
        <f t="shared" si="43"/>
        <v>0</v>
      </c>
      <c r="I282" s="36">
        <f t="shared" si="44"/>
        <v>1038.1445832036918</v>
      </c>
      <c r="J282" s="39">
        <f t="shared" si="50"/>
        <v>-209.08136636776354</v>
      </c>
      <c r="K282" s="36">
        <f t="shared" si="45"/>
        <v>829.0632168359283</v>
      </c>
      <c r="L282" s="36">
        <f t="shared" si="46"/>
        <v>8402742.256450681</v>
      </c>
      <c r="M282" s="36">
        <f t="shared" si="47"/>
        <v>6710437.6770700039</v>
      </c>
      <c r="N282" s="40">
        <f>'jan-mai'!M282</f>
        <v>6682111.7798444107</v>
      </c>
      <c r="O282" s="40">
        <f t="shared" si="49"/>
        <v>28325.897225593217</v>
      </c>
      <c r="P282" s="4"/>
      <c r="Q282" s="4"/>
      <c r="R282" s="4"/>
      <c r="S282" s="4"/>
      <c r="T282" s="4"/>
    </row>
    <row r="283" spans="1:20" s="34" customFormat="1" x14ac:dyDescent="0.3">
      <c r="A283" s="33">
        <v>1534</v>
      </c>
      <c r="B283" s="34" t="s">
        <v>335</v>
      </c>
      <c r="C283" s="35">
        <v>147053</v>
      </c>
      <c r="D283" s="35">
        <v>9200</v>
      </c>
      <c r="E283" s="36">
        <f t="shared" si="41"/>
        <v>15984.021739130434</v>
      </c>
      <c r="F283" s="37">
        <f t="shared" si="48"/>
        <v>0.92257220674339735</v>
      </c>
      <c r="G283" s="38">
        <f t="shared" si="42"/>
        <v>804.88498672320748</v>
      </c>
      <c r="H283" s="38">
        <f t="shared" si="43"/>
        <v>0</v>
      </c>
      <c r="I283" s="36">
        <f t="shared" si="44"/>
        <v>804.88498672320748</v>
      </c>
      <c r="J283" s="39">
        <f t="shared" si="50"/>
        <v>-209.08136636776354</v>
      </c>
      <c r="K283" s="36">
        <f t="shared" si="45"/>
        <v>595.80362035544397</v>
      </c>
      <c r="L283" s="36">
        <f t="shared" si="46"/>
        <v>7404941.877853509</v>
      </c>
      <c r="M283" s="36">
        <f t="shared" si="47"/>
        <v>5481393.3072700845</v>
      </c>
      <c r="N283" s="40">
        <f>'jan-mai'!M283</f>
        <v>6607275.2624868574</v>
      </c>
      <c r="O283" s="40">
        <f t="shared" si="49"/>
        <v>-1125881.9552167729</v>
      </c>
      <c r="P283" s="4"/>
      <c r="Q283" s="4"/>
      <c r="R283" s="4"/>
      <c r="S283" s="4"/>
      <c r="T283" s="4"/>
    </row>
    <row r="284" spans="1:20" s="34" customFormat="1" x14ac:dyDescent="0.3">
      <c r="A284" s="33">
        <v>1535</v>
      </c>
      <c r="B284" s="34" t="s">
        <v>336</v>
      </c>
      <c r="C284" s="35">
        <v>98968</v>
      </c>
      <c r="D284" s="35">
        <v>6611</v>
      </c>
      <c r="E284" s="36">
        <f t="shared" si="41"/>
        <v>14970.201179851761</v>
      </c>
      <c r="F284" s="37">
        <f t="shared" si="48"/>
        <v>0.86405610323198956</v>
      </c>
      <c r="G284" s="38">
        <f t="shared" si="42"/>
        <v>1413.177322290411</v>
      </c>
      <c r="H284" s="38">
        <f t="shared" si="43"/>
        <v>217.96105290765425</v>
      </c>
      <c r="I284" s="36">
        <f t="shared" si="44"/>
        <v>1631.1383751980652</v>
      </c>
      <c r="J284" s="39">
        <f t="shared" si="50"/>
        <v>-209.08136636776354</v>
      </c>
      <c r="K284" s="36">
        <f t="shared" si="45"/>
        <v>1422.0570088303016</v>
      </c>
      <c r="L284" s="36">
        <f t="shared" si="46"/>
        <v>10783455.798434408</v>
      </c>
      <c r="M284" s="36">
        <f t="shared" si="47"/>
        <v>9401218.885377124</v>
      </c>
      <c r="N284" s="40">
        <f>'jan-mai'!M284</f>
        <v>9610750.2565544173</v>
      </c>
      <c r="O284" s="40">
        <f t="shared" si="49"/>
        <v>-209531.37117729336</v>
      </c>
      <c r="P284" s="4"/>
      <c r="Q284" s="4"/>
      <c r="R284" s="4"/>
      <c r="S284" s="4"/>
      <c r="T284" s="4"/>
    </row>
    <row r="285" spans="1:20" s="34" customFormat="1" x14ac:dyDescent="0.3">
      <c r="A285" s="33">
        <v>1539</v>
      </c>
      <c r="B285" s="34" t="s">
        <v>337</v>
      </c>
      <c r="C285" s="35">
        <v>111591</v>
      </c>
      <c r="D285" s="35">
        <v>7492</v>
      </c>
      <c r="E285" s="36">
        <f t="shared" si="41"/>
        <v>14894.687666844635</v>
      </c>
      <c r="F285" s="37">
        <f t="shared" si="48"/>
        <v>0.8596975838636518</v>
      </c>
      <c r="G285" s="38">
        <f t="shared" si="42"/>
        <v>1458.485430094687</v>
      </c>
      <c r="H285" s="38">
        <f t="shared" si="43"/>
        <v>244.39078246014859</v>
      </c>
      <c r="I285" s="36">
        <f t="shared" si="44"/>
        <v>1702.8762125548355</v>
      </c>
      <c r="J285" s="39">
        <f t="shared" si="50"/>
        <v>-209.08136636776354</v>
      </c>
      <c r="K285" s="36">
        <f t="shared" si="45"/>
        <v>1493.7948461870719</v>
      </c>
      <c r="L285" s="36">
        <f t="shared" si="46"/>
        <v>12757948.584460828</v>
      </c>
      <c r="M285" s="36">
        <f t="shared" si="47"/>
        <v>11191510.987633543</v>
      </c>
      <c r="N285" s="40">
        <f>'jan-mai'!M285</f>
        <v>10590487.985494733</v>
      </c>
      <c r="O285" s="40">
        <f t="shared" si="49"/>
        <v>601023.00213881023</v>
      </c>
      <c r="P285" s="4"/>
      <c r="Q285" s="4"/>
      <c r="R285" s="4"/>
      <c r="S285" s="4"/>
      <c r="T285" s="4"/>
    </row>
    <row r="286" spans="1:20" s="34" customFormat="1" x14ac:dyDescent="0.3">
      <c r="A286" s="33">
        <v>1543</v>
      </c>
      <c r="B286" s="34" t="s">
        <v>338</v>
      </c>
      <c r="C286" s="35">
        <v>52985</v>
      </c>
      <c r="D286" s="35">
        <v>2970</v>
      </c>
      <c r="E286" s="36">
        <f t="shared" si="41"/>
        <v>17840.06734006734</v>
      </c>
      <c r="F286" s="37">
        <f t="shared" si="48"/>
        <v>1.0297001945439128</v>
      </c>
      <c r="G286" s="38">
        <f t="shared" si="42"/>
        <v>-308.74237383893632</v>
      </c>
      <c r="H286" s="38">
        <f t="shared" si="43"/>
        <v>0</v>
      </c>
      <c r="I286" s="36">
        <f t="shared" si="44"/>
        <v>-308.74237383893632</v>
      </c>
      <c r="J286" s="39">
        <f t="shared" si="50"/>
        <v>-209.08136636776354</v>
      </c>
      <c r="K286" s="36">
        <f t="shared" si="45"/>
        <v>-517.82374020669988</v>
      </c>
      <c r="L286" s="36">
        <f t="shared" si="46"/>
        <v>-916964.85030164081</v>
      </c>
      <c r="M286" s="36">
        <f t="shared" si="47"/>
        <v>-1537936.5084138988</v>
      </c>
      <c r="N286" s="40">
        <f>'jan-mai'!M286</f>
        <v>-2500413.0710485871</v>
      </c>
      <c r="O286" s="40">
        <f t="shared" si="49"/>
        <v>962476.56263468834</v>
      </c>
      <c r="P286" s="4"/>
      <c r="Q286" s="4"/>
      <c r="R286" s="4"/>
      <c r="S286" s="4"/>
      <c r="T286" s="4"/>
    </row>
    <row r="287" spans="1:20" s="34" customFormat="1" x14ac:dyDescent="0.3">
      <c r="A287" s="33">
        <v>1545</v>
      </c>
      <c r="B287" s="34" t="s">
        <v>339</v>
      </c>
      <c r="C287" s="35">
        <v>31722</v>
      </c>
      <c r="D287" s="35">
        <v>2088</v>
      </c>
      <c r="E287" s="36">
        <f t="shared" si="41"/>
        <v>15192.528735632184</v>
      </c>
      <c r="F287" s="37">
        <f t="shared" si="48"/>
        <v>0.8768884946728791</v>
      </c>
      <c r="G287" s="38">
        <f t="shared" si="42"/>
        <v>1279.7807888221573</v>
      </c>
      <c r="H287" s="38">
        <f t="shared" si="43"/>
        <v>140.14640838450632</v>
      </c>
      <c r="I287" s="36">
        <f t="shared" si="44"/>
        <v>1419.9271972066635</v>
      </c>
      <c r="J287" s="39">
        <f t="shared" si="50"/>
        <v>-209.08136636776354</v>
      </c>
      <c r="K287" s="36">
        <f t="shared" si="45"/>
        <v>1210.8458308388999</v>
      </c>
      <c r="L287" s="36">
        <f t="shared" si="46"/>
        <v>2964807.9877675134</v>
      </c>
      <c r="M287" s="36">
        <f t="shared" si="47"/>
        <v>2528246.0947916228</v>
      </c>
      <c r="N287" s="40">
        <f>'jan-mai'!M287</f>
        <v>2790942.994355713</v>
      </c>
      <c r="O287" s="40">
        <f t="shared" si="49"/>
        <v>-262696.89956409018</v>
      </c>
      <c r="P287" s="4"/>
      <c r="Q287" s="4"/>
      <c r="R287" s="4"/>
      <c r="S287" s="4"/>
      <c r="T287" s="4"/>
    </row>
    <row r="288" spans="1:20" s="34" customFormat="1" x14ac:dyDescent="0.3">
      <c r="A288" s="33">
        <v>1546</v>
      </c>
      <c r="B288" s="34" t="s">
        <v>340</v>
      </c>
      <c r="C288" s="35">
        <v>23722</v>
      </c>
      <c r="D288" s="35">
        <v>1270</v>
      </c>
      <c r="E288" s="36">
        <f t="shared" si="41"/>
        <v>18678.740157480315</v>
      </c>
      <c r="F288" s="37">
        <f t="shared" si="48"/>
        <v>1.0781070501228318</v>
      </c>
      <c r="G288" s="38">
        <f t="shared" si="42"/>
        <v>-811.94606428672125</v>
      </c>
      <c r="H288" s="38">
        <f t="shared" si="43"/>
        <v>0</v>
      </c>
      <c r="I288" s="36">
        <f t="shared" si="44"/>
        <v>-811.94606428672125</v>
      </c>
      <c r="J288" s="39">
        <f t="shared" si="50"/>
        <v>-209.08136636776354</v>
      </c>
      <c r="K288" s="36">
        <f t="shared" si="45"/>
        <v>-1021.0274306544848</v>
      </c>
      <c r="L288" s="36">
        <f t="shared" si="46"/>
        <v>-1031171.501644136</v>
      </c>
      <c r="M288" s="36">
        <f t="shared" si="47"/>
        <v>-1296704.8369311956</v>
      </c>
      <c r="N288" s="40">
        <f>'jan-mai'!M288</f>
        <v>-632626.46472448087</v>
      </c>
      <c r="O288" s="40">
        <f t="shared" si="49"/>
        <v>-664078.3722067147</v>
      </c>
      <c r="P288" s="4"/>
      <c r="Q288" s="4"/>
      <c r="R288" s="4"/>
      <c r="S288" s="4"/>
      <c r="T288" s="4"/>
    </row>
    <row r="289" spans="1:20" s="34" customFormat="1" x14ac:dyDescent="0.3">
      <c r="A289" s="33">
        <v>1547</v>
      </c>
      <c r="B289" s="34" t="s">
        <v>341</v>
      </c>
      <c r="C289" s="35">
        <v>62011</v>
      </c>
      <c r="D289" s="35">
        <v>3518</v>
      </c>
      <c r="E289" s="36">
        <f t="shared" si="41"/>
        <v>17626.776577600911</v>
      </c>
      <c r="F289" s="37">
        <f t="shared" si="48"/>
        <v>1.017389392380468</v>
      </c>
      <c r="G289" s="38">
        <f t="shared" si="42"/>
        <v>-180.76791635907867</v>
      </c>
      <c r="H289" s="38">
        <f t="shared" si="43"/>
        <v>0</v>
      </c>
      <c r="I289" s="36">
        <f t="shared" si="44"/>
        <v>-180.76791635907867</v>
      </c>
      <c r="J289" s="39">
        <f t="shared" si="50"/>
        <v>-209.08136636776354</v>
      </c>
      <c r="K289" s="36">
        <f t="shared" si="45"/>
        <v>-389.8492827268422</v>
      </c>
      <c r="L289" s="36">
        <f t="shared" si="46"/>
        <v>-635941.52975123876</v>
      </c>
      <c r="M289" s="36">
        <f t="shared" si="47"/>
        <v>-1371489.776633031</v>
      </c>
      <c r="N289" s="40">
        <f>'jan-mai'!M289</f>
        <v>-347851.57708718331</v>
      </c>
      <c r="O289" s="40">
        <f t="shared" si="49"/>
        <v>-1023638.1995458477</v>
      </c>
      <c r="P289" s="4"/>
      <c r="Q289" s="4"/>
      <c r="R289" s="4"/>
      <c r="S289" s="4"/>
      <c r="T289" s="4"/>
    </row>
    <row r="290" spans="1:20" s="34" customFormat="1" x14ac:dyDescent="0.3">
      <c r="A290" s="33">
        <v>1548</v>
      </c>
      <c r="B290" s="34" t="s">
        <v>342</v>
      </c>
      <c r="C290" s="35">
        <v>136524</v>
      </c>
      <c r="D290" s="35">
        <v>9717</v>
      </c>
      <c r="E290" s="36">
        <f t="shared" si="41"/>
        <v>14050.01543686323</v>
      </c>
      <c r="F290" s="37">
        <f t="shared" si="48"/>
        <v>0.81094445177292895</v>
      </c>
      <c r="G290" s="38">
        <f t="shared" si="42"/>
        <v>1965.2887680835297</v>
      </c>
      <c r="H290" s="38">
        <f t="shared" si="43"/>
        <v>540.02606295364012</v>
      </c>
      <c r="I290" s="36">
        <f t="shared" si="44"/>
        <v>2505.3148310371698</v>
      </c>
      <c r="J290" s="39">
        <f t="shared" si="50"/>
        <v>-209.08136636776354</v>
      </c>
      <c r="K290" s="36">
        <f t="shared" si="45"/>
        <v>2296.2334646694062</v>
      </c>
      <c r="L290" s="36">
        <f t="shared" si="46"/>
        <v>24344144.213188179</v>
      </c>
      <c r="M290" s="36">
        <f t="shared" si="47"/>
        <v>22312500.576192621</v>
      </c>
      <c r="N290" s="40">
        <f>'jan-mai'!M290</f>
        <v>19794514.883215744</v>
      </c>
      <c r="O290" s="40">
        <f t="shared" si="49"/>
        <v>2517985.6929768771</v>
      </c>
      <c r="P290" s="4"/>
      <c r="Q290" s="4"/>
      <c r="R290" s="4"/>
      <c r="S290" s="4"/>
      <c r="T290" s="4"/>
    </row>
    <row r="291" spans="1:20" s="34" customFormat="1" x14ac:dyDescent="0.3">
      <c r="A291" s="33">
        <v>1551</v>
      </c>
      <c r="B291" s="34" t="s">
        <v>343</v>
      </c>
      <c r="C291" s="35">
        <v>50719</v>
      </c>
      <c r="D291" s="35">
        <v>3467</v>
      </c>
      <c r="E291" s="36">
        <f t="shared" si="41"/>
        <v>14629.074127487742</v>
      </c>
      <c r="F291" s="37">
        <f t="shared" si="48"/>
        <v>0.84436679458265929</v>
      </c>
      <c r="G291" s="38">
        <f t="shared" si="42"/>
        <v>1617.8535537088228</v>
      </c>
      <c r="H291" s="38">
        <f t="shared" si="43"/>
        <v>337.35552123506113</v>
      </c>
      <c r="I291" s="36">
        <f t="shared" si="44"/>
        <v>1955.2090749438839</v>
      </c>
      <c r="J291" s="39">
        <f t="shared" si="50"/>
        <v>-209.08136636776354</v>
      </c>
      <c r="K291" s="36">
        <f t="shared" si="45"/>
        <v>1746.1277085761203</v>
      </c>
      <c r="L291" s="36">
        <f t="shared" si="46"/>
        <v>6778709.8628304452</v>
      </c>
      <c r="M291" s="36">
        <f t="shared" si="47"/>
        <v>6053824.7656334089</v>
      </c>
      <c r="N291" s="40">
        <f>'jan-mai'!M291</f>
        <v>6099055.0581567334</v>
      </c>
      <c r="O291" s="40">
        <f t="shared" si="49"/>
        <v>-45230.29252332449</v>
      </c>
      <c r="P291" s="4"/>
      <c r="Q291" s="4"/>
      <c r="R291" s="4"/>
      <c r="S291" s="4"/>
      <c r="T291" s="4"/>
    </row>
    <row r="292" spans="1:20" s="34" customFormat="1" x14ac:dyDescent="0.3">
      <c r="A292" s="33">
        <v>1554</v>
      </c>
      <c r="B292" s="34" t="s">
        <v>344</v>
      </c>
      <c r="C292" s="35">
        <v>90322</v>
      </c>
      <c r="D292" s="35">
        <v>5826</v>
      </c>
      <c r="E292" s="36">
        <f t="shared" si="41"/>
        <v>15503.261242705115</v>
      </c>
      <c r="F292" s="37">
        <f t="shared" si="48"/>
        <v>0.89482347871105639</v>
      </c>
      <c r="G292" s="38">
        <f t="shared" si="42"/>
        <v>1093.3412845783987</v>
      </c>
      <c r="H292" s="38">
        <f t="shared" si="43"/>
        <v>31.390030908980403</v>
      </c>
      <c r="I292" s="36">
        <f t="shared" si="44"/>
        <v>1124.7313154873791</v>
      </c>
      <c r="J292" s="39">
        <f t="shared" si="50"/>
        <v>-209.08136636776354</v>
      </c>
      <c r="K292" s="36">
        <f t="shared" si="45"/>
        <v>915.6499491196156</v>
      </c>
      <c r="L292" s="36">
        <f t="shared" si="46"/>
        <v>6552684.6440294711</v>
      </c>
      <c r="M292" s="36">
        <f t="shared" si="47"/>
        <v>5334576.6035708804</v>
      </c>
      <c r="N292" s="40">
        <f>'jan-mai'!M292</f>
        <v>6705508.1825270047</v>
      </c>
      <c r="O292" s="40">
        <f t="shared" si="49"/>
        <v>-1370931.5789561244</v>
      </c>
      <c r="P292" s="4"/>
      <c r="Q292" s="4"/>
      <c r="R292" s="4"/>
      <c r="S292" s="4"/>
      <c r="T292" s="4"/>
    </row>
    <row r="293" spans="1:20" s="34" customFormat="1" x14ac:dyDescent="0.3">
      <c r="A293" s="33">
        <v>1557</v>
      </c>
      <c r="B293" s="34" t="s">
        <v>345</v>
      </c>
      <c r="C293" s="35">
        <v>35764</v>
      </c>
      <c r="D293" s="35">
        <v>2593</v>
      </c>
      <c r="E293" s="36">
        <f t="shared" si="41"/>
        <v>13792.518318549943</v>
      </c>
      <c r="F293" s="37">
        <f t="shared" si="48"/>
        <v>0.79608212935185863</v>
      </c>
      <c r="G293" s="38">
        <f t="shared" si="42"/>
        <v>2119.787039071502</v>
      </c>
      <c r="H293" s="38">
        <f t="shared" si="43"/>
        <v>630.15005436329079</v>
      </c>
      <c r="I293" s="36">
        <f t="shared" si="44"/>
        <v>2749.9370934347926</v>
      </c>
      <c r="J293" s="39">
        <f t="shared" si="50"/>
        <v>-209.08136636776354</v>
      </c>
      <c r="K293" s="36">
        <f t="shared" si="45"/>
        <v>2540.855727067029</v>
      </c>
      <c r="L293" s="36">
        <f t="shared" si="46"/>
        <v>7130586.8832764169</v>
      </c>
      <c r="M293" s="36">
        <f t="shared" si="47"/>
        <v>6588438.9002848063</v>
      </c>
      <c r="N293" s="40">
        <f>'jan-mai'!M293</f>
        <v>5711751.9082204774</v>
      </c>
      <c r="O293" s="40">
        <f t="shared" si="49"/>
        <v>876686.99206432886</v>
      </c>
      <c r="P293" s="4"/>
      <c r="Q293" s="4"/>
      <c r="R293" s="4"/>
      <c r="S293" s="4"/>
      <c r="T293" s="4"/>
    </row>
    <row r="294" spans="1:20" s="34" customFormat="1" x14ac:dyDescent="0.3">
      <c r="A294" s="33">
        <v>1560</v>
      </c>
      <c r="B294" s="34" t="s">
        <v>346</v>
      </c>
      <c r="C294" s="35">
        <v>39836</v>
      </c>
      <c r="D294" s="35">
        <v>3103</v>
      </c>
      <c r="E294" s="36">
        <f t="shared" si="41"/>
        <v>12837.898807605543</v>
      </c>
      <c r="F294" s="37">
        <f t="shared" si="48"/>
        <v>0.74098301580046588</v>
      </c>
      <c r="G294" s="38">
        <f t="shared" si="42"/>
        <v>2692.5587456381422</v>
      </c>
      <c r="H294" s="38">
        <f t="shared" si="43"/>
        <v>964.26688319383072</v>
      </c>
      <c r="I294" s="36">
        <f t="shared" si="44"/>
        <v>3656.8256288319731</v>
      </c>
      <c r="J294" s="39">
        <f t="shared" si="50"/>
        <v>-209.08136636776354</v>
      </c>
      <c r="K294" s="36">
        <f t="shared" si="45"/>
        <v>3447.7442624642094</v>
      </c>
      <c r="L294" s="36">
        <f t="shared" si="46"/>
        <v>11347129.926265612</v>
      </c>
      <c r="M294" s="36">
        <f t="shared" si="47"/>
        <v>10698350.446426442</v>
      </c>
      <c r="N294" s="40">
        <f>'jan-mai'!M294</f>
        <v>8943356.9499452934</v>
      </c>
      <c r="O294" s="40">
        <f t="shared" si="49"/>
        <v>1754993.4964811485</v>
      </c>
      <c r="P294" s="4"/>
      <c r="Q294" s="4"/>
      <c r="R294" s="4"/>
      <c r="S294" s="4"/>
      <c r="T294" s="4"/>
    </row>
    <row r="295" spans="1:20" s="34" customFormat="1" x14ac:dyDescent="0.3">
      <c r="A295" s="33">
        <v>1563</v>
      </c>
      <c r="B295" s="34" t="s">
        <v>347</v>
      </c>
      <c r="C295" s="35">
        <v>123808</v>
      </c>
      <c r="D295" s="35">
        <v>7160</v>
      </c>
      <c r="E295" s="36">
        <f t="shared" si="41"/>
        <v>17291.620111731845</v>
      </c>
      <c r="F295" s="37">
        <f t="shared" si="48"/>
        <v>0.9980446964480183</v>
      </c>
      <c r="G295" s="38">
        <f t="shared" si="42"/>
        <v>20.325963162360857</v>
      </c>
      <c r="H295" s="38">
        <f t="shared" si="43"/>
        <v>0</v>
      </c>
      <c r="I295" s="36">
        <f t="shared" si="44"/>
        <v>20.325963162360857</v>
      </c>
      <c r="J295" s="39">
        <f t="shared" si="50"/>
        <v>-209.08136636776354</v>
      </c>
      <c r="K295" s="36">
        <f t="shared" si="45"/>
        <v>-188.75540320540267</v>
      </c>
      <c r="L295" s="36">
        <f t="shared" si="46"/>
        <v>145533.89624250375</v>
      </c>
      <c r="M295" s="36">
        <f t="shared" si="47"/>
        <v>-1351488.6869506831</v>
      </c>
      <c r="N295" s="40">
        <f>'jan-mai'!M295</f>
        <v>-2469917.7066356558</v>
      </c>
      <c r="O295" s="40">
        <f t="shared" si="49"/>
        <v>1118429.0196849727</v>
      </c>
      <c r="P295" s="4"/>
      <c r="Q295" s="4"/>
      <c r="R295" s="4"/>
      <c r="S295" s="4"/>
      <c r="T295" s="4"/>
    </row>
    <row r="296" spans="1:20" s="34" customFormat="1" x14ac:dyDescent="0.3">
      <c r="A296" s="33">
        <v>1566</v>
      </c>
      <c r="B296" s="34" t="s">
        <v>348</v>
      </c>
      <c r="C296" s="35">
        <v>83952</v>
      </c>
      <c r="D296" s="35">
        <v>5969</v>
      </c>
      <c r="E296" s="36">
        <f t="shared" si="41"/>
        <v>14064.667448483833</v>
      </c>
      <c r="F296" s="37">
        <f t="shared" si="48"/>
        <v>0.81179014248298087</v>
      </c>
      <c r="G296" s="38">
        <f t="shared" si="42"/>
        <v>1956.4975611111679</v>
      </c>
      <c r="H296" s="38">
        <f t="shared" si="43"/>
        <v>534.89785888642916</v>
      </c>
      <c r="I296" s="36">
        <f t="shared" si="44"/>
        <v>2491.3954199975969</v>
      </c>
      <c r="J296" s="39">
        <f t="shared" si="50"/>
        <v>-209.08136636776354</v>
      </c>
      <c r="K296" s="36">
        <f t="shared" si="45"/>
        <v>2282.3140536298333</v>
      </c>
      <c r="L296" s="36">
        <f t="shared" si="46"/>
        <v>14871139.261965657</v>
      </c>
      <c r="M296" s="36">
        <f t="shared" si="47"/>
        <v>13623132.586116476</v>
      </c>
      <c r="N296" s="40">
        <f>'jan-mai'!M296</f>
        <v>10473207.439324347</v>
      </c>
      <c r="O296" s="40">
        <f t="shared" si="49"/>
        <v>3149925.1467921287</v>
      </c>
      <c r="P296" s="4"/>
      <c r="Q296" s="4"/>
      <c r="R296" s="4"/>
      <c r="S296" s="4"/>
      <c r="T296" s="4"/>
    </row>
    <row r="297" spans="1:20" s="34" customFormat="1" x14ac:dyDescent="0.3">
      <c r="A297" s="33">
        <v>1567</v>
      </c>
      <c r="B297" s="34" t="s">
        <v>349</v>
      </c>
      <c r="C297" s="35">
        <v>28455</v>
      </c>
      <c r="D297" s="35">
        <v>2036</v>
      </c>
      <c r="E297" s="36">
        <f t="shared" si="41"/>
        <v>13975.933202357564</v>
      </c>
      <c r="F297" s="37">
        <f t="shared" si="48"/>
        <v>0.80666854351380446</v>
      </c>
      <c r="G297" s="38">
        <f t="shared" si="42"/>
        <v>2009.7381087869292</v>
      </c>
      <c r="H297" s="38">
        <f t="shared" si="43"/>
        <v>565.95484503062323</v>
      </c>
      <c r="I297" s="36">
        <f t="shared" si="44"/>
        <v>2575.6929538175523</v>
      </c>
      <c r="J297" s="39">
        <f t="shared" si="50"/>
        <v>-209.08136636776354</v>
      </c>
      <c r="K297" s="36">
        <f t="shared" si="45"/>
        <v>2366.6115874497887</v>
      </c>
      <c r="L297" s="36">
        <f t="shared" si="46"/>
        <v>5244110.8539725365</v>
      </c>
      <c r="M297" s="36">
        <f t="shared" si="47"/>
        <v>4818421.1920477701</v>
      </c>
      <c r="N297" s="40">
        <f>'jan-mai'!M297</f>
        <v>3528143.2646112232</v>
      </c>
      <c r="O297" s="40">
        <f t="shared" si="49"/>
        <v>1290277.9274365469</v>
      </c>
      <c r="P297" s="4"/>
      <c r="Q297" s="4"/>
      <c r="R297" s="4"/>
      <c r="S297" s="4"/>
      <c r="T297" s="4"/>
    </row>
    <row r="298" spans="1:20" s="34" customFormat="1" x14ac:dyDescent="0.3">
      <c r="A298" s="33">
        <v>1571</v>
      </c>
      <c r="B298" s="34" t="s">
        <v>350</v>
      </c>
      <c r="C298" s="35">
        <v>20979</v>
      </c>
      <c r="D298" s="35">
        <v>1547</v>
      </c>
      <c r="E298" s="36">
        <f t="shared" si="41"/>
        <v>13561.085972850678</v>
      </c>
      <c r="F298" s="37">
        <f t="shared" si="48"/>
        <v>0.78272422397808961</v>
      </c>
      <c r="G298" s="38">
        <f t="shared" si="42"/>
        <v>2258.6464464910609</v>
      </c>
      <c r="H298" s="38">
        <f t="shared" si="43"/>
        <v>711.15137535803331</v>
      </c>
      <c r="I298" s="36">
        <f t="shared" si="44"/>
        <v>2969.7978218490944</v>
      </c>
      <c r="J298" s="39">
        <f t="shared" si="50"/>
        <v>-209.08136636776354</v>
      </c>
      <c r="K298" s="36">
        <f t="shared" si="45"/>
        <v>2760.7164554813307</v>
      </c>
      <c r="L298" s="36">
        <f t="shared" si="46"/>
        <v>4594277.2304005492</v>
      </c>
      <c r="M298" s="36">
        <f t="shared" si="47"/>
        <v>4270828.3566296184</v>
      </c>
      <c r="N298" s="40">
        <f>'jan-mai'!M298</f>
        <v>3601441.9598986045</v>
      </c>
      <c r="O298" s="40">
        <f t="shared" si="49"/>
        <v>669386.3967310139</v>
      </c>
      <c r="P298" s="4"/>
      <c r="Q298" s="4"/>
      <c r="R298" s="4"/>
      <c r="S298" s="4"/>
      <c r="T298" s="4"/>
    </row>
    <row r="299" spans="1:20" s="34" customFormat="1" x14ac:dyDescent="0.3">
      <c r="A299" s="33">
        <v>1573</v>
      </c>
      <c r="B299" s="34" t="s">
        <v>351</v>
      </c>
      <c r="C299" s="35">
        <v>29601</v>
      </c>
      <c r="D299" s="35">
        <v>2141</v>
      </c>
      <c r="E299" s="36">
        <f t="shared" si="41"/>
        <v>13825.782344698739</v>
      </c>
      <c r="F299" s="37">
        <f t="shared" si="48"/>
        <v>0.79800207581527816</v>
      </c>
      <c r="G299" s="38">
        <f t="shared" si="42"/>
        <v>2099.8286233822246</v>
      </c>
      <c r="H299" s="38">
        <f t="shared" si="43"/>
        <v>618.50764521121221</v>
      </c>
      <c r="I299" s="36">
        <f t="shared" si="44"/>
        <v>2718.3362685934367</v>
      </c>
      <c r="J299" s="39">
        <f t="shared" si="50"/>
        <v>-209.08136636776354</v>
      </c>
      <c r="K299" s="36">
        <f t="shared" si="45"/>
        <v>2509.254902225673</v>
      </c>
      <c r="L299" s="36">
        <f t="shared" si="46"/>
        <v>5819957.9510585479</v>
      </c>
      <c r="M299" s="36">
        <f t="shared" si="47"/>
        <v>5372314.7456651656</v>
      </c>
      <c r="N299" s="40">
        <f>'jan-mai'!M299</f>
        <v>4465061.9496722119</v>
      </c>
      <c r="O299" s="40">
        <f t="shared" si="49"/>
        <v>907252.7959929537</v>
      </c>
      <c r="P299" s="4"/>
      <c r="Q299" s="4"/>
      <c r="R299" s="4"/>
      <c r="S299" s="4"/>
      <c r="T299" s="4"/>
    </row>
    <row r="300" spans="1:20" s="34" customFormat="1" x14ac:dyDescent="0.3">
      <c r="A300" s="33">
        <v>1576</v>
      </c>
      <c r="B300" s="34" t="s">
        <v>352</v>
      </c>
      <c r="C300" s="35">
        <v>52470</v>
      </c>
      <c r="D300" s="35">
        <v>3536</v>
      </c>
      <c r="E300" s="36">
        <f t="shared" si="41"/>
        <v>14838.800904977375</v>
      </c>
      <c r="F300" s="37">
        <f t="shared" si="48"/>
        <v>0.8564718892252744</v>
      </c>
      <c r="G300" s="38">
        <f t="shared" si="42"/>
        <v>1492.0174872150426</v>
      </c>
      <c r="H300" s="38">
        <f t="shared" si="43"/>
        <v>263.95114911368938</v>
      </c>
      <c r="I300" s="36">
        <f t="shared" si="44"/>
        <v>1755.9686363287319</v>
      </c>
      <c r="J300" s="39">
        <f t="shared" si="50"/>
        <v>-209.08136636776354</v>
      </c>
      <c r="K300" s="36">
        <f t="shared" si="45"/>
        <v>1546.8872699609683</v>
      </c>
      <c r="L300" s="36">
        <f t="shared" si="46"/>
        <v>6209105.098058396</v>
      </c>
      <c r="M300" s="36">
        <f t="shared" si="47"/>
        <v>5469793.3865819843</v>
      </c>
      <c r="N300" s="40">
        <f>'jan-mai'!M300</f>
        <v>4018481.6226253826</v>
      </c>
      <c r="O300" s="40">
        <f t="shared" si="49"/>
        <v>1451311.7639566017</v>
      </c>
      <c r="P300" s="4"/>
      <c r="Q300" s="4"/>
      <c r="R300" s="4"/>
      <c r="S300" s="4"/>
      <c r="T300" s="4"/>
    </row>
    <row r="301" spans="1:20" s="34" customFormat="1" x14ac:dyDescent="0.3">
      <c r="A301" s="33">
        <v>1601</v>
      </c>
      <c r="B301" s="34" t="s">
        <v>353</v>
      </c>
      <c r="C301" s="35">
        <v>3214378</v>
      </c>
      <c r="D301" s="35">
        <v>187353</v>
      </c>
      <c r="E301" s="36">
        <f t="shared" si="41"/>
        <v>17156.80026474089</v>
      </c>
      <c r="F301" s="37">
        <f t="shared" si="48"/>
        <v>0.99026311020012459</v>
      </c>
      <c r="G301" s="38">
        <f t="shared" si="42"/>
        <v>101.21787135693376</v>
      </c>
      <c r="H301" s="38">
        <f t="shared" si="43"/>
        <v>0</v>
      </c>
      <c r="I301" s="36">
        <f t="shared" si="44"/>
        <v>101.21787135693376</v>
      </c>
      <c r="J301" s="39">
        <f t="shared" si="50"/>
        <v>-209.08136636776354</v>
      </c>
      <c r="K301" s="36">
        <f t="shared" si="45"/>
        <v>-107.86349501082978</v>
      </c>
      <c r="L301" s="36">
        <f t="shared" si="46"/>
        <v>18963471.852335609</v>
      </c>
      <c r="M301" s="36">
        <f t="shared" si="47"/>
        <v>-20208549.380763993</v>
      </c>
      <c r="N301" s="40">
        <f>'jan-mai'!M301</f>
        <v>-22853139.090965059</v>
      </c>
      <c r="O301" s="40">
        <f t="shared" si="49"/>
        <v>2644589.710201066</v>
      </c>
      <c r="P301" s="4"/>
      <c r="Q301" s="4"/>
      <c r="R301" s="4"/>
      <c r="S301" s="4"/>
      <c r="T301" s="4"/>
    </row>
    <row r="302" spans="1:20" s="34" customFormat="1" x14ac:dyDescent="0.3">
      <c r="A302" s="33">
        <v>1612</v>
      </c>
      <c r="B302" s="34" t="s">
        <v>354</v>
      </c>
      <c r="C302" s="35">
        <v>61214</v>
      </c>
      <c r="D302" s="35">
        <v>4260</v>
      </c>
      <c r="E302" s="36">
        <f t="shared" si="41"/>
        <v>14369.483568075117</v>
      </c>
      <c r="F302" s="37">
        <f t="shared" si="48"/>
        <v>0.82938364208476434</v>
      </c>
      <c r="G302" s="38">
        <f t="shared" si="42"/>
        <v>1773.6078893563979</v>
      </c>
      <c r="H302" s="38">
        <f t="shared" si="43"/>
        <v>428.21221702947992</v>
      </c>
      <c r="I302" s="36">
        <f t="shared" si="44"/>
        <v>2201.8201063858778</v>
      </c>
      <c r="J302" s="39">
        <f t="shared" si="50"/>
        <v>-209.08136636776354</v>
      </c>
      <c r="K302" s="36">
        <f t="shared" si="45"/>
        <v>1992.7387400181142</v>
      </c>
      <c r="L302" s="36">
        <f t="shared" si="46"/>
        <v>9379753.6532038394</v>
      </c>
      <c r="M302" s="36">
        <f t="shared" si="47"/>
        <v>8489067.0324771665</v>
      </c>
      <c r="N302" s="40">
        <f>'jan-mai'!M302</f>
        <v>6955000.9367602151</v>
      </c>
      <c r="O302" s="40">
        <f t="shared" si="49"/>
        <v>1534066.0957169514</v>
      </c>
      <c r="P302" s="4"/>
      <c r="Q302" s="4"/>
      <c r="R302" s="4"/>
      <c r="S302" s="4"/>
      <c r="T302" s="4"/>
    </row>
    <row r="303" spans="1:20" s="34" customFormat="1" x14ac:dyDescent="0.3">
      <c r="A303" s="33">
        <v>1613</v>
      </c>
      <c r="B303" s="34" t="s">
        <v>355</v>
      </c>
      <c r="C303" s="35">
        <v>13934</v>
      </c>
      <c r="D303" s="35">
        <v>978</v>
      </c>
      <c r="E303" s="36">
        <f t="shared" si="41"/>
        <v>14247.443762781186</v>
      </c>
      <c r="F303" s="37">
        <f t="shared" si="48"/>
        <v>0.82233969943265173</v>
      </c>
      <c r="G303" s="38">
        <f t="shared" si="42"/>
        <v>1846.8317725327563</v>
      </c>
      <c r="H303" s="38">
        <f t="shared" si="43"/>
        <v>470.92614888235573</v>
      </c>
      <c r="I303" s="36">
        <f t="shared" si="44"/>
        <v>2317.7579214151119</v>
      </c>
      <c r="J303" s="39">
        <f t="shared" si="50"/>
        <v>-209.08136636776354</v>
      </c>
      <c r="K303" s="36">
        <f t="shared" si="45"/>
        <v>2108.6765550473483</v>
      </c>
      <c r="L303" s="36">
        <f t="shared" si="46"/>
        <v>2266767.2471439796</v>
      </c>
      <c r="M303" s="36">
        <f t="shared" si="47"/>
        <v>2062285.6708363066</v>
      </c>
      <c r="N303" s="40">
        <f>'jan-mai'!M303</f>
        <v>1666002.609425233</v>
      </c>
      <c r="O303" s="40">
        <f t="shared" si="49"/>
        <v>396283.06141107366</v>
      </c>
      <c r="P303" s="4"/>
      <c r="Q303" s="4"/>
      <c r="R303" s="4"/>
      <c r="S303" s="4"/>
      <c r="T303" s="4"/>
    </row>
    <row r="304" spans="1:20" s="34" customFormat="1" x14ac:dyDescent="0.3">
      <c r="A304" s="33">
        <v>1617</v>
      </c>
      <c r="B304" s="34" t="s">
        <v>356</v>
      </c>
      <c r="C304" s="35">
        <v>59629</v>
      </c>
      <c r="D304" s="35">
        <v>4622</v>
      </c>
      <c r="E304" s="36">
        <f t="shared" si="41"/>
        <v>12901.12505408914</v>
      </c>
      <c r="F304" s="37">
        <f t="shared" si="48"/>
        <v>0.7446323337690266</v>
      </c>
      <c r="G304" s="38">
        <f t="shared" si="42"/>
        <v>2654.6229977479838</v>
      </c>
      <c r="H304" s="38">
        <f t="shared" si="43"/>
        <v>942.13769692457186</v>
      </c>
      <c r="I304" s="36">
        <f t="shared" si="44"/>
        <v>3596.7606946725555</v>
      </c>
      <c r="J304" s="39">
        <f t="shared" si="50"/>
        <v>-209.08136636776354</v>
      </c>
      <c r="K304" s="36">
        <f t="shared" si="45"/>
        <v>3387.6793283047919</v>
      </c>
      <c r="L304" s="36">
        <f t="shared" si="46"/>
        <v>16624227.930776551</v>
      </c>
      <c r="M304" s="36">
        <f t="shared" si="47"/>
        <v>15657853.855424749</v>
      </c>
      <c r="N304" s="40">
        <f>'jan-mai'!M304</f>
        <v>14111860.593827633</v>
      </c>
      <c r="O304" s="40">
        <f t="shared" si="49"/>
        <v>1545993.2615971155</v>
      </c>
      <c r="P304" s="4"/>
      <c r="Q304" s="4"/>
      <c r="R304" s="4"/>
      <c r="S304" s="4"/>
      <c r="T304" s="4"/>
    </row>
    <row r="305" spans="1:20" s="34" customFormat="1" x14ac:dyDescent="0.3">
      <c r="A305" s="33">
        <v>1620</v>
      </c>
      <c r="B305" s="34" t="s">
        <v>357</v>
      </c>
      <c r="C305" s="35">
        <v>112359</v>
      </c>
      <c r="D305" s="35">
        <v>4799</v>
      </c>
      <c r="E305" s="36">
        <f t="shared" si="41"/>
        <v>23413.002708897686</v>
      </c>
      <c r="F305" s="37">
        <f t="shared" si="48"/>
        <v>1.3513611235123344</v>
      </c>
      <c r="G305" s="38">
        <f t="shared" si="42"/>
        <v>-3652.5035951371433</v>
      </c>
      <c r="H305" s="38">
        <f t="shared" si="43"/>
        <v>0</v>
      </c>
      <c r="I305" s="36">
        <f t="shared" si="44"/>
        <v>-3652.5035951371433</v>
      </c>
      <c r="J305" s="39">
        <f t="shared" si="50"/>
        <v>-209.08136636776354</v>
      </c>
      <c r="K305" s="36">
        <f t="shared" si="45"/>
        <v>-3861.5849615049069</v>
      </c>
      <c r="L305" s="36">
        <f t="shared" si="46"/>
        <v>-17528364.75306315</v>
      </c>
      <c r="M305" s="36">
        <f t="shared" si="47"/>
        <v>-18531746.230262049</v>
      </c>
      <c r="N305" s="40">
        <f>'jan-mai'!M305</f>
        <v>1754872.2801474156</v>
      </c>
      <c r="O305" s="40">
        <f t="shared" si="49"/>
        <v>-20286618.510409463</v>
      </c>
      <c r="P305" s="4"/>
      <c r="Q305" s="4"/>
      <c r="R305" s="4"/>
      <c r="S305" s="4"/>
      <c r="T305" s="4"/>
    </row>
    <row r="306" spans="1:20" s="34" customFormat="1" x14ac:dyDescent="0.3">
      <c r="A306" s="33">
        <v>1621</v>
      </c>
      <c r="B306" s="34" t="s">
        <v>358</v>
      </c>
      <c r="C306" s="35">
        <v>72107</v>
      </c>
      <c r="D306" s="35">
        <v>5209</v>
      </c>
      <c r="E306" s="36">
        <f t="shared" si="41"/>
        <v>13842.772125167978</v>
      </c>
      <c r="F306" s="37">
        <f t="shared" si="48"/>
        <v>0.7989826988096288</v>
      </c>
      <c r="G306" s="38">
        <f t="shared" si="42"/>
        <v>2089.6347551006811</v>
      </c>
      <c r="H306" s="38">
        <f t="shared" si="43"/>
        <v>612.56122204697851</v>
      </c>
      <c r="I306" s="36">
        <f t="shared" si="44"/>
        <v>2702.1959771476595</v>
      </c>
      <c r="J306" s="39">
        <f t="shared" si="50"/>
        <v>-209.08136636776354</v>
      </c>
      <c r="K306" s="36">
        <f t="shared" si="45"/>
        <v>2493.1146107798959</v>
      </c>
      <c r="L306" s="36">
        <f t="shared" si="46"/>
        <v>14075738.844962159</v>
      </c>
      <c r="M306" s="36">
        <f t="shared" si="47"/>
        <v>12986634.007552478</v>
      </c>
      <c r="N306" s="40">
        <f>'jan-mai'!M306</f>
        <v>10919346.004597174</v>
      </c>
      <c r="O306" s="40">
        <f t="shared" si="49"/>
        <v>2067288.0029553045</v>
      </c>
      <c r="P306" s="4"/>
      <c r="Q306" s="4"/>
      <c r="R306" s="4"/>
      <c r="S306" s="4"/>
      <c r="T306" s="4"/>
    </row>
    <row r="307" spans="1:20" s="34" customFormat="1" x14ac:dyDescent="0.3">
      <c r="A307" s="33">
        <v>1622</v>
      </c>
      <c r="B307" s="34" t="s">
        <v>359</v>
      </c>
      <c r="C307" s="35">
        <v>21154</v>
      </c>
      <c r="D307" s="35">
        <v>1733</v>
      </c>
      <c r="E307" s="36">
        <f t="shared" si="41"/>
        <v>12206.578188113099</v>
      </c>
      <c r="F307" s="37">
        <f t="shared" si="48"/>
        <v>0.70454419792386813</v>
      </c>
      <c r="G307" s="38">
        <f t="shared" si="42"/>
        <v>3071.3511173336087</v>
      </c>
      <c r="H307" s="38">
        <f t="shared" si="43"/>
        <v>1185.2291000161861</v>
      </c>
      <c r="I307" s="36">
        <f t="shared" si="44"/>
        <v>4256.580217349795</v>
      </c>
      <c r="J307" s="39">
        <f t="shared" si="50"/>
        <v>-209.08136636776354</v>
      </c>
      <c r="K307" s="36">
        <f t="shared" si="45"/>
        <v>4047.4988509820314</v>
      </c>
      <c r="L307" s="36">
        <f t="shared" si="46"/>
        <v>7376653.5166671947</v>
      </c>
      <c r="M307" s="36">
        <f t="shared" si="47"/>
        <v>7014315.5087518608</v>
      </c>
      <c r="N307" s="40">
        <f>'jan-mai'!M307</f>
        <v>5858567.916292361</v>
      </c>
      <c r="O307" s="40">
        <f t="shared" si="49"/>
        <v>1155747.5924594998</v>
      </c>
      <c r="P307" s="4"/>
      <c r="Q307" s="4"/>
      <c r="R307" s="4"/>
      <c r="S307" s="4"/>
      <c r="T307" s="4"/>
    </row>
    <row r="308" spans="1:20" s="34" customFormat="1" x14ac:dyDescent="0.3">
      <c r="A308" s="33">
        <v>1624</v>
      </c>
      <c r="B308" s="34" t="s">
        <v>360</v>
      </c>
      <c r="C308" s="35">
        <v>83174</v>
      </c>
      <c r="D308" s="35">
        <v>6644</v>
      </c>
      <c r="E308" s="36">
        <f t="shared" si="41"/>
        <v>12518.663455749549</v>
      </c>
      <c r="F308" s="37">
        <f t="shared" si="48"/>
        <v>0.72255726114128127</v>
      </c>
      <c r="G308" s="38">
        <f t="shared" si="42"/>
        <v>2884.0999567517383</v>
      </c>
      <c r="H308" s="38">
        <f t="shared" si="43"/>
        <v>1075.9992563434284</v>
      </c>
      <c r="I308" s="36">
        <f t="shared" si="44"/>
        <v>3960.0992130951668</v>
      </c>
      <c r="J308" s="39">
        <f t="shared" si="50"/>
        <v>-209.08136636776354</v>
      </c>
      <c r="K308" s="36">
        <f t="shared" si="45"/>
        <v>3751.0178467274031</v>
      </c>
      <c r="L308" s="36">
        <f t="shared" si="46"/>
        <v>26310899.171804287</v>
      </c>
      <c r="M308" s="36">
        <f t="shared" si="47"/>
        <v>24921762.573656868</v>
      </c>
      <c r="N308" s="40">
        <f>'jan-mai'!M308</f>
        <v>22490484.700430725</v>
      </c>
      <c r="O308" s="40">
        <f t="shared" si="49"/>
        <v>2431277.8732261434</v>
      </c>
      <c r="P308" s="4"/>
      <c r="Q308" s="4"/>
      <c r="R308" s="4"/>
      <c r="S308" s="4"/>
      <c r="T308" s="4"/>
    </row>
    <row r="309" spans="1:20" s="34" customFormat="1" x14ac:dyDescent="0.3">
      <c r="A309" s="33">
        <v>1627</v>
      </c>
      <c r="B309" s="34" t="s">
        <v>361</v>
      </c>
      <c r="C309" s="35">
        <v>59693</v>
      </c>
      <c r="D309" s="35">
        <v>4779</v>
      </c>
      <c r="E309" s="36">
        <f t="shared" si="41"/>
        <v>12490.688428541536</v>
      </c>
      <c r="F309" s="37">
        <f t="shared" si="48"/>
        <v>0.72094258724967741</v>
      </c>
      <c r="G309" s="38">
        <f t="shared" si="42"/>
        <v>2900.884973076546</v>
      </c>
      <c r="H309" s="38">
        <f t="shared" si="43"/>
        <v>1085.7905158662329</v>
      </c>
      <c r="I309" s="36">
        <f t="shared" si="44"/>
        <v>3986.6754889427789</v>
      </c>
      <c r="J309" s="39">
        <f t="shared" si="50"/>
        <v>-209.08136636776354</v>
      </c>
      <c r="K309" s="36">
        <f t="shared" si="45"/>
        <v>3777.5941225750153</v>
      </c>
      <c r="L309" s="36">
        <f t="shared" si="46"/>
        <v>19052322.161657542</v>
      </c>
      <c r="M309" s="36">
        <f t="shared" si="47"/>
        <v>18053122.311786</v>
      </c>
      <c r="N309" s="40">
        <f>'jan-mai'!M309</f>
        <v>15848679.008633116</v>
      </c>
      <c r="O309" s="40">
        <f t="shared" si="49"/>
        <v>2204443.3031528834</v>
      </c>
      <c r="P309" s="4"/>
      <c r="Q309" s="4"/>
      <c r="R309" s="4"/>
      <c r="S309" s="4"/>
      <c r="T309" s="4"/>
    </row>
    <row r="310" spans="1:20" s="34" customFormat="1" x14ac:dyDescent="0.3">
      <c r="A310" s="33">
        <v>1630</v>
      </c>
      <c r="B310" s="34" t="s">
        <v>362</v>
      </c>
      <c r="C310" s="35">
        <v>43132</v>
      </c>
      <c r="D310" s="35">
        <v>3272</v>
      </c>
      <c r="E310" s="36">
        <f t="shared" si="41"/>
        <v>13182.151589242054</v>
      </c>
      <c r="F310" s="37">
        <f t="shared" si="48"/>
        <v>0.76085273655131025</v>
      </c>
      <c r="G310" s="38">
        <f t="shared" si="42"/>
        <v>2486.0070766562353</v>
      </c>
      <c r="H310" s="38">
        <f t="shared" si="43"/>
        <v>843.77840962105188</v>
      </c>
      <c r="I310" s="36">
        <f t="shared" si="44"/>
        <v>3329.7854862772874</v>
      </c>
      <c r="J310" s="39">
        <f t="shared" si="50"/>
        <v>-209.08136636776354</v>
      </c>
      <c r="K310" s="36">
        <f t="shared" si="45"/>
        <v>3120.7041199095238</v>
      </c>
      <c r="L310" s="36">
        <f t="shared" si="46"/>
        <v>10895058.111099284</v>
      </c>
      <c r="M310" s="36">
        <f t="shared" si="47"/>
        <v>10210943.880343962</v>
      </c>
      <c r="N310" s="40">
        <f>'jan-mai'!M310</f>
        <v>8823656.0716148894</v>
      </c>
      <c r="O310" s="40">
        <f t="shared" si="49"/>
        <v>1387287.808729073</v>
      </c>
      <c r="P310" s="4"/>
      <c r="Q310" s="4"/>
      <c r="R310" s="4"/>
      <c r="S310" s="4"/>
      <c r="T310" s="4"/>
    </row>
    <row r="311" spans="1:20" s="34" customFormat="1" x14ac:dyDescent="0.3">
      <c r="A311" s="33">
        <v>1632</v>
      </c>
      <c r="B311" s="34" t="s">
        <v>363</v>
      </c>
      <c r="C311" s="35">
        <v>11753</v>
      </c>
      <c r="D311" s="35">
        <v>961</v>
      </c>
      <c r="E311" s="36">
        <f t="shared" si="41"/>
        <v>12229.96878251821</v>
      </c>
      <c r="F311" s="37">
        <f t="shared" si="48"/>
        <v>0.7058942656758741</v>
      </c>
      <c r="G311" s="38">
        <f t="shared" si="42"/>
        <v>3057.3167606905417</v>
      </c>
      <c r="H311" s="38">
        <f t="shared" si="43"/>
        <v>1177.0423919743971</v>
      </c>
      <c r="I311" s="36">
        <f t="shared" si="44"/>
        <v>4234.3591526649388</v>
      </c>
      <c r="J311" s="39">
        <f t="shared" si="50"/>
        <v>-209.08136636776354</v>
      </c>
      <c r="K311" s="36">
        <f t="shared" si="45"/>
        <v>4025.2777862971752</v>
      </c>
      <c r="L311" s="36">
        <f t="shared" si="46"/>
        <v>4069219.1457110061</v>
      </c>
      <c r="M311" s="36">
        <f t="shared" si="47"/>
        <v>3868291.9526315853</v>
      </c>
      <c r="N311" s="40">
        <f>'jan-mai'!M311</f>
        <v>3284875.7747010724</v>
      </c>
      <c r="O311" s="40">
        <f t="shared" si="49"/>
        <v>583416.17793051293</v>
      </c>
      <c r="P311" s="4"/>
      <c r="Q311" s="4"/>
      <c r="R311" s="4"/>
      <c r="S311" s="4"/>
      <c r="T311" s="4"/>
    </row>
    <row r="312" spans="1:20" s="34" customFormat="1" x14ac:dyDescent="0.3">
      <c r="A312" s="33">
        <v>1633</v>
      </c>
      <c r="B312" s="34" t="s">
        <v>364</v>
      </c>
      <c r="C312" s="35">
        <v>12151</v>
      </c>
      <c r="D312" s="35">
        <v>976</v>
      </c>
      <c r="E312" s="36">
        <f t="shared" si="41"/>
        <v>12449.795081967213</v>
      </c>
      <c r="F312" s="37">
        <f t="shared" si="48"/>
        <v>0.7185822885960641</v>
      </c>
      <c r="G312" s="38">
        <f t="shared" si="42"/>
        <v>2925.4209810211401</v>
      </c>
      <c r="H312" s="38">
        <f t="shared" si="43"/>
        <v>1100.103187167246</v>
      </c>
      <c r="I312" s="36">
        <f t="shared" si="44"/>
        <v>4025.5241681883863</v>
      </c>
      <c r="J312" s="39">
        <f t="shared" si="50"/>
        <v>-209.08136636776354</v>
      </c>
      <c r="K312" s="36">
        <f t="shared" si="45"/>
        <v>3816.4428018206227</v>
      </c>
      <c r="L312" s="36">
        <f t="shared" si="46"/>
        <v>3928911.5881518652</v>
      </c>
      <c r="M312" s="36">
        <f t="shared" si="47"/>
        <v>3724848.1745769279</v>
      </c>
      <c r="N312" s="40">
        <f>'jan-mai'!M312</f>
        <v>3118114.1582812145</v>
      </c>
      <c r="O312" s="40">
        <f t="shared" si="49"/>
        <v>606734.01629571337</v>
      </c>
      <c r="P312" s="4"/>
      <c r="Q312" s="4"/>
      <c r="R312" s="4"/>
      <c r="S312" s="4"/>
      <c r="T312" s="4"/>
    </row>
    <row r="313" spans="1:20" s="34" customFormat="1" x14ac:dyDescent="0.3">
      <c r="A313" s="33">
        <v>1634</v>
      </c>
      <c r="B313" s="34" t="s">
        <v>365</v>
      </c>
      <c r="C313" s="35">
        <v>95532</v>
      </c>
      <c r="D313" s="35">
        <v>6886</v>
      </c>
      <c r="E313" s="36">
        <f t="shared" si="41"/>
        <v>13873.366250363055</v>
      </c>
      <c r="F313" s="37">
        <f t="shared" si="48"/>
        <v>0.80074854285409147</v>
      </c>
      <c r="G313" s="38">
        <f t="shared" si="42"/>
        <v>2071.278279983635</v>
      </c>
      <c r="H313" s="38">
        <f t="shared" si="43"/>
        <v>601.85327822870158</v>
      </c>
      <c r="I313" s="36">
        <f t="shared" si="44"/>
        <v>2673.1315582123366</v>
      </c>
      <c r="J313" s="39">
        <f t="shared" si="50"/>
        <v>-209.08136636776354</v>
      </c>
      <c r="K313" s="36">
        <f t="shared" si="45"/>
        <v>2464.050191844573</v>
      </c>
      <c r="L313" s="36">
        <f t="shared" si="46"/>
        <v>18407183.90985015</v>
      </c>
      <c r="M313" s="36">
        <f t="shared" si="47"/>
        <v>16967449.62104173</v>
      </c>
      <c r="N313" s="40">
        <f>'jan-mai'!M313</f>
        <v>14550237.288857006</v>
      </c>
      <c r="O313" s="40">
        <f t="shared" si="49"/>
        <v>2417212.3321847245</v>
      </c>
      <c r="P313" s="4"/>
      <c r="Q313" s="4"/>
      <c r="R313" s="4"/>
      <c r="S313" s="4"/>
      <c r="T313" s="4"/>
    </row>
    <row r="314" spans="1:20" s="34" customFormat="1" x14ac:dyDescent="0.3">
      <c r="A314" s="33">
        <v>1635</v>
      </c>
      <c r="B314" s="34" t="s">
        <v>366</v>
      </c>
      <c r="C314" s="35">
        <v>36248</v>
      </c>
      <c r="D314" s="35">
        <v>2562</v>
      </c>
      <c r="E314" s="36">
        <f t="shared" si="41"/>
        <v>14148.321623731459</v>
      </c>
      <c r="F314" s="37">
        <f t="shared" si="48"/>
        <v>0.81661852787440992</v>
      </c>
      <c r="G314" s="38">
        <f t="shared" si="42"/>
        <v>1906.3050559625924</v>
      </c>
      <c r="H314" s="38">
        <f t="shared" si="43"/>
        <v>505.61889754976005</v>
      </c>
      <c r="I314" s="36">
        <f t="shared" si="44"/>
        <v>2411.9239535123525</v>
      </c>
      <c r="J314" s="39">
        <f t="shared" si="50"/>
        <v>-209.08136636776354</v>
      </c>
      <c r="K314" s="36">
        <f t="shared" si="45"/>
        <v>2202.8425871445888</v>
      </c>
      <c r="L314" s="36">
        <f t="shared" si="46"/>
        <v>6179349.1688986467</v>
      </c>
      <c r="M314" s="36">
        <f t="shared" si="47"/>
        <v>5643682.7082644366</v>
      </c>
      <c r="N314" s="40">
        <f>'jan-mai'!M314</f>
        <v>3541805.9154881872</v>
      </c>
      <c r="O314" s="40">
        <f t="shared" si="49"/>
        <v>2101876.7927762493</v>
      </c>
      <c r="P314" s="4"/>
      <c r="Q314" s="4"/>
      <c r="R314" s="4"/>
      <c r="S314" s="4"/>
      <c r="T314" s="4"/>
    </row>
    <row r="315" spans="1:20" s="34" customFormat="1" x14ac:dyDescent="0.3">
      <c r="A315" s="33">
        <v>1636</v>
      </c>
      <c r="B315" s="34" t="s">
        <v>367</v>
      </c>
      <c r="C315" s="35">
        <v>52157</v>
      </c>
      <c r="D315" s="35">
        <v>3954</v>
      </c>
      <c r="E315" s="36">
        <f t="shared" si="41"/>
        <v>13190.945877592312</v>
      </c>
      <c r="F315" s="37">
        <f t="shared" si="48"/>
        <v>0.76136032882955229</v>
      </c>
      <c r="G315" s="38">
        <f t="shared" si="42"/>
        <v>2480.7305036460807</v>
      </c>
      <c r="H315" s="38">
        <f t="shared" si="43"/>
        <v>840.7004086984615</v>
      </c>
      <c r="I315" s="36">
        <f t="shared" si="44"/>
        <v>3321.4309123445423</v>
      </c>
      <c r="J315" s="39">
        <f t="shared" si="50"/>
        <v>-209.08136636776354</v>
      </c>
      <c r="K315" s="36">
        <f t="shared" si="45"/>
        <v>3112.3495459767787</v>
      </c>
      <c r="L315" s="36">
        <f t="shared" si="46"/>
        <v>13132937.82741032</v>
      </c>
      <c r="M315" s="36">
        <f t="shared" si="47"/>
        <v>12306230.104792183</v>
      </c>
      <c r="N315" s="40">
        <f>'jan-mai'!M315</f>
        <v>9558367.9117253292</v>
      </c>
      <c r="O315" s="40">
        <f t="shared" si="49"/>
        <v>2747862.193066854</v>
      </c>
      <c r="P315" s="4"/>
      <c r="Q315" s="4"/>
      <c r="R315" s="4"/>
      <c r="S315" s="4"/>
      <c r="T315" s="4"/>
    </row>
    <row r="316" spans="1:20" s="34" customFormat="1" x14ac:dyDescent="0.3">
      <c r="A316" s="33">
        <v>1638</v>
      </c>
      <c r="B316" s="34" t="s">
        <v>368</v>
      </c>
      <c r="C316" s="35">
        <v>162642</v>
      </c>
      <c r="D316" s="35">
        <v>11779</v>
      </c>
      <c r="E316" s="36">
        <f t="shared" si="41"/>
        <v>13807.793530860004</v>
      </c>
      <c r="F316" s="37">
        <f t="shared" si="48"/>
        <v>0.79696379021039376</v>
      </c>
      <c r="G316" s="38">
        <f t="shared" si="42"/>
        <v>2110.621911685465</v>
      </c>
      <c r="H316" s="38">
        <f t="shared" si="43"/>
        <v>624.80373005476918</v>
      </c>
      <c r="I316" s="36">
        <f t="shared" si="44"/>
        <v>2735.4256417402339</v>
      </c>
      <c r="J316" s="39">
        <f t="shared" si="50"/>
        <v>-209.08136636776354</v>
      </c>
      <c r="K316" s="36">
        <f t="shared" si="45"/>
        <v>2526.3442753724703</v>
      </c>
      <c r="L316" s="36">
        <f t="shared" si="46"/>
        <v>32220578.634058215</v>
      </c>
      <c r="M316" s="36">
        <f t="shared" si="47"/>
        <v>29757809.219612326</v>
      </c>
      <c r="N316" s="40">
        <f>'jan-mai'!M316</f>
        <v>24889208.012699213</v>
      </c>
      <c r="O316" s="40">
        <f t="shared" si="49"/>
        <v>4868601.2069131136</v>
      </c>
      <c r="P316" s="4"/>
      <c r="Q316" s="4"/>
      <c r="R316" s="4"/>
      <c r="S316" s="4"/>
      <c r="T316" s="4"/>
    </row>
    <row r="317" spans="1:20" s="34" customFormat="1" x14ac:dyDescent="0.3">
      <c r="A317" s="33">
        <v>1640</v>
      </c>
      <c r="B317" s="34" t="s">
        <v>369</v>
      </c>
      <c r="C317" s="35">
        <v>82094</v>
      </c>
      <c r="D317" s="35">
        <v>5635</v>
      </c>
      <c r="E317" s="36">
        <f t="shared" si="41"/>
        <v>14568.589174800354</v>
      </c>
      <c r="F317" s="37">
        <f t="shared" si="48"/>
        <v>0.84087569971390252</v>
      </c>
      <c r="G317" s="38">
        <f t="shared" si="42"/>
        <v>1654.1445253212553</v>
      </c>
      <c r="H317" s="38">
        <f t="shared" si="43"/>
        <v>358.52525467564681</v>
      </c>
      <c r="I317" s="36">
        <f t="shared" si="44"/>
        <v>2012.669779996902</v>
      </c>
      <c r="J317" s="39">
        <f t="shared" si="50"/>
        <v>-209.08136636776354</v>
      </c>
      <c r="K317" s="36">
        <f t="shared" si="45"/>
        <v>1803.5884136291384</v>
      </c>
      <c r="L317" s="36">
        <f t="shared" si="46"/>
        <v>11341394.210282542</v>
      </c>
      <c r="M317" s="36">
        <f t="shared" si="47"/>
        <v>10163220.710800195</v>
      </c>
      <c r="N317" s="40">
        <f>'jan-mai'!M317</f>
        <v>7824536.0982731981</v>
      </c>
      <c r="O317" s="40">
        <f t="shared" si="49"/>
        <v>2338684.612526997</v>
      </c>
      <c r="P317" s="4"/>
      <c r="Q317" s="4"/>
      <c r="R317" s="4"/>
      <c r="S317" s="4"/>
      <c r="T317" s="4"/>
    </row>
    <row r="318" spans="1:20" s="34" customFormat="1" x14ac:dyDescent="0.3">
      <c r="A318" s="33">
        <v>1644</v>
      </c>
      <c r="B318" s="34" t="s">
        <v>370</v>
      </c>
      <c r="C318" s="35">
        <v>25173</v>
      </c>
      <c r="D318" s="35">
        <v>2031</v>
      </c>
      <c r="E318" s="36">
        <f t="shared" si="41"/>
        <v>12394.387001477106</v>
      </c>
      <c r="F318" s="37">
        <f t="shared" si="48"/>
        <v>0.71538422268227519</v>
      </c>
      <c r="G318" s="38">
        <f t="shared" si="42"/>
        <v>2958.6658293152045</v>
      </c>
      <c r="H318" s="38">
        <f t="shared" si="43"/>
        <v>1119.4960153387838</v>
      </c>
      <c r="I318" s="36">
        <f t="shared" si="44"/>
        <v>4078.1618446539883</v>
      </c>
      <c r="J318" s="39">
        <f t="shared" si="50"/>
        <v>-209.08136636776354</v>
      </c>
      <c r="K318" s="36">
        <f t="shared" si="45"/>
        <v>3869.0804782862247</v>
      </c>
      <c r="L318" s="36">
        <f t="shared" si="46"/>
        <v>8282746.7064922499</v>
      </c>
      <c r="M318" s="36">
        <f t="shared" si="47"/>
        <v>7858102.4513993226</v>
      </c>
      <c r="N318" s="40">
        <f>'jan-mai'!M318</f>
        <v>6613597.1367511749</v>
      </c>
      <c r="O318" s="40">
        <f t="shared" si="49"/>
        <v>1244505.3146481477</v>
      </c>
      <c r="P318" s="4"/>
      <c r="Q318" s="4"/>
      <c r="R318" s="4"/>
      <c r="S318" s="4"/>
      <c r="T318" s="4"/>
    </row>
    <row r="319" spans="1:20" s="34" customFormat="1" x14ac:dyDescent="0.3">
      <c r="A319" s="33">
        <v>1648</v>
      </c>
      <c r="B319" s="34" t="s">
        <v>371</v>
      </c>
      <c r="C319" s="35">
        <v>81568</v>
      </c>
      <c r="D319" s="35">
        <v>6298</v>
      </c>
      <c r="E319" s="36">
        <f t="shared" si="41"/>
        <v>12951.413147030804</v>
      </c>
      <c r="F319" s="37">
        <f t="shared" si="48"/>
        <v>0.74753488217863806</v>
      </c>
      <c r="G319" s="38">
        <f t="shared" si="42"/>
        <v>2624.4501419829853</v>
      </c>
      <c r="H319" s="38">
        <f t="shared" si="43"/>
        <v>924.53686439498938</v>
      </c>
      <c r="I319" s="36">
        <f t="shared" si="44"/>
        <v>3548.9870063779745</v>
      </c>
      <c r="J319" s="39">
        <f t="shared" si="50"/>
        <v>-209.08136636776354</v>
      </c>
      <c r="K319" s="36">
        <f t="shared" si="45"/>
        <v>3339.9056400102108</v>
      </c>
      <c r="L319" s="36">
        <f t="shared" si="46"/>
        <v>22351520.166168485</v>
      </c>
      <c r="M319" s="36">
        <f t="shared" si="47"/>
        <v>21034725.720784307</v>
      </c>
      <c r="N319" s="40">
        <f>'jan-mai'!M319</f>
        <v>19316682.65251546</v>
      </c>
      <c r="O319" s="40">
        <f t="shared" si="49"/>
        <v>1718043.0682688467</v>
      </c>
      <c r="P319" s="4"/>
      <c r="Q319" s="4"/>
      <c r="R319" s="4"/>
      <c r="S319" s="4"/>
      <c r="T319" s="4"/>
    </row>
    <row r="320" spans="1:20" s="34" customFormat="1" x14ac:dyDescent="0.3">
      <c r="A320" s="33">
        <v>1653</v>
      </c>
      <c r="B320" s="34" t="s">
        <v>372</v>
      </c>
      <c r="C320" s="35">
        <v>224074</v>
      </c>
      <c r="D320" s="35">
        <v>16096</v>
      </c>
      <c r="E320" s="36">
        <f t="shared" si="41"/>
        <v>13921.098409542743</v>
      </c>
      <c r="F320" s="37">
        <f t="shared" si="48"/>
        <v>0.80350356684903679</v>
      </c>
      <c r="G320" s="38">
        <f t="shared" si="42"/>
        <v>2042.6389844758221</v>
      </c>
      <c r="H320" s="38">
        <f t="shared" si="43"/>
        <v>585.1470225158107</v>
      </c>
      <c r="I320" s="36">
        <f t="shared" si="44"/>
        <v>2627.7860069916328</v>
      </c>
      <c r="J320" s="39">
        <f t="shared" si="50"/>
        <v>-209.08136636776354</v>
      </c>
      <c r="K320" s="36">
        <f t="shared" si="45"/>
        <v>2418.7046406238692</v>
      </c>
      <c r="L320" s="36">
        <f t="shared" si="46"/>
        <v>42296843.568537325</v>
      </c>
      <c r="M320" s="36">
        <f t="shared" si="47"/>
        <v>38931469.895481795</v>
      </c>
      <c r="N320" s="40">
        <f>'jan-mai'!M320</f>
        <v>32485604.807063952</v>
      </c>
      <c r="O320" s="40">
        <f t="shared" si="49"/>
        <v>6445865.088417843</v>
      </c>
      <c r="P320" s="4"/>
      <c r="Q320" s="4"/>
      <c r="R320" s="4"/>
      <c r="S320" s="4"/>
      <c r="T320" s="4"/>
    </row>
    <row r="321" spans="1:20" s="34" customFormat="1" x14ac:dyDescent="0.3">
      <c r="A321" s="33">
        <v>1657</v>
      </c>
      <c r="B321" s="34" t="s">
        <v>373</v>
      </c>
      <c r="C321" s="35">
        <v>102916</v>
      </c>
      <c r="D321" s="35">
        <v>7755</v>
      </c>
      <c r="E321" s="36">
        <f t="shared" si="41"/>
        <v>13270.921985815603</v>
      </c>
      <c r="F321" s="37">
        <f t="shared" si="48"/>
        <v>0.76597642206656791</v>
      </c>
      <c r="G321" s="38">
        <f t="shared" si="42"/>
        <v>2432.7448387121062</v>
      </c>
      <c r="H321" s="38">
        <f t="shared" si="43"/>
        <v>812.70877082030972</v>
      </c>
      <c r="I321" s="36">
        <f t="shared" si="44"/>
        <v>3245.4536095324161</v>
      </c>
      <c r="J321" s="39">
        <f t="shared" si="50"/>
        <v>-209.08136636776354</v>
      </c>
      <c r="K321" s="36">
        <f t="shared" si="45"/>
        <v>3036.3722431646524</v>
      </c>
      <c r="L321" s="36">
        <f t="shared" si="46"/>
        <v>25168492.741923887</v>
      </c>
      <c r="M321" s="36">
        <f t="shared" si="47"/>
        <v>23547066.745741881</v>
      </c>
      <c r="N321" s="40">
        <f>'jan-mai'!M321</f>
        <v>20088294.310933221</v>
      </c>
      <c r="O321" s="40">
        <f t="shared" si="49"/>
        <v>3458772.4348086603</v>
      </c>
      <c r="P321" s="4"/>
      <c r="Q321" s="4"/>
      <c r="R321" s="4"/>
      <c r="S321" s="4"/>
      <c r="T321" s="4"/>
    </row>
    <row r="322" spans="1:20" s="34" customFormat="1" x14ac:dyDescent="0.3">
      <c r="A322" s="33">
        <v>1662</v>
      </c>
      <c r="B322" s="34" t="s">
        <v>374</v>
      </c>
      <c r="C322" s="35">
        <v>88546</v>
      </c>
      <c r="D322" s="35">
        <v>6067</v>
      </c>
      <c r="E322" s="36">
        <f t="shared" si="41"/>
        <v>14594.692599307731</v>
      </c>
      <c r="F322" s="37">
        <f t="shared" si="48"/>
        <v>0.84238234768675757</v>
      </c>
      <c r="G322" s="38">
        <f t="shared" si="42"/>
        <v>1638.4824706168292</v>
      </c>
      <c r="H322" s="38">
        <f t="shared" si="43"/>
        <v>349.38905609806488</v>
      </c>
      <c r="I322" s="36">
        <f t="shared" si="44"/>
        <v>1987.8715267148941</v>
      </c>
      <c r="J322" s="39">
        <f t="shared" si="50"/>
        <v>-209.08136636776354</v>
      </c>
      <c r="K322" s="36">
        <f t="shared" si="45"/>
        <v>1778.7901603471305</v>
      </c>
      <c r="L322" s="36">
        <f t="shared" si="46"/>
        <v>12060416.552579263</v>
      </c>
      <c r="M322" s="36">
        <f t="shared" si="47"/>
        <v>10791919.902826041</v>
      </c>
      <c r="N322" s="40">
        <f>'jan-mai'!M322</f>
        <v>8548141.5453812797</v>
      </c>
      <c r="O322" s="40">
        <f t="shared" si="49"/>
        <v>2243778.3574447613</v>
      </c>
      <c r="P322" s="4"/>
      <c r="Q322" s="4"/>
      <c r="R322" s="4"/>
      <c r="S322" s="4"/>
      <c r="T322" s="4"/>
    </row>
    <row r="323" spans="1:20" s="34" customFormat="1" x14ac:dyDescent="0.3">
      <c r="A323" s="33">
        <v>1663</v>
      </c>
      <c r="B323" s="34" t="s">
        <v>375</v>
      </c>
      <c r="C323" s="35">
        <v>213201</v>
      </c>
      <c r="D323" s="35">
        <v>13738</v>
      </c>
      <c r="E323" s="36">
        <f t="shared" si="41"/>
        <v>15519.07118940166</v>
      </c>
      <c r="F323" s="37">
        <f t="shared" si="48"/>
        <v>0.89573600358435645</v>
      </c>
      <c r="G323" s="38">
        <f t="shared" si="42"/>
        <v>1083.8553165604717</v>
      </c>
      <c r="H323" s="38">
        <f t="shared" si="43"/>
        <v>25.856549565189653</v>
      </c>
      <c r="I323" s="36">
        <f t="shared" si="44"/>
        <v>1109.7118661256613</v>
      </c>
      <c r="J323" s="39">
        <f t="shared" si="50"/>
        <v>-209.08136636776354</v>
      </c>
      <c r="K323" s="36">
        <f t="shared" si="45"/>
        <v>900.63049975789784</v>
      </c>
      <c r="L323" s="36">
        <f t="shared" si="46"/>
        <v>15245221.616834335</v>
      </c>
      <c r="M323" s="36">
        <f t="shared" si="47"/>
        <v>12372861.805674</v>
      </c>
      <c r="N323" s="40">
        <f>'jan-mai'!M323</f>
        <v>10361870.908265701</v>
      </c>
      <c r="O323" s="40">
        <f t="shared" si="49"/>
        <v>2010990.8974082991</v>
      </c>
      <c r="P323" s="4"/>
      <c r="Q323" s="4"/>
      <c r="R323" s="4"/>
      <c r="S323" s="4"/>
      <c r="T323" s="4"/>
    </row>
    <row r="324" spans="1:20" s="34" customFormat="1" x14ac:dyDescent="0.3">
      <c r="A324" s="33">
        <v>1664</v>
      </c>
      <c r="B324" s="34" t="s">
        <v>376</v>
      </c>
      <c r="C324" s="35">
        <v>56642</v>
      </c>
      <c r="D324" s="35">
        <v>4132</v>
      </c>
      <c r="E324" s="36">
        <f t="shared" si="41"/>
        <v>13708.131655372701</v>
      </c>
      <c r="F324" s="37">
        <f t="shared" si="48"/>
        <v>0.79121146592698666</v>
      </c>
      <c r="G324" s="38">
        <f t="shared" si="42"/>
        <v>2170.4190369778471</v>
      </c>
      <c r="H324" s="38">
        <f t="shared" si="43"/>
        <v>659.68538647532534</v>
      </c>
      <c r="I324" s="36">
        <f t="shared" si="44"/>
        <v>2830.1044234531723</v>
      </c>
      <c r="J324" s="39">
        <f t="shared" si="50"/>
        <v>-209.08136636776354</v>
      </c>
      <c r="K324" s="36">
        <f t="shared" si="45"/>
        <v>2621.0230570854087</v>
      </c>
      <c r="L324" s="36">
        <f t="shared" si="46"/>
        <v>11693991.477708507</v>
      </c>
      <c r="M324" s="36">
        <f t="shared" si="47"/>
        <v>10830067.271876909</v>
      </c>
      <c r="N324" s="40">
        <f>'jan-mai'!M324</f>
        <v>8821240.0635430105</v>
      </c>
      <c r="O324" s="40">
        <f t="shared" si="49"/>
        <v>2008827.2083338983</v>
      </c>
      <c r="P324" s="4"/>
      <c r="Q324" s="4"/>
      <c r="R324" s="4"/>
      <c r="S324" s="4"/>
      <c r="T324" s="4"/>
    </row>
    <row r="325" spans="1:20" s="34" customFormat="1" x14ac:dyDescent="0.3">
      <c r="A325" s="33">
        <v>1665</v>
      </c>
      <c r="B325" s="34" t="s">
        <v>377</v>
      </c>
      <c r="C325" s="35">
        <v>26415</v>
      </c>
      <c r="D325" s="35">
        <v>851</v>
      </c>
      <c r="E325" s="36">
        <f t="shared" si="41"/>
        <v>31039.952996474734</v>
      </c>
      <c r="F325" s="37">
        <f t="shared" si="48"/>
        <v>1.7915765131289743</v>
      </c>
      <c r="G325" s="38">
        <f t="shared" si="42"/>
        <v>-8228.6737676833727</v>
      </c>
      <c r="H325" s="38">
        <f t="shared" si="43"/>
        <v>0</v>
      </c>
      <c r="I325" s="36">
        <f t="shared" si="44"/>
        <v>-8228.6737676833727</v>
      </c>
      <c r="J325" s="39">
        <f t="shared" si="50"/>
        <v>-209.08136636776354</v>
      </c>
      <c r="K325" s="36">
        <f t="shared" si="45"/>
        <v>-8437.7551340511363</v>
      </c>
      <c r="L325" s="36">
        <f t="shared" si="46"/>
        <v>-7002601.3762985505</v>
      </c>
      <c r="M325" s="36">
        <f t="shared" si="47"/>
        <v>-7180529.6190775167</v>
      </c>
      <c r="N325" s="40">
        <f>'jan-mai'!M325</f>
        <v>-7502316.0011657737</v>
      </c>
      <c r="O325" s="40">
        <f t="shared" si="49"/>
        <v>321786.382088257</v>
      </c>
      <c r="P325" s="4"/>
      <c r="Q325" s="4"/>
      <c r="R325" s="4"/>
      <c r="S325" s="4"/>
      <c r="T325" s="4"/>
    </row>
    <row r="326" spans="1:20" s="34" customFormat="1" x14ac:dyDescent="0.3">
      <c r="A326" s="33">
        <v>1702</v>
      </c>
      <c r="B326" s="34" t="s">
        <v>378</v>
      </c>
      <c r="C326" s="35">
        <v>283290</v>
      </c>
      <c r="D326" s="35">
        <v>21781</v>
      </c>
      <c r="E326" s="36">
        <f t="shared" si="41"/>
        <v>13006.28988568018</v>
      </c>
      <c r="F326" s="37">
        <f t="shared" si="48"/>
        <v>0.75070227988998461</v>
      </c>
      <c r="G326" s="38">
        <f t="shared" si="42"/>
        <v>2591.5240987933598</v>
      </c>
      <c r="H326" s="38">
        <f t="shared" si="43"/>
        <v>905.33000586770765</v>
      </c>
      <c r="I326" s="36">
        <f t="shared" si="44"/>
        <v>3496.8541046610676</v>
      </c>
      <c r="J326" s="39">
        <f t="shared" si="50"/>
        <v>-209.08136636776354</v>
      </c>
      <c r="K326" s="36">
        <f t="shared" si="45"/>
        <v>3287.772738293304</v>
      </c>
      <c r="L326" s="36">
        <f t="shared" si="46"/>
        <v>76164979.253622711</v>
      </c>
      <c r="M326" s="36">
        <f t="shared" si="47"/>
        <v>71610978.012766451</v>
      </c>
      <c r="N326" s="40">
        <f>'jan-mai'!M326</f>
        <v>60030752.183937617</v>
      </c>
      <c r="O326" s="40">
        <f t="shared" si="49"/>
        <v>11580225.828828834</v>
      </c>
      <c r="P326" s="4"/>
      <c r="Q326" s="4"/>
      <c r="R326" s="4"/>
      <c r="S326" s="4"/>
      <c r="T326" s="4"/>
    </row>
    <row r="327" spans="1:20" s="34" customFormat="1" x14ac:dyDescent="0.3">
      <c r="A327" s="33">
        <v>1703</v>
      </c>
      <c r="B327" s="34" t="s">
        <v>379</v>
      </c>
      <c r="C327" s="35">
        <v>177983</v>
      </c>
      <c r="D327" s="35">
        <v>13010</v>
      </c>
      <c r="E327" s="36">
        <f t="shared" si="41"/>
        <v>13680.476556495003</v>
      </c>
      <c r="F327" s="37">
        <f t="shared" si="48"/>
        <v>0.78961525778765185</v>
      </c>
      <c r="G327" s="38">
        <f t="shared" si="42"/>
        <v>2187.012096304466</v>
      </c>
      <c r="H327" s="38">
        <f t="shared" si="43"/>
        <v>669.36467108251964</v>
      </c>
      <c r="I327" s="36">
        <f t="shared" si="44"/>
        <v>2856.3767673869856</v>
      </c>
      <c r="J327" s="39">
        <f t="shared" si="50"/>
        <v>-209.08136636776354</v>
      </c>
      <c r="K327" s="36">
        <f t="shared" si="45"/>
        <v>2647.295401019222</v>
      </c>
      <c r="L327" s="36">
        <f t="shared" si="46"/>
        <v>37161461.743704684</v>
      </c>
      <c r="M327" s="36">
        <f t="shared" si="47"/>
        <v>34441313.167260081</v>
      </c>
      <c r="N327" s="40">
        <f>'jan-mai'!M327</f>
        <v>28632274.691842835</v>
      </c>
      <c r="O327" s="40">
        <f t="shared" si="49"/>
        <v>5809038.4754172452</v>
      </c>
      <c r="P327" s="4"/>
      <c r="Q327" s="4"/>
      <c r="R327" s="4"/>
      <c r="S327" s="4"/>
      <c r="T327" s="4"/>
    </row>
    <row r="328" spans="1:20" s="34" customFormat="1" x14ac:dyDescent="0.3">
      <c r="A328" s="33">
        <v>1711</v>
      </c>
      <c r="B328" s="34" t="s">
        <v>380</v>
      </c>
      <c r="C328" s="35">
        <v>34776</v>
      </c>
      <c r="D328" s="35">
        <v>2523</v>
      </c>
      <c r="E328" s="36">
        <f t="shared" ref="E328:E391" si="51">(C328*1000)/D328</f>
        <v>13783.590963139121</v>
      </c>
      <c r="F328" s="37">
        <f t="shared" si="48"/>
        <v>0.79556685665540183</v>
      </c>
      <c r="G328" s="38">
        <f t="shared" ref="G328:G391" si="52">(E$437-E328)*0.6</f>
        <v>2125.1434523179955</v>
      </c>
      <c r="H328" s="38">
        <f t="shared" ref="H328:H391" si="53">IF(E328&gt;=E$437*0.9,0,IF(E328&lt;0.9*E$437,(E$437*0.9-E328)*0.35))</f>
        <v>633.27462875707852</v>
      </c>
      <c r="I328" s="36">
        <f t="shared" ref="I328:I391" si="54">G328+H328</f>
        <v>2758.418081075074</v>
      </c>
      <c r="J328" s="39">
        <f t="shared" si="50"/>
        <v>-209.08136636776354</v>
      </c>
      <c r="K328" s="36">
        <f t="shared" ref="K328:K391" si="55">I328+J328</f>
        <v>2549.3367147073104</v>
      </c>
      <c r="L328" s="36">
        <f t="shared" ref="L328:L391" si="56">(I328*D328)</f>
        <v>6959488.8185524121</v>
      </c>
      <c r="M328" s="36">
        <f t="shared" ref="M328:M391" si="57">(K328*D328)</f>
        <v>6431976.5312065445</v>
      </c>
      <c r="N328" s="40">
        <f>'jan-mai'!M328</f>
        <v>4278056.1181798205</v>
      </c>
      <c r="O328" s="40">
        <f t="shared" si="49"/>
        <v>2153920.413026724</v>
      </c>
      <c r="P328" s="4"/>
      <c r="Q328" s="4"/>
      <c r="R328" s="4"/>
      <c r="S328" s="4"/>
      <c r="T328" s="4"/>
    </row>
    <row r="329" spans="1:20" s="34" customFormat="1" x14ac:dyDescent="0.3">
      <c r="A329" s="33">
        <v>1714</v>
      </c>
      <c r="B329" s="34" t="s">
        <v>381</v>
      </c>
      <c r="C329" s="35">
        <v>325002</v>
      </c>
      <c r="D329" s="35">
        <v>23308</v>
      </c>
      <c r="E329" s="36">
        <f t="shared" si="51"/>
        <v>13943.796121503347</v>
      </c>
      <c r="F329" s="37">
        <f t="shared" ref="F329:F392" si="58">IF(ISNUMBER(C329),E329/E$437,"")</f>
        <v>0.80481364253294663</v>
      </c>
      <c r="G329" s="38">
        <f t="shared" si="52"/>
        <v>2029.0203572994599</v>
      </c>
      <c r="H329" s="38">
        <f t="shared" si="53"/>
        <v>577.20282332959948</v>
      </c>
      <c r="I329" s="36">
        <f t="shared" si="54"/>
        <v>2606.2231806290592</v>
      </c>
      <c r="J329" s="39">
        <f t="shared" si="50"/>
        <v>-209.08136636776354</v>
      </c>
      <c r="K329" s="36">
        <f t="shared" si="55"/>
        <v>2397.1418142612956</v>
      </c>
      <c r="L329" s="36">
        <f t="shared" si="56"/>
        <v>60745849.894102111</v>
      </c>
      <c r="M329" s="36">
        <f t="shared" si="57"/>
        <v>55872581.406802282</v>
      </c>
      <c r="N329" s="40">
        <f>'jan-mai'!M329</f>
        <v>47245059.63239605</v>
      </c>
      <c r="O329" s="40">
        <f t="shared" ref="O329:O392" si="59">M329-N329</f>
        <v>8627521.7744062319</v>
      </c>
      <c r="P329" s="4"/>
      <c r="Q329" s="4"/>
      <c r="R329" s="4"/>
      <c r="S329" s="4"/>
      <c r="T329" s="4"/>
    </row>
    <row r="330" spans="1:20" s="34" customFormat="1" x14ac:dyDescent="0.3">
      <c r="A330" s="33">
        <v>1717</v>
      </c>
      <c r="B330" s="34" t="s">
        <v>382</v>
      </c>
      <c r="C330" s="35">
        <v>29368</v>
      </c>
      <c r="D330" s="35">
        <v>2631</v>
      </c>
      <c r="E330" s="36">
        <f t="shared" si="51"/>
        <v>11162.295705055112</v>
      </c>
      <c r="F330" s="37">
        <f t="shared" si="58"/>
        <v>0.64426988082257686</v>
      </c>
      <c r="G330" s="38">
        <f t="shared" si="52"/>
        <v>3697.9206071684002</v>
      </c>
      <c r="H330" s="38">
        <f t="shared" si="53"/>
        <v>1550.7279690864814</v>
      </c>
      <c r="I330" s="36">
        <f t="shared" si="54"/>
        <v>5248.6485762548818</v>
      </c>
      <c r="J330" s="39">
        <f t="shared" ref="J330:J393" si="60">I$439</f>
        <v>-209.08136636776354</v>
      </c>
      <c r="K330" s="36">
        <f t="shared" si="55"/>
        <v>5039.5672098871182</v>
      </c>
      <c r="L330" s="36">
        <f t="shared" si="56"/>
        <v>13809194.404126594</v>
      </c>
      <c r="M330" s="36">
        <f t="shared" si="57"/>
        <v>13259101.329213008</v>
      </c>
      <c r="N330" s="40">
        <f>'jan-mai'!M330</f>
        <v>10954582.479956841</v>
      </c>
      <c r="O330" s="40">
        <f t="shared" si="59"/>
        <v>2304518.8492561672</v>
      </c>
      <c r="P330" s="4"/>
      <c r="Q330" s="4"/>
      <c r="R330" s="4"/>
      <c r="S330" s="4"/>
      <c r="T330" s="4"/>
    </row>
    <row r="331" spans="1:20" s="34" customFormat="1" x14ac:dyDescent="0.3">
      <c r="A331" s="33">
        <v>1718</v>
      </c>
      <c r="B331" s="34" t="s">
        <v>383</v>
      </c>
      <c r="C331" s="35">
        <v>41924</v>
      </c>
      <c r="D331" s="35">
        <v>3531</v>
      </c>
      <c r="E331" s="36">
        <f t="shared" si="51"/>
        <v>11873.123760974227</v>
      </c>
      <c r="F331" s="37">
        <f t="shared" si="58"/>
        <v>0.68529774094860374</v>
      </c>
      <c r="G331" s="38">
        <f t="shared" si="52"/>
        <v>3271.4237736169312</v>
      </c>
      <c r="H331" s="38">
        <f t="shared" si="53"/>
        <v>1301.9381495147911</v>
      </c>
      <c r="I331" s="36">
        <f t="shared" si="54"/>
        <v>4573.3619231317225</v>
      </c>
      <c r="J331" s="39">
        <f t="shared" si="60"/>
        <v>-209.08136636776354</v>
      </c>
      <c r="K331" s="36">
        <f t="shared" si="55"/>
        <v>4364.2805567639589</v>
      </c>
      <c r="L331" s="36">
        <f t="shared" si="56"/>
        <v>16148540.950578112</v>
      </c>
      <c r="M331" s="36">
        <f t="shared" si="57"/>
        <v>15410274.645933539</v>
      </c>
      <c r="N331" s="40">
        <f>'jan-mai'!M331</f>
        <v>13113635.494765336</v>
      </c>
      <c r="O331" s="40">
        <f t="shared" si="59"/>
        <v>2296639.151168203</v>
      </c>
      <c r="P331" s="4"/>
      <c r="Q331" s="4"/>
      <c r="R331" s="4"/>
      <c r="S331" s="4"/>
      <c r="T331" s="4"/>
    </row>
    <row r="332" spans="1:20" s="34" customFormat="1" x14ac:dyDescent="0.3">
      <c r="A332" s="33">
        <v>1719</v>
      </c>
      <c r="B332" s="34" t="s">
        <v>384</v>
      </c>
      <c r="C332" s="35">
        <v>263346</v>
      </c>
      <c r="D332" s="35">
        <v>19610</v>
      </c>
      <c r="E332" s="36">
        <f t="shared" si="51"/>
        <v>13429.168791432943</v>
      </c>
      <c r="F332" s="37">
        <f t="shared" si="58"/>
        <v>0.77511017495124246</v>
      </c>
      <c r="G332" s="38">
        <f t="shared" si="52"/>
        <v>2337.796755341702</v>
      </c>
      <c r="H332" s="38">
        <f t="shared" si="53"/>
        <v>757.32238885424067</v>
      </c>
      <c r="I332" s="36">
        <f t="shared" si="54"/>
        <v>3095.1191441959427</v>
      </c>
      <c r="J332" s="39">
        <f t="shared" si="60"/>
        <v>-209.08136636776354</v>
      </c>
      <c r="K332" s="36">
        <f t="shared" si="55"/>
        <v>2886.0377778281791</v>
      </c>
      <c r="L332" s="36">
        <f t="shared" si="56"/>
        <v>60695286.417682439</v>
      </c>
      <c r="M332" s="36">
        <f t="shared" si="57"/>
        <v>56595200.82321059</v>
      </c>
      <c r="N332" s="40">
        <f>'jan-mai'!M332</f>
        <v>45510963.467105135</v>
      </c>
      <c r="O332" s="40">
        <f t="shared" si="59"/>
        <v>11084237.356105454</v>
      </c>
      <c r="P332" s="4"/>
      <c r="Q332" s="4"/>
      <c r="R332" s="4"/>
      <c r="S332" s="4"/>
      <c r="T332" s="4"/>
    </row>
    <row r="333" spans="1:20" s="34" customFormat="1" x14ac:dyDescent="0.3">
      <c r="A333" s="33">
        <v>1721</v>
      </c>
      <c r="B333" s="34" t="s">
        <v>385</v>
      </c>
      <c r="C333" s="35">
        <v>182875</v>
      </c>
      <c r="D333" s="35">
        <v>14885</v>
      </c>
      <c r="E333" s="36">
        <f t="shared" si="51"/>
        <v>12285.858246556936</v>
      </c>
      <c r="F333" s="37">
        <f t="shared" si="58"/>
        <v>0.70912011627927296</v>
      </c>
      <c r="G333" s="38">
        <f t="shared" si="52"/>
        <v>3023.7830822673063</v>
      </c>
      <c r="H333" s="38">
        <f t="shared" si="53"/>
        <v>1157.481079560843</v>
      </c>
      <c r="I333" s="36">
        <f t="shared" si="54"/>
        <v>4181.2641618281496</v>
      </c>
      <c r="J333" s="39">
        <f t="shared" si="60"/>
        <v>-209.08136636776354</v>
      </c>
      <c r="K333" s="36">
        <f t="shared" si="55"/>
        <v>3972.1827954603859</v>
      </c>
      <c r="L333" s="36">
        <f t="shared" si="56"/>
        <v>62238117.048812009</v>
      </c>
      <c r="M333" s="36">
        <f t="shared" si="57"/>
        <v>59125940.910427846</v>
      </c>
      <c r="N333" s="40">
        <f>'jan-mai'!M333</f>
        <v>49298272.639360532</v>
      </c>
      <c r="O333" s="40">
        <f t="shared" si="59"/>
        <v>9827668.2710673138</v>
      </c>
      <c r="P333" s="4"/>
      <c r="Q333" s="4"/>
      <c r="R333" s="4"/>
      <c r="S333" s="4"/>
      <c r="T333" s="4"/>
    </row>
    <row r="334" spans="1:20" s="34" customFormat="1" x14ac:dyDescent="0.3">
      <c r="A334" s="33">
        <v>1724</v>
      </c>
      <c r="B334" s="34" t="s">
        <v>386</v>
      </c>
      <c r="C334" s="35">
        <v>29287</v>
      </c>
      <c r="D334" s="35">
        <v>2527</v>
      </c>
      <c r="E334" s="36">
        <f t="shared" si="51"/>
        <v>11589.631974673526</v>
      </c>
      <c r="F334" s="37">
        <f t="shared" si="58"/>
        <v>0.66893504780731594</v>
      </c>
      <c r="G334" s="38">
        <f t="shared" si="52"/>
        <v>3441.5188453973519</v>
      </c>
      <c r="H334" s="38">
        <f t="shared" si="53"/>
        <v>1401.1602747200366</v>
      </c>
      <c r="I334" s="36">
        <f t="shared" si="54"/>
        <v>4842.6791201173883</v>
      </c>
      <c r="J334" s="39">
        <f t="shared" si="60"/>
        <v>-209.08136636776354</v>
      </c>
      <c r="K334" s="36">
        <f t="shared" si="55"/>
        <v>4633.5977537496246</v>
      </c>
      <c r="L334" s="36">
        <f t="shared" si="56"/>
        <v>12237450.136536641</v>
      </c>
      <c r="M334" s="36">
        <f t="shared" si="57"/>
        <v>11709101.523725301</v>
      </c>
      <c r="N334" s="40">
        <f>'jan-mai'!M334</f>
        <v>9579933.0204678569</v>
      </c>
      <c r="O334" s="40">
        <f t="shared" si="59"/>
        <v>2129168.5032574441</v>
      </c>
      <c r="P334" s="4"/>
      <c r="Q334" s="4"/>
      <c r="R334" s="4"/>
      <c r="S334" s="4"/>
      <c r="T334" s="4"/>
    </row>
    <row r="335" spans="1:20" s="34" customFormat="1" x14ac:dyDescent="0.3">
      <c r="A335" s="33">
        <v>1725</v>
      </c>
      <c r="B335" s="34" t="s">
        <v>387</v>
      </c>
      <c r="C335" s="35">
        <v>17921</v>
      </c>
      <c r="D335" s="35">
        <v>1622</v>
      </c>
      <c r="E335" s="36">
        <f t="shared" si="51"/>
        <v>11048.705302096178</v>
      </c>
      <c r="F335" s="37">
        <f t="shared" si="58"/>
        <v>0.63771362417872191</v>
      </c>
      <c r="G335" s="38">
        <f t="shared" si="52"/>
        <v>3766.074848943761</v>
      </c>
      <c r="H335" s="38">
        <f t="shared" si="53"/>
        <v>1590.4846101221085</v>
      </c>
      <c r="I335" s="36">
        <f t="shared" si="54"/>
        <v>5356.5594590658693</v>
      </c>
      <c r="J335" s="39">
        <f t="shared" si="60"/>
        <v>-209.08136636776354</v>
      </c>
      <c r="K335" s="36">
        <f t="shared" si="55"/>
        <v>5147.4780926981057</v>
      </c>
      <c r="L335" s="36">
        <f t="shared" si="56"/>
        <v>8688339.4426048398</v>
      </c>
      <c r="M335" s="36">
        <f t="shared" si="57"/>
        <v>8349209.4663563278</v>
      </c>
      <c r="N335" s="40">
        <f>'jan-mai'!M335</f>
        <v>6888733.8777993117</v>
      </c>
      <c r="O335" s="40">
        <f t="shared" si="59"/>
        <v>1460475.5885570161</v>
      </c>
      <c r="P335" s="4"/>
      <c r="Q335" s="4"/>
      <c r="R335" s="4"/>
      <c r="S335" s="4"/>
      <c r="T335" s="4"/>
    </row>
    <row r="336" spans="1:20" s="34" customFormat="1" x14ac:dyDescent="0.3">
      <c r="A336" s="33">
        <v>1736</v>
      </c>
      <c r="B336" s="34" t="s">
        <v>388</v>
      </c>
      <c r="C336" s="35">
        <v>25584</v>
      </c>
      <c r="D336" s="35">
        <v>2139</v>
      </c>
      <c r="E336" s="36">
        <f t="shared" si="51"/>
        <v>11960.729312762973</v>
      </c>
      <c r="F336" s="37">
        <f t="shared" si="58"/>
        <v>0.69035419348325311</v>
      </c>
      <c r="G336" s="38">
        <f t="shared" si="52"/>
        <v>3218.8604425436843</v>
      </c>
      <c r="H336" s="38">
        <f t="shared" si="53"/>
        <v>1271.2762063887303</v>
      </c>
      <c r="I336" s="36">
        <f t="shared" si="54"/>
        <v>4490.1366489324146</v>
      </c>
      <c r="J336" s="39">
        <f t="shared" si="60"/>
        <v>-209.08136636776354</v>
      </c>
      <c r="K336" s="36">
        <f t="shared" si="55"/>
        <v>4281.055282564651</v>
      </c>
      <c r="L336" s="36">
        <f t="shared" si="56"/>
        <v>9604402.2920664344</v>
      </c>
      <c r="M336" s="36">
        <f t="shared" si="57"/>
        <v>9157177.2494057883</v>
      </c>
      <c r="N336" s="40">
        <f>'jan-mai'!M336</f>
        <v>7277573.4985281918</v>
      </c>
      <c r="O336" s="40">
        <f t="shared" si="59"/>
        <v>1879603.7508775964</v>
      </c>
      <c r="P336" s="4"/>
      <c r="Q336" s="4"/>
      <c r="R336" s="4"/>
      <c r="S336" s="4"/>
      <c r="T336" s="4"/>
    </row>
    <row r="337" spans="1:20" s="34" customFormat="1" x14ac:dyDescent="0.3">
      <c r="A337" s="33">
        <v>1738</v>
      </c>
      <c r="B337" s="34" t="s">
        <v>389</v>
      </c>
      <c r="C337" s="35">
        <v>19234</v>
      </c>
      <c r="D337" s="35">
        <v>1375</v>
      </c>
      <c r="E337" s="36">
        <f t="shared" si="51"/>
        <v>13988.363636363636</v>
      </c>
      <c r="F337" s="37">
        <f t="shared" si="58"/>
        <v>0.80738600831202134</v>
      </c>
      <c r="G337" s="38">
        <f t="shared" si="52"/>
        <v>2002.2798483832862</v>
      </c>
      <c r="H337" s="38">
        <f t="shared" si="53"/>
        <v>561.60419312849808</v>
      </c>
      <c r="I337" s="36">
        <f t="shared" si="54"/>
        <v>2563.8840415117843</v>
      </c>
      <c r="J337" s="39">
        <f t="shared" si="60"/>
        <v>-209.08136636776354</v>
      </c>
      <c r="K337" s="36">
        <f t="shared" si="55"/>
        <v>2354.8026751440207</v>
      </c>
      <c r="L337" s="36">
        <f t="shared" si="56"/>
        <v>3525340.5570787033</v>
      </c>
      <c r="M337" s="36">
        <f t="shared" si="57"/>
        <v>3237853.6783230286</v>
      </c>
      <c r="N337" s="40">
        <f>'jan-mai'!M337</f>
        <v>2370535.1615129812</v>
      </c>
      <c r="O337" s="40">
        <f t="shared" si="59"/>
        <v>867318.51681004744</v>
      </c>
      <c r="P337" s="4"/>
      <c r="Q337" s="4"/>
      <c r="R337" s="4"/>
      <c r="S337" s="4"/>
      <c r="T337" s="4"/>
    </row>
    <row r="338" spans="1:20" s="34" customFormat="1" x14ac:dyDescent="0.3">
      <c r="A338" s="33">
        <v>1739</v>
      </c>
      <c r="B338" s="34" t="s">
        <v>390</v>
      </c>
      <c r="C338" s="35">
        <v>9662</v>
      </c>
      <c r="D338" s="35">
        <v>469</v>
      </c>
      <c r="E338" s="36">
        <f t="shared" si="51"/>
        <v>20601.279317697226</v>
      </c>
      <c r="F338" s="37">
        <f t="shared" si="58"/>
        <v>1.1890729399682998</v>
      </c>
      <c r="G338" s="38">
        <f t="shared" si="52"/>
        <v>-1965.4695604168678</v>
      </c>
      <c r="H338" s="38">
        <f t="shared" si="53"/>
        <v>0</v>
      </c>
      <c r="I338" s="36">
        <f t="shared" si="54"/>
        <v>-1965.4695604168678</v>
      </c>
      <c r="J338" s="39">
        <f t="shared" si="60"/>
        <v>-209.08136636776354</v>
      </c>
      <c r="K338" s="36">
        <f t="shared" si="55"/>
        <v>-2174.5509267846314</v>
      </c>
      <c r="L338" s="36">
        <f t="shared" si="56"/>
        <v>-921805.22383551102</v>
      </c>
      <c r="M338" s="36">
        <f t="shared" si="57"/>
        <v>-1019864.3846619922</v>
      </c>
      <c r="N338" s="40">
        <f>'jan-mai'!M338</f>
        <v>-1216845.3637447094</v>
      </c>
      <c r="O338" s="40">
        <f t="shared" si="59"/>
        <v>196980.97908271721</v>
      </c>
      <c r="P338" s="4"/>
      <c r="Q338" s="4"/>
      <c r="R338" s="4"/>
      <c r="S338" s="4"/>
      <c r="T338" s="4"/>
    </row>
    <row r="339" spans="1:20" s="34" customFormat="1" x14ac:dyDescent="0.3">
      <c r="A339" s="33">
        <v>1740</v>
      </c>
      <c r="B339" s="34" t="s">
        <v>391</v>
      </c>
      <c r="C339" s="35">
        <v>19514</v>
      </c>
      <c r="D339" s="35">
        <v>867</v>
      </c>
      <c r="E339" s="36">
        <f t="shared" si="51"/>
        <v>22507.497116493658</v>
      </c>
      <c r="F339" s="37">
        <f t="shared" si="58"/>
        <v>1.2990967868993812</v>
      </c>
      <c r="G339" s="38">
        <f t="shared" si="52"/>
        <v>-3109.2002396947269</v>
      </c>
      <c r="H339" s="38">
        <f t="shared" si="53"/>
        <v>0</v>
      </c>
      <c r="I339" s="36">
        <f t="shared" si="54"/>
        <v>-3109.2002396947269</v>
      </c>
      <c r="J339" s="39">
        <f t="shared" si="60"/>
        <v>-209.08136636776354</v>
      </c>
      <c r="K339" s="36">
        <f t="shared" si="55"/>
        <v>-3318.2816060624905</v>
      </c>
      <c r="L339" s="36">
        <f t="shared" si="56"/>
        <v>-2695676.6078153281</v>
      </c>
      <c r="M339" s="36">
        <f t="shared" si="57"/>
        <v>-2876950.1524561793</v>
      </c>
      <c r="N339" s="40">
        <f>'jan-mai'!M339</f>
        <v>-3262679.1692252955</v>
      </c>
      <c r="O339" s="40">
        <f t="shared" si="59"/>
        <v>385729.01676911628</v>
      </c>
      <c r="P339" s="4"/>
      <c r="Q339" s="4"/>
      <c r="R339" s="4"/>
      <c r="S339" s="4"/>
      <c r="T339" s="4"/>
    </row>
    <row r="340" spans="1:20" s="34" customFormat="1" x14ac:dyDescent="0.3">
      <c r="A340" s="33">
        <v>1742</v>
      </c>
      <c r="B340" s="34" t="s">
        <v>392</v>
      </c>
      <c r="C340" s="35">
        <v>37841</v>
      </c>
      <c r="D340" s="35">
        <v>2466</v>
      </c>
      <c r="E340" s="36">
        <f t="shared" si="51"/>
        <v>15345.093268450933</v>
      </c>
      <c r="F340" s="37">
        <f t="shared" si="58"/>
        <v>0.88569427584676197</v>
      </c>
      <c r="G340" s="38">
        <f t="shared" si="52"/>
        <v>1188.2420691309078</v>
      </c>
      <c r="H340" s="38">
        <f t="shared" si="53"/>
        <v>86.748821897944069</v>
      </c>
      <c r="I340" s="36">
        <f t="shared" si="54"/>
        <v>1274.9908910288518</v>
      </c>
      <c r="J340" s="39">
        <f t="shared" si="60"/>
        <v>-209.08136636776354</v>
      </c>
      <c r="K340" s="36">
        <f t="shared" si="55"/>
        <v>1065.9095246610882</v>
      </c>
      <c r="L340" s="36">
        <f t="shared" si="56"/>
        <v>3144127.5372771486</v>
      </c>
      <c r="M340" s="36">
        <f t="shared" si="57"/>
        <v>2628532.8878142433</v>
      </c>
      <c r="N340" s="40">
        <f>'jan-mai'!M340</f>
        <v>1490826.7228263242</v>
      </c>
      <c r="O340" s="40">
        <f t="shared" si="59"/>
        <v>1137706.1649879192</v>
      </c>
      <c r="P340" s="4"/>
      <c r="Q340" s="4"/>
      <c r="R340" s="4"/>
      <c r="S340" s="4"/>
      <c r="T340" s="4"/>
    </row>
    <row r="341" spans="1:20" s="34" customFormat="1" x14ac:dyDescent="0.3">
      <c r="A341" s="33">
        <v>1743</v>
      </c>
      <c r="B341" s="34" t="s">
        <v>393</v>
      </c>
      <c r="C341" s="35">
        <v>14718</v>
      </c>
      <c r="D341" s="35">
        <v>1250</v>
      </c>
      <c r="E341" s="36">
        <f t="shared" si="51"/>
        <v>11774.4</v>
      </c>
      <c r="F341" s="37">
        <f t="shared" si="58"/>
        <v>0.67959956313663117</v>
      </c>
      <c r="G341" s="38">
        <f t="shared" si="52"/>
        <v>3330.6580302014681</v>
      </c>
      <c r="H341" s="38">
        <f t="shared" si="53"/>
        <v>1336.4914658557709</v>
      </c>
      <c r="I341" s="36">
        <f t="shared" si="54"/>
        <v>4667.149496057239</v>
      </c>
      <c r="J341" s="39">
        <f t="shared" si="60"/>
        <v>-209.08136636776354</v>
      </c>
      <c r="K341" s="36">
        <f t="shared" si="55"/>
        <v>4458.0681296894754</v>
      </c>
      <c r="L341" s="36">
        <f t="shared" si="56"/>
        <v>5833936.870071549</v>
      </c>
      <c r="M341" s="36">
        <f t="shared" si="57"/>
        <v>5572585.1621118439</v>
      </c>
      <c r="N341" s="40">
        <f>'jan-mai'!M341</f>
        <v>4501531.9650118006</v>
      </c>
      <c r="O341" s="40">
        <f t="shared" si="59"/>
        <v>1071053.1971000433</v>
      </c>
      <c r="P341" s="4"/>
      <c r="Q341" s="4"/>
      <c r="R341" s="4"/>
      <c r="S341" s="4"/>
      <c r="T341" s="4"/>
    </row>
    <row r="342" spans="1:20" s="34" customFormat="1" x14ac:dyDescent="0.3">
      <c r="A342" s="33">
        <v>1744</v>
      </c>
      <c r="B342" s="34" t="s">
        <v>394</v>
      </c>
      <c r="C342" s="35">
        <v>50522</v>
      </c>
      <c r="D342" s="35">
        <v>3825</v>
      </c>
      <c r="E342" s="36">
        <f t="shared" si="51"/>
        <v>13208.366013071896</v>
      </c>
      <c r="F342" s="37">
        <f t="shared" si="58"/>
        <v>0.76236579122778125</v>
      </c>
      <c r="G342" s="38">
        <f t="shared" si="52"/>
        <v>2470.2784223583299</v>
      </c>
      <c r="H342" s="38">
        <f t="shared" si="53"/>
        <v>834.60336128060703</v>
      </c>
      <c r="I342" s="36">
        <f t="shared" si="54"/>
        <v>3304.8817836389371</v>
      </c>
      <c r="J342" s="39">
        <f t="shared" si="60"/>
        <v>-209.08136636776354</v>
      </c>
      <c r="K342" s="36">
        <f t="shared" si="55"/>
        <v>3095.8004172711735</v>
      </c>
      <c r="L342" s="36">
        <f t="shared" si="56"/>
        <v>12641172.822418934</v>
      </c>
      <c r="M342" s="36">
        <f t="shared" si="57"/>
        <v>11841436.596062239</v>
      </c>
      <c r="N342" s="40">
        <f>'jan-mai'!M342</f>
        <v>10456337.812936112</v>
      </c>
      <c r="O342" s="40">
        <f t="shared" si="59"/>
        <v>1385098.783126127</v>
      </c>
      <c r="P342" s="4"/>
      <c r="Q342" s="4"/>
      <c r="R342" s="4"/>
      <c r="S342" s="4"/>
      <c r="T342" s="4"/>
    </row>
    <row r="343" spans="1:20" s="34" customFormat="1" x14ac:dyDescent="0.3">
      <c r="A343" s="33">
        <v>1748</v>
      </c>
      <c r="B343" s="34" t="s">
        <v>395</v>
      </c>
      <c r="C343" s="35">
        <v>6812</v>
      </c>
      <c r="D343" s="35">
        <v>633</v>
      </c>
      <c r="E343" s="36">
        <f t="shared" si="51"/>
        <v>10761.453396524486</v>
      </c>
      <c r="F343" s="37">
        <f t="shared" si="58"/>
        <v>0.62113390295838911</v>
      </c>
      <c r="G343" s="38">
        <f t="shared" si="52"/>
        <v>3938.4259922867759</v>
      </c>
      <c r="H343" s="38">
        <f t="shared" si="53"/>
        <v>1691.0227770722004</v>
      </c>
      <c r="I343" s="36">
        <f t="shared" si="54"/>
        <v>5629.4487693589763</v>
      </c>
      <c r="J343" s="39">
        <f t="shared" si="60"/>
        <v>-209.08136636776354</v>
      </c>
      <c r="K343" s="36">
        <f t="shared" si="55"/>
        <v>5420.3674029912127</v>
      </c>
      <c r="L343" s="36">
        <f t="shared" si="56"/>
        <v>3563441.0710042319</v>
      </c>
      <c r="M343" s="36">
        <f t="shared" si="57"/>
        <v>3431092.5660934378</v>
      </c>
      <c r="N343" s="40">
        <f>'jan-mai'!M343</f>
        <v>2869069.7870819755</v>
      </c>
      <c r="O343" s="40">
        <f t="shared" si="59"/>
        <v>562022.77901146235</v>
      </c>
      <c r="P343" s="4"/>
      <c r="Q343" s="4"/>
      <c r="R343" s="4"/>
      <c r="S343" s="4"/>
      <c r="T343" s="4"/>
    </row>
    <row r="344" spans="1:20" s="34" customFormat="1" x14ac:dyDescent="0.3">
      <c r="A344" s="33">
        <v>1749</v>
      </c>
      <c r="B344" s="34" t="s">
        <v>396</v>
      </c>
      <c r="C344" s="35">
        <v>15008</v>
      </c>
      <c r="D344" s="35">
        <v>1103</v>
      </c>
      <c r="E344" s="36">
        <f t="shared" si="51"/>
        <v>13606.527651858567</v>
      </c>
      <c r="F344" s="37">
        <f t="shared" si="58"/>
        <v>0.78534704511563846</v>
      </c>
      <c r="G344" s="38">
        <f t="shared" si="52"/>
        <v>2231.3814390863276</v>
      </c>
      <c r="H344" s="38">
        <f t="shared" si="53"/>
        <v>695.24678770527225</v>
      </c>
      <c r="I344" s="36">
        <f t="shared" si="54"/>
        <v>2926.6282267915999</v>
      </c>
      <c r="J344" s="39">
        <f t="shared" si="60"/>
        <v>-209.08136636776354</v>
      </c>
      <c r="K344" s="36">
        <f t="shared" si="55"/>
        <v>2717.5468604238363</v>
      </c>
      <c r="L344" s="36">
        <f t="shared" si="56"/>
        <v>3228070.9341511349</v>
      </c>
      <c r="M344" s="36">
        <f t="shared" si="57"/>
        <v>2997454.1870474913</v>
      </c>
      <c r="N344" s="40">
        <f>'jan-mai'!M344</f>
        <v>2621555.8059264137</v>
      </c>
      <c r="O344" s="40">
        <f t="shared" si="59"/>
        <v>375898.38112107757</v>
      </c>
      <c r="P344" s="4"/>
      <c r="Q344" s="4"/>
      <c r="R344" s="4"/>
      <c r="S344" s="4"/>
      <c r="T344" s="4"/>
    </row>
    <row r="345" spans="1:20" s="34" customFormat="1" x14ac:dyDescent="0.3">
      <c r="A345" s="33">
        <v>1750</v>
      </c>
      <c r="B345" s="34" t="s">
        <v>397</v>
      </c>
      <c r="C345" s="35">
        <v>63935</v>
      </c>
      <c r="D345" s="35">
        <v>4387</v>
      </c>
      <c r="E345" s="36">
        <f t="shared" si="51"/>
        <v>14573.740597219055</v>
      </c>
      <c r="F345" s="37">
        <f t="shared" si="58"/>
        <v>0.84117303158858681</v>
      </c>
      <c r="G345" s="38">
        <f t="shared" si="52"/>
        <v>1651.0536718700346</v>
      </c>
      <c r="H345" s="38">
        <f t="shared" si="53"/>
        <v>356.72225682910135</v>
      </c>
      <c r="I345" s="36">
        <f t="shared" si="54"/>
        <v>2007.7759286991359</v>
      </c>
      <c r="J345" s="39">
        <f t="shared" si="60"/>
        <v>-209.08136636776354</v>
      </c>
      <c r="K345" s="36">
        <f t="shared" si="55"/>
        <v>1798.6945623313723</v>
      </c>
      <c r="L345" s="36">
        <f t="shared" si="56"/>
        <v>8808112.9992031083</v>
      </c>
      <c r="M345" s="36">
        <f t="shared" si="57"/>
        <v>7890873.0449477304</v>
      </c>
      <c r="N345" s="40">
        <f>'jan-mai'!M345</f>
        <v>7540492.5844054185</v>
      </c>
      <c r="O345" s="40">
        <f t="shared" si="59"/>
        <v>350380.46054231189</v>
      </c>
      <c r="P345" s="4"/>
      <c r="Q345" s="4"/>
      <c r="R345" s="4"/>
      <c r="S345" s="4"/>
      <c r="T345" s="4"/>
    </row>
    <row r="346" spans="1:20" s="34" customFormat="1" x14ac:dyDescent="0.3">
      <c r="A346" s="33">
        <v>1751</v>
      </c>
      <c r="B346" s="34" t="s">
        <v>398</v>
      </c>
      <c r="C346" s="35">
        <v>66694</v>
      </c>
      <c r="D346" s="35">
        <v>5126</v>
      </c>
      <c r="E346" s="36">
        <f t="shared" si="51"/>
        <v>13010.924697619977</v>
      </c>
      <c r="F346" s="37">
        <f t="shared" si="58"/>
        <v>0.75096979383290374</v>
      </c>
      <c r="G346" s="38">
        <f t="shared" si="52"/>
        <v>2588.7432116294813</v>
      </c>
      <c r="H346" s="38">
        <f t="shared" si="53"/>
        <v>903.70782168877861</v>
      </c>
      <c r="I346" s="36">
        <f t="shared" si="54"/>
        <v>3492.4510333182598</v>
      </c>
      <c r="J346" s="39">
        <f t="shared" si="60"/>
        <v>-209.08136636776354</v>
      </c>
      <c r="K346" s="36">
        <f t="shared" si="55"/>
        <v>3283.3696669504961</v>
      </c>
      <c r="L346" s="36">
        <f t="shared" si="56"/>
        <v>17902303.9967894</v>
      </c>
      <c r="M346" s="36">
        <f t="shared" si="57"/>
        <v>16830552.912788242</v>
      </c>
      <c r="N346" s="40">
        <f>'jan-mai'!M346</f>
        <v>15032700.282120399</v>
      </c>
      <c r="O346" s="40">
        <f t="shared" si="59"/>
        <v>1797852.6306678429</v>
      </c>
      <c r="P346" s="4"/>
      <c r="Q346" s="4"/>
      <c r="R346" s="4"/>
      <c r="S346" s="4"/>
      <c r="T346" s="4"/>
    </row>
    <row r="347" spans="1:20" s="34" customFormat="1" x14ac:dyDescent="0.3">
      <c r="A347" s="33">
        <v>1755</v>
      </c>
      <c r="B347" s="34" t="s">
        <v>399</v>
      </c>
      <c r="C347" s="35">
        <v>6814</v>
      </c>
      <c r="D347" s="35">
        <v>562</v>
      </c>
      <c r="E347" s="36">
        <f t="shared" si="51"/>
        <v>12124.555160142349</v>
      </c>
      <c r="F347" s="37">
        <f t="shared" si="58"/>
        <v>0.69980995974815929</v>
      </c>
      <c r="G347" s="38">
        <f t="shared" si="52"/>
        <v>3120.5649341160588</v>
      </c>
      <c r="H347" s="38">
        <f t="shared" si="53"/>
        <v>1213.9371598059488</v>
      </c>
      <c r="I347" s="36">
        <f t="shared" si="54"/>
        <v>4334.5020939220076</v>
      </c>
      <c r="J347" s="39">
        <f t="shared" si="60"/>
        <v>-209.08136636776354</v>
      </c>
      <c r="K347" s="36">
        <f t="shared" si="55"/>
        <v>4125.420727554244</v>
      </c>
      <c r="L347" s="36">
        <f t="shared" si="56"/>
        <v>2435990.1767841685</v>
      </c>
      <c r="M347" s="36">
        <f t="shared" si="57"/>
        <v>2318486.4488854851</v>
      </c>
      <c r="N347" s="40">
        <f>'jan-mai'!M347</f>
        <v>1974754.7714693055</v>
      </c>
      <c r="O347" s="40">
        <f t="shared" si="59"/>
        <v>343731.67741617956</v>
      </c>
      <c r="P347" s="4"/>
      <c r="Q347" s="4"/>
      <c r="R347" s="4"/>
      <c r="S347" s="4"/>
      <c r="T347" s="4"/>
    </row>
    <row r="348" spans="1:20" s="34" customFormat="1" x14ac:dyDescent="0.3">
      <c r="A348" s="33">
        <v>1756</v>
      </c>
      <c r="B348" s="34" t="s">
        <v>400</v>
      </c>
      <c r="C348" s="35">
        <v>89209</v>
      </c>
      <c r="D348" s="35">
        <v>6769</v>
      </c>
      <c r="E348" s="36">
        <f t="shared" si="51"/>
        <v>13179.05155857586</v>
      </c>
      <c r="F348" s="37">
        <f t="shared" si="58"/>
        <v>0.76067380773230842</v>
      </c>
      <c r="G348" s="38">
        <f t="shared" si="52"/>
        <v>2487.8670950559517</v>
      </c>
      <c r="H348" s="38">
        <f t="shared" si="53"/>
        <v>844.86342035421967</v>
      </c>
      <c r="I348" s="36">
        <f t="shared" si="54"/>
        <v>3332.7305154101714</v>
      </c>
      <c r="J348" s="39">
        <f t="shared" si="60"/>
        <v>-209.08136636776354</v>
      </c>
      <c r="K348" s="36">
        <f t="shared" si="55"/>
        <v>3123.6491490424078</v>
      </c>
      <c r="L348" s="36">
        <f t="shared" si="56"/>
        <v>22559252.858811449</v>
      </c>
      <c r="M348" s="36">
        <f t="shared" si="57"/>
        <v>21143981.089868058</v>
      </c>
      <c r="N348" s="40">
        <f>'jan-mai'!M348</f>
        <v>17898037.896931909</v>
      </c>
      <c r="O348" s="40">
        <f t="shared" si="59"/>
        <v>3245943.1929361485</v>
      </c>
      <c r="P348" s="4"/>
      <c r="Q348" s="4"/>
      <c r="R348" s="4"/>
      <c r="S348" s="4"/>
      <c r="T348" s="4"/>
    </row>
    <row r="349" spans="1:20" s="34" customFormat="1" x14ac:dyDescent="0.3">
      <c r="A349" s="33">
        <v>1804</v>
      </c>
      <c r="B349" s="34" t="s">
        <v>401</v>
      </c>
      <c r="C349" s="35">
        <v>821272</v>
      </c>
      <c r="D349" s="35">
        <v>50488</v>
      </c>
      <c r="E349" s="36">
        <f t="shared" si="51"/>
        <v>16266.677230232926</v>
      </c>
      <c r="F349" s="37">
        <f t="shared" si="58"/>
        <v>0.93888663026148955</v>
      </c>
      <c r="G349" s="38">
        <f t="shared" si="52"/>
        <v>635.29169206171207</v>
      </c>
      <c r="H349" s="38">
        <f t="shared" si="53"/>
        <v>0</v>
      </c>
      <c r="I349" s="36">
        <f t="shared" si="54"/>
        <v>635.29169206171207</v>
      </c>
      <c r="J349" s="39">
        <f t="shared" si="60"/>
        <v>-209.08136636776354</v>
      </c>
      <c r="K349" s="36">
        <f t="shared" si="55"/>
        <v>426.21032569394856</v>
      </c>
      <c r="L349" s="36">
        <f t="shared" si="56"/>
        <v>32074606.948811717</v>
      </c>
      <c r="M349" s="36">
        <f t="shared" si="57"/>
        <v>21518506.923636075</v>
      </c>
      <c r="N349" s="40">
        <f>'jan-mai'!M349</f>
        <v>21191223.188181456</v>
      </c>
      <c r="O349" s="40">
        <f t="shared" si="59"/>
        <v>327283.73545461893</v>
      </c>
      <c r="P349" s="4"/>
      <c r="Q349" s="4"/>
      <c r="R349" s="4"/>
      <c r="S349" s="4"/>
      <c r="T349" s="4"/>
    </row>
    <row r="350" spans="1:20" s="34" customFormat="1" x14ac:dyDescent="0.3">
      <c r="A350" s="33">
        <v>1805</v>
      </c>
      <c r="B350" s="34" t="s">
        <v>402</v>
      </c>
      <c r="C350" s="35">
        <v>294869</v>
      </c>
      <c r="D350" s="35">
        <v>18787</v>
      </c>
      <c r="E350" s="36">
        <f t="shared" si="51"/>
        <v>15695.374461063502</v>
      </c>
      <c r="F350" s="37">
        <f t="shared" si="58"/>
        <v>0.90591194685118515</v>
      </c>
      <c r="G350" s="38">
        <f t="shared" si="52"/>
        <v>978.0733535633666</v>
      </c>
      <c r="H350" s="38">
        <f t="shared" si="53"/>
        <v>0</v>
      </c>
      <c r="I350" s="36">
        <f t="shared" si="54"/>
        <v>978.0733535633666</v>
      </c>
      <c r="J350" s="39">
        <f t="shared" si="60"/>
        <v>-209.08136636776354</v>
      </c>
      <c r="K350" s="36">
        <f t="shared" si="55"/>
        <v>768.99198719560309</v>
      </c>
      <c r="L350" s="36">
        <f t="shared" si="56"/>
        <v>18375064.093394969</v>
      </c>
      <c r="M350" s="36">
        <f t="shared" si="57"/>
        <v>14447052.463443795</v>
      </c>
      <c r="N350" s="40">
        <f>'jan-mai'!M350</f>
        <v>12135572.604111157</v>
      </c>
      <c r="O350" s="40">
        <f t="shared" si="59"/>
        <v>2311479.8593326379</v>
      </c>
      <c r="P350" s="4"/>
      <c r="Q350" s="4"/>
      <c r="R350" s="4"/>
      <c r="S350" s="4"/>
      <c r="T350" s="4"/>
    </row>
    <row r="351" spans="1:20" s="34" customFormat="1" x14ac:dyDescent="0.3">
      <c r="A351" s="33">
        <v>1811</v>
      </c>
      <c r="B351" s="34" t="s">
        <v>403</v>
      </c>
      <c r="C351" s="35">
        <v>23203</v>
      </c>
      <c r="D351" s="35">
        <v>1465</v>
      </c>
      <c r="E351" s="36">
        <f t="shared" si="51"/>
        <v>15838.225255972697</v>
      </c>
      <c r="F351" s="37">
        <f t="shared" si="58"/>
        <v>0.91415706658671381</v>
      </c>
      <c r="G351" s="38">
        <f t="shared" si="52"/>
        <v>892.36287661784991</v>
      </c>
      <c r="H351" s="38">
        <f t="shared" si="53"/>
        <v>0</v>
      </c>
      <c r="I351" s="36">
        <f t="shared" si="54"/>
        <v>892.36287661784991</v>
      </c>
      <c r="J351" s="39">
        <f t="shared" si="60"/>
        <v>-209.08136636776354</v>
      </c>
      <c r="K351" s="36">
        <f t="shared" si="55"/>
        <v>683.2815102500864</v>
      </c>
      <c r="L351" s="36">
        <f t="shared" si="56"/>
        <v>1307311.61424515</v>
      </c>
      <c r="M351" s="36">
        <f t="shared" si="57"/>
        <v>1001007.4125163766</v>
      </c>
      <c r="N351" s="40">
        <f>'jan-mai'!M351</f>
        <v>259347.42455010631</v>
      </c>
      <c r="O351" s="40">
        <f t="shared" si="59"/>
        <v>741659.9879662703</v>
      </c>
      <c r="P351" s="4"/>
      <c r="Q351" s="4"/>
      <c r="R351" s="4"/>
      <c r="S351" s="4"/>
      <c r="T351" s="4"/>
    </row>
    <row r="352" spans="1:20" s="34" customFormat="1" x14ac:dyDescent="0.3">
      <c r="A352" s="33">
        <v>1812</v>
      </c>
      <c r="B352" s="34" t="s">
        <v>404</v>
      </c>
      <c r="C352" s="35">
        <v>24256</v>
      </c>
      <c r="D352" s="35">
        <v>2031</v>
      </c>
      <c r="E352" s="36">
        <f t="shared" si="51"/>
        <v>11942.885278188085</v>
      </c>
      <c r="F352" s="37">
        <f t="shared" si="58"/>
        <v>0.68932426430625138</v>
      </c>
      <c r="G352" s="38">
        <f t="shared" si="52"/>
        <v>3229.5668632886168</v>
      </c>
      <c r="H352" s="38">
        <f t="shared" si="53"/>
        <v>1277.5216184899409</v>
      </c>
      <c r="I352" s="36">
        <f t="shared" si="54"/>
        <v>4507.0884817785573</v>
      </c>
      <c r="J352" s="39">
        <f t="shared" si="60"/>
        <v>-209.08136636776354</v>
      </c>
      <c r="K352" s="36">
        <f t="shared" si="55"/>
        <v>4298.0071154107936</v>
      </c>
      <c r="L352" s="36">
        <f t="shared" si="56"/>
        <v>9153896.7064922489</v>
      </c>
      <c r="M352" s="36">
        <f t="shared" si="57"/>
        <v>8729252.4513993226</v>
      </c>
      <c r="N352" s="40">
        <f>'jan-mai'!M352</f>
        <v>6934697.1367511749</v>
      </c>
      <c r="O352" s="40">
        <f t="shared" si="59"/>
        <v>1794555.3146481477</v>
      </c>
      <c r="P352" s="4"/>
      <c r="Q352" s="4"/>
      <c r="R352" s="4"/>
      <c r="S352" s="4"/>
      <c r="T352" s="4"/>
    </row>
    <row r="353" spans="1:20" s="34" customFormat="1" x14ac:dyDescent="0.3">
      <c r="A353" s="33">
        <v>1813</v>
      </c>
      <c r="B353" s="34" t="s">
        <v>405</v>
      </c>
      <c r="C353" s="35">
        <v>109973</v>
      </c>
      <c r="D353" s="35">
        <v>7962</v>
      </c>
      <c r="E353" s="36">
        <f t="shared" si="51"/>
        <v>13812.233107259482</v>
      </c>
      <c r="F353" s="37">
        <f t="shared" si="58"/>
        <v>0.79722003546973585</v>
      </c>
      <c r="G353" s="38">
        <f t="shared" si="52"/>
        <v>2107.9581658457782</v>
      </c>
      <c r="H353" s="38">
        <f t="shared" si="53"/>
        <v>623.24987831495184</v>
      </c>
      <c r="I353" s="36">
        <f t="shared" si="54"/>
        <v>2731.20804416073</v>
      </c>
      <c r="J353" s="39">
        <f t="shared" si="60"/>
        <v>-209.08136636776354</v>
      </c>
      <c r="K353" s="36">
        <f t="shared" si="55"/>
        <v>2522.1266777929663</v>
      </c>
      <c r="L353" s="36">
        <f t="shared" si="56"/>
        <v>21745878.447607733</v>
      </c>
      <c r="M353" s="36">
        <f t="shared" si="57"/>
        <v>20081172.608587597</v>
      </c>
      <c r="N353" s="40">
        <f>'jan-mai'!M353</f>
        <v>16171224.00433917</v>
      </c>
      <c r="O353" s="40">
        <f t="shared" si="59"/>
        <v>3909948.6042484269</v>
      </c>
      <c r="P353" s="4"/>
      <c r="Q353" s="4"/>
      <c r="R353" s="4"/>
      <c r="S353" s="4"/>
      <c r="T353" s="4"/>
    </row>
    <row r="354" spans="1:20" s="34" customFormat="1" x14ac:dyDescent="0.3">
      <c r="A354" s="33">
        <v>1815</v>
      </c>
      <c r="B354" s="34" t="s">
        <v>406</v>
      </c>
      <c r="C354" s="35">
        <v>14336</v>
      </c>
      <c r="D354" s="35">
        <v>1244</v>
      </c>
      <c r="E354" s="36">
        <f t="shared" si="51"/>
        <v>11524.11575562701</v>
      </c>
      <c r="F354" s="37">
        <f t="shared" si="58"/>
        <v>0.66515355627973261</v>
      </c>
      <c r="G354" s="38">
        <f t="shared" si="52"/>
        <v>3480.8285768252617</v>
      </c>
      <c r="H354" s="38">
        <f t="shared" si="53"/>
        <v>1424.0909513863171</v>
      </c>
      <c r="I354" s="36">
        <f t="shared" si="54"/>
        <v>4904.9195282115788</v>
      </c>
      <c r="J354" s="39">
        <f t="shared" si="60"/>
        <v>-209.08136636776354</v>
      </c>
      <c r="K354" s="36">
        <f t="shared" si="55"/>
        <v>4695.8381618438152</v>
      </c>
      <c r="L354" s="36">
        <f t="shared" si="56"/>
        <v>6101719.8930952037</v>
      </c>
      <c r="M354" s="36">
        <f t="shared" si="57"/>
        <v>5841622.6733337063</v>
      </c>
      <c r="N354" s="40">
        <f>'jan-mai'!M354</f>
        <v>4665516.6115797432</v>
      </c>
      <c r="O354" s="40">
        <f t="shared" si="59"/>
        <v>1176106.0617539631</v>
      </c>
      <c r="P354" s="4"/>
      <c r="Q354" s="4"/>
      <c r="R354" s="4"/>
      <c r="S354" s="4"/>
      <c r="T354" s="4"/>
    </row>
    <row r="355" spans="1:20" s="34" customFormat="1" x14ac:dyDescent="0.3">
      <c r="A355" s="33">
        <v>1816</v>
      </c>
      <c r="B355" s="34" t="s">
        <v>407</v>
      </c>
      <c r="C355" s="35">
        <v>6151</v>
      </c>
      <c r="D355" s="35">
        <v>507</v>
      </c>
      <c r="E355" s="36">
        <f t="shared" si="51"/>
        <v>12132.149901380672</v>
      </c>
      <c r="F355" s="37">
        <f t="shared" si="58"/>
        <v>0.70024831608289395</v>
      </c>
      <c r="G355" s="38">
        <f t="shared" si="52"/>
        <v>3116.0080893730651</v>
      </c>
      <c r="H355" s="38">
        <f t="shared" si="53"/>
        <v>1211.2790003725356</v>
      </c>
      <c r="I355" s="36">
        <f t="shared" si="54"/>
        <v>4327.2870897456005</v>
      </c>
      <c r="J355" s="39">
        <f t="shared" si="60"/>
        <v>-209.08136636776354</v>
      </c>
      <c r="K355" s="36">
        <f t="shared" si="55"/>
        <v>4118.2057233778369</v>
      </c>
      <c r="L355" s="36">
        <f t="shared" si="56"/>
        <v>2193934.5545010194</v>
      </c>
      <c r="M355" s="36">
        <f t="shared" si="57"/>
        <v>2087930.3017525633</v>
      </c>
      <c r="N355" s="40">
        <f>'jan-mai'!M355</f>
        <v>1603597.3650087868</v>
      </c>
      <c r="O355" s="40">
        <f t="shared" si="59"/>
        <v>484332.93674377655</v>
      </c>
      <c r="P355" s="4"/>
      <c r="Q355" s="4"/>
      <c r="R355" s="4"/>
      <c r="S355" s="4"/>
      <c r="T355" s="4"/>
    </row>
    <row r="356" spans="1:20" s="34" customFormat="1" x14ac:dyDescent="0.3">
      <c r="A356" s="33">
        <v>1818</v>
      </c>
      <c r="B356" s="34" t="s">
        <v>322</v>
      </c>
      <c r="C356" s="35">
        <v>24375</v>
      </c>
      <c r="D356" s="35">
        <v>1743</v>
      </c>
      <c r="E356" s="36">
        <f t="shared" si="51"/>
        <v>13984.509466437177</v>
      </c>
      <c r="F356" s="37">
        <f t="shared" si="58"/>
        <v>0.80716355177935084</v>
      </c>
      <c r="G356" s="38">
        <f t="shared" si="52"/>
        <v>2004.5923503391614</v>
      </c>
      <c r="H356" s="38">
        <f t="shared" si="53"/>
        <v>562.95315260275868</v>
      </c>
      <c r="I356" s="36">
        <f t="shared" si="54"/>
        <v>2567.5455029419199</v>
      </c>
      <c r="J356" s="39">
        <f t="shared" si="60"/>
        <v>-209.08136636776354</v>
      </c>
      <c r="K356" s="36">
        <f t="shared" si="55"/>
        <v>2358.4641365741563</v>
      </c>
      <c r="L356" s="36">
        <f t="shared" si="56"/>
        <v>4475231.8116277661</v>
      </c>
      <c r="M356" s="36">
        <f t="shared" si="57"/>
        <v>4110802.9900487545</v>
      </c>
      <c r="N356" s="40">
        <f>'jan-mai'!M356</f>
        <v>3901860.1720124562</v>
      </c>
      <c r="O356" s="40">
        <f t="shared" si="59"/>
        <v>208942.81803629827</v>
      </c>
      <c r="P356" s="4"/>
      <c r="Q356" s="4"/>
      <c r="R356" s="4"/>
      <c r="S356" s="4"/>
      <c r="T356" s="4"/>
    </row>
    <row r="357" spans="1:20" s="34" customFormat="1" x14ac:dyDescent="0.3">
      <c r="A357" s="33">
        <v>1820</v>
      </c>
      <c r="B357" s="34" t="s">
        <v>408</v>
      </c>
      <c r="C357" s="35">
        <v>104339</v>
      </c>
      <c r="D357" s="35">
        <v>7437</v>
      </c>
      <c r="E357" s="36">
        <f t="shared" si="51"/>
        <v>14029.716283447628</v>
      </c>
      <c r="F357" s="37">
        <f t="shared" si="58"/>
        <v>0.80977281705750515</v>
      </c>
      <c r="G357" s="38">
        <f t="shared" si="52"/>
        <v>1977.4682601328914</v>
      </c>
      <c r="H357" s="38">
        <f t="shared" si="53"/>
        <v>547.13076664910113</v>
      </c>
      <c r="I357" s="36">
        <f t="shared" si="54"/>
        <v>2524.5990267819925</v>
      </c>
      <c r="J357" s="39">
        <f t="shared" si="60"/>
        <v>-209.08136636776354</v>
      </c>
      <c r="K357" s="36">
        <f t="shared" si="55"/>
        <v>2315.5176604142289</v>
      </c>
      <c r="L357" s="36">
        <f t="shared" si="56"/>
        <v>18775442.962177679</v>
      </c>
      <c r="M357" s="36">
        <f t="shared" si="57"/>
        <v>17220504.840500619</v>
      </c>
      <c r="N357" s="40">
        <f>'jan-mai'!M357</f>
        <v>14489580.579034215</v>
      </c>
      <c r="O357" s="40">
        <f t="shared" si="59"/>
        <v>2730924.2614664044</v>
      </c>
      <c r="P357" s="4"/>
      <c r="Q357" s="4"/>
      <c r="R357" s="4"/>
      <c r="S357" s="4"/>
      <c r="T357" s="4"/>
    </row>
    <row r="358" spans="1:20" s="34" customFormat="1" x14ac:dyDescent="0.3">
      <c r="A358" s="33">
        <v>1822</v>
      </c>
      <c r="B358" s="34" t="s">
        <v>409</v>
      </c>
      <c r="C358" s="35">
        <v>25151</v>
      </c>
      <c r="D358" s="35">
        <v>2216</v>
      </c>
      <c r="E358" s="36">
        <f t="shared" si="51"/>
        <v>11349.729241877256</v>
      </c>
      <c r="F358" s="37">
        <f t="shared" si="58"/>
        <v>0.65508824521834075</v>
      </c>
      <c r="G358" s="38">
        <f t="shared" si="52"/>
        <v>3585.4604850751143</v>
      </c>
      <c r="H358" s="38">
        <f t="shared" si="53"/>
        <v>1485.1262311987311</v>
      </c>
      <c r="I358" s="36">
        <f t="shared" si="54"/>
        <v>5070.586716273845</v>
      </c>
      <c r="J358" s="39">
        <f t="shared" si="60"/>
        <v>-209.08136636776354</v>
      </c>
      <c r="K358" s="36">
        <f t="shared" si="55"/>
        <v>4861.5053499060814</v>
      </c>
      <c r="L358" s="36">
        <f t="shared" si="56"/>
        <v>11236420.16326284</v>
      </c>
      <c r="M358" s="36">
        <f t="shared" si="57"/>
        <v>10773095.855391877</v>
      </c>
      <c r="N358" s="40">
        <f>'jan-mai'!M358</f>
        <v>8939853.8675729223</v>
      </c>
      <c r="O358" s="40">
        <f t="shared" si="59"/>
        <v>1833241.9878189545</v>
      </c>
      <c r="P358" s="4"/>
      <c r="Q358" s="4"/>
      <c r="R358" s="4"/>
      <c r="S358" s="4"/>
      <c r="T358" s="4"/>
    </row>
    <row r="359" spans="1:20" s="34" customFormat="1" x14ac:dyDescent="0.3">
      <c r="A359" s="33">
        <v>1824</v>
      </c>
      <c r="B359" s="34" t="s">
        <v>410</v>
      </c>
      <c r="C359" s="35">
        <v>188799</v>
      </c>
      <c r="D359" s="35">
        <v>13427</v>
      </c>
      <c r="E359" s="36">
        <f t="shared" si="51"/>
        <v>14061.145453191331</v>
      </c>
      <c r="F359" s="37">
        <f t="shared" si="58"/>
        <v>0.81158685853966706</v>
      </c>
      <c r="G359" s="38">
        <f t="shared" si="52"/>
        <v>1958.6107582866689</v>
      </c>
      <c r="H359" s="38">
        <f t="shared" si="53"/>
        <v>536.13055723880473</v>
      </c>
      <c r="I359" s="36">
        <f t="shared" si="54"/>
        <v>2494.7413155254735</v>
      </c>
      <c r="J359" s="39">
        <f t="shared" si="60"/>
        <v>-209.08136636776354</v>
      </c>
      <c r="K359" s="36">
        <f t="shared" si="55"/>
        <v>2285.6599491577099</v>
      </c>
      <c r="L359" s="36">
        <f t="shared" si="56"/>
        <v>33496891.643560532</v>
      </c>
      <c r="M359" s="36">
        <f t="shared" si="57"/>
        <v>30689556.137340572</v>
      </c>
      <c r="N359" s="40">
        <f>'jan-mai'!M359</f>
        <v>26582391.755370755</v>
      </c>
      <c r="O359" s="40">
        <f t="shared" si="59"/>
        <v>4107164.381969817</v>
      </c>
      <c r="P359" s="4"/>
      <c r="Q359" s="4"/>
      <c r="R359" s="4"/>
      <c r="S359" s="4"/>
      <c r="T359" s="4"/>
    </row>
    <row r="360" spans="1:20" s="34" customFormat="1" x14ac:dyDescent="0.3">
      <c r="A360" s="33">
        <v>1825</v>
      </c>
      <c r="B360" s="34" t="s">
        <v>411</v>
      </c>
      <c r="C360" s="35">
        <v>19903</v>
      </c>
      <c r="D360" s="35">
        <v>1462</v>
      </c>
      <c r="E360" s="36">
        <f t="shared" si="51"/>
        <v>13613.543091655267</v>
      </c>
      <c r="F360" s="37">
        <f t="shared" si="58"/>
        <v>0.78575196509636347</v>
      </c>
      <c r="G360" s="38">
        <f t="shared" si="52"/>
        <v>2227.1721752083076</v>
      </c>
      <c r="H360" s="38">
        <f t="shared" si="53"/>
        <v>692.79138377642732</v>
      </c>
      <c r="I360" s="36">
        <f t="shared" si="54"/>
        <v>2919.9635589847348</v>
      </c>
      <c r="J360" s="39">
        <f t="shared" si="60"/>
        <v>-209.08136636776354</v>
      </c>
      <c r="K360" s="36">
        <f t="shared" si="55"/>
        <v>2710.8821926169712</v>
      </c>
      <c r="L360" s="36">
        <f t="shared" si="56"/>
        <v>4268986.7232356826</v>
      </c>
      <c r="M360" s="36">
        <f t="shared" si="57"/>
        <v>3963309.7656060117</v>
      </c>
      <c r="N360" s="40">
        <f>'jan-mai'!M360</f>
        <v>2961507.7862778017</v>
      </c>
      <c r="O360" s="40">
        <f t="shared" si="59"/>
        <v>1001801.97932821</v>
      </c>
      <c r="P360" s="4"/>
      <c r="Q360" s="4"/>
      <c r="R360" s="4"/>
      <c r="S360" s="4"/>
      <c r="T360" s="4"/>
    </row>
    <row r="361" spans="1:20" s="34" customFormat="1" x14ac:dyDescent="0.3">
      <c r="A361" s="33">
        <v>1826</v>
      </c>
      <c r="B361" s="34" t="s">
        <v>412</v>
      </c>
      <c r="C361" s="35">
        <v>18705</v>
      </c>
      <c r="D361" s="35">
        <v>1465</v>
      </c>
      <c r="E361" s="36">
        <f t="shared" si="51"/>
        <v>12767.918088737202</v>
      </c>
      <c r="F361" s="37">
        <f t="shared" si="58"/>
        <v>0.73694384047340789</v>
      </c>
      <c r="G361" s="38">
        <f t="shared" si="52"/>
        <v>2734.5471769591463</v>
      </c>
      <c r="H361" s="38">
        <f t="shared" si="53"/>
        <v>988.76013479774997</v>
      </c>
      <c r="I361" s="36">
        <f t="shared" si="54"/>
        <v>3723.3073117568965</v>
      </c>
      <c r="J361" s="39">
        <f t="shared" si="60"/>
        <v>-209.08136636776354</v>
      </c>
      <c r="K361" s="36">
        <f t="shared" si="55"/>
        <v>3514.2259453891329</v>
      </c>
      <c r="L361" s="36">
        <f t="shared" si="56"/>
        <v>5454645.2117238538</v>
      </c>
      <c r="M361" s="36">
        <f t="shared" si="57"/>
        <v>5148341.0099950796</v>
      </c>
      <c r="N361" s="40">
        <f>'jan-mai'!M361</f>
        <v>3505565.4629938318</v>
      </c>
      <c r="O361" s="40">
        <f t="shared" si="59"/>
        <v>1642775.5470012478</v>
      </c>
      <c r="P361" s="4"/>
      <c r="Q361" s="4"/>
      <c r="R361" s="4"/>
      <c r="S361" s="4"/>
      <c r="T361" s="4"/>
    </row>
    <row r="362" spans="1:20" s="34" customFormat="1" x14ac:dyDescent="0.3">
      <c r="A362" s="33">
        <v>1827</v>
      </c>
      <c r="B362" s="34" t="s">
        <v>413</v>
      </c>
      <c r="C362" s="35">
        <v>18706</v>
      </c>
      <c r="D362" s="35">
        <v>1402</v>
      </c>
      <c r="E362" s="36">
        <f t="shared" si="51"/>
        <v>13342.368045649073</v>
      </c>
      <c r="F362" s="37">
        <f t="shared" si="58"/>
        <v>0.77010017453384094</v>
      </c>
      <c r="G362" s="38">
        <f t="shared" si="52"/>
        <v>2389.8772028120243</v>
      </c>
      <c r="H362" s="38">
        <f t="shared" si="53"/>
        <v>787.70264987859525</v>
      </c>
      <c r="I362" s="36">
        <f t="shared" si="54"/>
        <v>3177.5798526906196</v>
      </c>
      <c r="J362" s="39">
        <f t="shared" si="60"/>
        <v>-209.08136636776354</v>
      </c>
      <c r="K362" s="36">
        <f t="shared" si="55"/>
        <v>2968.498486322856</v>
      </c>
      <c r="L362" s="36">
        <f t="shared" si="56"/>
        <v>4454966.9534722483</v>
      </c>
      <c r="M362" s="36">
        <f t="shared" si="57"/>
        <v>4161834.8778246441</v>
      </c>
      <c r="N362" s="40">
        <f>'jan-mai'!M362</f>
        <v>3090854.2519572373</v>
      </c>
      <c r="O362" s="40">
        <f t="shared" si="59"/>
        <v>1070980.6258674068</v>
      </c>
      <c r="P362" s="4"/>
      <c r="Q362" s="4"/>
      <c r="R362" s="4"/>
      <c r="S362" s="4"/>
      <c r="T362" s="4"/>
    </row>
    <row r="363" spans="1:20" s="34" customFormat="1" x14ac:dyDescent="0.3">
      <c r="A363" s="33">
        <v>1828</v>
      </c>
      <c r="B363" s="34" t="s">
        <v>414</v>
      </c>
      <c r="C363" s="35">
        <v>21137</v>
      </c>
      <c r="D363" s="35">
        <v>1838</v>
      </c>
      <c r="E363" s="36">
        <f t="shared" si="51"/>
        <v>11500</v>
      </c>
      <c r="F363" s="37">
        <f t="shared" si="58"/>
        <v>0.66376163338015171</v>
      </c>
      <c r="G363" s="38">
        <f t="shared" si="52"/>
        <v>3495.298030201468</v>
      </c>
      <c r="H363" s="38">
        <f t="shared" si="53"/>
        <v>1432.5314658557706</v>
      </c>
      <c r="I363" s="36">
        <f t="shared" si="54"/>
        <v>4927.8294960572384</v>
      </c>
      <c r="J363" s="39">
        <f t="shared" si="60"/>
        <v>-209.08136636776354</v>
      </c>
      <c r="K363" s="36">
        <f t="shared" si="55"/>
        <v>4718.7481296894748</v>
      </c>
      <c r="L363" s="36">
        <f t="shared" si="56"/>
        <v>9057350.6137532033</v>
      </c>
      <c r="M363" s="36">
        <f t="shared" si="57"/>
        <v>8673059.0623692553</v>
      </c>
      <c r="N363" s="40">
        <f>'jan-mai'!M363</f>
        <v>7111836.601353352</v>
      </c>
      <c r="O363" s="40">
        <f t="shared" si="59"/>
        <v>1561222.4610159034</v>
      </c>
      <c r="P363" s="4"/>
      <c r="Q363" s="4"/>
      <c r="R363" s="4"/>
      <c r="S363" s="4"/>
      <c r="T363" s="4"/>
    </row>
    <row r="364" spans="1:20" s="34" customFormat="1" x14ac:dyDescent="0.3">
      <c r="A364" s="33">
        <v>1832</v>
      </c>
      <c r="B364" s="34" t="s">
        <v>415</v>
      </c>
      <c r="C364" s="35">
        <v>86329</v>
      </c>
      <c r="D364" s="35">
        <v>4486</v>
      </c>
      <c r="E364" s="36">
        <f t="shared" si="51"/>
        <v>19244.092732946945</v>
      </c>
      <c r="F364" s="37">
        <f t="shared" si="58"/>
        <v>1.1107382978556497</v>
      </c>
      <c r="G364" s="38">
        <f t="shared" si="52"/>
        <v>-1151.157609566699</v>
      </c>
      <c r="H364" s="38">
        <f t="shared" si="53"/>
        <v>0</v>
      </c>
      <c r="I364" s="36">
        <f t="shared" si="54"/>
        <v>-1151.157609566699</v>
      </c>
      <c r="J364" s="39">
        <f t="shared" si="60"/>
        <v>-209.08136636776354</v>
      </c>
      <c r="K364" s="36">
        <f t="shared" si="55"/>
        <v>-1360.2389759344626</v>
      </c>
      <c r="L364" s="36">
        <f t="shared" si="56"/>
        <v>-5164093.0365162119</v>
      </c>
      <c r="M364" s="36">
        <f t="shared" si="57"/>
        <v>-6102032.046041999</v>
      </c>
      <c r="N364" s="40">
        <f>'jan-mai'!M364</f>
        <v>-7676423.2446882064</v>
      </c>
      <c r="O364" s="40">
        <f t="shared" si="59"/>
        <v>1574391.1986462073</v>
      </c>
      <c r="P364" s="4"/>
      <c r="Q364" s="4"/>
      <c r="R364" s="4"/>
      <c r="S364" s="4"/>
      <c r="T364" s="4"/>
    </row>
    <row r="365" spans="1:20" s="34" customFormat="1" x14ac:dyDescent="0.3">
      <c r="A365" s="33">
        <v>1833</v>
      </c>
      <c r="B365" s="34" t="s">
        <v>416</v>
      </c>
      <c r="C365" s="35">
        <v>402646</v>
      </c>
      <c r="D365" s="35">
        <v>26039</v>
      </c>
      <c r="E365" s="36">
        <f t="shared" si="51"/>
        <v>15463.189830638657</v>
      </c>
      <c r="F365" s="37">
        <f t="shared" si="58"/>
        <v>0.89251062080452759</v>
      </c>
      <c r="G365" s="38">
        <f t="shared" si="52"/>
        <v>1117.3841318182733</v>
      </c>
      <c r="H365" s="38">
        <f t="shared" si="53"/>
        <v>45.415025132240679</v>
      </c>
      <c r="I365" s="36">
        <f t="shared" si="54"/>
        <v>1162.7991569505141</v>
      </c>
      <c r="J365" s="39">
        <f t="shared" si="60"/>
        <v>-209.08136636776354</v>
      </c>
      <c r="K365" s="36">
        <f t="shared" si="55"/>
        <v>953.71779058275058</v>
      </c>
      <c r="L365" s="36">
        <f t="shared" si="56"/>
        <v>30278127.247834437</v>
      </c>
      <c r="M365" s="36">
        <f t="shared" si="57"/>
        <v>24833857.548984241</v>
      </c>
      <c r="N365" s="40">
        <f>'jan-mai'!M365</f>
        <v>18486864.669553809</v>
      </c>
      <c r="O365" s="40">
        <f t="shared" si="59"/>
        <v>6346992.8794304319</v>
      </c>
      <c r="P365" s="4"/>
      <c r="Q365" s="4"/>
      <c r="R365" s="4"/>
      <c r="S365" s="4"/>
      <c r="T365" s="4"/>
    </row>
    <row r="366" spans="1:20" s="34" customFormat="1" x14ac:dyDescent="0.3">
      <c r="A366" s="33">
        <v>1834</v>
      </c>
      <c r="B366" s="34" t="s">
        <v>417</v>
      </c>
      <c r="C366" s="35">
        <v>31678</v>
      </c>
      <c r="D366" s="35">
        <v>1923</v>
      </c>
      <c r="E366" s="36">
        <f t="shared" si="51"/>
        <v>16473.218928757149</v>
      </c>
      <c r="F366" s="37">
        <f t="shared" si="58"/>
        <v>0.9508078872331025</v>
      </c>
      <c r="G366" s="38">
        <f t="shared" si="52"/>
        <v>511.36667294717842</v>
      </c>
      <c r="H366" s="38">
        <f t="shared" si="53"/>
        <v>0</v>
      </c>
      <c r="I366" s="36">
        <f t="shared" si="54"/>
        <v>511.36667294717842</v>
      </c>
      <c r="J366" s="39">
        <f t="shared" si="60"/>
        <v>-209.08136636776354</v>
      </c>
      <c r="K366" s="36">
        <f t="shared" si="55"/>
        <v>302.28530657941485</v>
      </c>
      <c r="L366" s="36">
        <f t="shared" si="56"/>
        <v>983358.11207742407</v>
      </c>
      <c r="M366" s="36">
        <f t="shared" si="57"/>
        <v>581294.64455221477</v>
      </c>
      <c r="N366" s="40">
        <f>'jan-mai'!M366</f>
        <v>871351.73884631728</v>
      </c>
      <c r="O366" s="40">
        <f t="shared" si="59"/>
        <v>-290057.09429410251</v>
      </c>
      <c r="P366" s="4"/>
      <c r="Q366" s="4"/>
      <c r="R366" s="4"/>
      <c r="S366" s="4"/>
      <c r="T366" s="4"/>
    </row>
    <row r="367" spans="1:20" s="34" customFormat="1" x14ac:dyDescent="0.3">
      <c r="A367" s="33">
        <v>1835</v>
      </c>
      <c r="B367" s="34" t="s">
        <v>418</v>
      </c>
      <c r="C367" s="35">
        <v>7122</v>
      </c>
      <c r="D367" s="35">
        <v>478</v>
      </c>
      <c r="E367" s="36">
        <f t="shared" si="51"/>
        <v>14899.581589958159</v>
      </c>
      <c r="F367" s="37">
        <f t="shared" si="58"/>
        <v>0.85998005328969263</v>
      </c>
      <c r="G367" s="38">
        <f t="shared" si="52"/>
        <v>1455.5490762265722</v>
      </c>
      <c r="H367" s="38">
        <f t="shared" si="53"/>
        <v>242.67790937041499</v>
      </c>
      <c r="I367" s="36">
        <f t="shared" si="54"/>
        <v>1698.2269855969871</v>
      </c>
      <c r="J367" s="39">
        <f t="shared" si="60"/>
        <v>-209.08136636776354</v>
      </c>
      <c r="K367" s="36">
        <f t="shared" si="55"/>
        <v>1489.1456192292235</v>
      </c>
      <c r="L367" s="36">
        <f t="shared" si="56"/>
        <v>811752.49911535985</v>
      </c>
      <c r="M367" s="36">
        <f t="shared" si="57"/>
        <v>711811.60599156888</v>
      </c>
      <c r="N367" s="40">
        <f>'jan-mai'!M367</f>
        <v>613989.82342051284</v>
      </c>
      <c r="O367" s="40">
        <f t="shared" si="59"/>
        <v>97821.782571056043</v>
      </c>
      <c r="P367" s="4"/>
      <c r="Q367" s="4"/>
      <c r="R367" s="4"/>
      <c r="S367" s="4"/>
      <c r="T367" s="4"/>
    </row>
    <row r="368" spans="1:20" s="34" customFormat="1" x14ac:dyDescent="0.3">
      <c r="A368" s="33">
        <v>1836</v>
      </c>
      <c r="B368" s="34" t="s">
        <v>419</v>
      </c>
      <c r="C368" s="35">
        <v>15506</v>
      </c>
      <c r="D368" s="35">
        <v>1268</v>
      </c>
      <c r="E368" s="36">
        <f t="shared" si="51"/>
        <v>12228.706624605678</v>
      </c>
      <c r="F368" s="37">
        <f t="shared" si="58"/>
        <v>0.70582141593695191</v>
      </c>
      <c r="G368" s="38">
        <f t="shared" si="52"/>
        <v>3058.0740554380609</v>
      </c>
      <c r="H368" s="38">
        <f t="shared" si="53"/>
        <v>1177.4841472437834</v>
      </c>
      <c r="I368" s="36">
        <f t="shared" si="54"/>
        <v>4235.5582026818447</v>
      </c>
      <c r="J368" s="39">
        <f t="shared" si="60"/>
        <v>-209.08136636776354</v>
      </c>
      <c r="K368" s="36">
        <f t="shared" si="55"/>
        <v>4026.4768363140811</v>
      </c>
      <c r="L368" s="36">
        <f t="shared" si="56"/>
        <v>5370687.8010005793</v>
      </c>
      <c r="M368" s="36">
        <f t="shared" si="57"/>
        <v>5105572.6284462549</v>
      </c>
      <c r="N368" s="40">
        <f>'jan-mai'!M368</f>
        <v>3822428.0253079701</v>
      </c>
      <c r="O368" s="40">
        <f t="shared" si="59"/>
        <v>1283144.6031382848</v>
      </c>
      <c r="P368" s="4"/>
      <c r="Q368" s="4"/>
      <c r="R368" s="4"/>
      <c r="S368" s="4"/>
      <c r="T368" s="4"/>
    </row>
    <row r="369" spans="1:20" s="34" customFormat="1" x14ac:dyDescent="0.3">
      <c r="A369" s="33">
        <v>1837</v>
      </c>
      <c r="B369" s="34" t="s">
        <v>420</v>
      </c>
      <c r="C369" s="35">
        <v>114835</v>
      </c>
      <c r="D369" s="35">
        <v>6471</v>
      </c>
      <c r="E369" s="36">
        <f t="shared" si="51"/>
        <v>17746.097975583372</v>
      </c>
      <c r="F369" s="37">
        <f t="shared" si="58"/>
        <v>1.0242764329041236</v>
      </c>
      <c r="G369" s="38">
        <f t="shared" si="52"/>
        <v>-252.36075514855546</v>
      </c>
      <c r="H369" s="38">
        <f t="shared" si="53"/>
        <v>0</v>
      </c>
      <c r="I369" s="36">
        <f t="shared" si="54"/>
        <v>-252.36075514855546</v>
      </c>
      <c r="J369" s="39">
        <f t="shared" si="60"/>
        <v>-209.08136636776354</v>
      </c>
      <c r="K369" s="36">
        <f t="shared" si="55"/>
        <v>-461.44212151631899</v>
      </c>
      <c r="L369" s="36">
        <f t="shared" si="56"/>
        <v>-1633026.4465663023</v>
      </c>
      <c r="M369" s="36">
        <f t="shared" si="57"/>
        <v>-2985991.9683321002</v>
      </c>
      <c r="N369" s="40">
        <f>'jan-mai'!M369</f>
        <v>-5078878.7820725301</v>
      </c>
      <c r="O369" s="40">
        <f t="shared" si="59"/>
        <v>2092886.8137404299</v>
      </c>
      <c r="P369" s="4"/>
      <c r="Q369" s="4"/>
      <c r="R369" s="4"/>
      <c r="S369" s="4"/>
      <c r="T369" s="4"/>
    </row>
    <row r="370" spans="1:20" s="34" customFormat="1" x14ac:dyDescent="0.3">
      <c r="A370" s="33">
        <v>1838</v>
      </c>
      <c r="B370" s="34" t="s">
        <v>421</v>
      </c>
      <c r="C370" s="35">
        <v>33526</v>
      </c>
      <c r="D370" s="35">
        <v>2043</v>
      </c>
      <c r="E370" s="36">
        <f t="shared" si="51"/>
        <v>16410.181106216347</v>
      </c>
      <c r="F370" s="37">
        <f t="shared" si="58"/>
        <v>0.94716944479358844</v>
      </c>
      <c r="G370" s="38">
        <f t="shared" si="52"/>
        <v>549.1893664716597</v>
      </c>
      <c r="H370" s="38">
        <f t="shared" si="53"/>
        <v>0</v>
      </c>
      <c r="I370" s="36">
        <f t="shared" si="54"/>
        <v>549.1893664716597</v>
      </c>
      <c r="J370" s="39">
        <f t="shared" si="60"/>
        <v>-209.08136636776354</v>
      </c>
      <c r="K370" s="36">
        <f t="shared" si="55"/>
        <v>340.10800010389619</v>
      </c>
      <c r="L370" s="36">
        <f t="shared" si="56"/>
        <v>1121993.8757016007</v>
      </c>
      <c r="M370" s="36">
        <f t="shared" si="57"/>
        <v>694840.64421225991</v>
      </c>
      <c r="N370" s="40">
        <f>'jan-mai'!M370</f>
        <v>-84772.021600089385</v>
      </c>
      <c r="O370" s="40">
        <f t="shared" si="59"/>
        <v>779612.6658123493</v>
      </c>
      <c r="P370" s="4"/>
      <c r="Q370" s="4"/>
      <c r="R370" s="4"/>
      <c r="S370" s="4"/>
      <c r="T370" s="4"/>
    </row>
    <row r="371" spans="1:20" s="34" customFormat="1" x14ac:dyDescent="0.3">
      <c r="A371" s="33">
        <v>1839</v>
      </c>
      <c r="B371" s="34" t="s">
        <v>422</v>
      </c>
      <c r="C371" s="35">
        <v>18272</v>
      </c>
      <c r="D371" s="35">
        <v>1034</v>
      </c>
      <c r="E371" s="36">
        <f t="shared" si="51"/>
        <v>17671.179883945842</v>
      </c>
      <c r="F371" s="37">
        <f t="shared" si="58"/>
        <v>1.0199522803062933</v>
      </c>
      <c r="G371" s="38">
        <f t="shared" si="52"/>
        <v>-207.40990016603754</v>
      </c>
      <c r="H371" s="38">
        <f t="shared" si="53"/>
        <v>0</v>
      </c>
      <c r="I371" s="36">
        <f t="shared" si="54"/>
        <v>-207.40990016603754</v>
      </c>
      <c r="J371" s="39">
        <f t="shared" si="60"/>
        <v>-209.08136636776354</v>
      </c>
      <c r="K371" s="36">
        <f t="shared" si="55"/>
        <v>-416.49126653380108</v>
      </c>
      <c r="L371" s="36">
        <f t="shared" si="56"/>
        <v>-214461.83677168281</v>
      </c>
      <c r="M371" s="36">
        <f t="shared" si="57"/>
        <v>-430651.96959595033</v>
      </c>
      <c r="N371" s="40">
        <f>'jan-mai'!M371</f>
        <v>-1085869.7358465455</v>
      </c>
      <c r="O371" s="40">
        <f t="shared" si="59"/>
        <v>655217.76625059522</v>
      </c>
      <c r="P371" s="4"/>
      <c r="Q371" s="4"/>
      <c r="R371" s="4"/>
      <c r="S371" s="4"/>
      <c r="T371" s="4"/>
    </row>
    <row r="372" spans="1:20" s="34" customFormat="1" x14ac:dyDescent="0.3">
      <c r="A372" s="33">
        <v>1840</v>
      </c>
      <c r="B372" s="34" t="s">
        <v>423</v>
      </c>
      <c r="C372" s="35">
        <v>66546</v>
      </c>
      <c r="D372" s="35">
        <v>4700</v>
      </c>
      <c r="E372" s="36">
        <f t="shared" si="51"/>
        <v>14158.723404255319</v>
      </c>
      <c r="F372" s="37">
        <f t="shared" si="58"/>
        <v>0.81721890203359071</v>
      </c>
      <c r="G372" s="38">
        <f t="shared" si="52"/>
        <v>1900.0639876482765</v>
      </c>
      <c r="H372" s="38">
        <f t="shared" si="53"/>
        <v>501.97827436640904</v>
      </c>
      <c r="I372" s="36">
        <f t="shared" si="54"/>
        <v>2402.0422620146855</v>
      </c>
      <c r="J372" s="39">
        <f t="shared" si="60"/>
        <v>-209.08136636776354</v>
      </c>
      <c r="K372" s="36">
        <f t="shared" si="55"/>
        <v>2192.9608956469219</v>
      </c>
      <c r="L372" s="36">
        <f t="shared" si="56"/>
        <v>11289598.631469022</v>
      </c>
      <c r="M372" s="36">
        <f t="shared" si="57"/>
        <v>10306916.209540533</v>
      </c>
      <c r="N372" s="40">
        <f>'jan-mai'!M372</f>
        <v>8675960.1884443704</v>
      </c>
      <c r="O372" s="40">
        <f t="shared" si="59"/>
        <v>1630956.0210961625</v>
      </c>
      <c r="P372" s="4"/>
      <c r="Q372" s="4"/>
      <c r="R372" s="4"/>
      <c r="S372" s="4"/>
      <c r="T372" s="4"/>
    </row>
    <row r="373" spans="1:20" s="34" customFormat="1" x14ac:dyDescent="0.3">
      <c r="A373" s="33">
        <v>1841</v>
      </c>
      <c r="B373" s="34" t="s">
        <v>424</v>
      </c>
      <c r="C373" s="35">
        <v>124163</v>
      </c>
      <c r="D373" s="35">
        <v>9604</v>
      </c>
      <c r="E373" s="36">
        <f t="shared" si="51"/>
        <v>12928.259058725531</v>
      </c>
      <c r="F373" s="37">
        <f t="shared" si="58"/>
        <v>0.74619846518099142</v>
      </c>
      <c r="G373" s="38">
        <f t="shared" si="52"/>
        <v>2638.3425949661491</v>
      </c>
      <c r="H373" s="38">
        <f t="shared" si="53"/>
        <v>932.64079530183494</v>
      </c>
      <c r="I373" s="36">
        <f t="shared" si="54"/>
        <v>3570.9833902679839</v>
      </c>
      <c r="J373" s="39">
        <f t="shared" si="60"/>
        <v>-209.08136636776354</v>
      </c>
      <c r="K373" s="36">
        <f t="shared" si="55"/>
        <v>3361.9020239002202</v>
      </c>
      <c r="L373" s="36">
        <f t="shared" si="56"/>
        <v>34295724.48013372</v>
      </c>
      <c r="M373" s="36">
        <f t="shared" si="57"/>
        <v>32287707.037537716</v>
      </c>
      <c r="N373" s="40">
        <f>'jan-mai'!M373</f>
        <v>29780842.393578675</v>
      </c>
      <c r="O373" s="40">
        <f t="shared" si="59"/>
        <v>2506864.6439590417</v>
      </c>
      <c r="P373" s="4"/>
      <c r="Q373" s="4"/>
      <c r="R373" s="4"/>
      <c r="S373" s="4"/>
      <c r="T373" s="4"/>
    </row>
    <row r="374" spans="1:20" s="34" customFormat="1" x14ac:dyDescent="0.3">
      <c r="A374" s="33">
        <v>1845</v>
      </c>
      <c r="B374" s="34" t="s">
        <v>425</v>
      </c>
      <c r="C374" s="35">
        <v>36557</v>
      </c>
      <c r="D374" s="35">
        <v>1963</v>
      </c>
      <c r="E374" s="36">
        <f t="shared" si="51"/>
        <v>18623.025980641876</v>
      </c>
      <c r="F374" s="37">
        <f t="shared" si="58"/>
        <v>1.0748913168166829</v>
      </c>
      <c r="G374" s="38">
        <f t="shared" si="52"/>
        <v>-778.5175581836578</v>
      </c>
      <c r="H374" s="38">
        <f t="shared" si="53"/>
        <v>0</v>
      </c>
      <c r="I374" s="36">
        <f t="shared" si="54"/>
        <v>-778.5175581836578</v>
      </c>
      <c r="J374" s="39">
        <f t="shared" si="60"/>
        <v>-209.08136636776354</v>
      </c>
      <c r="K374" s="36">
        <f t="shared" si="55"/>
        <v>-987.59892455142131</v>
      </c>
      <c r="L374" s="36">
        <f t="shared" si="56"/>
        <v>-1528229.9667145202</v>
      </c>
      <c r="M374" s="36">
        <f t="shared" si="57"/>
        <v>-1938656.68889444</v>
      </c>
      <c r="N374" s="40">
        <f>'jan-mai'!M374</f>
        <v>-2479556.181302486</v>
      </c>
      <c r="O374" s="40">
        <f t="shared" si="59"/>
        <v>540899.49240804603</v>
      </c>
      <c r="P374" s="4"/>
      <c r="Q374" s="4"/>
      <c r="R374" s="4"/>
      <c r="S374" s="4"/>
      <c r="T374" s="4"/>
    </row>
    <row r="375" spans="1:20" s="34" customFormat="1" x14ac:dyDescent="0.3">
      <c r="A375" s="33">
        <v>1848</v>
      </c>
      <c r="B375" s="34" t="s">
        <v>426</v>
      </c>
      <c r="C375" s="35">
        <v>32331</v>
      </c>
      <c r="D375" s="35">
        <v>2543</v>
      </c>
      <c r="E375" s="36">
        <f t="shared" si="51"/>
        <v>12713.723948092804</v>
      </c>
      <c r="F375" s="37">
        <f t="shared" si="58"/>
        <v>0.73381584122873311</v>
      </c>
      <c r="G375" s="38">
        <f t="shared" si="52"/>
        <v>2767.0636613457855</v>
      </c>
      <c r="H375" s="38">
        <f t="shared" si="53"/>
        <v>1007.7280840232894</v>
      </c>
      <c r="I375" s="36">
        <f t="shared" si="54"/>
        <v>3774.7917453690748</v>
      </c>
      <c r="J375" s="39">
        <f t="shared" si="60"/>
        <v>-209.08136636776354</v>
      </c>
      <c r="K375" s="36">
        <f t="shared" si="55"/>
        <v>3565.7103790013111</v>
      </c>
      <c r="L375" s="36">
        <f t="shared" si="56"/>
        <v>9599295.4084735569</v>
      </c>
      <c r="M375" s="36">
        <f t="shared" si="57"/>
        <v>9067601.4938003346</v>
      </c>
      <c r="N375" s="40">
        <f>'jan-mai'!M375</f>
        <v>7520990.6296200091</v>
      </c>
      <c r="O375" s="40">
        <f t="shared" si="59"/>
        <v>1546610.8641803255</v>
      </c>
      <c r="P375" s="4"/>
      <c r="Q375" s="4"/>
      <c r="R375" s="4"/>
      <c r="S375" s="4"/>
      <c r="T375" s="4"/>
    </row>
    <row r="376" spans="1:20" s="34" customFormat="1" x14ac:dyDescent="0.3">
      <c r="A376" s="33">
        <v>1849</v>
      </c>
      <c r="B376" s="34" t="s">
        <v>427</v>
      </c>
      <c r="C376" s="35">
        <v>30004</v>
      </c>
      <c r="D376" s="35">
        <v>1824</v>
      </c>
      <c r="E376" s="36">
        <f t="shared" si="51"/>
        <v>16449.561403508771</v>
      </c>
      <c r="F376" s="37">
        <f t="shared" si="58"/>
        <v>0.94944241265913765</v>
      </c>
      <c r="G376" s="38">
        <f t="shared" si="52"/>
        <v>525.56118809620523</v>
      </c>
      <c r="H376" s="38">
        <f t="shared" si="53"/>
        <v>0</v>
      </c>
      <c r="I376" s="36">
        <f t="shared" si="54"/>
        <v>525.56118809620523</v>
      </c>
      <c r="J376" s="39">
        <f t="shared" si="60"/>
        <v>-209.08136636776354</v>
      </c>
      <c r="K376" s="36">
        <f t="shared" si="55"/>
        <v>316.47982172844172</v>
      </c>
      <c r="L376" s="36">
        <f t="shared" si="56"/>
        <v>958623.60708747839</v>
      </c>
      <c r="M376" s="36">
        <f t="shared" si="57"/>
        <v>577259.19483267772</v>
      </c>
      <c r="N376" s="40">
        <f>'jan-mai'!M376</f>
        <v>643198.84121460409</v>
      </c>
      <c r="O376" s="40">
        <f t="shared" si="59"/>
        <v>-65939.646381926374</v>
      </c>
      <c r="P376" s="4"/>
      <c r="Q376" s="4"/>
      <c r="R376" s="4"/>
      <c r="S376" s="4"/>
      <c r="T376" s="4"/>
    </row>
    <row r="377" spans="1:20" s="34" customFormat="1" x14ac:dyDescent="0.3">
      <c r="A377" s="33">
        <v>1850</v>
      </c>
      <c r="B377" s="34" t="s">
        <v>428</v>
      </c>
      <c r="C377" s="35">
        <v>26781</v>
      </c>
      <c r="D377" s="35">
        <v>1974</v>
      </c>
      <c r="E377" s="36">
        <f t="shared" si="51"/>
        <v>13566.869300911854</v>
      </c>
      <c r="F377" s="37">
        <f t="shared" si="58"/>
        <v>0.78305802843724259</v>
      </c>
      <c r="G377" s="38">
        <f t="shared" si="52"/>
        <v>2255.1764496543551</v>
      </c>
      <c r="H377" s="38">
        <f t="shared" si="53"/>
        <v>709.12721053662176</v>
      </c>
      <c r="I377" s="36">
        <f t="shared" si="54"/>
        <v>2964.3036601909771</v>
      </c>
      <c r="J377" s="39">
        <f t="shared" si="60"/>
        <v>-209.08136636776354</v>
      </c>
      <c r="K377" s="36">
        <f t="shared" si="55"/>
        <v>2755.2222938232135</v>
      </c>
      <c r="L377" s="36">
        <f t="shared" si="56"/>
        <v>5851535.4252169887</v>
      </c>
      <c r="M377" s="36">
        <f t="shared" si="57"/>
        <v>5438808.8080070233</v>
      </c>
      <c r="N377" s="40">
        <f>'jan-mai'!M377</f>
        <v>3998101.2791466378</v>
      </c>
      <c r="O377" s="40">
        <f t="shared" si="59"/>
        <v>1440707.5288603855</v>
      </c>
      <c r="P377" s="4"/>
      <c r="Q377" s="4"/>
      <c r="R377" s="4"/>
      <c r="S377" s="4"/>
      <c r="T377" s="4"/>
    </row>
    <row r="378" spans="1:20" s="34" customFormat="1" x14ac:dyDescent="0.3">
      <c r="A378" s="33">
        <v>1851</v>
      </c>
      <c r="B378" s="34" t="s">
        <v>429</v>
      </c>
      <c r="C378" s="35">
        <v>30970</v>
      </c>
      <c r="D378" s="35">
        <v>2144</v>
      </c>
      <c r="E378" s="36">
        <f t="shared" si="51"/>
        <v>14444.962686567163</v>
      </c>
      <c r="F378" s="37">
        <f t="shared" si="58"/>
        <v>0.833740176256623</v>
      </c>
      <c r="G378" s="38">
        <f t="shared" si="52"/>
        <v>1728.3204182611698</v>
      </c>
      <c r="H378" s="38">
        <f t="shared" si="53"/>
        <v>401.79452555726357</v>
      </c>
      <c r="I378" s="36">
        <f t="shared" si="54"/>
        <v>2130.1149438184334</v>
      </c>
      <c r="J378" s="39">
        <f t="shared" si="60"/>
        <v>-209.08136636776354</v>
      </c>
      <c r="K378" s="36">
        <f t="shared" si="55"/>
        <v>1921.0335774506698</v>
      </c>
      <c r="L378" s="36">
        <f t="shared" si="56"/>
        <v>4566966.4395467211</v>
      </c>
      <c r="M378" s="36">
        <f t="shared" si="57"/>
        <v>4118695.9900542358</v>
      </c>
      <c r="N378" s="40">
        <f>'jan-mai'!M378</f>
        <v>3660119.6263882401</v>
      </c>
      <c r="O378" s="40">
        <f t="shared" si="59"/>
        <v>458576.36366599565</v>
      </c>
      <c r="P378" s="4"/>
      <c r="Q378" s="4"/>
      <c r="R378" s="4"/>
      <c r="S378" s="4"/>
      <c r="T378" s="4"/>
    </row>
    <row r="379" spans="1:20" s="34" customFormat="1" x14ac:dyDescent="0.3">
      <c r="A379" s="33">
        <v>1852</v>
      </c>
      <c r="B379" s="34" t="s">
        <v>430</v>
      </c>
      <c r="C379" s="35">
        <v>16055</v>
      </c>
      <c r="D379" s="35">
        <v>1283</v>
      </c>
      <c r="E379" s="36">
        <f t="shared" si="51"/>
        <v>12513.639906469212</v>
      </c>
      <c r="F379" s="37">
        <f t="shared" si="58"/>
        <v>0.72226730989991772</v>
      </c>
      <c r="G379" s="38">
        <f t="shared" si="52"/>
        <v>2887.1140863199403</v>
      </c>
      <c r="H379" s="38">
        <f t="shared" si="53"/>
        <v>1077.7574985915464</v>
      </c>
      <c r="I379" s="36">
        <f t="shared" si="54"/>
        <v>3964.8715849114869</v>
      </c>
      <c r="J379" s="39">
        <f t="shared" si="60"/>
        <v>-209.08136636776354</v>
      </c>
      <c r="K379" s="36">
        <f t="shared" si="55"/>
        <v>3755.7902185437233</v>
      </c>
      <c r="L379" s="36">
        <f t="shared" si="56"/>
        <v>5086930.2434414374</v>
      </c>
      <c r="M379" s="36">
        <f t="shared" si="57"/>
        <v>4818678.8503915966</v>
      </c>
      <c r="N379" s="40">
        <f>'jan-mai'!M379</f>
        <v>4139216.4088881132</v>
      </c>
      <c r="O379" s="40">
        <f t="shared" si="59"/>
        <v>679462.44150348334</v>
      </c>
      <c r="P379" s="4"/>
      <c r="Q379" s="4"/>
      <c r="R379" s="4"/>
      <c r="S379" s="4"/>
      <c r="T379" s="4"/>
    </row>
    <row r="380" spans="1:20" s="34" customFormat="1" x14ac:dyDescent="0.3">
      <c r="A380" s="33">
        <v>1853</v>
      </c>
      <c r="B380" s="34" t="s">
        <v>431</v>
      </c>
      <c r="C380" s="35">
        <v>17292</v>
      </c>
      <c r="D380" s="35">
        <v>1400</v>
      </c>
      <c r="E380" s="36">
        <f t="shared" si="51"/>
        <v>12351.428571428571</v>
      </c>
      <c r="F380" s="37">
        <f t="shared" si="58"/>
        <v>0.71290473070866978</v>
      </c>
      <c r="G380" s="38">
        <f t="shared" si="52"/>
        <v>2984.4408873443253</v>
      </c>
      <c r="H380" s="38">
        <f t="shared" si="53"/>
        <v>1134.5314658557709</v>
      </c>
      <c r="I380" s="36">
        <f t="shared" si="54"/>
        <v>4118.9723532000962</v>
      </c>
      <c r="J380" s="39">
        <f t="shared" si="60"/>
        <v>-209.08136636776354</v>
      </c>
      <c r="K380" s="36">
        <f t="shared" si="55"/>
        <v>3909.8909868323326</v>
      </c>
      <c r="L380" s="36">
        <f t="shared" si="56"/>
        <v>5766561.2944801347</v>
      </c>
      <c r="M380" s="36">
        <f t="shared" si="57"/>
        <v>5473847.3815652654</v>
      </c>
      <c r="N380" s="40">
        <f>'jan-mai'!M380</f>
        <v>4647465.8008132176</v>
      </c>
      <c r="O380" s="40">
        <f t="shared" si="59"/>
        <v>826381.58075204771</v>
      </c>
      <c r="P380" s="4"/>
      <c r="Q380" s="4"/>
      <c r="R380" s="4"/>
      <c r="S380" s="4"/>
      <c r="T380" s="4"/>
    </row>
    <row r="381" spans="1:20" s="34" customFormat="1" x14ac:dyDescent="0.3">
      <c r="A381" s="33">
        <v>1854</v>
      </c>
      <c r="B381" s="34" t="s">
        <v>432</v>
      </c>
      <c r="C381" s="35">
        <v>30620</v>
      </c>
      <c r="D381" s="35">
        <v>2556</v>
      </c>
      <c r="E381" s="36">
        <f t="shared" si="51"/>
        <v>11979.655712050078</v>
      </c>
      <c r="F381" s="37">
        <f t="shared" si="58"/>
        <v>0.69144659502280215</v>
      </c>
      <c r="G381" s="38">
        <f t="shared" si="52"/>
        <v>3207.5046029714208</v>
      </c>
      <c r="H381" s="38">
        <f t="shared" si="53"/>
        <v>1264.6519666382433</v>
      </c>
      <c r="I381" s="36">
        <f t="shared" si="54"/>
        <v>4472.1565696096641</v>
      </c>
      <c r="J381" s="39">
        <f t="shared" si="60"/>
        <v>-209.08136636776354</v>
      </c>
      <c r="K381" s="36">
        <f t="shared" si="55"/>
        <v>4263.0752032419005</v>
      </c>
      <c r="L381" s="36">
        <f t="shared" si="56"/>
        <v>11430832.191922301</v>
      </c>
      <c r="M381" s="36">
        <f t="shared" si="57"/>
        <v>10896420.219486298</v>
      </c>
      <c r="N381" s="40">
        <f>'jan-mai'!M381</f>
        <v>9249990.5620561317</v>
      </c>
      <c r="O381" s="40">
        <f t="shared" si="59"/>
        <v>1646429.6574301664</v>
      </c>
      <c r="P381" s="4"/>
      <c r="Q381" s="4"/>
      <c r="R381" s="4"/>
      <c r="S381" s="4"/>
      <c r="T381" s="4"/>
    </row>
    <row r="382" spans="1:20" s="34" customFormat="1" x14ac:dyDescent="0.3">
      <c r="A382" s="33">
        <v>1856</v>
      </c>
      <c r="B382" s="34" t="s">
        <v>433</v>
      </c>
      <c r="C382" s="35">
        <v>9245</v>
      </c>
      <c r="D382" s="35">
        <v>551</v>
      </c>
      <c r="E382" s="36">
        <f t="shared" si="51"/>
        <v>16778.58439201452</v>
      </c>
      <c r="F382" s="37">
        <f t="shared" si="58"/>
        <v>0.96843309407393718</v>
      </c>
      <c r="G382" s="38">
        <f t="shared" si="52"/>
        <v>328.14739499275601</v>
      </c>
      <c r="H382" s="38">
        <f t="shared" si="53"/>
        <v>0</v>
      </c>
      <c r="I382" s="36">
        <f t="shared" si="54"/>
        <v>328.14739499275601</v>
      </c>
      <c r="J382" s="39">
        <f t="shared" si="60"/>
        <v>-209.08136636776354</v>
      </c>
      <c r="K382" s="36">
        <f t="shared" si="55"/>
        <v>119.06602862499247</v>
      </c>
      <c r="L382" s="36">
        <f t="shared" si="56"/>
        <v>180809.21464100856</v>
      </c>
      <c r="M382" s="36">
        <f t="shared" si="57"/>
        <v>65605.381772370849</v>
      </c>
      <c r="N382" s="40">
        <f>'jan-mai'!M382</f>
        <v>168293.39995024525</v>
      </c>
      <c r="O382" s="40">
        <f t="shared" si="59"/>
        <v>-102688.0181778744</v>
      </c>
      <c r="P382" s="4"/>
      <c r="Q382" s="4"/>
      <c r="R382" s="4"/>
      <c r="S382" s="4"/>
      <c r="T382" s="4"/>
    </row>
    <row r="383" spans="1:20" s="34" customFormat="1" x14ac:dyDescent="0.3">
      <c r="A383" s="33">
        <v>1857</v>
      </c>
      <c r="B383" s="34" t="s">
        <v>434</v>
      </c>
      <c r="C383" s="35">
        <v>12453</v>
      </c>
      <c r="D383" s="35">
        <v>765</v>
      </c>
      <c r="E383" s="36">
        <f t="shared" si="51"/>
        <v>16278.431372549019</v>
      </c>
      <c r="F383" s="37">
        <f t="shared" si="58"/>
        <v>0.93956506058346456</v>
      </c>
      <c r="G383" s="38">
        <f t="shared" si="52"/>
        <v>628.23920667205641</v>
      </c>
      <c r="H383" s="38">
        <f t="shared" si="53"/>
        <v>0</v>
      </c>
      <c r="I383" s="36">
        <f t="shared" si="54"/>
        <v>628.23920667205641</v>
      </c>
      <c r="J383" s="39">
        <f t="shared" si="60"/>
        <v>-209.08136636776354</v>
      </c>
      <c r="K383" s="36">
        <f t="shared" si="55"/>
        <v>419.1578403042929</v>
      </c>
      <c r="L383" s="36">
        <f t="shared" si="56"/>
        <v>480602.99310412316</v>
      </c>
      <c r="M383" s="36">
        <f t="shared" si="57"/>
        <v>320655.74783278408</v>
      </c>
      <c r="N383" s="40">
        <f>'jan-mai'!M383</f>
        <v>306036.02715415176</v>
      </c>
      <c r="O383" s="40">
        <f t="shared" si="59"/>
        <v>14619.720678632322</v>
      </c>
      <c r="P383" s="4"/>
      <c r="Q383" s="4"/>
      <c r="R383" s="4"/>
      <c r="S383" s="4"/>
      <c r="T383" s="4"/>
    </row>
    <row r="384" spans="1:20" s="34" customFormat="1" x14ac:dyDescent="0.3">
      <c r="A384" s="33">
        <v>1859</v>
      </c>
      <c r="B384" s="34" t="s">
        <v>435</v>
      </c>
      <c r="C384" s="35">
        <v>19858</v>
      </c>
      <c r="D384" s="35">
        <v>1336</v>
      </c>
      <c r="E384" s="36">
        <f t="shared" si="51"/>
        <v>14863.77245508982</v>
      </c>
      <c r="F384" s="37">
        <f t="shared" si="58"/>
        <v>0.85791320721576758</v>
      </c>
      <c r="G384" s="38">
        <f t="shared" si="52"/>
        <v>1477.0345571475757</v>
      </c>
      <c r="H384" s="38">
        <f t="shared" si="53"/>
        <v>255.21110657433371</v>
      </c>
      <c r="I384" s="36">
        <f t="shared" si="54"/>
        <v>1732.2456637219093</v>
      </c>
      <c r="J384" s="39">
        <f t="shared" si="60"/>
        <v>-209.08136636776354</v>
      </c>
      <c r="K384" s="36">
        <f t="shared" si="55"/>
        <v>1523.1642973541457</v>
      </c>
      <c r="L384" s="36">
        <f t="shared" si="56"/>
        <v>2314280.206732471</v>
      </c>
      <c r="M384" s="36">
        <f t="shared" si="57"/>
        <v>2034947.5012651386</v>
      </c>
      <c r="N384" s="40">
        <f>'jan-mai'!M384</f>
        <v>2756235.3642046135</v>
      </c>
      <c r="O384" s="40">
        <f t="shared" si="59"/>
        <v>-721287.86293947487</v>
      </c>
      <c r="P384" s="4"/>
      <c r="Q384" s="4"/>
      <c r="R384" s="4"/>
      <c r="S384" s="4"/>
      <c r="T384" s="4"/>
    </row>
    <row r="385" spans="1:20" s="34" customFormat="1" x14ac:dyDescent="0.3">
      <c r="A385" s="33">
        <v>1860</v>
      </c>
      <c r="B385" s="34" t="s">
        <v>436</v>
      </c>
      <c r="C385" s="35">
        <v>151413</v>
      </c>
      <c r="D385" s="35">
        <v>11198</v>
      </c>
      <c r="E385" s="36">
        <f t="shared" si="51"/>
        <v>13521.432398642615</v>
      </c>
      <c r="F385" s="37">
        <f t="shared" si="58"/>
        <v>0.78043548300541954</v>
      </c>
      <c r="G385" s="38">
        <f t="shared" si="52"/>
        <v>2282.4385910158985</v>
      </c>
      <c r="H385" s="38">
        <f t="shared" si="53"/>
        <v>725.03012633085541</v>
      </c>
      <c r="I385" s="36">
        <f t="shared" si="54"/>
        <v>3007.4687173467537</v>
      </c>
      <c r="J385" s="39">
        <f t="shared" si="60"/>
        <v>-209.08136636776354</v>
      </c>
      <c r="K385" s="36">
        <f t="shared" si="55"/>
        <v>2798.3873509789901</v>
      </c>
      <c r="L385" s="36">
        <f t="shared" si="56"/>
        <v>33677634.696848951</v>
      </c>
      <c r="M385" s="36">
        <f t="shared" si="57"/>
        <v>31336341.556262732</v>
      </c>
      <c r="N385" s="40">
        <f>'jan-mai'!M385</f>
        <v>29228737.95536172</v>
      </c>
      <c r="O385" s="40">
        <f t="shared" si="59"/>
        <v>2107603.6009010114</v>
      </c>
      <c r="P385" s="4"/>
      <c r="Q385" s="4"/>
      <c r="R385" s="4"/>
      <c r="S385" s="4"/>
      <c r="T385" s="4"/>
    </row>
    <row r="386" spans="1:20" s="34" customFormat="1" x14ac:dyDescent="0.3">
      <c r="A386" s="33">
        <v>1865</v>
      </c>
      <c r="B386" s="34" t="s">
        <v>437</v>
      </c>
      <c r="C386" s="35">
        <v>134919</v>
      </c>
      <c r="D386" s="35">
        <v>9350</v>
      </c>
      <c r="E386" s="36">
        <f t="shared" si="51"/>
        <v>14429.839572192514</v>
      </c>
      <c r="F386" s="37">
        <f t="shared" si="58"/>
        <v>0.83286729424800454</v>
      </c>
      <c r="G386" s="38">
        <f t="shared" si="52"/>
        <v>1737.3942868859597</v>
      </c>
      <c r="H386" s="38">
        <f t="shared" si="53"/>
        <v>407.08761558839103</v>
      </c>
      <c r="I386" s="36">
        <f t="shared" si="54"/>
        <v>2144.4819024743506</v>
      </c>
      <c r="J386" s="39">
        <f t="shared" si="60"/>
        <v>-209.08136636776354</v>
      </c>
      <c r="K386" s="36">
        <f t="shared" si="55"/>
        <v>1935.400536106587</v>
      </c>
      <c r="L386" s="36">
        <f t="shared" si="56"/>
        <v>20050905.788135178</v>
      </c>
      <c r="M386" s="36">
        <f t="shared" si="57"/>
        <v>18095995.012596589</v>
      </c>
      <c r="N386" s="40">
        <f>'jan-mai'!M386</f>
        <v>16748159.098288266</v>
      </c>
      <c r="O386" s="40">
        <f t="shared" si="59"/>
        <v>1347835.9143083226</v>
      </c>
      <c r="P386" s="4"/>
      <c r="Q386" s="4"/>
      <c r="R386" s="4"/>
      <c r="S386" s="4"/>
      <c r="T386" s="4"/>
    </row>
    <row r="387" spans="1:20" s="34" customFormat="1" x14ac:dyDescent="0.3">
      <c r="A387" s="33">
        <v>1866</v>
      </c>
      <c r="B387" s="34" t="s">
        <v>438</v>
      </c>
      <c r="C387" s="35">
        <v>113745</v>
      </c>
      <c r="D387" s="35">
        <v>8082</v>
      </c>
      <c r="E387" s="36">
        <f t="shared" si="51"/>
        <v>14073.867854491462</v>
      </c>
      <c r="F387" s="37">
        <f t="shared" si="58"/>
        <v>0.81232117522379688</v>
      </c>
      <c r="G387" s="38">
        <f t="shared" si="52"/>
        <v>1950.9773175065907</v>
      </c>
      <c r="H387" s="38">
        <f t="shared" si="53"/>
        <v>531.67771678375914</v>
      </c>
      <c r="I387" s="36">
        <f t="shared" si="54"/>
        <v>2482.6550342903497</v>
      </c>
      <c r="J387" s="39">
        <f t="shared" si="60"/>
        <v>-209.08136636776354</v>
      </c>
      <c r="K387" s="36">
        <f t="shared" si="55"/>
        <v>2273.5736679225861</v>
      </c>
      <c r="L387" s="36">
        <f t="shared" si="56"/>
        <v>20064817.987134606</v>
      </c>
      <c r="M387" s="36">
        <f t="shared" si="57"/>
        <v>18375022.384150341</v>
      </c>
      <c r="N387" s="40">
        <f>'jan-mai'!M387</f>
        <v>14983431.072980296</v>
      </c>
      <c r="O387" s="40">
        <f t="shared" si="59"/>
        <v>3391591.3111700453</v>
      </c>
      <c r="P387" s="4"/>
      <c r="Q387" s="4"/>
      <c r="R387" s="4"/>
      <c r="S387" s="4"/>
      <c r="T387" s="4"/>
    </row>
    <row r="388" spans="1:20" s="34" customFormat="1" x14ac:dyDescent="0.3">
      <c r="A388" s="33">
        <v>1867</v>
      </c>
      <c r="B388" s="34" t="s">
        <v>194</v>
      </c>
      <c r="C388" s="35">
        <v>31468</v>
      </c>
      <c r="D388" s="35">
        <v>2632</v>
      </c>
      <c r="E388" s="36">
        <f t="shared" si="51"/>
        <v>11955.927051671733</v>
      </c>
      <c r="F388" s="37">
        <f t="shared" si="58"/>
        <v>0.69007701464274529</v>
      </c>
      <c r="G388" s="38">
        <f t="shared" si="52"/>
        <v>3221.741799198428</v>
      </c>
      <c r="H388" s="38">
        <f t="shared" si="53"/>
        <v>1272.956997770664</v>
      </c>
      <c r="I388" s="36">
        <f t="shared" si="54"/>
        <v>4494.6987969690917</v>
      </c>
      <c r="J388" s="39">
        <f t="shared" si="60"/>
        <v>-209.08136636776354</v>
      </c>
      <c r="K388" s="36">
        <f t="shared" si="55"/>
        <v>4285.6174306013281</v>
      </c>
      <c r="L388" s="36">
        <f t="shared" si="56"/>
        <v>11830047.23362265</v>
      </c>
      <c r="M388" s="36">
        <f t="shared" si="57"/>
        <v>11279745.077342696</v>
      </c>
      <c r="N388" s="40">
        <f>'jan-mai'!M388</f>
        <v>9606751.7055288497</v>
      </c>
      <c r="O388" s="40">
        <f t="shared" si="59"/>
        <v>1672993.3718138468</v>
      </c>
      <c r="P388" s="4"/>
      <c r="Q388" s="4"/>
      <c r="R388" s="4"/>
      <c r="S388" s="4"/>
      <c r="T388" s="4"/>
    </row>
    <row r="389" spans="1:20" s="34" customFormat="1" x14ac:dyDescent="0.3">
      <c r="A389" s="33">
        <v>1868</v>
      </c>
      <c r="B389" s="34" t="s">
        <v>439</v>
      </c>
      <c r="C389" s="35">
        <v>67993</v>
      </c>
      <c r="D389" s="35">
        <v>4529</v>
      </c>
      <c r="E389" s="36">
        <f t="shared" si="51"/>
        <v>15012.806359019651</v>
      </c>
      <c r="F389" s="37">
        <f t="shared" si="58"/>
        <v>0.86651520612894017</v>
      </c>
      <c r="G389" s="38">
        <f t="shared" si="52"/>
        <v>1387.6142147896774</v>
      </c>
      <c r="H389" s="38">
        <f t="shared" si="53"/>
        <v>203.04924019889302</v>
      </c>
      <c r="I389" s="36">
        <f t="shared" si="54"/>
        <v>1590.6634549885703</v>
      </c>
      <c r="J389" s="39">
        <f t="shared" si="60"/>
        <v>-209.08136636776354</v>
      </c>
      <c r="K389" s="36">
        <f t="shared" si="55"/>
        <v>1381.5820886208066</v>
      </c>
      <c r="L389" s="36">
        <f t="shared" si="56"/>
        <v>7204114.7876432352</v>
      </c>
      <c r="M389" s="36">
        <f t="shared" si="57"/>
        <v>6257185.2793636331</v>
      </c>
      <c r="N389" s="40">
        <f>'jan-mai'!M389</f>
        <v>6324272.615630758</v>
      </c>
      <c r="O389" s="40">
        <f t="shared" si="59"/>
        <v>-67087.336267124861</v>
      </c>
      <c r="P389" s="4"/>
      <c r="Q389" s="4"/>
      <c r="R389" s="4"/>
      <c r="S389" s="4"/>
      <c r="T389" s="4"/>
    </row>
    <row r="390" spans="1:20" s="34" customFormat="1" x14ac:dyDescent="0.3">
      <c r="A390" s="33">
        <v>1870</v>
      </c>
      <c r="B390" s="34" t="s">
        <v>440</v>
      </c>
      <c r="C390" s="35">
        <v>142289</v>
      </c>
      <c r="D390" s="35">
        <v>10214</v>
      </c>
      <c r="E390" s="36">
        <f t="shared" si="51"/>
        <v>13930.781280595262</v>
      </c>
      <c r="F390" s="37">
        <f t="shared" si="58"/>
        <v>0.80406244670170024</v>
      </c>
      <c r="G390" s="38">
        <f t="shared" si="52"/>
        <v>2036.8292618443108</v>
      </c>
      <c r="H390" s="38">
        <f t="shared" si="53"/>
        <v>581.75801764742914</v>
      </c>
      <c r="I390" s="36">
        <f t="shared" si="54"/>
        <v>2618.58727949174</v>
      </c>
      <c r="J390" s="39">
        <f t="shared" si="60"/>
        <v>-209.08136636776354</v>
      </c>
      <c r="K390" s="36">
        <f t="shared" si="55"/>
        <v>2409.5059131239764</v>
      </c>
      <c r="L390" s="36">
        <f t="shared" si="56"/>
        <v>26746250.472728632</v>
      </c>
      <c r="M390" s="36">
        <f t="shared" si="57"/>
        <v>24610693.396648295</v>
      </c>
      <c r="N390" s="40">
        <f>'jan-mai'!M390</f>
        <v>20517169.992504429</v>
      </c>
      <c r="O390" s="40">
        <f t="shared" si="59"/>
        <v>4093523.4041438662</v>
      </c>
      <c r="P390" s="4"/>
      <c r="Q390" s="4"/>
      <c r="R390" s="4"/>
      <c r="S390" s="4"/>
      <c r="T390" s="4"/>
    </row>
    <row r="391" spans="1:20" s="34" customFormat="1" x14ac:dyDescent="0.3">
      <c r="A391" s="33">
        <v>1871</v>
      </c>
      <c r="B391" s="34" t="s">
        <v>441</v>
      </c>
      <c r="C391" s="35">
        <v>69088</v>
      </c>
      <c r="D391" s="35">
        <v>4980</v>
      </c>
      <c r="E391" s="36">
        <f t="shared" si="51"/>
        <v>13873.092369477912</v>
      </c>
      <c r="F391" s="37">
        <f t="shared" si="58"/>
        <v>0.80073273488681551</v>
      </c>
      <c r="G391" s="38">
        <f t="shared" si="52"/>
        <v>2071.4426085147206</v>
      </c>
      <c r="H391" s="38">
        <f t="shared" si="53"/>
        <v>601.94913653850153</v>
      </c>
      <c r="I391" s="36">
        <f t="shared" si="54"/>
        <v>2673.3917450532222</v>
      </c>
      <c r="J391" s="39">
        <f t="shared" si="60"/>
        <v>-209.08136636776354</v>
      </c>
      <c r="K391" s="36">
        <f t="shared" si="55"/>
        <v>2464.3103786854585</v>
      </c>
      <c r="L391" s="36">
        <f t="shared" si="56"/>
        <v>13313490.890365046</v>
      </c>
      <c r="M391" s="36">
        <f t="shared" si="57"/>
        <v>12272265.685853584</v>
      </c>
      <c r="N391" s="40">
        <f>'jan-mai'!M391</f>
        <v>10617393.348607017</v>
      </c>
      <c r="O391" s="40">
        <f t="shared" si="59"/>
        <v>1654872.337246567</v>
      </c>
      <c r="P391" s="4"/>
      <c r="Q391" s="4"/>
      <c r="R391" s="4"/>
      <c r="S391" s="4"/>
      <c r="T391" s="4"/>
    </row>
    <row r="392" spans="1:20" s="34" customFormat="1" x14ac:dyDescent="0.3">
      <c r="A392" s="33">
        <v>1874</v>
      </c>
      <c r="B392" s="34" t="s">
        <v>442</v>
      </c>
      <c r="C392" s="35">
        <v>16903</v>
      </c>
      <c r="D392" s="35">
        <v>1062</v>
      </c>
      <c r="E392" s="36">
        <f t="shared" ref="E392:E435" si="61">(C392*1000)/D392</f>
        <v>15916.195856873823</v>
      </c>
      <c r="F392" s="37">
        <f t="shared" si="58"/>
        <v>0.91865740514408456</v>
      </c>
      <c r="G392" s="38">
        <f t="shared" ref="G392:G435" si="62">(E$437-E392)*0.6</f>
        <v>845.58051607717425</v>
      </c>
      <c r="H392" s="38">
        <f t="shared" ref="H392:H435" si="63">IF(E392&gt;=E$437*0.9,0,IF(E392&lt;0.9*E$437,(E$437*0.9-E392)*0.35))</f>
        <v>0</v>
      </c>
      <c r="I392" s="36">
        <f t="shared" ref="I392:I435" si="64">G392+H392</f>
        <v>845.58051607717425</v>
      </c>
      <c r="J392" s="39">
        <f t="shared" si="60"/>
        <v>-209.08136636776354</v>
      </c>
      <c r="K392" s="36">
        <f t="shared" ref="K392:K435" si="65">I392+J392</f>
        <v>636.49914970941074</v>
      </c>
      <c r="L392" s="36">
        <f t="shared" ref="L392:L435" si="66">(I392*D392)</f>
        <v>898006.50807395903</v>
      </c>
      <c r="M392" s="36">
        <f t="shared" ref="M392:M435" si="67">(K392*D392)</f>
        <v>675962.09699139418</v>
      </c>
      <c r="N392" s="40">
        <f>'jan-mai'!M392</f>
        <v>1146717.5574740255</v>
      </c>
      <c r="O392" s="40">
        <f t="shared" si="59"/>
        <v>-470755.46048263134</v>
      </c>
      <c r="P392" s="4"/>
      <c r="Q392" s="4"/>
      <c r="R392" s="4"/>
      <c r="S392" s="4"/>
      <c r="T392" s="4"/>
    </row>
    <row r="393" spans="1:20" s="34" customFormat="1" x14ac:dyDescent="0.3">
      <c r="A393" s="33">
        <v>1902</v>
      </c>
      <c r="B393" s="34" t="s">
        <v>443</v>
      </c>
      <c r="C393" s="35">
        <v>1234959</v>
      </c>
      <c r="D393" s="35">
        <v>73480</v>
      </c>
      <c r="E393" s="36">
        <f t="shared" si="61"/>
        <v>16806.736526946108</v>
      </c>
      <c r="F393" s="37">
        <f t="shared" ref="F393:F435" si="68">IF(ISNUMBER(C393),E393/E$437,"")</f>
        <v>0.97005799034048756</v>
      </c>
      <c r="G393" s="38">
        <f t="shared" si="62"/>
        <v>311.25611403380316</v>
      </c>
      <c r="H393" s="38">
        <f t="shared" si="63"/>
        <v>0</v>
      </c>
      <c r="I393" s="36">
        <f t="shared" si="64"/>
        <v>311.25611403380316</v>
      </c>
      <c r="J393" s="39">
        <f t="shared" si="60"/>
        <v>-209.08136636776354</v>
      </c>
      <c r="K393" s="36">
        <f t="shared" si="65"/>
        <v>102.17474766603962</v>
      </c>
      <c r="L393" s="36">
        <f t="shared" si="66"/>
        <v>22871099.259203855</v>
      </c>
      <c r="M393" s="36">
        <f t="shared" si="67"/>
        <v>7507800.4585005911</v>
      </c>
      <c r="N393" s="40">
        <f>'jan-mai'!M393</f>
        <v>9123550.6866497081</v>
      </c>
      <c r="O393" s="40">
        <f t="shared" ref="O393:O437" si="69">M393-N393</f>
        <v>-1615750.228149117</v>
      </c>
      <c r="P393" s="4"/>
      <c r="Q393" s="4"/>
      <c r="R393" s="4"/>
      <c r="S393" s="4"/>
      <c r="T393" s="4"/>
    </row>
    <row r="394" spans="1:20" s="34" customFormat="1" x14ac:dyDescent="0.3">
      <c r="A394" s="33">
        <v>1903</v>
      </c>
      <c r="B394" s="34" t="s">
        <v>444</v>
      </c>
      <c r="C394" s="35">
        <v>371450</v>
      </c>
      <c r="D394" s="35">
        <v>24695</v>
      </c>
      <c r="E394" s="36">
        <f t="shared" si="61"/>
        <v>15041.506377809274</v>
      </c>
      <c r="F394" s="37">
        <f t="shared" si="68"/>
        <v>0.86817172537675247</v>
      </c>
      <c r="G394" s="38">
        <f t="shared" si="62"/>
        <v>1370.3942035159037</v>
      </c>
      <c r="H394" s="38">
        <f t="shared" si="63"/>
        <v>193.00423362252502</v>
      </c>
      <c r="I394" s="36">
        <f t="shared" si="64"/>
        <v>1563.3984371384286</v>
      </c>
      <c r="J394" s="39">
        <f t="shared" ref="J394:J435" si="70">I$439</f>
        <v>-209.08136636776354</v>
      </c>
      <c r="K394" s="36">
        <f t="shared" si="65"/>
        <v>1354.3170707706649</v>
      </c>
      <c r="L394" s="36">
        <f t="shared" si="66"/>
        <v>38608124.405133493</v>
      </c>
      <c r="M394" s="36">
        <f t="shared" si="67"/>
        <v>33444860.062681571</v>
      </c>
      <c r="N394" s="40">
        <f>'jan-mai'!M394</f>
        <v>30752175.500773128</v>
      </c>
      <c r="O394" s="40">
        <f t="shared" si="69"/>
        <v>2692684.5619084425</v>
      </c>
      <c r="P394" s="4"/>
      <c r="Q394" s="4"/>
      <c r="R394" s="4"/>
      <c r="S394" s="4"/>
      <c r="T394" s="4"/>
    </row>
    <row r="395" spans="1:20" s="34" customFormat="1" x14ac:dyDescent="0.3">
      <c r="A395" s="33">
        <v>1911</v>
      </c>
      <c r="B395" s="34" t="s">
        <v>445</v>
      </c>
      <c r="C395" s="35">
        <v>36925</v>
      </c>
      <c r="D395" s="35">
        <v>3029</v>
      </c>
      <c r="E395" s="36">
        <f t="shared" si="61"/>
        <v>12190.491911521955</v>
      </c>
      <c r="F395" s="37">
        <f t="shared" si="68"/>
        <v>0.7036157237303774</v>
      </c>
      <c r="G395" s="38">
        <f t="shared" si="62"/>
        <v>3081.0028832882949</v>
      </c>
      <c r="H395" s="38">
        <f t="shared" si="63"/>
        <v>1190.8592968230867</v>
      </c>
      <c r="I395" s="36">
        <f t="shared" si="64"/>
        <v>4271.8621801113813</v>
      </c>
      <c r="J395" s="39">
        <f t="shared" si="70"/>
        <v>-209.08136636776354</v>
      </c>
      <c r="K395" s="36">
        <f t="shared" si="65"/>
        <v>4062.7808137436177</v>
      </c>
      <c r="L395" s="36">
        <f t="shared" si="66"/>
        <v>12939470.543557374</v>
      </c>
      <c r="M395" s="36">
        <f t="shared" si="67"/>
        <v>12306163.084829418</v>
      </c>
      <c r="N395" s="40">
        <f>'jan-mai'!M395</f>
        <v>10319834.257616598</v>
      </c>
      <c r="O395" s="40">
        <f t="shared" si="69"/>
        <v>1986328.8272128198</v>
      </c>
      <c r="P395" s="4"/>
      <c r="Q395" s="4"/>
      <c r="R395" s="4"/>
      <c r="S395" s="4"/>
      <c r="T395" s="4"/>
    </row>
    <row r="396" spans="1:20" s="34" customFormat="1" x14ac:dyDescent="0.3">
      <c r="A396" s="33">
        <v>1913</v>
      </c>
      <c r="B396" s="34" t="s">
        <v>446</v>
      </c>
      <c r="C396" s="35">
        <v>40396</v>
      </c>
      <c r="D396" s="35">
        <v>3041</v>
      </c>
      <c r="E396" s="36">
        <f t="shared" si="61"/>
        <v>13283.788227556724</v>
      </c>
      <c r="F396" s="37">
        <f t="shared" si="68"/>
        <v>0.76671904099122445</v>
      </c>
      <c r="G396" s="38">
        <f t="shared" si="62"/>
        <v>2425.0250936674333</v>
      </c>
      <c r="H396" s="38">
        <f t="shared" si="63"/>
        <v>808.2055862109172</v>
      </c>
      <c r="I396" s="36">
        <f t="shared" si="64"/>
        <v>3233.2306798783507</v>
      </c>
      <c r="J396" s="39">
        <f t="shared" si="70"/>
        <v>-209.08136636776354</v>
      </c>
      <c r="K396" s="36">
        <f t="shared" si="65"/>
        <v>3024.149313510587</v>
      </c>
      <c r="L396" s="36">
        <f t="shared" si="66"/>
        <v>9832254.4975100644</v>
      </c>
      <c r="M396" s="36">
        <f t="shared" si="67"/>
        <v>9196438.0623856951</v>
      </c>
      <c r="N396" s="40">
        <f>'jan-mai'!M396</f>
        <v>8477564.9644807093</v>
      </c>
      <c r="O396" s="40">
        <f t="shared" si="69"/>
        <v>718873.09790498577</v>
      </c>
      <c r="P396" s="4"/>
      <c r="Q396" s="4"/>
      <c r="R396" s="4"/>
      <c r="S396" s="4"/>
      <c r="T396" s="4"/>
    </row>
    <row r="397" spans="1:20" s="34" customFormat="1" x14ac:dyDescent="0.3">
      <c r="A397" s="33">
        <v>1917</v>
      </c>
      <c r="B397" s="34" t="s">
        <v>447</v>
      </c>
      <c r="C397" s="35">
        <v>18341</v>
      </c>
      <c r="D397" s="35">
        <v>1403</v>
      </c>
      <c r="E397" s="36">
        <f t="shared" si="61"/>
        <v>13072.701354240913</v>
      </c>
      <c r="F397" s="37">
        <f t="shared" si="68"/>
        <v>0.75453544378972781</v>
      </c>
      <c r="G397" s="38">
        <f t="shared" si="62"/>
        <v>2551.6772176569198</v>
      </c>
      <c r="H397" s="38">
        <f t="shared" si="63"/>
        <v>882.08599187145114</v>
      </c>
      <c r="I397" s="36">
        <f t="shared" si="64"/>
        <v>3433.7632095283707</v>
      </c>
      <c r="J397" s="39">
        <f t="shared" si="70"/>
        <v>-209.08136636776354</v>
      </c>
      <c r="K397" s="36">
        <f t="shared" si="65"/>
        <v>3224.6818431606071</v>
      </c>
      <c r="L397" s="36">
        <f t="shared" si="66"/>
        <v>4817569.7829683041</v>
      </c>
      <c r="M397" s="36">
        <f t="shared" si="67"/>
        <v>4524228.6259543318</v>
      </c>
      <c r="N397" s="40">
        <f>'jan-mai'!M397</f>
        <v>3862473.4775292445</v>
      </c>
      <c r="O397" s="40">
        <f t="shared" si="69"/>
        <v>661755.14842508733</v>
      </c>
      <c r="P397" s="4"/>
      <c r="Q397" s="4"/>
      <c r="R397" s="4"/>
      <c r="S397" s="4"/>
      <c r="T397" s="4"/>
    </row>
    <row r="398" spans="1:20" s="34" customFormat="1" x14ac:dyDescent="0.3">
      <c r="A398" s="33">
        <v>1919</v>
      </c>
      <c r="B398" s="34" t="s">
        <v>448</v>
      </c>
      <c r="C398" s="35">
        <v>12749</v>
      </c>
      <c r="D398" s="35">
        <v>1137</v>
      </c>
      <c r="E398" s="36">
        <f t="shared" si="61"/>
        <v>11212.840809146877</v>
      </c>
      <c r="F398" s="37">
        <f t="shared" si="68"/>
        <v>0.64718726350530031</v>
      </c>
      <c r="G398" s="38">
        <f t="shared" si="62"/>
        <v>3667.5935447133415</v>
      </c>
      <c r="H398" s="38">
        <f t="shared" si="63"/>
        <v>1533.0371826543637</v>
      </c>
      <c r="I398" s="36">
        <f t="shared" si="64"/>
        <v>5200.6307273677048</v>
      </c>
      <c r="J398" s="39">
        <f t="shared" si="70"/>
        <v>-209.08136636776354</v>
      </c>
      <c r="K398" s="36">
        <f t="shared" si="65"/>
        <v>4991.5493609999412</v>
      </c>
      <c r="L398" s="36">
        <f t="shared" si="66"/>
        <v>5913117.1370170806</v>
      </c>
      <c r="M398" s="36">
        <f t="shared" si="67"/>
        <v>5675391.6234569335</v>
      </c>
      <c r="N398" s="40">
        <f>'jan-mai'!M398</f>
        <v>4886209.475374735</v>
      </c>
      <c r="O398" s="40">
        <f t="shared" si="69"/>
        <v>789182.14808219858</v>
      </c>
      <c r="P398" s="4"/>
      <c r="Q398" s="4"/>
      <c r="R398" s="4"/>
      <c r="S398" s="4"/>
      <c r="T398" s="4"/>
    </row>
    <row r="399" spans="1:20" s="34" customFormat="1" x14ac:dyDescent="0.3">
      <c r="A399" s="33">
        <v>1920</v>
      </c>
      <c r="B399" s="34" t="s">
        <v>449</v>
      </c>
      <c r="C399" s="35">
        <v>11157</v>
      </c>
      <c r="D399" s="35">
        <v>1051</v>
      </c>
      <c r="E399" s="36">
        <f t="shared" si="61"/>
        <v>10615.604186489058</v>
      </c>
      <c r="F399" s="37">
        <f t="shared" si="68"/>
        <v>0.61271571949053505</v>
      </c>
      <c r="G399" s="38">
        <f t="shared" si="62"/>
        <v>4025.9355183080334</v>
      </c>
      <c r="H399" s="38">
        <f t="shared" si="63"/>
        <v>1742.0700005846006</v>
      </c>
      <c r="I399" s="36">
        <f t="shared" si="64"/>
        <v>5768.0055188926344</v>
      </c>
      <c r="J399" s="39">
        <f t="shared" si="70"/>
        <v>-209.08136636776354</v>
      </c>
      <c r="K399" s="36">
        <f t="shared" si="65"/>
        <v>5558.9241525248708</v>
      </c>
      <c r="L399" s="36">
        <f t="shared" si="66"/>
        <v>6062173.800356159</v>
      </c>
      <c r="M399" s="36">
        <f t="shared" si="67"/>
        <v>5842429.2843036391</v>
      </c>
      <c r="N399" s="40">
        <f>'jan-mai'!M399</f>
        <v>4921506.0761819221</v>
      </c>
      <c r="O399" s="40">
        <f t="shared" si="69"/>
        <v>920923.20812171698</v>
      </c>
      <c r="P399" s="4"/>
      <c r="Q399" s="4"/>
      <c r="R399" s="4"/>
      <c r="S399" s="4"/>
      <c r="T399" s="4"/>
    </row>
    <row r="400" spans="1:20" s="34" customFormat="1" x14ac:dyDescent="0.3">
      <c r="A400" s="33">
        <v>1922</v>
      </c>
      <c r="B400" s="34" t="s">
        <v>450</v>
      </c>
      <c r="C400" s="35">
        <v>70620</v>
      </c>
      <c r="D400" s="35">
        <v>4019</v>
      </c>
      <c r="E400" s="36">
        <f t="shared" si="61"/>
        <v>17571.535207763125</v>
      </c>
      <c r="F400" s="37">
        <f t="shared" si="68"/>
        <v>1.0142009487392778</v>
      </c>
      <c r="G400" s="38">
        <f t="shared" si="62"/>
        <v>-147.62309445640713</v>
      </c>
      <c r="H400" s="38">
        <f t="shared" si="63"/>
        <v>0</v>
      </c>
      <c r="I400" s="36">
        <f t="shared" si="64"/>
        <v>-147.62309445640713</v>
      </c>
      <c r="J400" s="39">
        <f t="shared" si="70"/>
        <v>-209.08136636776354</v>
      </c>
      <c r="K400" s="36">
        <f t="shared" si="65"/>
        <v>-356.70446082417067</v>
      </c>
      <c r="L400" s="36">
        <f t="shared" si="66"/>
        <v>-593297.21662030031</v>
      </c>
      <c r="M400" s="36">
        <f t="shared" si="67"/>
        <v>-1433595.2280523418</v>
      </c>
      <c r="N400" s="40">
        <f>'jan-mai'!M400</f>
        <v>-2803623.2769509344</v>
      </c>
      <c r="O400" s="40">
        <f t="shared" si="69"/>
        <v>1370028.0488985926</v>
      </c>
      <c r="P400" s="4"/>
      <c r="Q400" s="4"/>
      <c r="R400" s="4"/>
      <c r="S400" s="4"/>
      <c r="T400" s="4"/>
    </row>
    <row r="401" spans="1:20" s="34" customFormat="1" x14ac:dyDescent="0.3">
      <c r="A401" s="33">
        <v>1923</v>
      </c>
      <c r="B401" s="34" t="s">
        <v>451</v>
      </c>
      <c r="C401" s="35">
        <v>27428</v>
      </c>
      <c r="D401" s="35">
        <v>2230</v>
      </c>
      <c r="E401" s="36">
        <f t="shared" si="61"/>
        <v>12299.551569506726</v>
      </c>
      <c r="F401" s="37">
        <f t="shared" si="68"/>
        <v>0.70991047301036458</v>
      </c>
      <c r="G401" s="38">
        <f t="shared" si="62"/>
        <v>3015.567088497432</v>
      </c>
      <c r="H401" s="38">
        <f t="shared" si="63"/>
        <v>1152.6884165284166</v>
      </c>
      <c r="I401" s="36">
        <f t="shared" si="64"/>
        <v>4168.2555050258488</v>
      </c>
      <c r="J401" s="39">
        <f t="shared" si="70"/>
        <v>-209.08136636776354</v>
      </c>
      <c r="K401" s="36">
        <f t="shared" si="65"/>
        <v>3959.1741386580852</v>
      </c>
      <c r="L401" s="36">
        <f t="shared" si="66"/>
        <v>9295209.7762076426</v>
      </c>
      <c r="M401" s="36">
        <f t="shared" si="67"/>
        <v>8828958.3292075302</v>
      </c>
      <c r="N401" s="40">
        <f>'jan-mai'!M401</f>
        <v>7686073.0255810516</v>
      </c>
      <c r="O401" s="40">
        <f t="shared" si="69"/>
        <v>1142885.3036264786</v>
      </c>
      <c r="P401" s="4"/>
      <c r="Q401" s="4"/>
      <c r="R401" s="4"/>
      <c r="S401" s="4"/>
      <c r="T401" s="4"/>
    </row>
    <row r="402" spans="1:20" s="34" customFormat="1" x14ac:dyDescent="0.3">
      <c r="A402" s="33">
        <v>1924</v>
      </c>
      <c r="B402" s="34" t="s">
        <v>452</v>
      </c>
      <c r="C402" s="35">
        <v>108784</v>
      </c>
      <c r="D402" s="35">
        <v>6741</v>
      </c>
      <c r="E402" s="36">
        <f t="shared" si="61"/>
        <v>16137.665034861297</v>
      </c>
      <c r="F402" s="37">
        <f t="shared" si="68"/>
        <v>0.93144025238967798</v>
      </c>
      <c r="G402" s="38">
        <f t="shared" si="62"/>
        <v>712.69900928468996</v>
      </c>
      <c r="H402" s="38">
        <f t="shared" si="63"/>
        <v>0</v>
      </c>
      <c r="I402" s="36">
        <f t="shared" si="64"/>
        <v>712.69900928468996</v>
      </c>
      <c r="J402" s="39">
        <f t="shared" si="70"/>
        <v>-209.08136636776354</v>
      </c>
      <c r="K402" s="36">
        <f t="shared" si="65"/>
        <v>503.61764291692646</v>
      </c>
      <c r="L402" s="36">
        <f t="shared" si="66"/>
        <v>4804304.0215880955</v>
      </c>
      <c r="M402" s="36">
        <f t="shared" si="67"/>
        <v>3394886.5309030013</v>
      </c>
      <c r="N402" s="40">
        <f>'jan-mai'!M402</f>
        <v>1934992.7569230548</v>
      </c>
      <c r="O402" s="40">
        <f t="shared" si="69"/>
        <v>1459893.7739799465</v>
      </c>
      <c r="P402" s="4"/>
      <c r="Q402" s="4"/>
      <c r="R402" s="4"/>
      <c r="S402" s="4"/>
      <c r="T402" s="4"/>
    </row>
    <row r="403" spans="1:20" s="34" customFormat="1" x14ac:dyDescent="0.3">
      <c r="A403" s="33">
        <v>1925</v>
      </c>
      <c r="B403" s="34" t="s">
        <v>453</v>
      </c>
      <c r="C403" s="35">
        <v>47705</v>
      </c>
      <c r="D403" s="35">
        <v>3452</v>
      </c>
      <c r="E403" s="36">
        <f t="shared" si="61"/>
        <v>13819.524913093859</v>
      </c>
      <c r="F403" s="37">
        <f t="shared" si="68"/>
        <v>0.79764090685677214</v>
      </c>
      <c r="G403" s="38">
        <f t="shared" si="62"/>
        <v>2103.5830823451524</v>
      </c>
      <c r="H403" s="38">
        <f t="shared" si="63"/>
        <v>620.69774627292009</v>
      </c>
      <c r="I403" s="36">
        <f t="shared" si="64"/>
        <v>2724.2808286180725</v>
      </c>
      <c r="J403" s="39">
        <f t="shared" si="70"/>
        <v>-209.08136636776354</v>
      </c>
      <c r="K403" s="36">
        <f t="shared" si="65"/>
        <v>2515.1994622503089</v>
      </c>
      <c r="L403" s="36">
        <f t="shared" si="66"/>
        <v>9404217.4203895871</v>
      </c>
      <c r="M403" s="36">
        <f t="shared" si="67"/>
        <v>8682468.5436880663</v>
      </c>
      <c r="N403" s="40">
        <f>'jan-mai'!M403</f>
        <v>7384916.6745765889</v>
      </c>
      <c r="O403" s="40">
        <f t="shared" si="69"/>
        <v>1297551.8691114774</v>
      </c>
      <c r="P403" s="4"/>
      <c r="Q403" s="4"/>
      <c r="R403" s="4"/>
      <c r="S403" s="4"/>
      <c r="T403" s="4"/>
    </row>
    <row r="404" spans="1:20" s="34" customFormat="1" x14ac:dyDescent="0.3">
      <c r="A404" s="33">
        <v>1926</v>
      </c>
      <c r="B404" s="34" t="s">
        <v>454</v>
      </c>
      <c r="C404" s="35">
        <v>13837</v>
      </c>
      <c r="D404" s="35">
        <v>1158</v>
      </c>
      <c r="E404" s="36">
        <f t="shared" si="61"/>
        <v>11949.050086355786</v>
      </c>
      <c r="F404" s="37">
        <f t="shared" si="68"/>
        <v>0.68968008718789209</v>
      </c>
      <c r="G404" s="38">
        <f t="shared" si="62"/>
        <v>3225.8679783879961</v>
      </c>
      <c r="H404" s="38">
        <f t="shared" si="63"/>
        <v>1275.3639356312456</v>
      </c>
      <c r="I404" s="36">
        <f t="shared" si="64"/>
        <v>4501.2319140192412</v>
      </c>
      <c r="J404" s="39">
        <f t="shared" si="70"/>
        <v>-209.08136636776354</v>
      </c>
      <c r="K404" s="36">
        <f t="shared" si="65"/>
        <v>4292.1505476514776</v>
      </c>
      <c r="L404" s="36">
        <f t="shared" si="66"/>
        <v>5212426.5564342812</v>
      </c>
      <c r="M404" s="36">
        <f t="shared" si="67"/>
        <v>4970310.334180411</v>
      </c>
      <c r="N404" s="40">
        <f>'jan-mai'!M404</f>
        <v>4280913.2123869322</v>
      </c>
      <c r="O404" s="40">
        <f t="shared" si="69"/>
        <v>689397.12179347873</v>
      </c>
      <c r="P404" s="4"/>
      <c r="Q404" s="4"/>
      <c r="R404" s="4"/>
      <c r="S404" s="4"/>
      <c r="T404" s="4"/>
    </row>
    <row r="405" spans="1:20" s="34" customFormat="1" x14ac:dyDescent="0.3">
      <c r="A405" s="33">
        <v>1927</v>
      </c>
      <c r="B405" s="34" t="s">
        <v>455</v>
      </c>
      <c r="C405" s="35">
        <v>18459</v>
      </c>
      <c r="D405" s="35">
        <v>1543</v>
      </c>
      <c r="E405" s="36">
        <f t="shared" si="61"/>
        <v>11963.058976020739</v>
      </c>
      <c r="F405" s="37">
        <f t="shared" si="68"/>
        <v>0.69048865792579228</v>
      </c>
      <c r="G405" s="38">
        <f t="shared" si="62"/>
        <v>3217.4626445890249</v>
      </c>
      <c r="H405" s="38">
        <f t="shared" si="63"/>
        <v>1270.4608242485122</v>
      </c>
      <c r="I405" s="36">
        <f t="shared" si="64"/>
        <v>4487.9234688375373</v>
      </c>
      <c r="J405" s="39">
        <f t="shared" si="70"/>
        <v>-209.08136636776354</v>
      </c>
      <c r="K405" s="36">
        <f t="shared" si="65"/>
        <v>4278.8421024697736</v>
      </c>
      <c r="L405" s="36">
        <f t="shared" si="66"/>
        <v>6924865.9124163203</v>
      </c>
      <c r="M405" s="36">
        <f t="shared" si="67"/>
        <v>6602253.364110861</v>
      </c>
      <c r="N405" s="40">
        <f>'jan-mai'!M405</f>
        <v>5649715.0576105658</v>
      </c>
      <c r="O405" s="40">
        <f t="shared" si="69"/>
        <v>952538.30650029518</v>
      </c>
      <c r="P405" s="4"/>
      <c r="Q405" s="4"/>
      <c r="R405" s="4"/>
      <c r="S405" s="4"/>
      <c r="T405" s="4"/>
    </row>
    <row r="406" spans="1:20" s="34" customFormat="1" x14ac:dyDescent="0.3">
      <c r="A406" s="33">
        <v>1928</v>
      </c>
      <c r="B406" s="34" t="s">
        <v>456</v>
      </c>
      <c r="C406" s="35">
        <v>12464</v>
      </c>
      <c r="D406" s="35">
        <v>913</v>
      </c>
      <c r="E406" s="36">
        <f t="shared" si="61"/>
        <v>13651.69769989047</v>
      </c>
      <c r="F406" s="37">
        <f t="shared" si="68"/>
        <v>0.78795418814707463</v>
      </c>
      <c r="G406" s="38">
        <f t="shared" si="62"/>
        <v>2204.2794102671855</v>
      </c>
      <c r="H406" s="38">
        <f t="shared" si="63"/>
        <v>679.43727089410618</v>
      </c>
      <c r="I406" s="36">
        <f t="shared" si="64"/>
        <v>2883.7166811612915</v>
      </c>
      <c r="J406" s="39">
        <f t="shared" si="70"/>
        <v>-209.08136636776354</v>
      </c>
      <c r="K406" s="36">
        <f t="shared" si="65"/>
        <v>2674.6353147935279</v>
      </c>
      <c r="L406" s="36">
        <f t="shared" si="66"/>
        <v>2632833.3299002592</v>
      </c>
      <c r="M406" s="36">
        <f t="shared" si="67"/>
        <v>2441942.042406491</v>
      </c>
      <c r="N406" s="40">
        <f>'jan-mai'!M406</f>
        <v>2499152.9472446186</v>
      </c>
      <c r="O406" s="40">
        <f t="shared" si="69"/>
        <v>-57210.90483812755</v>
      </c>
      <c r="P406" s="4"/>
      <c r="Q406" s="4"/>
      <c r="R406" s="4"/>
      <c r="S406" s="4"/>
      <c r="T406" s="4"/>
    </row>
    <row r="407" spans="1:20" s="34" customFormat="1" x14ac:dyDescent="0.3">
      <c r="A407" s="33">
        <v>1929</v>
      </c>
      <c r="B407" s="34" t="s">
        <v>457</v>
      </c>
      <c r="C407" s="35">
        <v>14284</v>
      </c>
      <c r="D407" s="35">
        <v>915</v>
      </c>
      <c r="E407" s="36">
        <f t="shared" si="61"/>
        <v>15610.928961748634</v>
      </c>
      <c r="F407" s="37">
        <f t="shared" si="68"/>
        <v>0.9010378874984164</v>
      </c>
      <c r="G407" s="38">
        <f t="shared" si="62"/>
        <v>1028.7406531522877</v>
      </c>
      <c r="H407" s="38">
        <f t="shared" si="63"/>
        <v>0</v>
      </c>
      <c r="I407" s="36">
        <f t="shared" si="64"/>
        <v>1028.7406531522877</v>
      </c>
      <c r="J407" s="39">
        <f t="shared" si="70"/>
        <v>-209.08136636776354</v>
      </c>
      <c r="K407" s="36">
        <f t="shared" si="65"/>
        <v>819.65928678452417</v>
      </c>
      <c r="L407" s="36">
        <f t="shared" si="66"/>
        <v>941297.69763434317</v>
      </c>
      <c r="M407" s="36">
        <f t="shared" si="67"/>
        <v>749988.24740783963</v>
      </c>
      <c r="N407" s="40">
        <f>'jan-mai'!M407</f>
        <v>868441.39838863839</v>
      </c>
      <c r="O407" s="40">
        <f t="shared" si="69"/>
        <v>-118453.15098079876</v>
      </c>
      <c r="P407" s="4"/>
      <c r="Q407" s="4"/>
      <c r="R407" s="4"/>
      <c r="S407" s="4"/>
      <c r="T407" s="4"/>
    </row>
    <row r="408" spans="1:20" s="34" customFormat="1" x14ac:dyDescent="0.3">
      <c r="A408" s="33">
        <v>1931</v>
      </c>
      <c r="B408" s="34" t="s">
        <v>458</v>
      </c>
      <c r="C408" s="35">
        <v>170886</v>
      </c>
      <c r="D408" s="35">
        <v>11618</v>
      </c>
      <c r="E408" s="36">
        <f t="shared" si="61"/>
        <v>14708.727836116372</v>
      </c>
      <c r="F408" s="37">
        <f t="shared" si="68"/>
        <v>0.84896427942997454</v>
      </c>
      <c r="G408" s="38">
        <f t="shared" si="62"/>
        <v>1570.0613285316449</v>
      </c>
      <c r="H408" s="38">
        <f t="shared" si="63"/>
        <v>309.47672321504069</v>
      </c>
      <c r="I408" s="36">
        <f t="shared" si="64"/>
        <v>1879.5380517466856</v>
      </c>
      <c r="J408" s="39">
        <f t="shared" si="70"/>
        <v>-209.08136636776354</v>
      </c>
      <c r="K408" s="36">
        <f t="shared" si="65"/>
        <v>1670.456685378922</v>
      </c>
      <c r="L408" s="36">
        <f t="shared" si="66"/>
        <v>21836473.085192993</v>
      </c>
      <c r="M408" s="36">
        <f t="shared" si="67"/>
        <v>19407365.770732317</v>
      </c>
      <c r="N408" s="40">
        <f>'jan-mai'!M408</f>
        <v>16248812.695605673</v>
      </c>
      <c r="O408" s="40">
        <f t="shared" si="69"/>
        <v>3158553.0751266442</v>
      </c>
      <c r="P408" s="4"/>
      <c r="Q408" s="4"/>
      <c r="R408" s="4"/>
      <c r="S408" s="4"/>
      <c r="T408" s="4"/>
    </row>
    <row r="409" spans="1:20" s="34" customFormat="1" x14ac:dyDescent="0.3">
      <c r="A409" s="33">
        <v>1933</v>
      </c>
      <c r="B409" s="34" t="s">
        <v>459</v>
      </c>
      <c r="C409" s="35">
        <v>70178</v>
      </c>
      <c r="D409" s="35">
        <v>5701</v>
      </c>
      <c r="E409" s="36">
        <f t="shared" si="61"/>
        <v>12309.770215751623</v>
      </c>
      <c r="F409" s="37">
        <f t="shared" si="68"/>
        <v>0.71050027695144691</v>
      </c>
      <c r="G409" s="38">
        <f t="shared" si="62"/>
        <v>3009.4359007504941</v>
      </c>
      <c r="H409" s="38">
        <f t="shared" si="63"/>
        <v>1149.1118903427025</v>
      </c>
      <c r="I409" s="36">
        <f t="shared" si="64"/>
        <v>4158.5477910931968</v>
      </c>
      <c r="J409" s="39">
        <f t="shared" si="70"/>
        <v>-209.08136636776354</v>
      </c>
      <c r="K409" s="36">
        <f t="shared" si="65"/>
        <v>3949.4664247254332</v>
      </c>
      <c r="L409" s="36">
        <f t="shared" si="66"/>
        <v>23707880.957022317</v>
      </c>
      <c r="M409" s="36">
        <f t="shared" si="67"/>
        <v>22515908.087359693</v>
      </c>
      <c r="N409" s="40">
        <f>'jan-mai'!M409</f>
        <v>20206104.986025825</v>
      </c>
      <c r="O409" s="40">
        <f t="shared" si="69"/>
        <v>2309803.1013338678</v>
      </c>
      <c r="P409" s="4"/>
      <c r="Q409" s="4"/>
      <c r="R409" s="4"/>
      <c r="S409" s="4"/>
      <c r="T409" s="4"/>
    </row>
    <row r="410" spans="1:20" s="34" customFormat="1" x14ac:dyDescent="0.3">
      <c r="A410" s="33">
        <v>1936</v>
      </c>
      <c r="B410" s="34" t="s">
        <v>460</v>
      </c>
      <c r="C410" s="35">
        <v>30214</v>
      </c>
      <c r="D410" s="35">
        <v>2282</v>
      </c>
      <c r="E410" s="36">
        <f t="shared" si="61"/>
        <v>13240.14022787029</v>
      </c>
      <c r="F410" s="37">
        <f t="shared" si="68"/>
        <v>0.76419974815942937</v>
      </c>
      <c r="G410" s="38">
        <f t="shared" si="62"/>
        <v>2451.2138934792938</v>
      </c>
      <c r="H410" s="38">
        <f t="shared" si="63"/>
        <v>823.48238610116925</v>
      </c>
      <c r="I410" s="36">
        <f t="shared" si="64"/>
        <v>3274.6962795804629</v>
      </c>
      <c r="J410" s="39">
        <f t="shared" si="70"/>
        <v>-209.08136636776354</v>
      </c>
      <c r="K410" s="36">
        <f t="shared" si="65"/>
        <v>3065.6149132126993</v>
      </c>
      <c r="L410" s="36">
        <f t="shared" si="66"/>
        <v>7472856.9100026162</v>
      </c>
      <c r="M410" s="36">
        <f t="shared" si="67"/>
        <v>6995733.2319513801</v>
      </c>
      <c r="N410" s="40">
        <f>'jan-mai'!M410</f>
        <v>5813622.7553255437</v>
      </c>
      <c r="O410" s="40">
        <f t="shared" si="69"/>
        <v>1182110.4766258365</v>
      </c>
      <c r="P410" s="4"/>
      <c r="Q410" s="4"/>
      <c r="R410" s="4"/>
      <c r="S410" s="4"/>
      <c r="T410" s="4"/>
    </row>
    <row r="411" spans="1:20" s="34" customFormat="1" x14ac:dyDescent="0.3">
      <c r="A411" s="33">
        <v>1938</v>
      </c>
      <c r="B411" s="34" t="s">
        <v>461</v>
      </c>
      <c r="C411" s="35">
        <v>36133</v>
      </c>
      <c r="D411" s="35">
        <v>2861</v>
      </c>
      <c r="E411" s="36">
        <f t="shared" si="61"/>
        <v>12629.500174764069</v>
      </c>
      <c r="F411" s="37">
        <f t="shared" si="68"/>
        <v>0.72895457954576603</v>
      </c>
      <c r="G411" s="38">
        <f t="shared" si="62"/>
        <v>2817.5979253430264</v>
      </c>
      <c r="H411" s="38">
        <f t="shared" si="63"/>
        <v>1037.2064046883465</v>
      </c>
      <c r="I411" s="36">
        <f t="shared" si="64"/>
        <v>3854.804330031373</v>
      </c>
      <c r="J411" s="39">
        <f t="shared" si="70"/>
        <v>-209.08136636776354</v>
      </c>
      <c r="K411" s="36">
        <f t="shared" si="65"/>
        <v>3645.7229636636093</v>
      </c>
      <c r="L411" s="36">
        <f t="shared" si="66"/>
        <v>11028595.188219758</v>
      </c>
      <c r="M411" s="36">
        <f t="shared" si="67"/>
        <v>10430413.399041586</v>
      </c>
      <c r="N411" s="40">
        <f>'jan-mai'!M411</f>
        <v>9191454.3615190107</v>
      </c>
      <c r="O411" s="40">
        <f t="shared" si="69"/>
        <v>1238959.0375225749</v>
      </c>
      <c r="P411" s="4"/>
      <c r="Q411" s="4"/>
      <c r="R411" s="4"/>
      <c r="S411" s="4"/>
      <c r="T411" s="4"/>
    </row>
    <row r="412" spans="1:20" s="34" customFormat="1" x14ac:dyDescent="0.3">
      <c r="A412" s="33">
        <v>1939</v>
      </c>
      <c r="B412" s="34" t="s">
        <v>462</v>
      </c>
      <c r="C412" s="35">
        <v>28236</v>
      </c>
      <c r="D412" s="35">
        <v>1865</v>
      </c>
      <c r="E412" s="36">
        <f t="shared" si="61"/>
        <v>15139.946380697051</v>
      </c>
      <c r="F412" s="37">
        <f t="shared" si="68"/>
        <v>0.87385352512516434</v>
      </c>
      <c r="G412" s="38">
        <f t="shared" si="62"/>
        <v>1311.3302017832375</v>
      </c>
      <c r="H412" s="38">
        <f t="shared" si="63"/>
        <v>158.55023261180304</v>
      </c>
      <c r="I412" s="36">
        <f t="shared" si="64"/>
        <v>1469.8804343950405</v>
      </c>
      <c r="J412" s="39">
        <f t="shared" si="70"/>
        <v>-209.08136636776354</v>
      </c>
      <c r="K412" s="36">
        <f t="shared" si="65"/>
        <v>1260.7990680272769</v>
      </c>
      <c r="L412" s="36">
        <f t="shared" si="66"/>
        <v>2741327.0101467506</v>
      </c>
      <c r="M412" s="36">
        <f t="shared" si="67"/>
        <v>2351390.2618708713</v>
      </c>
      <c r="N412" s="40">
        <f>'jan-mai'!M412</f>
        <v>1544105.6917976066</v>
      </c>
      <c r="O412" s="40">
        <f t="shared" si="69"/>
        <v>807284.57007326465</v>
      </c>
      <c r="P412" s="4"/>
      <c r="Q412" s="4"/>
      <c r="R412" s="4"/>
      <c r="S412" s="4"/>
      <c r="T412" s="4"/>
    </row>
    <row r="413" spans="1:20" s="34" customFormat="1" x14ac:dyDescent="0.3">
      <c r="A413" s="33">
        <v>1940</v>
      </c>
      <c r="B413" s="34" t="s">
        <v>463</v>
      </c>
      <c r="C413" s="35">
        <v>27894</v>
      </c>
      <c r="D413" s="35">
        <v>2150</v>
      </c>
      <c r="E413" s="36">
        <f t="shared" si="61"/>
        <v>12973.953488372093</v>
      </c>
      <c r="F413" s="37">
        <f t="shared" si="68"/>
        <v>0.74883587468173718</v>
      </c>
      <c r="G413" s="38">
        <f t="shared" si="62"/>
        <v>2610.9259371782118</v>
      </c>
      <c r="H413" s="38">
        <f t="shared" si="63"/>
        <v>916.64774492553795</v>
      </c>
      <c r="I413" s="36">
        <f t="shared" si="64"/>
        <v>3527.5736821037499</v>
      </c>
      <c r="J413" s="39">
        <f t="shared" si="70"/>
        <v>-209.08136636776354</v>
      </c>
      <c r="K413" s="36">
        <f t="shared" si="65"/>
        <v>3318.4923157359863</v>
      </c>
      <c r="L413" s="36">
        <f t="shared" si="66"/>
        <v>7584283.4165230626</v>
      </c>
      <c r="M413" s="36">
        <f t="shared" si="67"/>
        <v>7134758.4788323706</v>
      </c>
      <c r="N413" s="40">
        <f>'jan-mai'!M413</f>
        <v>5793234.979820299</v>
      </c>
      <c r="O413" s="40">
        <f t="shared" si="69"/>
        <v>1341523.4990120716</v>
      </c>
      <c r="P413" s="4"/>
      <c r="Q413" s="4"/>
      <c r="R413" s="4"/>
      <c r="S413" s="4"/>
      <c r="T413" s="4"/>
    </row>
    <row r="414" spans="1:20" s="34" customFormat="1" x14ac:dyDescent="0.3">
      <c r="A414" s="33">
        <v>1941</v>
      </c>
      <c r="B414" s="34" t="s">
        <v>464</v>
      </c>
      <c r="C414" s="35">
        <v>36851</v>
      </c>
      <c r="D414" s="35">
        <v>2920</v>
      </c>
      <c r="E414" s="36">
        <f t="shared" si="61"/>
        <v>12620.205479452055</v>
      </c>
      <c r="F414" s="37">
        <f t="shared" si="68"/>
        <v>0.72841810457689016</v>
      </c>
      <c r="G414" s="38">
        <f t="shared" si="62"/>
        <v>2823.1747425302347</v>
      </c>
      <c r="H414" s="38">
        <f t="shared" si="63"/>
        <v>1040.4595480475514</v>
      </c>
      <c r="I414" s="36">
        <f t="shared" si="64"/>
        <v>3863.634290577786</v>
      </c>
      <c r="J414" s="39">
        <f t="shared" si="70"/>
        <v>-209.08136636776354</v>
      </c>
      <c r="K414" s="36">
        <f t="shared" si="65"/>
        <v>3654.5529242100224</v>
      </c>
      <c r="L414" s="36">
        <f t="shared" si="66"/>
        <v>11281812.128487134</v>
      </c>
      <c r="M414" s="36">
        <f t="shared" si="67"/>
        <v>10671294.538693266</v>
      </c>
      <c r="N414" s="40">
        <f>'jan-mai'!M414</f>
        <v>9888388.670267567</v>
      </c>
      <c r="O414" s="40">
        <f t="shared" si="69"/>
        <v>782905.86842569895</v>
      </c>
      <c r="P414" s="4"/>
      <c r="Q414" s="4"/>
      <c r="R414" s="4"/>
      <c r="S414" s="4"/>
      <c r="T414" s="4"/>
    </row>
    <row r="415" spans="1:20" s="34" customFormat="1" x14ac:dyDescent="0.3">
      <c r="A415" s="33">
        <v>1942</v>
      </c>
      <c r="B415" s="34" t="s">
        <v>465</v>
      </c>
      <c r="C415" s="35">
        <v>60415</v>
      </c>
      <c r="D415" s="35">
        <v>4895</v>
      </c>
      <c r="E415" s="36">
        <f t="shared" si="61"/>
        <v>12342.185903983656</v>
      </c>
      <c r="F415" s="37">
        <f t="shared" si="68"/>
        <v>0.71237125870518925</v>
      </c>
      <c r="G415" s="38">
        <f t="shared" si="62"/>
        <v>2989.9864878112739</v>
      </c>
      <c r="H415" s="38">
        <f t="shared" si="63"/>
        <v>1137.7663994614909</v>
      </c>
      <c r="I415" s="36">
        <f t="shared" si="64"/>
        <v>4127.7528872727653</v>
      </c>
      <c r="J415" s="39">
        <f t="shared" si="70"/>
        <v>-209.08136636776354</v>
      </c>
      <c r="K415" s="36">
        <f t="shared" si="65"/>
        <v>3918.6715209050017</v>
      </c>
      <c r="L415" s="36">
        <f t="shared" si="66"/>
        <v>20205350.383200187</v>
      </c>
      <c r="M415" s="36">
        <f t="shared" si="67"/>
        <v>19181897.094829984</v>
      </c>
      <c r="N415" s="40">
        <f>'jan-mai'!M415</f>
        <v>16439359.174986212</v>
      </c>
      <c r="O415" s="40">
        <f t="shared" si="69"/>
        <v>2742537.9198437724</v>
      </c>
      <c r="P415" s="4"/>
      <c r="Q415" s="4"/>
      <c r="R415" s="4"/>
      <c r="S415" s="4"/>
      <c r="T415" s="4"/>
    </row>
    <row r="416" spans="1:20" s="34" customFormat="1" x14ac:dyDescent="0.3">
      <c r="A416" s="33">
        <v>1943</v>
      </c>
      <c r="B416" s="34" t="s">
        <v>466</v>
      </c>
      <c r="C416" s="35">
        <v>18730</v>
      </c>
      <c r="D416" s="35">
        <v>1231</v>
      </c>
      <c r="E416" s="36">
        <f t="shared" si="61"/>
        <v>15215.27213647441</v>
      </c>
      <c r="F416" s="37">
        <f t="shared" si="68"/>
        <v>0.87820120744606656</v>
      </c>
      <c r="G416" s="38">
        <f t="shared" si="62"/>
        <v>1266.1347483168217</v>
      </c>
      <c r="H416" s="38">
        <f t="shared" si="63"/>
        <v>132.18621808972719</v>
      </c>
      <c r="I416" s="36">
        <f t="shared" si="64"/>
        <v>1398.3209664065489</v>
      </c>
      <c r="J416" s="39">
        <f t="shared" si="70"/>
        <v>-209.08136636776354</v>
      </c>
      <c r="K416" s="36">
        <f t="shared" si="65"/>
        <v>1189.2396000387853</v>
      </c>
      <c r="L416" s="36">
        <f t="shared" si="66"/>
        <v>1721333.1096464617</v>
      </c>
      <c r="M416" s="36">
        <f t="shared" si="67"/>
        <v>1463953.9476477448</v>
      </c>
      <c r="N416" s="40">
        <f>'jan-mai'!M416</f>
        <v>647458.75742060202</v>
      </c>
      <c r="O416" s="40">
        <f t="shared" si="69"/>
        <v>816495.19022714277</v>
      </c>
      <c r="P416" s="4"/>
      <c r="Q416" s="4"/>
      <c r="R416" s="4"/>
      <c r="S416" s="4"/>
      <c r="T416" s="4"/>
    </row>
    <row r="417" spans="1:20" s="34" customFormat="1" x14ac:dyDescent="0.3">
      <c r="A417" s="33">
        <v>2002</v>
      </c>
      <c r="B417" s="34" t="s">
        <v>467</v>
      </c>
      <c r="C417" s="35">
        <v>28014</v>
      </c>
      <c r="D417" s="35">
        <v>2137</v>
      </c>
      <c r="E417" s="36">
        <f t="shared" si="61"/>
        <v>13109.031352363127</v>
      </c>
      <c r="F417" s="37">
        <f t="shared" si="68"/>
        <v>0.75663235325879719</v>
      </c>
      <c r="G417" s="38">
        <f t="shared" si="62"/>
        <v>2529.879218783592</v>
      </c>
      <c r="H417" s="38">
        <f t="shared" si="63"/>
        <v>869.37049252867644</v>
      </c>
      <c r="I417" s="36">
        <f t="shared" si="64"/>
        <v>3399.2497113122686</v>
      </c>
      <c r="J417" s="39">
        <f t="shared" si="70"/>
        <v>-209.08136636776354</v>
      </c>
      <c r="K417" s="36">
        <f t="shared" si="65"/>
        <v>3190.168344944505</v>
      </c>
      <c r="L417" s="36">
        <f t="shared" si="66"/>
        <v>7264196.6330743181</v>
      </c>
      <c r="M417" s="36">
        <f t="shared" si="67"/>
        <v>6817389.7531464072</v>
      </c>
      <c r="N417" s="40">
        <f>'jan-mai'!M417</f>
        <v>6185585.0473841755</v>
      </c>
      <c r="O417" s="40">
        <f t="shared" si="69"/>
        <v>631804.70576223172</v>
      </c>
      <c r="P417" s="4"/>
      <c r="Q417" s="4"/>
      <c r="R417" s="4"/>
      <c r="S417" s="4"/>
      <c r="T417" s="4"/>
    </row>
    <row r="418" spans="1:20" s="34" customFormat="1" x14ac:dyDescent="0.3">
      <c r="A418" s="33">
        <v>2003</v>
      </c>
      <c r="B418" s="34" t="s">
        <v>468</v>
      </c>
      <c r="C418" s="35">
        <v>87681</v>
      </c>
      <c r="D418" s="35">
        <v>6160</v>
      </c>
      <c r="E418" s="36">
        <f t="shared" si="61"/>
        <v>14233.928571428571</v>
      </c>
      <c r="F418" s="37">
        <f t="shared" si="68"/>
        <v>0.82155962417285544</v>
      </c>
      <c r="G418" s="38">
        <f t="shared" si="62"/>
        <v>1854.9408873443253</v>
      </c>
      <c r="H418" s="38">
        <f t="shared" si="63"/>
        <v>475.65646585577105</v>
      </c>
      <c r="I418" s="36">
        <f t="shared" si="64"/>
        <v>2330.5973532000962</v>
      </c>
      <c r="J418" s="39">
        <f t="shared" si="70"/>
        <v>-209.08136636776354</v>
      </c>
      <c r="K418" s="36">
        <f t="shared" si="65"/>
        <v>2121.5159868323326</v>
      </c>
      <c r="L418" s="36">
        <f t="shared" si="66"/>
        <v>14356479.695712592</v>
      </c>
      <c r="M418" s="36">
        <f t="shared" si="67"/>
        <v>13068538.478887169</v>
      </c>
      <c r="N418" s="40">
        <f>'jan-mai'!M418</f>
        <v>10983429.523578152</v>
      </c>
      <c r="O418" s="40">
        <f t="shared" si="69"/>
        <v>2085108.9553090166</v>
      </c>
      <c r="P418" s="4"/>
      <c r="Q418" s="4"/>
      <c r="R418" s="4"/>
      <c r="S418" s="4"/>
      <c r="T418" s="4"/>
    </row>
    <row r="419" spans="1:20" s="34" customFormat="1" x14ac:dyDescent="0.3">
      <c r="A419" s="33">
        <v>2004</v>
      </c>
      <c r="B419" s="34" t="s">
        <v>469</v>
      </c>
      <c r="C419" s="35">
        <v>175579</v>
      </c>
      <c r="D419" s="35">
        <v>10455</v>
      </c>
      <c r="E419" s="36">
        <f t="shared" si="61"/>
        <v>16793.782879005259</v>
      </c>
      <c r="F419" s="37">
        <f t="shared" si="68"/>
        <v>0.96931032646957893</v>
      </c>
      <c r="G419" s="38">
        <f t="shared" si="62"/>
        <v>319.0283027983125</v>
      </c>
      <c r="H419" s="38">
        <f t="shared" si="63"/>
        <v>0</v>
      </c>
      <c r="I419" s="36">
        <f t="shared" si="64"/>
        <v>319.0283027983125</v>
      </c>
      <c r="J419" s="39">
        <f t="shared" si="70"/>
        <v>-209.08136636776354</v>
      </c>
      <c r="K419" s="36">
        <f t="shared" si="65"/>
        <v>109.94693643054896</v>
      </c>
      <c r="L419" s="36">
        <f t="shared" si="66"/>
        <v>3335440.9057563571</v>
      </c>
      <c r="M419" s="36">
        <f t="shared" si="67"/>
        <v>1149495.2203813894</v>
      </c>
      <c r="N419" s="40">
        <f>'jan-mai'!M419</f>
        <v>1077892.3711067298</v>
      </c>
      <c r="O419" s="40">
        <f t="shared" si="69"/>
        <v>71602.849274659529</v>
      </c>
      <c r="P419" s="4"/>
      <c r="Q419" s="4"/>
      <c r="R419" s="4"/>
      <c r="S419" s="4"/>
      <c r="T419" s="4"/>
    </row>
    <row r="420" spans="1:20" s="34" customFormat="1" x14ac:dyDescent="0.3">
      <c r="A420" s="33">
        <v>2011</v>
      </c>
      <c r="B420" s="34" t="s">
        <v>470</v>
      </c>
      <c r="C420" s="35">
        <v>30264</v>
      </c>
      <c r="D420" s="35">
        <v>2956</v>
      </c>
      <c r="E420" s="36">
        <f t="shared" si="61"/>
        <v>10238.159675236806</v>
      </c>
      <c r="F420" s="37">
        <f t="shared" si="68"/>
        <v>0.59093022511669446</v>
      </c>
      <c r="G420" s="38">
        <f t="shared" si="62"/>
        <v>4252.4022250593844</v>
      </c>
      <c r="H420" s="38">
        <f t="shared" si="63"/>
        <v>1874.1755795228885</v>
      </c>
      <c r="I420" s="36">
        <f t="shared" si="64"/>
        <v>6126.5778045822726</v>
      </c>
      <c r="J420" s="39">
        <f t="shared" si="70"/>
        <v>-209.08136636776354</v>
      </c>
      <c r="K420" s="36">
        <f t="shared" si="65"/>
        <v>5917.496438214509</v>
      </c>
      <c r="L420" s="36">
        <f t="shared" si="66"/>
        <v>18110163.990345199</v>
      </c>
      <c r="M420" s="36">
        <f t="shared" si="67"/>
        <v>17492119.471362088</v>
      </c>
      <c r="N420" s="40">
        <f>'jan-mai'!M420</f>
        <v>13903380.790859908</v>
      </c>
      <c r="O420" s="40">
        <f t="shared" si="69"/>
        <v>3588738.68050218</v>
      </c>
      <c r="P420" s="4"/>
      <c r="Q420" s="4"/>
      <c r="R420" s="4"/>
      <c r="S420" s="4"/>
      <c r="T420" s="4"/>
    </row>
    <row r="421" spans="1:20" s="34" customFormat="1" x14ac:dyDescent="0.3">
      <c r="A421" s="33">
        <v>2012</v>
      </c>
      <c r="B421" s="34" t="s">
        <v>471</v>
      </c>
      <c r="C421" s="35">
        <v>283759</v>
      </c>
      <c r="D421" s="35">
        <v>20097</v>
      </c>
      <c r="E421" s="36">
        <f t="shared" si="61"/>
        <v>14119.47056774643</v>
      </c>
      <c r="F421" s="37">
        <f t="shared" si="68"/>
        <v>0.81495329100089986</v>
      </c>
      <c r="G421" s="38">
        <f t="shared" si="62"/>
        <v>1923.6156895536099</v>
      </c>
      <c r="H421" s="38">
        <f t="shared" si="63"/>
        <v>515.7167671445203</v>
      </c>
      <c r="I421" s="36">
        <f t="shared" si="64"/>
        <v>2439.33245669813</v>
      </c>
      <c r="J421" s="39">
        <f t="shared" si="70"/>
        <v>-209.08136636776354</v>
      </c>
      <c r="K421" s="36">
        <f t="shared" si="65"/>
        <v>2230.2510903303664</v>
      </c>
      <c r="L421" s="36">
        <f t="shared" si="66"/>
        <v>49023264.382262319</v>
      </c>
      <c r="M421" s="36">
        <f t="shared" si="67"/>
        <v>44821356.16236937</v>
      </c>
      <c r="N421" s="40">
        <f>'jan-mai'!M421</f>
        <v>38046226.320673734</v>
      </c>
      <c r="O421" s="40">
        <f t="shared" si="69"/>
        <v>6775129.8416956365</v>
      </c>
      <c r="P421" s="4"/>
      <c r="Q421" s="4"/>
      <c r="R421" s="4"/>
      <c r="S421" s="4"/>
      <c r="T421" s="4"/>
    </row>
    <row r="422" spans="1:20" s="34" customFormat="1" x14ac:dyDescent="0.3">
      <c r="A422" s="33">
        <v>2014</v>
      </c>
      <c r="B422" s="34" t="s">
        <v>472</v>
      </c>
      <c r="C422" s="35">
        <v>11713</v>
      </c>
      <c r="D422" s="35">
        <v>951</v>
      </c>
      <c r="E422" s="36">
        <f t="shared" si="61"/>
        <v>12316.508937960041</v>
      </c>
      <c r="F422" s="37">
        <f t="shared" si="68"/>
        <v>0.71088922523492126</v>
      </c>
      <c r="G422" s="38">
        <f t="shared" si="62"/>
        <v>3005.3926674254431</v>
      </c>
      <c r="H422" s="38">
        <f t="shared" si="63"/>
        <v>1146.7533375697562</v>
      </c>
      <c r="I422" s="36">
        <f t="shared" si="64"/>
        <v>4152.1460049951993</v>
      </c>
      <c r="J422" s="39">
        <f t="shared" si="70"/>
        <v>-209.08136636776354</v>
      </c>
      <c r="K422" s="36">
        <f t="shared" si="65"/>
        <v>3943.0646386274357</v>
      </c>
      <c r="L422" s="36">
        <f t="shared" si="66"/>
        <v>3948690.8507504347</v>
      </c>
      <c r="M422" s="36">
        <f t="shared" si="67"/>
        <v>3749854.4713346912</v>
      </c>
      <c r="N422" s="40">
        <f>'jan-mai'!M422</f>
        <v>3394783.5189809785</v>
      </c>
      <c r="O422" s="40">
        <f t="shared" si="69"/>
        <v>355070.95235371264</v>
      </c>
      <c r="P422" s="4"/>
      <c r="Q422" s="4"/>
      <c r="R422" s="4"/>
      <c r="S422" s="4"/>
      <c r="T422" s="4"/>
    </row>
    <row r="423" spans="1:20" s="34" customFormat="1" x14ac:dyDescent="0.3">
      <c r="A423" s="33">
        <v>2015</v>
      </c>
      <c r="B423" s="34" t="s">
        <v>473</v>
      </c>
      <c r="C423" s="35">
        <v>13076</v>
      </c>
      <c r="D423" s="35">
        <v>1054</v>
      </c>
      <c r="E423" s="36">
        <f t="shared" si="61"/>
        <v>12406.07210626186</v>
      </c>
      <c r="F423" s="37">
        <f t="shared" si="68"/>
        <v>0.71605866826820097</v>
      </c>
      <c r="G423" s="38">
        <f t="shared" si="62"/>
        <v>2951.6547664443519</v>
      </c>
      <c r="H423" s="38">
        <f t="shared" si="63"/>
        <v>1115.4062286641199</v>
      </c>
      <c r="I423" s="36">
        <f t="shared" si="64"/>
        <v>4067.0609951084716</v>
      </c>
      <c r="J423" s="39">
        <f t="shared" si="70"/>
        <v>-209.08136636776354</v>
      </c>
      <c r="K423" s="36">
        <f t="shared" si="65"/>
        <v>3857.979628740708</v>
      </c>
      <c r="L423" s="36">
        <f t="shared" si="66"/>
        <v>4286682.2888443293</v>
      </c>
      <c r="M423" s="36">
        <f t="shared" si="67"/>
        <v>4066310.528692706</v>
      </c>
      <c r="N423" s="40">
        <f>'jan-mai'!M423</f>
        <v>3767913.7528979504</v>
      </c>
      <c r="O423" s="40">
        <f t="shared" si="69"/>
        <v>298396.77579475567</v>
      </c>
      <c r="P423" s="4"/>
      <c r="Q423" s="4"/>
      <c r="R423" s="4"/>
      <c r="S423" s="4"/>
      <c r="T423" s="4"/>
    </row>
    <row r="424" spans="1:20" s="34" customFormat="1" x14ac:dyDescent="0.3">
      <c r="A424" s="33">
        <v>2017</v>
      </c>
      <c r="B424" s="34" t="s">
        <v>474</v>
      </c>
      <c r="C424" s="35">
        <v>13805</v>
      </c>
      <c r="D424" s="35">
        <v>1035</v>
      </c>
      <c r="E424" s="36">
        <f t="shared" si="61"/>
        <v>13338.164251207729</v>
      </c>
      <c r="F424" s="37">
        <f t="shared" si="68"/>
        <v>0.76985753823255565</v>
      </c>
      <c r="G424" s="38">
        <f t="shared" si="62"/>
        <v>2392.3994794768305</v>
      </c>
      <c r="H424" s="38">
        <f t="shared" si="63"/>
        <v>789.17397793306566</v>
      </c>
      <c r="I424" s="36">
        <f t="shared" si="64"/>
        <v>3181.573457409896</v>
      </c>
      <c r="J424" s="39">
        <f t="shared" si="70"/>
        <v>-209.08136636776354</v>
      </c>
      <c r="K424" s="36">
        <f t="shared" si="65"/>
        <v>2972.4920910421324</v>
      </c>
      <c r="L424" s="36">
        <f t="shared" si="66"/>
        <v>3292928.5284192422</v>
      </c>
      <c r="M424" s="36">
        <f t="shared" si="67"/>
        <v>3076529.3142286069</v>
      </c>
      <c r="N424" s="40">
        <f>'jan-mai'!M424</f>
        <v>2839398.4670297713</v>
      </c>
      <c r="O424" s="40">
        <f t="shared" si="69"/>
        <v>237130.84719883557</v>
      </c>
      <c r="P424" s="4"/>
      <c r="Q424" s="4"/>
      <c r="R424" s="4"/>
      <c r="S424" s="4"/>
      <c r="T424" s="4"/>
    </row>
    <row r="425" spans="1:20" s="34" customFormat="1" x14ac:dyDescent="0.3">
      <c r="A425" s="33">
        <v>2018</v>
      </c>
      <c r="B425" s="34" t="s">
        <v>475</v>
      </c>
      <c r="C425" s="35">
        <v>17919</v>
      </c>
      <c r="D425" s="35">
        <v>1215</v>
      </c>
      <c r="E425" s="36">
        <f t="shared" si="61"/>
        <v>14748.148148148148</v>
      </c>
      <c r="F425" s="37">
        <f t="shared" si="68"/>
        <v>0.85123955688237163</v>
      </c>
      <c r="G425" s="38">
        <f t="shared" si="62"/>
        <v>1546.4091413125791</v>
      </c>
      <c r="H425" s="38">
        <f t="shared" si="63"/>
        <v>295.67961400391903</v>
      </c>
      <c r="I425" s="36">
        <f t="shared" si="64"/>
        <v>1842.088755316498</v>
      </c>
      <c r="J425" s="39">
        <f t="shared" si="70"/>
        <v>-209.08136636776354</v>
      </c>
      <c r="K425" s="36">
        <f t="shared" si="65"/>
        <v>1633.0073889487344</v>
      </c>
      <c r="L425" s="36">
        <f t="shared" si="66"/>
        <v>2238137.8377095452</v>
      </c>
      <c r="M425" s="36">
        <f t="shared" si="67"/>
        <v>1984103.9775727123</v>
      </c>
      <c r="N425" s="40">
        <f>'jan-mai'!M425</f>
        <v>1888009.069991471</v>
      </c>
      <c r="O425" s="40">
        <f t="shared" si="69"/>
        <v>96094.907581241336</v>
      </c>
      <c r="P425" s="4"/>
      <c r="Q425" s="4"/>
      <c r="R425" s="4"/>
      <c r="S425" s="4"/>
      <c r="T425" s="4"/>
    </row>
    <row r="426" spans="1:20" s="34" customFormat="1" x14ac:dyDescent="0.3">
      <c r="A426" s="33">
        <v>2019</v>
      </c>
      <c r="B426" s="34" t="s">
        <v>476</v>
      </c>
      <c r="C426" s="35">
        <v>46375</v>
      </c>
      <c r="D426" s="35">
        <v>3276</v>
      </c>
      <c r="E426" s="36">
        <f t="shared" si="61"/>
        <v>14155.982905982906</v>
      </c>
      <c r="F426" s="37">
        <f t="shared" si="68"/>
        <v>0.81706072485014958</v>
      </c>
      <c r="G426" s="38">
        <f t="shared" si="62"/>
        <v>1901.7082866117241</v>
      </c>
      <c r="H426" s="38">
        <f t="shared" si="63"/>
        <v>502.93744876175356</v>
      </c>
      <c r="I426" s="36">
        <f t="shared" si="64"/>
        <v>2404.6457353734777</v>
      </c>
      <c r="J426" s="39">
        <f t="shared" si="70"/>
        <v>-209.08136636776354</v>
      </c>
      <c r="K426" s="36">
        <f t="shared" si="65"/>
        <v>2195.5643690057141</v>
      </c>
      <c r="L426" s="36">
        <f t="shared" si="66"/>
        <v>7877619.4290835131</v>
      </c>
      <c r="M426" s="36">
        <f t="shared" si="67"/>
        <v>7192668.872862719</v>
      </c>
      <c r="N426" s="40">
        <f>'jan-mai'!M426</f>
        <v>6889382.9739029277</v>
      </c>
      <c r="O426" s="40">
        <f t="shared" si="69"/>
        <v>303285.89895979129</v>
      </c>
      <c r="P426" s="4"/>
      <c r="Q426" s="4"/>
      <c r="R426" s="4"/>
      <c r="S426" s="4"/>
      <c r="T426" s="4"/>
    </row>
    <row r="427" spans="1:20" s="34" customFormat="1" x14ac:dyDescent="0.3">
      <c r="A427" s="33">
        <v>2020</v>
      </c>
      <c r="B427" s="34" t="s">
        <v>477</v>
      </c>
      <c r="C427" s="35">
        <v>54579</v>
      </c>
      <c r="D427" s="35">
        <v>3978</v>
      </c>
      <c r="E427" s="36">
        <f t="shared" si="61"/>
        <v>13720.211161387631</v>
      </c>
      <c r="F427" s="37">
        <f t="shared" si="68"/>
        <v>0.79190867572202106</v>
      </c>
      <c r="G427" s="38">
        <f t="shared" si="62"/>
        <v>2163.171333368889</v>
      </c>
      <c r="H427" s="38">
        <f t="shared" si="63"/>
        <v>655.45755937009972</v>
      </c>
      <c r="I427" s="36">
        <f t="shared" si="64"/>
        <v>2818.6288927389887</v>
      </c>
      <c r="J427" s="39">
        <f t="shared" si="70"/>
        <v>-209.08136636776354</v>
      </c>
      <c r="K427" s="36">
        <f t="shared" si="65"/>
        <v>2609.5475263712251</v>
      </c>
      <c r="L427" s="36">
        <f t="shared" si="66"/>
        <v>11212505.735315697</v>
      </c>
      <c r="M427" s="36">
        <f t="shared" si="67"/>
        <v>10380780.059904734</v>
      </c>
      <c r="N427" s="40">
        <f>'jan-mai'!M427</f>
        <v>10494629.325453553</v>
      </c>
      <c r="O427" s="40">
        <f t="shared" si="69"/>
        <v>-113849.26554881968</v>
      </c>
      <c r="P427" s="4"/>
      <c r="Q427" s="4"/>
      <c r="R427" s="4"/>
      <c r="S427" s="4"/>
      <c r="T427" s="4"/>
    </row>
    <row r="428" spans="1:20" s="34" customFormat="1" x14ac:dyDescent="0.3">
      <c r="A428" s="33">
        <v>2021</v>
      </c>
      <c r="B428" s="34" t="s">
        <v>478</v>
      </c>
      <c r="C428" s="35">
        <v>31103</v>
      </c>
      <c r="D428" s="35">
        <v>2668</v>
      </c>
      <c r="E428" s="36">
        <f t="shared" si="61"/>
        <v>11657.796101949025</v>
      </c>
      <c r="F428" s="37">
        <f t="shared" si="68"/>
        <v>0.67286937236890876</v>
      </c>
      <c r="G428" s="38">
        <f t="shared" si="62"/>
        <v>3400.6203690320531</v>
      </c>
      <c r="H428" s="38">
        <f t="shared" si="63"/>
        <v>1377.3028301736119</v>
      </c>
      <c r="I428" s="36">
        <f t="shared" si="64"/>
        <v>4777.9231992056648</v>
      </c>
      <c r="J428" s="39">
        <f t="shared" si="70"/>
        <v>-209.08136636776354</v>
      </c>
      <c r="K428" s="36">
        <f t="shared" si="65"/>
        <v>4568.8418328379012</v>
      </c>
      <c r="L428" s="36">
        <f t="shared" si="66"/>
        <v>12747499.095480714</v>
      </c>
      <c r="M428" s="36">
        <f t="shared" si="67"/>
        <v>12189670.01001152</v>
      </c>
      <c r="N428" s="40">
        <f>'jan-mai'!M428</f>
        <v>10079193.826121189</v>
      </c>
      <c r="O428" s="40">
        <f t="shared" si="69"/>
        <v>2110476.1838903315</v>
      </c>
      <c r="P428" s="4"/>
      <c r="Q428" s="4"/>
      <c r="R428" s="4"/>
      <c r="S428" s="4"/>
      <c r="T428" s="4"/>
    </row>
    <row r="429" spans="1:20" s="34" customFormat="1" x14ac:dyDescent="0.3">
      <c r="A429" s="33">
        <v>2022</v>
      </c>
      <c r="B429" s="34" t="s">
        <v>479</v>
      </c>
      <c r="C429" s="35">
        <v>18194</v>
      </c>
      <c r="D429" s="35">
        <v>1318</v>
      </c>
      <c r="E429" s="36">
        <f t="shared" si="61"/>
        <v>13804.248861911989</v>
      </c>
      <c r="F429" s="37">
        <f t="shared" si="68"/>
        <v>0.79675919757989577</v>
      </c>
      <c r="G429" s="38">
        <f t="shared" si="62"/>
        <v>2112.7487130542745</v>
      </c>
      <c r="H429" s="38">
        <f t="shared" si="63"/>
        <v>626.04436418657474</v>
      </c>
      <c r="I429" s="36">
        <f t="shared" si="64"/>
        <v>2738.793077240849</v>
      </c>
      <c r="J429" s="39">
        <f t="shared" si="70"/>
        <v>-209.08136636776354</v>
      </c>
      <c r="K429" s="36">
        <f t="shared" si="65"/>
        <v>2529.7117108730854</v>
      </c>
      <c r="L429" s="36">
        <f t="shared" si="66"/>
        <v>3609729.2758034389</v>
      </c>
      <c r="M429" s="36">
        <f t="shared" si="67"/>
        <v>3334160.0349307265</v>
      </c>
      <c r="N429" s="40">
        <f>'jan-mai'!M429</f>
        <v>2929939.303908444</v>
      </c>
      <c r="O429" s="40">
        <f t="shared" si="69"/>
        <v>404220.7310222825</v>
      </c>
      <c r="P429" s="4"/>
      <c r="Q429" s="4"/>
      <c r="R429" s="4"/>
      <c r="S429" s="4"/>
      <c r="T429" s="4"/>
    </row>
    <row r="430" spans="1:20" s="34" customFormat="1" x14ac:dyDescent="0.3">
      <c r="A430" s="33">
        <v>2023</v>
      </c>
      <c r="B430" s="34" t="s">
        <v>480</v>
      </c>
      <c r="C430" s="35">
        <v>14742</v>
      </c>
      <c r="D430" s="35">
        <v>1139</v>
      </c>
      <c r="E430" s="36">
        <f t="shared" si="61"/>
        <v>12942.932396839333</v>
      </c>
      <c r="F430" s="37">
        <f t="shared" si="68"/>
        <v>0.74704538682217025</v>
      </c>
      <c r="G430" s="38">
        <f t="shared" si="62"/>
        <v>2629.5385920978683</v>
      </c>
      <c r="H430" s="38">
        <f t="shared" si="63"/>
        <v>927.50512696200428</v>
      </c>
      <c r="I430" s="36">
        <f t="shared" si="64"/>
        <v>3557.0437190598727</v>
      </c>
      <c r="J430" s="39">
        <f t="shared" si="70"/>
        <v>-209.08136636776354</v>
      </c>
      <c r="K430" s="36">
        <f t="shared" si="65"/>
        <v>3347.9623526921091</v>
      </c>
      <c r="L430" s="36">
        <f t="shared" si="66"/>
        <v>4051472.796009195</v>
      </c>
      <c r="M430" s="36">
        <f t="shared" si="67"/>
        <v>3813329.1197163123</v>
      </c>
      <c r="N430" s="40">
        <f>'jan-mai'!M430</f>
        <v>3884397.9265187522</v>
      </c>
      <c r="O430" s="40">
        <f t="shared" si="69"/>
        <v>-71068.806802439969</v>
      </c>
      <c r="P430" s="4"/>
      <c r="Q430" s="4"/>
      <c r="R430" s="4"/>
      <c r="S430" s="4"/>
      <c r="T430" s="4"/>
    </row>
    <row r="431" spans="1:20" s="34" customFormat="1" x14ac:dyDescent="0.3">
      <c r="A431" s="33">
        <v>2024</v>
      </c>
      <c r="B431" s="34" t="s">
        <v>481</v>
      </c>
      <c r="C431" s="35">
        <v>13548</v>
      </c>
      <c r="D431" s="35">
        <v>1000</v>
      </c>
      <c r="E431" s="36">
        <f t="shared" si="61"/>
        <v>13548</v>
      </c>
      <c r="F431" s="37">
        <f t="shared" si="68"/>
        <v>0.78196892252472139</v>
      </c>
      <c r="G431" s="38">
        <f t="shared" si="62"/>
        <v>2266.4980302014678</v>
      </c>
      <c r="H431" s="38">
        <f t="shared" si="63"/>
        <v>715.73146585577069</v>
      </c>
      <c r="I431" s="36">
        <f t="shared" si="64"/>
        <v>2982.2294960572385</v>
      </c>
      <c r="J431" s="39">
        <f t="shared" si="70"/>
        <v>-209.08136636776354</v>
      </c>
      <c r="K431" s="36">
        <f t="shared" si="65"/>
        <v>2773.1481296894749</v>
      </c>
      <c r="L431" s="36">
        <f t="shared" si="66"/>
        <v>2982229.4960572384</v>
      </c>
      <c r="M431" s="36">
        <f t="shared" si="67"/>
        <v>2773148.1296894751</v>
      </c>
      <c r="N431" s="40">
        <f>'jan-mai'!M431</f>
        <v>2685425.572009441</v>
      </c>
      <c r="O431" s="40">
        <f t="shared" si="69"/>
        <v>87722.557680034079</v>
      </c>
      <c r="P431" s="4"/>
      <c r="Q431" s="4"/>
      <c r="R431" s="4"/>
      <c r="S431" s="4"/>
      <c r="T431" s="4"/>
    </row>
    <row r="432" spans="1:20" s="34" customFormat="1" x14ac:dyDescent="0.3">
      <c r="A432" s="33">
        <v>2025</v>
      </c>
      <c r="B432" s="34" t="s">
        <v>482</v>
      </c>
      <c r="C432" s="35">
        <v>39012</v>
      </c>
      <c r="D432" s="35">
        <v>2922</v>
      </c>
      <c r="E432" s="36">
        <f t="shared" si="61"/>
        <v>13351.129363449692</v>
      </c>
      <c r="F432" s="37">
        <f t="shared" si="68"/>
        <v>0.77060586380461504</v>
      </c>
      <c r="G432" s="38">
        <f t="shared" si="62"/>
        <v>2384.6204121316523</v>
      </c>
      <c r="H432" s="38">
        <f t="shared" si="63"/>
        <v>784.63618864837838</v>
      </c>
      <c r="I432" s="36">
        <f t="shared" si="64"/>
        <v>3169.2566007800306</v>
      </c>
      <c r="J432" s="39">
        <f t="shared" si="70"/>
        <v>-209.08136636776354</v>
      </c>
      <c r="K432" s="36">
        <f t="shared" si="65"/>
        <v>2960.1752344122669</v>
      </c>
      <c r="L432" s="36">
        <f t="shared" si="66"/>
        <v>9260567.7874792498</v>
      </c>
      <c r="M432" s="36">
        <f t="shared" si="67"/>
        <v>8649632.0349526443</v>
      </c>
      <c r="N432" s="40">
        <f>'jan-mai'!M432</f>
        <v>7453027.121411588</v>
      </c>
      <c r="O432" s="40">
        <f t="shared" si="69"/>
        <v>1196604.9135410562</v>
      </c>
      <c r="P432" s="4"/>
      <c r="Q432" s="4"/>
      <c r="R432" s="4"/>
      <c r="S432" s="4"/>
      <c r="T432" s="4"/>
    </row>
    <row r="433" spans="1:20" s="34" customFormat="1" x14ac:dyDescent="0.3">
      <c r="A433" s="33">
        <v>2027</v>
      </c>
      <c r="B433" s="34" t="s">
        <v>483</v>
      </c>
      <c r="C433" s="35">
        <v>10464</v>
      </c>
      <c r="D433" s="35">
        <v>959</v>
      </c>
      <c r="E433" s="36">
        <f t="shared" si="61"/>
        <v>10911.366006256518</v>
      </c>
      <c r="F433" s="37">
        <f t="shared" si="68"/>
        <v>0.62978661936708602</v>
      </c>
      <c r="G433" s="38">
        <f t="shared" si="62"/>
        <v>3848.478426447557</v>
      </c>
      <c r="H433" s="38">
        <f t="shared" si="63"/>
        <v>1638.5533636659895</v>
      </c>
      <c r="I433" s="36">
        <f t="shared" si="64"/>
        <v>5487.0317901135468</v>
      </c>
      <c r="J433" s="39">
        <f t="shared" si="70"/>
        <v>-209.08136636776354</v>
      </c>
      <c r="K433" s="36">
        <f t="shared" si="65"/>
        <v>5277.9504237457832</v>
      </c>
      <c r="L433" s="36">
        <f t="shared" si="66"/>
        <v>5262063.4867188912</v>
      </c>
      <c r="M433" s="36">
        <f t="shared" si="67"/>
        <v>5061554.4563722061</v>
      </c>
      <c r="N433" s="40">
        <f>'jan-mai'!M433</f>
        <v>4341787.3235570528</v>
      </c>
      <c r="O433" s="40">
        <f t="shared" si="69"/>
        <v>719767.13281515334</v>
      </c>
      <c r="P433" s="4"/>
      <c r="Q433" s="4"/>
      <c r="R433" s="4"/>
      <c r="S433" s="4"/>
      <c r="T433" s="4"/>
    </row>
    <row r="434" spans="1:20" s="34" customFormat="1" x14ac:dyDescent="0.3">
      <c r="A434" s="33">
        <v>2028</v>
      </c>
      <c r="B434" s="34" t="s">
        <v>484</v>
      </c>
      <c r="C434" s="35">
        <v>32611</v>
      </c>
      <c r="D434" s="35">
        <v>2211</v>
      </c>
      <c r="E434" s="36">
        <f t="shared" si="61"/>
        <v>14749.434644957033</v>
      </c>
      <c r="F434" s="37">
        <f t="shared" si="68"/>
        <v>0.85131381142351981</v>
      </c>
      <c r="G434" s="38">
        <f t="shared" si="62"/>
        <v>1545.6372432272481</v>
      </c>
      <c r="H434" s="38">
        <f t="shared" si="63"/>
        <v>295.22934012080918</v>
      </c>
      <c r="I434" s="36">
        <f t="shared" si="64"/>
        <v>1840.8665833480572</v>
      </c>
      <c r="J434" s="39">
        <f t="shared" si="70"/>
        <v>-209.08136636776354</v>
      </c>
      <c r="K434" s="36">
        <f t="shared" si="65"/>
        <v>1631.7852169802936</v>
      </c>
      <c r="L434" s="36">
        <f t="shared" si="66"/>
        <v>4070156.0157825546</v>
      </c>
      <c r="M434" s="36">
        <f t="shared" si="67"/>
        <v>3607877.1147434292</v>
      </c>
      <c r="N434" s="40">
        <f>'jan-mai'!M434</f>
        <v>4370207.7397128735</v>
      </c>
      <c r="O434" s="40">
        <f t="shared" si="69"/>
        <v>-762330.62496944424</v>
      </c>
      <c r="P434" s="4"/>
      <c r="Q434" s="4"/>
      <c r="R434" s="4"/>
      <c r="S434" s="4"/>
      <c r="T434" s="4"/>
    </row>
    <row r="435" spans="1:20" s="34" customFormat="1" x14ac:dyDescent="0.3">
      <c r="A435" s="33">
        <v>2030</v>
      </c>
      <c r="B435" s="34" t="s">
        <v>485</v>
      </c>
      <c r="C435" s="35">
        <v>155621</v>
      </c>
      <c r="D435" s="35">
        <v>10227</v>
      </c>
      <c r="E435" s="36">
        <f t="shared" si="61"/>
        <v>15216.681333724455</v>
      </c>
      <c r="F435" s="37">
        <f t="shared" si="68"/>
        <v>0.87828254406071382</v>
      </c>
      <c r="G435" s="38">
        <f t="shared" si="62"/>
        <v>1265.2892299667949</v>
      </c>
      <c r="H435" s="38">
        <f t="shared" si="63"/>
        <v>131.6929990522116</v>
      </c>
      <c r="I435" s="36">
        <f t="shared" si="64"/>
        <v>1396.9822290190066</v>
      </c>
      <c r="J435" s="39">
        <f t="shared" si="70"/>
        <v>-209.08136636776354</v>
      </c>
      <c r="K435" s="36">
        <f t="shared" si="65"/>
        <v>1187.900862651243</v>
      </c>
      <c r="L435" s="36">
        <f t="shared" si="66"/>
        <v>14286937.256177381</v>
      </c>
      <c r="M435" s="36">
        <f t="shared" si="67"/>
        <v>12148662.122334262</v>
      </c>
      <c r="N435" s="40">
        <f>'jan-mai'!M435</f>
        <v>11151119.924940554</v>
      </c>
      <c r="O435" s="40">
        <f t="shared" si="69"/>
        <v>997542.19739370793</v>
      </c>
      <c r="P435" s="4"/>
      <c r="Q435" s="4"/>
      <c r="R435" s="4"/>
      <c r="S435" s="4"/>
      <c r="T435" s="4"/>
    </row>
    <row r="436" spans="1:20" s="34" customFormat="1" x14ac:dyDescent="0.3">
      <c r="A436" s="41"/>
      <c r="C436" s="35"/>
      <c r="D436" s="42"/>
      <c r="E436" s="36"/>
      <c r="F436" s="37"/>
      <c r="G436" s="38"/>
      <c r="H436" s="38"/>
      <c r="I436" s="36"/>
      <c r="J436" s="39"/>
      <c r="K436" s="36"/>
      <c r="M436" s="36"/>
      <c r="N436" s="40"/>
      <c r="O436" s="40"/>
      <c r="P436" s="4"/>
      <c r="Q436" s="4"/>
      <c r="R436" s="4"/>
      <c r="S436" s="4"/>
      <c r="T436" s="4"/>
    </row>
    <row r="437" spans="1:20" s="59" customFormat="1" ht="14.4" thickBot="1" x14ac:dyDescent="0.35">
      <c r="A437" s="43"/>
      <c r="B437" s="43" t="s">
        <v>33</v>
      </c>
      <c r="C437" s="44">
        <f>SUM(C8:C436)</f>
        <v>90334880</v>
      </c>
      <c r="D437" s="45">
        <f>SUM(D8:D435)</f>
        <v>5213985</v>
      </c>
      <c r="E437" s="45">
        <f>(C437*1000)/D437</f>
        <v>17325.496717002447</v>
      </c>
      <c r="F437" s="46">
        <f>IF(C437&gt;0,E437/E$437,"")</f>
        <v>1</v>
      </c>
      <c r="G437" s="47"/>
      <c r="H437" s="47"/>
      <c r="I437" s="45"/>
      <c r="J437" s="48"/>
      <c r="K437" s="45"/>
      <c r="L437" s="45">
        <f>SUM(L8:L435)</f>
        <v>1090147108.0210235</v>
      </c>
      <c r="M437" s="45">
        <f>SUM(M8:M436)</f>
        <v>-6.5192580223083496E-8</v>
      </c>
      <c r="N437" s="45">
        <f>jan!M437</f>
        <v>1.1344673112034798E-7</v>
      </c>
      <c r="O437" s="45">
        <f t="shared" si="69"/>
        <v>-1.7863931134343147E-7</v>
      </c>
      <c r="P437" s="4"/>
      <c r="Q437" s="4"/>
      <c r="R437" s="4"/>
      <c r="S437" s="4"/>
      <c r="T437" s="4"/>
    </row>
    <row r="438" spans="1:20" s="34" customFormat="1" ht="14.4" thickTop="1" x14ac:dyDescent="0.3">
      <c r="A438" s="49"/>
      <c r="B438" s="49"/>
      <c r="C438" s="49"/>
      <c r="D438" s="2"/>
      <c r="E438" s="36"/>
      <c r="F438" s="37"/>
      <c r="G438" s="38"/>
      <c r="H438" s="38"/>
      <c r="I438" s="36"/>
      <c r="J438" s="39"/>
      <c r="K438" s="36"/>
      <c r="L438" s="36"/>
      <c r="M438" s="36"/>
      <c r="O438" s="50"/>
      <c r="P438" s="4"/>
      <c r="Q438" s="4"/>
      <c r="R438" s="4"/>
      <c r="S438" s="4"/>
      <c r="T438" s="4"/>
    </row>
    <row r="439" spans="1:20" s="34" customFormat="1" x14ac:dyDescent="0.3">
      <c r="A439" s="51" t="s">
        <v>34</v>
      </c>
      <c r="B439" s="51"/>
      <c r="C439" s="51"/>
      <c r="D439" s="52">
        <f>L437</f>
        <v>1090147108.0210235</v>
      </c>
      <c r="E439" s="53" t="s">
        <v>35</v>
      </c>
      <c r="F439" s="54">
        <f>D437</f>
        <v>5213985</v>
      </c>
      <c r="G439" s="53" t="s">
        <v>36</v>
      </c>
      <c r="H439" s="53"/>
      <c r="I439" s="55">
        <f>-L437/D437</f>
        <v>-209.08136636776354</v>
      </c>
      <c r="J439" s="56" t="s">
        <v>37</v>
      </c>
      <c r="M439" s="57"/>
      <c r="P439" s="4"/>
      <c r="Q439" s="4"/>
      <c r="R439" s="4"/>
      <c r="S439" s="4"/>
      <c r="T439" s="4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14" sqref="L14"/>
    </sheetView>
  </sheetViews>
  <sheetFormatPr baseColWidth="10" defaultColWidth="8.6640625" defaultRowHeight="13.8" x14ac:dyDescent="0.3"/>
  <cols>
    <col min="1" max="1" width="6.5546875" style="2" customWidth="1"/>
    <col min="2" max="2" width="14" style="2" bestFit="1" customWidth="1"/>
    <col min="3" max="6" width="11.44140625" style="2" customWidth="1"/>
    <col min="7" max="8" width="11.44140625" style="60" customWidth="1"/>
    <col min="9" max="9" width="11.44140625" style="2" customWidth="1"/>
    <col min="10" max="10" width="11.44140625" style="61" customWidth="1"/>
    <col min="11" max="11" width="11.44140625" style="2" customWidth="1"/>
    <col min="12" max="13" width="12.88671875" style="2" bestFit="1" customWidth="1"/>
    <col min="14" max="15" width="11.44140625" style="2" customWidth="1"/>
    <col min="16" max="18" width="11.44140625" style="4" customWidth="1"/>
    <col min="19" max="235" width="11.44140625" style="2" customWidth="1"/>
    <col min="236" max="16384" width="8.6640625" style="2"/>
  </cols>
  <sheetData>
    <row r="1" spans="1:18" ht="22.5" customHeight="1" x14ac:dyDescent="0.3">
      <c r="A1" s="76" t="s">
        <v>497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3"/>
      <c r="O1" s="3"/>
    </row>
    <row r="2" spans="1:18" x14ac:dyDescent="0.3">
      <c r="A2" s="78" t="s">
        <v>0</v>
      </c>
      <c r="B2" s="78" t="s">
        <v>1</v>
      </c>
      <c r="C2" s="5" t="s">
        <v>2</v>
      </c>
      <c r="D2" s="6" t="s">
        <v>3</v>
      </c>
      <c r="E2" s="81" t="s">
        <v>498</v>
      </c>
      <c r="F2" s="82"/>
      <c r="G2" s="81" t="s">
        <v>4</v>
      </c>
      <c r="H2" s="83"/>
      <c r="I2" s="83"/>
      <c r="J2" s="83"/>
      <c r="K2" s="82"/>
      <c r="L2" s="81" t="s">
        <v>5</v>
      </c>
      <c r="M2" s="82"/>
      <c r="N2" s="7" t="s">
        <v>6</v>
      </c>
      <c r="O2" s="7" t="s">
        <v>7</v>
      </c>
    </row>
    <row r="3" spans="1:18" x14ac:dyDescent="0.3">
      <c r="A3" s="79"/>
      <c r="B3" s="79"/>
      <c r="C3" s="8" t="s">
        <v>44</v>
      </c>
      <c r="D3" s="9" t="s">
        <v>486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8" x14ac:dyDescent="0.3">
      <c r="A4" s="79"/>
      <c r="B4" s="79"/>
      <c r="C4" s="9" t="s">
        <v>18</v>
      </c>
      <c r="D4" s="9"/>
      <c r="E4" s="18"/>
      <c r="F4" s="16" t="s">
        <v>19</v>
      </c>
      <c r="G4" s="19" t="s">
        <v>20</v>
      </c>
      <c r="H4" s="71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46</v>
      </c>
      <c r="O4" s="17" t="s">
        <v>47</v>
      </c>
    </row>
    <row r="5" spans="1:18" s="34" customFormat="1" x14ac:dyDescent="0.3">
      <c r="A5" s="80"/>
      <c r="B5" s="80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45</v>
      </c>
      <c r="N5" s="27"/>
      <c r="O5" s="27"/>
      <c r="P5" s="4"/>
      <c r="Q5" s="4"/>
      <c r="R5" s="4"/>
    </row>
    <row r="6" spans="1:18" s="58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  <c r="P6" s="4"/>
      <c r="Q6" s="4"/>
      <c r="R6" s="4"/>
    </row>
    <row r="7" spans="1:18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P7" s="4"/>
      <c r="Q7" s="4"/>
      <c r="R7" s="4"/>
    </row>
    <row r="8" spans="1:18" s="34" customFormat="1" x14ac:dyDescent="0.3">
      <c r="A8" s="33">
        <v>101</v>
      </c>
      <c r="B8" s="34" t="s">
        <v>64</v>
      </c>
      <c r="C8" s="35">
        <v>327817</v>
      </c>
      <c r="D8" s="35">
        <v>30544</v>
      </c>
      <c r="E8" s="36">
        <f t="shared" ref="E8:E71" si="1">(C8*1000)/D8</f>
        <v>10732.615243583028</v>
      </c>
      <c r="F8" s="37">
        <f>IF(ISNUMBER(C8),E8/E$437,"")</f>
        <v>0.76977063544806845</v>
      </c>
      <c r="G8" s="38">
        <f t="shared" ref="G8:G71" si="2">(E$437-E8)*0.6</f>
        <v>1925.9995695254299</v>
      </c>
      <c r="H8" s="38">
        <f t="shared" ref="H8:H71" si="3">IF(E8&gt;=E$437*0.9,0,IF(E8&lt;0.9*E$437,(E$437*0.9-E8)*0.35))</f>
        <v>635.5082404754445</v>
      </c>
      <c r="I8" s="36">
        <f t="shared" ref="I8:I71" si="4">G8+H8</f>
        <v>2561.5078100008745</v>
      </c>
      <c r="J8" s="39">
        <f>I$439</f>
        <v>-188.26671939531039</v>
      </c>
      <c r="K8" s="36">
        <f t="shared" ref="K8:K71" si="5">I8+J8</f>
        <v>2373.2410906055643</v>
      </c>
      <c r="L8" s="36">
        <f t="shared" ref="L8:L71" si="6">(I8*D8)</f>
        <v>78238694.548666716</v>
      </c>
      <c r="M8" s="36">
        <f t="shared" ref="M8:M71" si="7">(K8*D8)</f>
        <v>72488275.871456355</v>
      </c>
      <c r="N8" s="40">
        <f>'jan-apr'!M8</f>
        <v>42080438.431762777</v>
      </c>
      <c r="O8" s="40">
        <f>M8-N8</f>
        <v>30407837.439693578</v>
      </c>
      <c r="P8" s="4"/>
      <c r="Q8" s="4"/>
      <c r="R8" s="4"/>
    </row>
    <row r="9" spans="1:18" s="34" customFormat="1" x14ac:dyDescent="0.3">
      <c r="A9" s="33">
        <v>104</v>
      </c>
      <c r="B9" s="34" t="s">
        <v>65</v>
      </c>
      <c r="C9" s="35">
        <v>375468</v>
      </c>
      <c r="D9" s="35">
        <v>32182</v>
      </c>
      <c r="E9" s="36">
        <f t="shared" si="1"/>
        <v>11667.018830402088</v>
      </c>
      <c r="F9" s="37">
        <f t="shared" ref="F9:F72" si="8">IF(ISNUMBER(C9),E9/E$437,"")</f>
        <v>0.8367884523050283</v>
      </c>
      <c r="G9" s="38">
        <f t="shared" si="2"/>
        <v>1365.3574174339938</v>
      </c>
      <c r="H9" s="38">
        <f t="shared" si="3"/>
        <v>308.46698508877341</v>
      </c>
      <c r="I9" s="36">
        <f t="shared" si="4"/>
        <v>1673.8244025227673</v>
      </c>
      <c r="J9" s="39">
        <f>I$439</f>
        <v>-188.26671939531039</v>
      </c>
      <c r="K9" s="36">
        <f t="shared" si="5"/>
        <v>1485.5576831274568</v>
      </c>
      <c r="L9" s="36">
        <f t="shared" si="6"/>
        <v>53867016.921987697</v>
      </c>
      <c r="M9" s="36">
        <f t="shared" si="7"/>
        <v>47808217.358407818</v>
      </c>
      <c r="N9" s="40">
        <f>'jan-apr'!M9</f>
        <v>27966293.125032425</v>
      </c>
      <c r="O9" s="40">
        <f t="shared" ref="O9:O72" si="9">M9-N9</f>
        <v>19841924.233375393</v>
      </c>
      <c r="P9" s="4"/>
      <c r="Q9" s="4"/>
      <c r="R9" s="4"/>
    </row>
    <row r="10" spans="1:18" s="34" customFormat="1" x14ac:dyDescent="0.3">
      <c r="A10" s="33">
        <v>105</v>
      </c>
      <c r="B10" s="34" t="s">
        <v>66</v>
      </c>
      <c r="C10" s="35">
        <v>610652</v>
      </c>
      <c r="D10" s="35">
        <v>54678</v>
      </c>
      <c r="E10" s="36">
        <f t="shared" si="1"/>
        <v>11168.148066864187</v>
      </c>
      <c r="F10" s="37">
        <f t="shared" si="8"/>
        <v>0.80100816428206623</v>
      </c>
      <c r="G10" s="38">
        <f t="shared" si="2"/>
        <v>1664.6798755567345</v>
      </c>
      <c r="H10" s="38">
        <f t="shared" si="3"/>
        <v>483.07175232703889</v>
      </c>
      <c r="I10" s="36">
        <f t="shared" si="4"/>
        <v>2147.7516278837734</v>
      </c>
      <c r="J10" s="39">
        <f t="shared" ref="J10:J73" si="10">I$439</f>
        <v>-188.26671939531039</v>
      </c>
      <c r="K10" s="36">
        <f t="shared" si="5"/>
        <v>1959.4849084884629</v>
      </c>
      <c r="L10" s="36">
        <f t="shared" si="6"/>
        <v>117434763.50942896</v>
      </c>
      <c r="M10" s="36">
        <f t="shared" si="7"/>
        <v>107140715.82633218</v>
      </c>
      <c r="N10" s="40">
        <f>'jan-apr'!M10</f>
        <v>63595463.808667034</v>
      </c>
      <c r="O10" s="40">
        <f t="shared" si="9"/>
        <v>43545252.017665148</v>
      </c>
      <c r="P10" s="4"/>
      <c r="Q10" s="4"/>
      <c r="R10" s="4"/>
    </row>
    <row r="11" spans="1:18" s="34" customFormat="1" x14ac:dyDescent="0.3">
      <c r="A11" s="33">
        <v>106</v>
      </c>
      <c r="B11" s="34" t="s">
        <v>67</v>
      </c>
      <c r="C11" s="35">
        <v>916895</v>
      </c>
      <c r="D11" s="35">
        <v>78967</v>
      </c>
      <c r="E11" s="36">
        <f t="shared" si="1"/>
        <v>11611.116035812427</v>
      </c>
      <c r="F11" s="37">
        <f t="shared" si="8"/>
        <v>0.83277896079359681</v>
      </c>
      <c r="G11" s="38">
        <f t="shared" si="2"/>
        <v>1398.8990941877905</v>
      </c>
      <c r="H11" s="38">
        <f t="shared" si="3"/>
        <v>328.03296319515493</v>
      </c>
      <c r="I11" s="36">
        <f t="shared" si="4"/>
        <v>1726.9320573829455</v>
      </c>
      <c r="J11" s="39">
        <f t="shared" si="10"/>
        <v>-188.26671939531039</v>
      </c>
      <c r="K11" s="36">
        <f t="shared" si="5"/>
        <v>1538.665337987635</v>
      </c>
      <c r="L11" s="36">
        <f t="shared" si="6"/>
        <v>136370643.77535906</v>
      </c>
      <c r="M11" s="36">
        <f t="shared" si="7"/>
        <v>121503785.74486957</v>
      </c>
      <c r="N11" s="40">
        <f>'jan-apr'!M11</f>
        <v>74424846.131515637</v>
      </c>
      <c r="O11" s="40">
        <f t="shared" si="9"/>
        <v>47078939.613353938</v>
      </c>
      <c r="P11" s="4"/>
      <c r="Q11" s="4"/>
      <c r="R11" s="4"/>
    </row>
    <row r="12" spans="1:18" s="34" customFormat="1" x14ac:dyDescent="0.3">
      <c r="A12" s="33">
        <v>111</v>
      </c>
      <c r="B12" s="34" t="s">
        <v>68</v>
      </c>
      <c r="C12" s="35">
        <v>61991</v>
      </c>
      <c r="D12" s="35">
        <v>4511</v>
      </c>
      <c r="E12" s="36">
        <f t="shared" si="1"/>
        <v>13742.185768122368</v>
      </c>
      <c r="F12" s="37">
        <f t="shared" si="8"/>
        <v>0.98562473647768978</v>
      </c>
      <c r="G12" s="38">
        <f t="shared" si="2"/>
        <v>120.25725480182591</v>
      </c>
      <c r="H12" s="38">
        <f t="shared" si="3"/>
        <v>0</v>
      </c>
      <c r="I12" s="36">
        <f t="shared" si="4"/>
        <v>120.25725480182591</v>
      </c>
      <c r="J12" s="39">
        <f t="shared" si="10"/>
        <v>-188.26671939531039</v>
      </c>
      <c r="K12" s="36">
        <f t="shared" si="5"/>
        <v>-68.009464593484481</v>
      </c>
      <c r="L12" s="36">
        <f t="shared" si="6"/>
        <v>542480.47641103668</v>
      </c>
      <c r="M12" s="36">
        <f t="shared" si="7"/>
        <v>-306790.69478120847</v>
      </c>
      <c r="N12" s="40">
        <f>'jan-apr'!M12</f>
        <v>425845.01511773455</v>
      </c>
      <c r="O12" s="40">
        <f t="shared" si="9"/>
        <v>-732635.70989894308</v>
      </c>
      <c r="P12" s="4"/>
      <c r="Q12" s="4"/>
      <c r="R12" s="4"/>
    </row>
    <row r="13" spans="1:18" s="34" customFormat="1" x14ac:dyDescent="0.3">
      <c r="A13" s="33">
        <v>118</v>
      </c>
      <c r="B13" s="34" t="s">
        <v>69</v>
      </c>
      <c r="C13" s="35">
        <v>15557</v>
      </c>
      <c r="D13" s="35">
        <v>1404</v>
      </c>
      <c r="E13" s="36">
        <f t="shared" si="1"/>
        <v>11080.484330484331</v>
      </c>
      <c r="F13" s="37">
        <f t="shared" si="8"/>
        <v>0.7947206967331647</v>
      </c>
      <c r="G13" s="38">
        <f t="shared" si="2"/>
        <v>1717.2781173846483</v>
      </c>
      <c r="H13" s="38">
        <f t="shared" si="3"/>
        <v>513.75406005998866</v>
      </c>
      <c r="I13" s="36">
        <f t="shared" si="4"/>
        <v>2231.032177444637</v>
      </c>
      <c r="J13" s="39">
        <f t="shared" si="10"/>
        <v>-188.26671939531039</v>
      </c>
      <c r="K13" s="36">
        <f t="shared" si="5"/>
        <v>2042.7654580493265</v>
      </c>
      <c r="L13" s="36">
        <f>(I13*D13)</f>
        <v>3132369.1771322703</v>
      </c>
      <c r="M13" s="36">
        <f t="shared" si="7"/>
        <v>2868042.7031012545</v>
      </c>
      <c r="N13" s="40">
        <f>'jan-apr'!M13</f>
        <v>1711632.5942311077</v>
      </c>
      <c r="O13" s="40">
        <f t="shared" si="9"/>
        <v>1156410.1088701468</v>
      </c>
      <c r="P13" s="4"/>
      <c r="Q13" s="4"/>
      <c r="R13" s="4"/>
    </row>
    <row r="14" spans="1:18" s="34" customFormat="1" x14ac:dyDescent="0.3">
      <c r="A14" s="33">
        <v>119</v>
      </c>
      <c r="B14" s="34" t="s">
        <v>70</v>
      </c>
      <c r="C14" s="35">
        <v>42436</v>
      </c>
      <c r="D14" s="35">
        <v>3610</v>
      </c>
      <c r="E14" s="36">
        <f t="shared" si="1"/>
        <v>11755.124653739613</v>
      </c>
      <c r="F14" s="37">
        <f t="shared" si="8"/>
        <v>0.84310762746205736</v>
      </c>
      <c r="G14" s="38">
        <f t="shared" si="2"/>
        <v>1312.4939234314791</v>
      </c>
      <c r="H14" s="38">
        <f t="shared" si="3"/>
        <v>277.6299469206399</v>
      </c>
      <c r="I14" s="36">
        <f t="shared" si="4"/>
        <v>1590.123870352119</v>
      </c>
      <c r="J14" s="39">
        <f t="shared" si="10"/>
        <v>-188.26671939531039</v>
      </c>
      <c r="K14" s="36">
        <f t="shared" si="5"/>
        <v>1401.8571509568085</v>
      </c>
      <c r="L14" s="36">
        <f t="shared" si="6"/>
        <v>5740347.1719711497</v>
      </c>
      <c r="M14" s="36">
        <f t="shared" si="7"/>
        <v>5060704.3149540788</v>
      </c>
      <c r="N14" s="40">
        <f>'jan-apr'!M14</f>
        <v>5402260.1603805535</v>
      </c>
      <c r="O14" s="40">
        <f t="shared" si="9"/>
        <v>-341555.8454264747</v>
      </c>
      <c r="P14" s="4"/>
      <c r="Q14" s="4"/>
      <c r="R14" s="4"/>
    </row>
    <row r="15" spans="1:18" s="34" customFormat="1" x14ac:dyDescent="0.3">
      <c r="A15" s="33">
        <v>121</v>
      </c>
      <c r="B15" s="34" t="s">
        <v>71</v>
      </c>
      <c r="C15" s="35">
        <v>9798</v>
      </c>
      <c r="D15" s="35">
        <v>672</v>
      </c>
      <c r="E15" s="36">
        <f t="shared" si="1"/>
        <v>14580.357142857143</v>
      </c>
      <c r="F15" s="37">
        <f t="shared" si="8"/>
        <v>1.0457405327771734</v>
      </c>
      <c r="G15" s="38">
        <f t="shared" si="2"/>
        <v>-382.645570039039</v>
      </c>
      <c r="H15" s="38">
        <f t="shared" si="3"/>
        <v>0</v>
      </c>
      <c r="I15" s="36">
        <f t="shared" si="4"/>
        <v>-382.645570039039</v>
      </c>
      <c r="J15" s="39">
        <f t="shared" si="10"/>
        <v>-188.26671939531039</v>
      </c>
      <c r="K15" s="36">
        <f t="shared" si="5"/>
        <v>-570.91228943434942</v>
      </c>
      <c r="L15" s="36">
        <f t="shared" si="6"/>
        <v>-257137.82306623421</v>
      </c>
      <c r="M15" s="36">
        <f t="shared" si="7"/>
        <v>-383653.05849988281</v>
      </c>
      <c r="N15" s="40">
        <f>'jan-apr'!M15</f>
        <v>497582.69467471848</v>
      </c>
      <c r="O15" s="40">
        <f t="shared" si="9"/>
        <v>-881235.75317460136</v>
      </c>
      <c r="P15" s="4"/>
      <c r="Q15" s="4"/>
      <c r="R15" s="4"/>
    </row>
    <row r="16" spans="1:18" s="34" customFormat="1" x14ac:dyDescent="0.3">
      <c r="A16" s="33">
        <v>122</v>
      </c>
      <c r="B16" s="34" t="s">
        <v>72</v>
      </c>
      <c r="C16" s="35">
        <v>59766</v>
      </c>
      <c r="D16" s="35">
        <v>5343</v>
      </c>
      <c r="E16" s="36">
        <f t="shared" si="1"/>
        <v>11185.850645704661</v>
      </c>
      <c r="F16" s="37">
        <f t="shared" si="8"/>
        <v>0.80227783854633739</v>
      </c>
      <c r="G16" s="38">
        <f t="shared" si="2"/>
        <v>1654.0583282524506</v>
      </c>
      <c r="H16" s="38">
        <f t="shared" si="3"/>
        <v>476.87584973287318</v>
      </c>
      <c r="I16" s="36">
        <f t="shared" si="4"/>
        <v>2130.9341779853239</v>
      </c>
      <c r="J16" s="39">
        <f t="shared" si="10"/>
        <v>-188.26671939531039</v>
      </c>
      <c r="K16" s="36">
        <f t="shared" si="5"/>
        <v>1942.6674585900134</v>
      </c>
      <c r="L16" s="36">
        <f t="shared" si="6"/>
        <v>11385581.312975585</v>
      </c>
      <c r="M16" s="36">
        <f t="shared" si="7"/>
        <v>10379672.231246442</v>
      </c>
      <c r="N16" s="40">
        <f>'jan-apr'!M16</f>
        <v>5745004.5947128264</v>
      </c>
      <c r="O16" s="40">
        <f t="shared" si="9"/>
        <v>4634667.6365336152</v>
      </c>
      <c r="P16" s="4"/>
      <c r="Q16" s="4"/>
      <c r="R16" s="4"/>
    </row>
    <row r="17" spans="1:18" s="34" customFormat="1" x14ac:dyDescent="0.3">
      <c r="A17" s="33">
        <v>123</v>
      </c>
      <c r="B17" s="34" t="s">
        <v>73</v>
      </c>
      <c r="C17" s="35">
        <v>72604</v>
      </c>
      <c r="D17" s="35">
        <v>5736</v>
      </c>
      <c r="E17" s="36">
        <f t="shared" si="1"/>
        <v>12657.601115760111</v>
      </c>
      <c r="F17" s="37">
        <f t="shared" si="8"/>
        <v>0.90783554921084098</v>
      </c>
      <c r="G17" s="38">
        <f t="shared" si="2"/>
        <v>771.00804621917996</v>
      </c>
      <c r="H17" s="38">
        <f t="shared" si="3"/>
        <v>0</v>
      </c>
      <c r="I17" s="36">
        <f t="shared" si="4"/>
        <v>771.00804621917996</v>
      </c>
      <c r="J17" s="39">
        <f t="shared" si="10"/>
        <v>-188.26671939531039</v>
      </c>
      <c r="K17" s="36">
        <f t="shared" si="5"/>
        <v>582.7413268238696</v>
      </c>
      <c r="L17" s="36">
        <f t="shared" si="6"/>
        <v>4422502.1531132162</v>
      </c>
      <c r="M17" s="36">
        <f t="shared" si="7"/>
        <v>3342604.2506617159</v>
      </c>
      <c r="N17" s="40">
        <f>'jan-apr'!M17</f>
        <v>1339124.6301740895</v>
      </c>
      <c r="O17" s="40">
        <f t="shared" si="9"/>
        <v>2003479.6204876264</v>
      </c>
      <c r="P17" s="4"/>
      <c r="Q17" s="4"/>
      <c r="R17" s="4"/>
    </row>
    <row r="18" spans="1:18" s="34" customFormat="1" x14ac:dyDescent="0.3">
      <c r="A18" s="33">
        <v>124</v>
      </c>
      <c r="B18" s="34" t="s">
        <v>74</v>
      </c>
      <c r="C18" s="35">
        <v>194390</v>
      </c>
      <c r="D18" s="35">
        <v>15615</v>
      </c>
      <c r="E18" s="36">
        <f t="shared" si="1"/>
        <v>12448.927313480628</v>
      </c>
      <c r="F18" s="37">
        <f t="shared" si="8"/>
        <v>0.8928689300097955</v>
      </c>
      <c r="G18" s="38">
        <f t="shared" si="2"/>
        <v>896.21232758686995</v>
      </c>
      <c r="H18" s="38">
        <f t="shared" si="3"/>
        <v>34.799016011284579</v>
      </c>
      <c r="I18" s="36">
        <f t="shared" si="4"/>
        <v>931.01134359815455</v>
      </c>
      <c r="J18" s="39">
        <f t="shared" si="10"/>
        <v>-188.26671939531039</v>
      </c>
      <c r="K18" s="36">
        <f t="shared" si="5"/>
        <v>742.74462420284419</v>
      </c>
      <c r="L18" s="36">
        <f t="shared" si="6"/>
        <v>14537742.130285183</v>
      </c>
      <c r="M18" s="36">
        <f t="shared" si="7"/>
        <v>11597957.306927413</v>
      </c>
      <c r="N18" s="40">
        <f>'jan-apr'!M18</f>
        <v>-274874.94766938564</v>
      </c>
      <c r="O18" s="40">
        <f t="shared" si="9"/>
        <v>11872832.254596798</v>
      </c>
      <c r="P18" s="4"/>
      <c r="Q18" s="4"/>
      <c r="R18" s="4"/>
    </row>
    <row r="19" spans="1:18" s="34" customFormat="1" x14ac:dyDescent="0.3">
      <c r="A19" s="33">
        <v>125</v>
      </c>
      <c r="B19" s="34" t="s">
        <v>75</v>
      </c>
      <c r="C19" s="35">
        <v>123686</v>
      </c>
      <c r="D19" s="35">
        <v>11396</v>
      </c>
      <c r="E19" s="36">
        <f t="shared" si="1"/>
        <v>10853.457353457354</v>
      </c>
      <c r="F19" s="37">
        <f t="shared" si="8"/>
        <v>0.77843774086419359</v>
      </c>
      <c r="G19" s="38">
        <f t="shared" si="2"/>
        <v>1853.4943036008344</v>
      </c>
      <c r="H19" s="38">
        <f t="shared" si="3"/>
        <v>593.21350201943051</v>
      </c>
      <c r="I19" s="36">
        <f t="shared" si="4"/>
        <v>2446.7078056202649</v>
      </c>
      <c r="J19" s="39">
        <f t="shared" si="10"/>
        <v>-188.26671939531039</v>
      </c>
      <c r="K19" s="36">
        <f t="shared" si="5"/>
        <v>2258.4410862249547</v>
      </c>
      <c r="L19" s="36">
        <f t="shared" si="6"/>
        <v>27882682.152848538</v>
      </c>
      <c r="M19" s="36">
        <f t="shared" si="7"/>
        <v>25737194.618619584</v>
      </c>
      <c r="N19" s="40">
        <f>'jan-apr'!M19</f>
        <v>16204937.780525435</v>
      </c>
      <c r="O19" s="40">
        <f t="shared" si="9"/>
        <v>9532256.8380941488</v>
      </c>
      <c r="P19" s="4"/>
      <c r="Q19" s="4"/>
      <c r="R19" s="4"/>
    </row>
    <row r="20" spans="1:18" s="34" customFormat="1" x14ac:dyDescent="0.3">
      <c r="A20" s="33">
        <v>127</v>
      </c>
      <c r="B20" s="34" t="s">
        <v>76</v>
      </c>
      <c r="C20" s="35">
        <v>42646</v>
      </c>
      <c r="D20" s="35">
        <v>3742</v>
      </c>
      <c r="E20" s="36">
        <f t="shared" si="1"/>
        <v>11396.579369321218</v>
      </c>
      <c r="F20" s="37">
        <f t="shared" si="8"/>
        <v>0.81739184196525838</v>
      </c>
      <c r="G20" s="38">
        <f t="shared" si="2"/>
        <v>1527.621094082516</v>
      </c>
      <c r="H20" s="38">
        <f t="shared" si="3"/>
        <v>403.12079646707804</v>
      </c>
      <c r="I20" s="36">
        <f t="shared" si="4"/>
        <v>1930.741890549594</v>
      </c>
      <c r="J20" s="39">
        <f t="shared" si="10"/>
        <v>-188.26671939531039</v>
      </c>
      <c r="K20" s="36">
        <f t="shared" si="5"/>
        <v>1742.4751711542835</v>
      </c>
      <c r="L20" s="36">
        <f t="shared" si="6"/>
        <v>7224836.1544365808</v>
      </c>
      <c r="M20" s="36">
        <f t="shared" si="7"/>
        <v>6520342.0904593291</v>
      </c>
      <c r="N20" s="40">
        <f>'jan-apr'!M20</f>
        <v>2567638.0111202304</v>
      </c>
      <c r="O20" s="40">
        <f t="shared" si="9"/>
        <v>3952704.0793390987</v>
      </c>
      <c r="P20" s="4"/>
      <c r="Q20" s="4"/>
      <c r="R20" s="4"/>
    </row>
    <row r="21" spans="1:18" s="34" customFormat="1" x14ac:dyDescent="0.3">
      <c r="A21" s="33">
        <v>128</v>
      </c>
      <c r="B21" s="34" t="s">
        <v>77</v>
      </c>
      <c r="C21" s="35">
        <v>93412</v>
      </c>
      <c r="D21" s="35">
        <v>8084</v>
      </c>
      <c r="E21" s="36">
        <f t="shared" si="1"/>
        <v>11555.170707570509</v>
      </c>
      <c r="F21" s="37">
        <f t="shared" si="8"/>
        <v>0.82876641865976031</v>
      </c>
      <c r="G21" s="38">
        <f t="shared" si="2"/>
        <v>1432.4662911329415</v>
      </c>
      <c r="H21" s="38">
        <f t="shared" si="3"/>
        <v>347.61382807982625</v>
      </c>
      <c r="I21" s="36">
        <f t="shared" si="4"/>
        <v>1780.0801192127678</v>
      </c>
      <c r="J21" s="39">
        <f t="shared" si="10"/>
        <v>-188.26671939531039</v>
      </c>
      <c r="K21" s="36">
        <f t="shared" si="5"/>
        <v>1591.8133998174574</v>
      </c>
      <c r="L21" s="36">
        <f t="shared" si="6"/>
        <v>14390167.683716016</v>
      </c>
      <c r="M21" s="36">
        <f t="shared" si="7"/>
        <v>12868219.524124326</v>
      </c>
      <c r="N21" s="40">
        <f>'jan-apr'!M21</f>
        <v>11303398.071057176</v>
      </c>
      <c r="O21" s="40">
        <f t="shared" si="9"/>
        <v>1564821.45306715</v>
      </c>
      <c r="P21" s="4"/>
      <c r="Q21" s="4"/>
      <c r="R21" s="4"/>
    </row>
    <row r="22" spans="1:18" s="34" customFormat="1" x14ac:dyDescent="0.3">
      <c r="A22" s="33">
        <v>135</v>
      </c>
      <c r="B22" s="34" t="s">
        <v>78</v>
      </c>
      <c r="C22" s="35">
        <v>87979</v>
      </c>
      <c r="D22" s="35">
        <v>7357</v>
      </c>
      <c r="E22" s="36">
        <f t="shared" si="1"/>
        <v>11958.542884327851</v>
      </c>
      <c r="F22" s="37">
        <f t="shared" si="8"/>
        <v>0.85769730360974672</v>
      </c>
      <c r="G22" s="38">
        <f t="shared" si="2"/>
        <v>1190.4429850785359</v>
      </c>
      <c r="H22" s="38">
        <f t="shared" si="3"/>
        <v>206.43356621475641</v>
      </c>
      <c r="I22" s="36">
        <f t="shared" si="4"/>
        <v>1396.8765512932923</v>
      </c>
      <c r="J22" s="39">
        <f t="shared" si="10"/>
        <v>-188.26671939531039</v>
      </c>
      <c r="K22" s="36">
        <f t="shared" si="5"/>
        <v>1208.6098318979818</v>
      </c>
      <c r="L22" s="36">
        <f t="shared" si="6"/>
        <v>10276820.787864752</v>
      </c>
      <c r="M22" s="36">
        <f t="shared" si="7"/>
        <v>8891742.5332734529</v>
      </c>
      <c r="N22" s="40">
        <f>'jan-apr'!M22</f>
        <v>5283787.1052409299</v>
      </c>
      <c r="O22" s="40">
        <f t="shared" si="9"/>
        <v>3607955.428032523</v>
      </c>
      <c r="P22" s="4"/>
      <c r="Q22" s="4"/>
      <c r="R22" s="4"/>
    </row>
    <row r="23" spans="1:18" s="34" customFormat="1" x14ac:dyDescent="0.3">
      <c r="A23" s="33">
        <v>136</v>
      </c>
      <c r="B23" s="34" t="s">
        <v>79</v>
      </c>
      <c r="C23" s="35">
        <v>185979</v>
      </c>
      <c r="D23" s="35">
        <v>15458</v>
      </c>
      <c r="E23" s="36">
        <f t="shared" si="1"/>
        <v>12031.24595678613</v>
      </c>
      <c r="F23" s="37">
        <f t="shared" si="8"/>
        <v>0.86291175405030418</v>
      </c>
      <c r="G23" s="38">
        <f t="shared" si="2"/>
        <v>1146.821141603569</v>
      </c>
      <c r="H23" s="38">
        <f t="shared" si="3"/>
        <v>180.98749085435901</v>
      </c>
      <c r="I23" s="36">
        <f t="shared" si="4"/>
        <v>1327.8086324579281</v>
      </c>
      <c r="J23" s="39">
        <f t="shared" si="10"/>
        <v>-188.26671939531039</v>
      </c>
      <c r="K23" s="36">
        <f t="shared" si="5"/>
        <v>1139.5419130626176</v>
      </c>
      <c r="L23" s="36">
        <f t="shared" si="6"/>
        <v>20525265.840534654</v>
      </c>
      <c r="M23" s="36">
        <f t="shared" si="7"/>
        <v>17615038.892121945</v>
      </c>
      <c r="N23" s="40">
        <f>'jan-apr'!M23</f>
        <v>11308367.551014572</v>
      </c>
      <c r="O23" s="40">
        <f t="shared" si="9"/>
        <v>6306671.3411073722</v>
      </c>
      <c r="P23" s="4"/>
      <c r="Q23" s="4"/>
      <c r="R23" s="4"/>
    </row>
    <row r="24" spans="1:18" s="34" customFormat="1" x14ac:dyDescent="0.3">
      <c r="A24" s="33">
        <v>137</v>
      </c>
      <c r="B24" s="34" t="s">
        <v>80</v>
      </c>
      <c r="C24" s="35">
        <v>59964</v>
      </c>
      <c r="D24" s="35">
        <v>5186</v>
      </c>
      <c r="E24" s="36">
        <f t="shared" si="1"/>
        <v>11562.668723486309</v>
      </c>
      <c r="F24" s="37">
        <f t="shared" si="8"/>
        <v>0.82930419555244794</v>
      </c>
      <c r="G24" s="38">
        <f t="shared" si="2"/>
        <v>1427.9674815834612</v>
      </c>
      <c r="H24" s="38">
        <f t="shared" si="3"/>
        <v>344.98952250929614</v>
      </c>
      <c r="I24" s="36">
        <f t="shared" si="4"/>
        <v>1772.9570040927574</v>
      </c>
      <c r="J24" s="39">
        <f t="shared" si="10"/>
        <v>-188.26671939531039</v>
      </c>
      <c r="K24" s="36">
        <f t="shared" si="5"/>
        <v>1584.6902846974469</v>
      </c>
      <c r="L24" s="36">
        <f t="shared" si="6"/>
        <v>9194555.0232250392</v>
      </c>
      <c r="M24" s="36">
        <f t="shared" si="7"/>
        <v>8218203.8164409595</v>
      </c>
      <c r="N24" s="40">
        <f>'jan-apr'!M24</f>
        <v>4008632.075272453</v>
      </c>
      <c r="O24" s="40">
        <f t="shared" si="9"/>
        <v>4209571.7411685064</v>
      </c>
      <c r="P24" s="4"/>
      <c r="Q24" s="4"/>
      <c r="R24" s="4"/>
    </row>
    <row r="25" spans="1:18" s="34" customFormat="1" x14ac:dyDescent="0.3">
      <c r="A25" s="33">
        <v>138</v>
      </c>
      <c r="B25" s="34" t="s">
        <v>81</v>
      </c>
      <c r="C25" s="35">
        <v>61769</v>
      </c>
      <c r="D25" s="35">
        <v>5382</v>
      </c>
      <c r="E25" s="36">
        <f t="shared" si="1"/>
        <v>11476.960237829802</v>
      </c>
      <c r="F25" s="37">
        <f t="shared" si="8"/>
        <v>0.82315696358989832</v>
      </c>
      <c r="G25" s="38">
        <f t="shared" si="2"/>
        <v>1479.3925729773655</v>
      </c>
      <c r="H25" s="38">
        <f t="shared" si="3"/>
        <v>374.98749248907359</v>
      </c>
      <c r="I25" s="36">
        <f t="shared" si="4"/>
        <v>1854.3800654664392</v>
      </c>
      <c r="J25" s="39">
        <f t="shared" si="10"/>
        <v>-188.26671939531039</v>
      </c>
      <c r="K25" s="36">
        <f t="shared" si="5"/>
        <v>1666.1133460711287</v>
      </c>
      <c r="L25" s="36">
        <f t="shared" si="6"/>
        <v>9980273.5123403762</v>
      </c>
      <c r="M25" s="36">
        <f t="shared" si="7"/>
        <v>8967022.0285548139</v>
      </c>
      <c r="N25" s="40">
        <f>'jan-apr'!M25</f>
        <v>4888308.2778859129</v>
      </c>
      <c r="O25" s="40">
        <f t="shared" si="9"/>
        <v>4078713.750668901</v>
      </c>
      <c r="P25" s="4"/>
      <c r="Q25" s="4"/>
      <c r="R25" s="4"/>
    </row>
    <row r="26" spans="1:18" s="34" customFormat="1" x14ac:dyDescent="0.3">
      <c r="A26" s="33">
        <v>211</v>
      </c>
      <c r="B26" s="34" t="s">
        <v>82</v>
      </c>
      <c r="C26" s="35">
        <v>225836</v>
      </c>
      <c r="D26" s="35">
        <v>16732</v>
      </c>
      <c r="E26" s="36">
        <f t="shared" si="1"/>
        <v>13497.250776954339</v>
      </c>
      <c r="F26" s="37">
        <f t="shared" si="8"/>
        <v>0.96805737199887743</v>
      </c>
      <c r="G26" s="38">
        <f t="shared" si="2"/>
        <v>267.21824950264346</v>
      </c>
      <c r="H26" s="38">
        <f t="shared" si="3"/>
        <v>0</v>
      </c>
      <c r="I26" s="36">
        <f>G26+H26</f>
        <v>267.21824950264346</v>
      </c>
      <c r="J26" s="39">
        <f>I$439</f>
        <v>-188.26671939531039</v>
      </c>
      <c r="K26" s="36">
        <f t="shared" si="5"/>
        <v>78.95153010733307</v>
      </c>
      <c r="L26" s="36">
        <f t="shared" si="6"/>
        <v>4471095.7506782301</v>
      </c>
      <c r="M26" s="36">
        <f t="shared" si="7"/>
        <v>1321017.001755897</v>
      </c>
      <c r="N26" s="40">
        <f>'jan-apr'!M26</f>
        <v>361611.52581465867</v>
      </c>
      <c r="O26" s="40">
        <f t="shared" si="9"/>
        <v>959405.47594123823</v>
      </c>
      <c r="P26" s="4"/>
      <c r="Q26" s="4"/>
      <c r="R26" s="4"/>
    </row>
    <row r="27" spans="1:18" s="34" customFormat="1" x14ac:dyDescent="0.3">
      <c r="A27" s="33">
        <v>213</v>
      </c>
      <c r="B27" s="34" t="s">
        <v>83</v>
      </c>
      <c r="C27" s="35">
        <v>432015</v>
      </c>
      <c r="D27" s="35">
        <v>30261</v>
      </c>
      <c r="E27" s="36">
        <f t="shared" si="1"/>
        <v>14276.296222861109</v>
      </c>
      <c r="F27" s="37">
        <f t="shared" si="8"/>
        <v>1.0239325053497284</v>
      </c>
      <c r="G27" s="38">
        <f t="shared" si="2"/>
        <v>-200.20901804141832</v>
      </c>
      <c r="H27" s="38">
        <f t="shared" si="3"/>
        <v>0</v>
      </c>
      <c r="I27" s="36">
        <f t="shared" si="4"/>
        <v>-200.20901804141832</v>
      </c>
      <c r="J27" s="39">
        <f>I$439</f>
        <v>-188.26671939531039</v>
      </c>
      <c r="K27" s="36">
        <f>I27+J27</f>
        <v>-388.47573743672871</v>
      </c>
      <c r="L27" s="36">
        <f t="shared" si="6"/>
        <v>-6058525.0949513596</v>
      </c>
      <c r="M27" s="36">
        <f t="shared" si="7"/>
        <v>-11755664.290572848</v>
      </c>
      <c r="N27" s="40">
        <f>'jan-apr'!M27</f>
        <v>-4994216.1377792768</v>
      </c>
      <c r="O27" s="40">
        <f t="shared" si="9"/>
        <v>-6761448.1527935714</v>
      </c>
      <c r="P27" s="4"/>
      <c r="Q27" s="4"/>
      <c r="R27" s="4"/>
    </row>
    <row r="28" spans="1:18" s="34" customFormat="1" x14ac:dyDescent="0.3">
      <c r="A28" s="33">
        <v>214</v>
      </c>
      <c r="B28" s="34" t="s">
        <v>84</v>
      </c>
      <c r="C28" s="35">
        <v>242902</v>
      </c>
      <c r="D28" s="35">
        <v>18992</v>
      </c>
      <c r="E28" s="36">
        <f t="shared" si="1"/>
        <v>12789.700926705982</v>
      </c>
      <c r="F28" s="37">
        <f t="shared" si="8"/>
        <v>0.91731008576195505</v>
      </c>
      <c r="G28" s="38">
        <f t="shared" si="2"/>
        <v>691.7481596516576</v>
      </c>
      <c r="H28" s="38">
        <f t="shared" si="3"/>
        <v>0</v>
      </c>
      <c r="I28" s="36">
        <f t="shared" si="4"/>
        <v>691.7481596516576</v>
      </c>
      <c r="J28" s="39">
        <f t="shared" si="10"/>
        <v>-188.26671939531039</v>
      </c>
      <c r="K28" s="36">
        <f t="shared" si="5"/>
        <v>503.48144025634724</v>
      </c>
      <c r="L28" s="36">
        <f t="shared" si="6"/>
        <v>13137681.048104281</v>
      </c>
      <c r="M28" s="36">
        <f t="shared" si="7"/>
        <v>9562119.5133485459</v>
      </c>
      <c r="N28" s="40">
        <f>'jan-apr'!M28</f>
        <v>4741342.0809390331</v>
      </c>
      <c r="O28" s="40">
        <f t="shared" si="9"/>
        <v>4820777.4324095128</v>
      </c>
      <c r="P28" s="4"/>
      <c r="Q28" s="4"/>
      <c r="R28" s="4"/>
    </row>
    <row r="29" spans="1:18" s="34" customFormat="1" x14ac:dyDescent="0.3">
      <c r="A29" s="33">
        <v>215</v>
      </c>
      <c r="B29" s="34" t="s">
        <v>85</v>
      </c>
      <c r="C29" s="35">
        <v>260071</v>
      </c>
      <c r="D29" s="35">
        <v>15695</v>
      </c>
      <c r="E29" s="36">
        <f t="shared" si="1"/>
        <v>16570.309015610066</v>
      </c>
      <c r="F29" s="37">
        <f t="shared" si="8"/>
        <v>1.1884649743820235</v>
      </c>
      <c r="G29" s="38">
        <f t="shared" si="2"/>
        <v>-1576.6166936907928</v>
      </c>
      <c r="H29" s="38">
        <f t="shared" si="3"/>
        <v>0</v>
      </c>
      <c r="I29" s="36">
        <f t="shared" si="4"/>
        <v>-1576.6166936907928</v>
      </c>
      <c r="J29" s="39">
        <f t="shared" si="10"/>
        <v>-188.26671939531039</v>
      </c>
      <c r="K29" s="36">
        <f t="shared" si="5"/>
        <v>-1764.8834130861032</v>
      </c>
      <c r="L29" s="36">
        <f t="shared" si="6"/>
        <v>-24744999.007476993</v>
      </c>
      <c r="M29" s="36">
        <f t="shared" si="7"/>
        <v>-27699845.168386392</v>
      </c>
      <c r="N29" s="40">
        <f>'jan-apr'!M29</f>
        <v>-12909020.768726932</v>
      </c>
      <c r="O29" s="40">
        <f t="shared" si="9"/>
        <v>-14790824.39965946</v>
      </c>
      <c r="P29" s="4"/>
      <c r="Q29" s="4"/>
      <c r="R29" s="4"/>
    </row>
    <row r="30" spans="1:18" s="34" customFormat="1" x14ac:dyDescent="0.3">
      <c r="A30" s="33">
        <v>216</v>
      </c>
      <c r="B30" s="34" t="s">
        <v>86</v>
      </c>
      <c r="C30" s="35">
        <v>267128</v>
      </c>
      <c r="D30" s="35">
        <v>18623</v>
      </c>
      <c r="E30" s="36">
        <f t="shared" si="1"/>
        <v>14343.983246523116</v>
      </c>
      <c r="F30" s="37">
        <f t="shared" si="8"/>
        <v>1.0287871919320173</v>
      </c>
      <c r="G30" s="38">
        <f t="shared" si="2"/>
        <v>-240.82123223862254</v>
      </c>
      <c r="H30" s="38">
        <f t="shared" si="3"/>
        <v>0</v>
      </c>
      <c r="I30" s="36">
        <f t="shared" si="4"/>
        <v>-240.82123223862254</v>
      </c>
      <c r="J30" s="39">
        <f t="shared" si="10"/>
        <v>-188.26671939531039</v>
      </c>
      <c r="K30" s="36">
        <f t="shared" si="5"/>
        <v>-429.0879516339329</v>
      </c>
      <c r="L30" s="36">
        <f t="shared" si="6"/>
        <v>-4484813.8079798678</v>
      </c>
      <c r="M30" s="36">
        <f t="shared" si="7"/>
        <v>-7990904.9232787322</v>
      </c>
      <c r="N30" s="40">
        <f>'jan-apr'!M30</f>
        <v>-4450517.8194330372</v>
      </c>
      <c r="O30" s="40">
        <f t="shared" si="9"/>
        <v>-3540387.103845695</v>
      </c>
      <c r="P30" s="4"/>
      <c r="Q30" s="4"/>
      <c r="R30" s="4"/>
    </row>
    <row r="31" spans="1:18" s="34" customFormat="1" x14ac:dyDescent="0.3">
      <c r="A31" s="33">
        <v>217</v>
      </c>
      <c r="B31" s="34" t="s">
        <v>87</v>
      </c>
      <c r="C31" s="35">
        <v>462717</v>
      </c>
      <c r="D31" s="35">
        <v>26792</v>
      </c>
      <c r="E31" s="36">
        <f t="shared" si="1"/>
        <v>17270.715138847416</v>
      </c>
      <c r="F31" s="37">
        <f t="shared" si="8"/>
        <v>1.2386998942333141</v>
      </c>
      <c r="G31" s="38">
        <f t="shared" si="2"/>
        <v>-1996.8603676332025</v>
      </c>
      <c r="H31" s="38">
        <f t="shared" si="3"/>
        <v>0</v>
      </c>
      <c r="I31" s="36">
        <f t="shared" si="4"/>
        <v>-1996.8603676332025</v>
      </c>
      <c r="J31" s="39">
        <f t="shared" si="10"/>
        <v>-188.26671939531039</v>
      </c>
      <c r="K31" s="36">
        <f t="shared" si="5"/>
        <v>-2185.127087028513</v>
      </c>
      <c r="L31" s="36">
        <f t="shared" si="6"/>
        <v>-53499882.969628759</v>
      </c>
      <c r="M31" s="36">
        <f t="shared" si="7"/>
        <v>-58543924.915667921</v>
      </c>
      <c r="N31" s="40">
        <f>'jan-apr'!M31</f>
        <v>-29173775.472171512</v>
      </c>
      <c r="O31" s="40">
        <f t="shared" si="9"/>
        <v>-29370149.44349641</v>
      </c>
      <c r="P31" s="4"/>
      <c r="Q31" s="4"/>
      <c r="R31" s="4"/>
    </row>
    <row r="32" spans="1:18" s="34" customFormat="1" x14ac:dyDescent="0.3">
      <c r="A32" s="33">
        <v>219</v>
      </c>
      <c r="B32" s="34" t="s">
        <v>88</v>
      </c>
      <c r="C32" s="35">
        <v>2747066</v>
      </c>
      <c r="D32" s="35">
        <v>122348</v>
      </c>
      <c r="E32" s="36">
        <f t="shared" si="1"/>
        <v>22452.88848203485</v>
      </c>
      <c r="F32" s="37">
        <f t="shared" si="8"/>
        <v>1.6103786302033272</v>
      </c>
      <c r="G32" s="38">
        <f t="shared" si="2"/>
        <v>-5106.1643735456628</v>
      </c>
      <c r="H32" s="38">
        <f t="shared" si="3"/>
        <v>0</v>
      </c>
      <c r="I32" s="36">
        <f t="shared" si="4"/>
        <v>-5106.1643735456628</v>
      </c>
      <c r="J32" s="39">
        <f t="shared" si="10"/>
        <v>-188.26671939531039</v>
      </c>
      <c r="K32" s="36">
        <f t="shared" si="5"/>
        <v>-5294.431092940973</v>
      </c>
      <c r="L32" s="36">
        <f t="shared" si="6"/>
        <v>-624728998.77456474</v>
      </c>
      <c r="M32" s="36">
        <f t="shared" si="7"/>
        <v>-647763055.35914218</v>
      </c>
      <c r="N32" s="40">
        <f>'jan-apr'!M32</f>
        <v>-285668221.43435502</v>
      </c>
      <c r="O32" s="40">
        <f t="shared" si="9"/>
        <v>-362094833.92478716</v>
      </c>
      <c r="P32" s="4"/>
      <c r="Q32" s="4"/>
      <c r="R32" s="4"/>
    </row>
    <row r="33" spans="1:18" s="34" customFormat="1" x14ac:dyDescent="0.3">
      <c r="A33" s="33">
        <v>220</v>
      </c>
      <c r="B33" s="34" t="s">
        <v>89</v>
      </c>
      <c r="C33" s="35">
        <v>1287893</v>
      </c>
      <c r="D33" s="35">
        <v>60106</v>
      </c>
      <c r="E33" s="36">
        <f t="shared" si="1"/>
        <v>21427.028915582472</v>
      </c>
      <c r="F33" s="37">
        <f t="shared" si="8"/>
        <v>1.5368013564050633</v>
      </c>
      <c r="G33" s="38">
        <f t="shared" si="2"/>
        <v>-4490.6486336742364</v>
      </c>
      <c r="H33" s="38">
        <f t="shared" si="3"/>
        <v>0</v>
      </c>
      <c r="I33" s="36">
        <f t="shared" si="4"/>
        <v>-4490.6486336742364</v>
      </c>
      <c r="J33" s="39">
        <f t="shared" si="10"/>
        <v>-188.26671939531039</v>
      </c>
      <c r="K33" s="36">
        <f t="shared" si="5"/>
        <v>-4678.9153530695467</v>
      </c>
      <c r="L33" s="36">
        <f t="shared" si="6"/>
        <v>-269914926.77562368</v>
      </c>
      <c r="M33" s="36">
        <f t="shared" si="7"/>
        <v>-281230886.21159816</v>
      </c>
      <c r="N33" s="40">
        <f>'jan-apr'!M33</f>
        <v>-139740154.00605932</v>
      </c>
      <c r="O33" s="40">
        <f t="shared" si="9"/>
        <v>-141490732.20553884</v>
      </c>
      <c r="P33" s="4"/>
      <c r="Q33" s="4"/>
      <c r="R33" s="4"/>
    </row>
    <row r="34" spans="1:18" s="34" customFormat="1" x14ac:dyDescent="0.3">
      <c r="A34" s="33">
        <v>221</v>
      </c>
      <c r="B34" s="34" t="s">
        <v>90</v>
      </c>
      <c r="C34" s="35">
        <v>167845</v>
      </c>
      <c r="D34" s="35">
        <v>15914</v>
      </c>
      <c r="E34" s="36">
        <f t="shared" si="1"/>
        <v>10547.002639185623</v>
      </c>
      <c r="F34" s="37">
        <f t="shared" si="8"/>
        <v>0.75645802438436816</v>
      </c>
      <c r="G34" s="38">
        <f t="shared" si="2"/>
        <v>2037.3671321638731</v>
      </c>
      <c r="H34" s="38">
        <f t="shared" si="3"/>
        <v>700.47265201453638</v>
      </c>
      <c r="I34" s="36">
        <f t="shared" si="4"/>
        <v>2737.8397841784094</v>
      </c>
      <c r="J34" s="39">
        <f t="shared" si="10"/>
        <v>-188.26671939531039</v>
      </c>
      <c r="K34" s="36">
        <f t="shared" si="5"/>
        <v>2549.5730647830992</v>
      </c>
      <c r="L34" s="36">
        <f t="shared" si="6"/>
        <v>43569982.325415209</v>
      </c>
      <c r="M34" s="36">
        <f t="shared" si="7"/>
        <v>40573905.752958238</v>
      </c>
      <c r="N34" s="40">
        <f>'jan-apr'!M34</f>
        <v>22208418.308115285</v>
      </c>
      <c r="O34" s="40">
        <f t="shared" si="9"/>
        <v>18365487.444842953</v>
      </c>
      <c r="P34" s="4"/>
      <c r="Q34" s="4"/>
      <c r="R34" s="4"/>
    </row>
    <row r="35" spans="1:18" s="34" customFormat="1" x14ac:dyDescent="0.3">
      <c r="A35" s="33">
        <v>226</v>
      </c>
      <c r="B35" s="34" t="s">
        <v>91</v>
      </c>
      <c r="C35" s="35">
        <v>235148</v>
      </c>
      <c r="D35" s="35">
        <v>17443</v>
      </c>
      <c r="E35" s="36">
        <f t="shared" si="1"/>
        <v>13480.937912056412</v>
      </c>
      <c r="F35" s="37">
        <f t="shared" si="8"/>
        <v>0.96688737157554494</v>
      </c>
      <c r="G35" s="38">
        <f t="shared" si="2"/>
        <v>277.00596844139983</v>
      </c>
      <c r="H35" s="38">
        <f t="shared" si="3"/>
        <v>0</v>
      </c>
      <c r="I35" s="36">
        <f t="shared" si="4"/>
        <v>277.00596844139983</v>
      </c>
      <c r="J35" s="39">
        <f t="shared" si="10"/>
        <v>-188.26671939531039</v>
      </c>
      <c r="K35" s="36">
        <f t="shared" si="5"/>
        <v>88.739249046089441</v>
      </c>
      <c r="L35" s="36">
        <f t="shared" si="6"/>
        <v>4831815.107523337</v>
      </c>
      <c r="M35" s="36">
        <f t="shared" si="7"/>
        <v>1547878.7211109381</v>
      </c>
      <c r="N35" s="40">
        <f>'jan-apr'!M35</f>
        <v>-583716.95883426268</v>
      </c>
      <c r="O35" s="40">
        <f t="shared" si="9"/>
        <v>2131595.6799452007</v>
      </c>
      <c r="P35" s="4"/>
      <c r="Q35" s="4"/>
      <c r="R35" s="4"/>
    </row>
    <row r="36" spans="1:18" s="34" customFormat="1" x14ac:dyDescent="0.3">
      <c r="A36" s="33">
        <v>227</v>
      </c>
      <c r="B36" s="34" t="s">
        <v>92</v>
      </c>
      <c r="C36" s="35">
        <v>156832</v>
      </c>
      <c r="D36" s="35">
        <v>11374</v>
      </c>
      <c r="E36" s="36">
        <f t="shared" si="1"/>
        <v>13788.64075962722</v>
      </c>
      <c r="F36" s="37">
        <f t="shared" si="8"/>
        <v>0.98895660737018309</v>
      </c>
      <c r="G36" s="38">
        <f t="shared" si="2"/>
        <v>92.384259898914749</v>
      </c>
      <c r="H36" s="38">
        <f t="shared" si="3"/>
        <v>0</v>
      </c>
      <c r="I36" s="36">
        <f t="shared" si="4"/>
        <v>92.384259898914749</v>
      </c>
      <c r="J36" s="39">
        <f t="shared" si="10"/>
        <v>-188.26671939531039</v>
      </c>
      <c r="K36" s="36">
        <f t="shared" si="5"/>
        <v>-95.88245949639564</v>
      </c>
      <c r="L36" s="36">
        <f t="shared" si="6"/>
        <v>1050778.5720902563</v>
      </c>
      <c r="M36" s="36">
        <f t="shared" si="7"/>
        <v>-1090567.094312004</v>
      </c>
      <c r="N36" s="40">
        <f>'jan-apr'!M36</f>
        <v>326362.89114366955</v>
      </c>
      <c r="O36" s="40">
        <f t="shared" si="9"/>
        <v>-1416929.9854556737</v>
      </c>
      <c r="P36" s="4"/>
      <c r="Q36" s="4"/>
      <c r="R36" s="4"/>
    </row>
    <row r="37" spans="1:18" s="34" customFormat="1" x14ac:dyDescent="0.3">
      <c r="A37" s="33">
        <v>228</v>
      </c>
      <c r="B37" s="34" t="s">
        <v>93</v>
      </c>
      <c r="C37" s="35">
        <v>234011</v>
      </c>
      <c r="D37" s="35">
        <v>17426</v>
      </c>
      <c r="E37" s="36">
        <f t="shared" si="1"/>
        <v>13428.841960289223</v>
      </c>
      <c r="F37" s="37">
        <f t="shared" si="8"/>
        <v>0.96315091657497298</v>
      </c>
      <c r="G37" s="38">
        <f t="shared" si="2"/>
        <v>308.26353950171324</v>
      </c>
      <c r="H37" s="38">
        <f t="shared" si="3"/>
        <v>0</v>
      </c>
      <c r="I37" s="36">
        <f t="shared" si="4"/>
        <v>308.26353950171324</v>
      </c>
      <c r="J37" s="39">
        <f t="shared" si="10"/>
        <v>-188.26671939531039</v>
      </c>
      <c r="K37" s="36">
        <f t="shared" si="5"/>
        <v>119.99682010640285</v>
      </c>
      <c r="L37" s="36">
        <f t="shared" si="6"/>
        <v>5371800.4393568551</v>
      </c>
      <c r="M37" s="36">
        <f t="shared" si="7"/>
        <v>2091064.587174176</v>
      </c>
      <c r="N37" s="40">
        <f>'jan-apr'!M37</f>
        <v>941741.52814046561</v>
      </c>
      <c r="O37" s="40">
        <f t="shared" si="9"/>
        <v>1149323.0590337105</v>
      </c>
      <c r="P37" s="4"/>
      <c r="Q37" s="4"/>
      <c r="R37" s="4"/>
    </row>
    <row r="38" spans="1:18" s="34" customFormat="1" x14ac:dyDescent="0.3">
      <c r="A38" s="33">
        <v>229</v>
      </c>
      <c r="B38" s="34" t="s">
        <v>94</v>
      </c>
      <c r="C38" s="35">
        <v>135670</v>
      </c>
      <c r="D38" s="35">
        <v>10870</v>
      </c>
      <c r="E38" s="36">
        <f t="shared" si="1"/>
        <v>12481.140754369826</v>
      </c>
      <c r="F38" s="37">
        <f t="shared" si="8"/>
        <v>0.89517936044081958</v>
      </c>
      <c r="G38" s="38">
        <f t="shared" si="2"/>
        <v>876.88426305335122</v>
      </c>
      <c r="H38" s="38">
        <f t="shared" si="3"/>
        <v>23.524311700065297</v>
      </c>
      <c r="I38" s="36">
        <f t="shared" si="4"/>
        <v>900.40857475341647</v>
      </c>
      <c r="J38" s="39">
        <f t="shared" si="10"/>
        <v>-188.26671939531039</v>
      </c>
      <c r="K38" s="36">
        <f t="shared" si="5"/>
        <v>712.14185535810611</v>
      </c>
      <c r="L38" s="36">
        <f t="shared" si="6"/>
        <v>9787441.2075696364</v>
      </c>
      <c r="M38" s="36">
        <f t="shared" si="7"/>
        <v>7740981.9677426135</v>
      </c>
      <c r="N38" s="40">
        <f>'jan-apr'!M38</f>
        <v>3766661.5638061976</v>
      </c>
      <c r="O38" s="40">
        <f t="shared" si="9"/>
        <v>3974320.4039364159</v>
      </c>
      <c r="P38" s="4"/>
      <c r="Q38" s="4"/>
      <c r="R38" s="4"/>
    </row>
    <row r="39" spans="1:18" s="34" customFormat="1" x14ac:dyDescent="0.3">
      <c r="A39" s="33">
        <v>230</v>
      </c>
      <c r="B39" s="34" t="s">
        <v>95</v>
      </c>
      <c r="C39" s="35">
        <v>529266</v>
      </c>
      <c r="D39" s="35">
        <v>36368</v>
      </c>
      <c r="E39" s="36">
        <f t="shared" si="1"/>
        <v>14553.068631764188</v>
      </c>
      <c r="F39" s="37">
        <f t="shared" si="8"/>
        <v>1.0437833309165163</v>
      </c>
      <c r="G39" s="38">
        <f t="shared" si="2"/>
        <v>-366.2724633832662</v>
      </c>
      <c r="H39" s="38">
        <f t="shared" si="3"/>
        <v>0</v>
      </c>
      <c r="I39" s="36">
        <f t="shared" si="4"/>
        <v>-366.2724633832662</v>
      </c>
      <c r="J39" s="39">
        <f t="shared" si="10"/>
        <v>-188.26671939531039</v>
      </c>
      <c r="K39" s="36">
        <f t="shared" si="5"/>
        <v>-554.53918277857656</v>
      </c>
      <c r="L39" s="36">
        <f t="shared" si="6"/>
        <v>-13320596.948322626</v>
      </c>
      <c r="M39" s="36">
        <f t="shared" si="7"/>
        <v>-20167480.999291271</v>
      </c>
      <c r="N39" s="40">
        <f>'jan-apr'!M39</f>
        <v>-11008650.252759522</v>
      </c>
      <c r="O39" s="40">
        <f t="shared" si="9"/>
        <v>-9158830.7465317491</v>
      </c>
      <c r="P39" s="4"/>
      <c r="Q39" s="4"/>
      <c r="R39" s="4"/>
    </row>
    <row r="40" spans="1:18" s="34" customFormat="1" x14ac:dyDescent="0.3">
      <c r="A40" s="33">
        <v>231</v>
      </c>
      <c r="B40" s="34" t="s">
        <v>96</v>
      </c>
      <c r="C40" s="35">
        <v>738731</v>
      </c>
      <c r="D40" s="35">
        <v>52522</v>
      </c>
      <c r="E40" s="36">
        <f t="shared" si="1"/>
        <v>14065.172689539622</v>
      </c>
      <c r="F40" s="37">
        <f t="shared" si="8"/>
        <v>1.0087901851682526</v>
      </c>
      <c r="G40" s="38">
        <f t="shared" si="2"/>
        <v>-73.534898048526514</v>
      </c>
      <c r="H40" s="38">
        <f t="shared" si="3"/>
        <v>0</v>
      </c>
      <c r="I40" s="36">
        <f t="shared" si="4"/>
        <v>-73.534898048526514</v>
      </c>
      <c r="J40" s="39">
        <f t="shared" si="10"/>
        <v>-188.26671939531039</v>
      </c>
      <c r="K40" s="36">
        <f t="shared" si="5"/>
        <v>-261.8016174438369</v>
      </c>
      <c r="L40" s="36">
        <f t="shared" si="6"/>
        <v>-3862199.9153047097</v>
      </c>
      <c r="M40" s="36">
        <f t="shared" si="7"/>
        <v>-13750344.551385202</v>
      </c>
      <c r="N40" s="40">
        <f>'jan-apr'!M40</f>
        <v>-8300050.1698041009</v>
      </c>
      <c r="O40" s="40">
        <f t="shared" si="9"/>
        <v>-5450294.3815811006</v>
      </c>
      <c r="P40" s="4"/>
      <c r="Q40" s="4"/>
      <c r="R40" s="4"/>
    </row>
    <row r="41" spans="1:18" s="34" customFormat="1" x14ac:dyDescent="0.3">
      <c r="A41" s="33">
        <v>233</v>
      </c>
      <c r="B41" s="34" t="s">
        <v>97</v>
      </c>
      <c r="C41" s="35">
        <v>342229</v>
      </c>
      <c r="D41" s="35">
        <v>22857</v>
      </c>
      <c r="E41" s="36">
        <f t="shared" si="1"/>
        <v>14972.612328827056</v>
      </c>
      <c r="F41" s="37">
        <f t="shared" si="8"/>
        <v>1.0738740786938958</v>
      </c>
      <c r="G41" s="38">
        <f t="shared" si="2"/>
        <v>-617.99868162098642</v>
      </c>
      <c r="H41" s="38">
        <f t="shared" si="3"/>
        <v>0</v>
      </c>
      <c r="I41" s="36">
        <f t="shared" si="4"/>
        <v>-617.99868162098642</v>
      </c>
      <c r="J41" s="39">
        <f t="shared" si="10"/>
        <v>-188.26671939531039</v>
      </c>
      <c r="K41" s="36">
        <f t="shared" si="5"/>
        <v>-806.26540101629678</v>
      </c>
      <c r="L41" s="36">
        <f t="shared" si="6"/>
        <v>-14125595.865810886</v>
      </c>
      <c r="M41" s="36">
        <f t="shared" si="7"/>
        <v>-18428808.271029495</v>
      </c>
      <c r="N41" s="40">
        <f>'jan-apr'!M41</f>
        <v>-10203990.398903564</v>
      </c>
      <c r="O41" s="40">
        <f t="shared" si="9"/>
        <v>-8224817.8721259311</v>
      </c>
      <c r="P41" s="4"/>
      <c r="Q41" s="4"/>
      <c r="R41" s="4"/>
    </row>
    <row r="42" spans="1:18" s="34" customFormat="1" x14ac:dyDescent="0.3">
      <c r="A42" s="33">
        <v>234</v>
      </c>
      <c r="B42" s="34" t="s">
        <v>98</v>
      </c>
      <c r="C42" s="35">
        <v>98819</v>
      </c>
      <c r="D42" s="35">
        <v>6323</v>
      </c>
      <c r="E42" s="36">
        <f t="shared" si="1"/>
        <v>15628.499130159735</v>
      </c>
      <c r="F42" s="37">
        <f t="shared" si="8"/>
        <v>1.1209159588307733</v>
      </c>
      <c r="G42" s="38">
        <f t="shared" si="2"/>
        <v>-1011.5307624205939</v>
      </c>
      <c r="H42" s="38">
        <f t="shared" si="3"/>
        <v>0</v>
      </c>
      <c r="I42" s="36">
        <f t="shared" si="4"/>
        <v>-1011.5307624205939</v>
      </c>
      <c r="J42" s="39">
        <f t="shared" si="10"/>
        <v>-188.26671939531039</v>
      </c>
      <c r="K42" s="36">
        <f t="shared" si="5"/>
        <v>-1199.7974818159043</v>
      </c>
      <c r="L42" s="36">
        <f t="shared" si="6"/>
        <v>-6395909.0107854148</v>
      </c>
      <c r="M42" s="36">
        <f t="shared" si="7"/>
        <v>-7586319.4775219634</v>
      </c>
      <c r="N42" s="40">
        <f>'jan-apr'!M42</f>
        <v>-3446647.8318356378</v>
      </c>
      <c r="O42" s="40">
        <f t="shared" si="9"/>
        <v>-4139671.6456863256</v>
      </c>
      <c r="P42" s="4"/>
      <c r="Q42" s="4"/>
      <c r="R42" s="4"/>
    </row>
    <row r="43" spans="1:18" s="34" customFormat="1" x14ac:dyDescent="0.3">
      <c r="A43" s="33">
        <v>235</v>
      </c>
      <c r="B43" s="34" t="s">
        <v>99</v>
      </c>
      <c r="C43" s="35">
        <v>438049</v>
      </c>
      <c r="D43" s="35">
        <v>34189</v>
      </c>
      <c r="E43" s="36">
        <f t="shared" si="1"/>
        <v>12812.57129486092</v>
      </c>
      <c r="F43" s="37">
        <f t="shared" si="8"/>
        <v>0.91895040710284015</v>
      </c>
      <c r="G43" s="38">
        <f t="shared" si="2"/>
        <v>678.02593875869491</v>
      </c>
      <c r="H43" s="38">
        <f t="shared" si="3"/>
        <v>0</v>
      </c>
      <c r="I43" s="36">
        <f t="shared" si="4"/>
        <v>678.02593875869491</v>
      </c>
      <c r="J43" s="39">
        <f t="shared" si="10"/>
        <v>-188.26671939531039</v>
      </c>
      <c r="K43" s="36">
        <f t="shared" si="5"/>
        <v>489.75921936338455</v>
      </c>
      <c r="L43" s="36">
        <f t="shared" si="6"/>
        <v>23181028.820221022</v>
      </c>
      <c r="M43" s="36">
        <f t="shared" si="7"/>
        <v>16744377.950814754</v>
      </c>
      <c r="N43" s="40">
        <f>'jan-apr'!M43</f>
        <v>9301764.0482953172</v>
      </c>
      <c r="O43" s="40">
        <f t="shared" si="9"/>
        <v>7442613.9025194366</v>
      </c>
      <c r="P43" s="4"/>
      <c r="Q43" s="4"/>
      <c r="R43" s="4"/>
    </row>
    <row r="44" spans="1:18" s="34" customFormat="1" x14ac:dyDescent="0.3">
      <c r="A44" s="33">
        <v>236</v>
      </c>
      <c r="B44" s="34" t="s">
        <v>100</v>
      </c>
      <c r="C44" s="35">
        <v>235902</v>
      </c>
      <c r="D44" s="35">
        <v>20783</v>
      </c>
      <c r="E44" s="36">
        <f t="shared" si="1"/>
        <v>11350.719337920416</v>
      </c>
      <c r="F44" s="37">
        <f t="shared" si="8"/>
        <v>0.81410264313423064</v>
      </c>
      <c r="G44" s="38">
        <f t="shared" si="2"/>
        <v>1555.1371129229969</v>
      </c>
      <c r="H44" s="38">
        <f t="shared" si="3"/>
        <v>419.17180745735868</v>
      </c>
      <c r="I44" s="36">
        <f t="shared" si="4"/>
        <v>1974.3089203803556</v>
      </c>
      <c r="J44" s="39">
        <f t="shared" si="10"/>
        <v>-188.26671939531039</v>
      </c>
      <c r="K44" s="36">
        <f t="shared" si="5"/>
        <v>1786.0422009850452</v>
      </c>
      <c r="L44" s="36">
        <f t="shared" si="6"/>
        <v>41032062.292264931</v>
      </c>
      <c r="M44" s="36">
        <f t="shared" si="7"/>
        <v>37119315.063072197</v>
      </c>
      <c r="N44" s="40">
        <f>'jan-apr'!M44</f>
        <v>20355331.984262899</v>
      </c>
      <c r="O44" s="40">
        <f t="shared" si="9"/>
        <v>16763983.078809299</v>
      </c>
      <c r="P44" s="4"/>
      <c r="Q44" s="4"/>
      <c r="R44" s="4"/>
    </row>
    <row r="45" spans="1:18" s="34" customFormat="1" x14ac:dyDescent="0.3">
      <c r="A45" s="33">
        <v>237</v>
      </c>
      <c r="B45" s="34" t="s">
        <v>101</v>
      </c>
      <c r="C45" s="35">
        <v>266086</v>
      </c>
      <c r="D45" s="35">
        <v>23811</v>
      </c>
      <c r="E45" s="36">
        <f t="shared" si="1"/>
        <v>11174.919155012389</v>
      </c>
      <c r="F45" s="37">
        <f t="shared" si="8"/>
        <v>0.80149380405468673</v>
      </c>
      <c r="G45" s="38">
        <f t="shared" si="2"/>
        <v>1660.6172226678136</v>
      </c>
      <c r="H45" s="38">
        <f t="shared" si="3"/>
        <v>480.70187147516833</v>
      </c>
      <c r="I45" s="36">
        <f t="shared" si="4"/>
        <v>2141.3190941429821</v>
      </c>
      <c r="J45" s="39">
        <f t="shared" si="10"/>
        <v>-188.26671939531039</v>
      </c>
      <c r="K45" s="36">
        <f t="shared" si="5"/>
        <v>1953.0523747476716</v>
      </c>
      <c r="L45" s="36">
        <f t="shared" si="6"/>
        <v>50986948.950638548</v>
      </c>
      <c r="M45" s="36">
        <f t="shared" si="7"/>
        <v>46504130.095116809</v>
      </c>
      <c r="N45" s="40">
        <f>'jan-apr'!M45</f>
        <v>28766710.257291242</v>
      </c>
      <c r="O45" s="40">
        <f t="shared" si="9"/>
        <v>17737419.837825567</v>
      </c>
      <c r="P45" s="4"/>
      <c r="Q45" s="4"/>
      <c r="R45" s="4"/>
    </row>
    <row r="46" spans="1:18" s="34" customFormat="1" x14ac:dyDescent="0.3">
      <c r="A46" s="33">
        <v>238</v>
      </c>
      <c r="B46" s="34" t="s">
        <v>102</v>
      </c>
      <c r="C46" s="35">
        <v>144694</v>
      </c>
      <c r="D46" s="35">
        <v>12267</v>
      </c>
      <c r="E46" s="36">
        <f t="shared" si="1"/>
        <v>11795.385994945789</v>
      </c>
      <c r="F46" s="37">
        <f t="shared" si="8"/>
        <v>0.8459952739024531</v>
      </c>
      <c r="G46" s="38">
        <f t="shared" si="2"/>
        <v>1288.3371187077732</v>
      </c>
      <c r="H46" s="38">
        <f t="shared" si="3"/>
        <v>263.53847749847819</v>
      </c>
      <c r="I46" s="36">
        <f t="shared" si="4"/>
        <v>1551.8755962062514</v>
      </c>
      <c r="J46" s="39">
        <f t="shared" si="10"/>
        <v>-188.26671939531039</v>
      </c>
      <c r="K46" s="36">
        <f t="shared" si="5"/>
        <v>1363.608876810941</v>
      </c>
      <c r="L46" s="36">
        <f t="shared" si="6"/>
        <v>19036857.938662086</v>
      </c>
      <c r="M46" s="36">
        <f t="shared" si="7"/>
        <v>16727390.091839813</v>
      </c>
      <c r="N46" s="40">
        <f>'jan-apr'!M46</f>
        <v>10484470.038057694</v>
      </c>
      <c r="O46" s="40">
        <f t="shared" si="9"/>
        <v>6242920.0537821185</v>
      </c>
      <c r="P46" s="4"/>
      <c r="Q46" s="4"/>
      <c r="R46" s="4"/>
    </row>
    <row r="47" spans="1:18" s="34" customFormat="1" x14ac:dyDescent="0.3">
      <c r="A47" s="33">
        <v>239</v>
      </c>
      <c r="B47" s="34" t="s">
        <v>103</v>
      </c>
      <c r="C47" s="35">
        <v>29502</v>
      </c>
      <c r="D47" s="35">
        <v>2837</v>
      </c>
      <c r="E47" s="36">
        <f t="shared" si="1"/>
        <v>10399.013041945718</v>
      </c>
      <c r="F47" s="37">
        <f t="shared" si="8"/>
        <v>0.74584383169026447</v>
      </c>
      <c r="G47" s="38">
        <f t="shared" si="2"/>
        <v>2126.160890507816</v>
      </c>
      <c r="H47" s="38">
        <f t="shared" si="3"/>
        <v>752.26901104850299</v>
      </c>
      <c r="I47" s="36">
        <f t="shared" si="4"/>
        <v>2878.4299015563192</v>
      </c>
      <c r="J47" s="39">
        <f t="shared" si="10"/>
        <v>-188.26671939531039</v>
      </c>
      <c r="K47" s="36">
        <f t="shared" si="5"/>
        <v>2690.163182161009</v>
      </c>
      <c r="L47" s="36">
        <f t="shared" si="6"/>
        <v>8166105.630715278</v>
      </c>
      <c r="M47" s="36">
        <f t="shared" si="7"/>
        <v>7631992.9477907829</v>
      </c>
      <c r="N47" s="40">
        <f>'jan-apr'!M47</f>
        <v>5140091.004155024</v>
      </c>
      <c r="O47" s="40">
        <f t="shared" si="9"/>
        <v>2491901.9436357589</v>
      </c>
      <c r="P47" s="4"/>
      <c r="Q47" s="4"/>
      <c r="R47" s="4"/>
    </row>
    <row r="48" spans="1:18" s="34" customFormat="1" x14ac:dyDescent="0.3">
      <c r="A48" s="33">
        <v>301</v>
      </c>
      <c r="B48" s="34" t="s">
        <v>104</v>
      </c>
      <c r="C48" s="35">
        <v>12264821</v>
      </c>
      <c r="D48" s="35">
        <v>658390</v>
      </c>
      <c r="E48" s="36">
        <f t="shared" si="1"/>
        <v>18628.504381901304</v>
      </c>
      <c r="F48" s="37">
        <f t="shared" si="8"/>
        <v>1.3360840140129786</v>
      </c>
      <c r="G48" s="38">
        <f t="shared" si="2"/>
        <v>-2811.5339134655355</v>
      </c>
      <c r="H48" s="38">
        <f t="shared" si="3"/>
        <v>0</v>
      </c>
      <c r="I48" s="36">
        <f t="shared" si="4"/>
        <v>-2811.5339134655355</v>
      </c>
      <c r="J48" s="39">
        <f t="shared" si="10"/>
        <v>-188.26671939531039</v>
      </c>
      <c r="K48" s="36">
        <f t="shared" si="5"/>
        <v>-2999.8006328608458</v>
      </c>
      <c r="L48" s="36">
        <f t="shared" si="6"/>
        <v>-1851085813.2865739</v>
      </c>
      <c r="M48" s="36">
        <f t="shared" si="7"/>
        <v>-1975038738.6692522</v>
      </c>
      <c r="N48" s="40">
        <f>'jan-apr'!M48</f>
        <v>-905438614.07595539</v>
      </c>
      <c r="O48" s="40">
        <f t="shared" si="9"/>
        <v>-1069600124.5932968</v>
      </c>
      <c r="P48" s="4"/>
      <c r="Q48" s="4"/>
      <c r="R48" s="4"/>
    </row>
    <row r="49" spans="1:18" s="34" customFormat="1" x14ac:dyDescent="0.3">
      <c r="A49" s="33">
        <v>402</v>
      </c>
      <c r="B49" s="34" t="s">
        <v>105</v>
      </c>
      <c r="C49" s="35">
        <v>198744</v>
      </c>
      <c r="D49" s="35">
        <v>17835</v>
      </c>
      <c r="E49" s="36">
        <f t="shared" si="1"/>
        <v>11143.481917577796</v>
      </c>
      <c r="F49" s="37">
        <f t="shared" si="8"/>
        <v>0.79923904492212328</v>
      </c>
      <c r="G49" s="38">
        <f t="shared" si="2"/>
        <v>1679.4795651285694</v>
      </c>
      <c r="H49" s="38">
        <f t="shared" si="3"/>
        <v>491.7049045772759</v>
      </c>
      <c r="I49" s="36">
        <f t="shared" si="4"/>
        <v>2171.1844697058455</v>
      </c>
      <c r="J49" s="39">
        <f t="shared" si="10"/>
        <v>-188.26671939531039</v>
      </c>
      <c r="K49" s="36">
        <f t="shared" si="5"/>
        <v>1982.917750310535</v>
      </c>
      <c r="L49" s="36">
        <f t="shared" si="6"/>
        <v>38723075.017203756</v>
      </c>
      <c r="M49" s="36">
        <f t="shared" si="7"/>
        <v>35365338.076788388</v>
      </c>
      <c r="N49" s="40">
        <f>'jan-apr'!M49</f>
        <v>19889026.651076794</v>
      </c>
      <c r="O49" s="40">
        <f t="shared" si="9"/>
        <v>15476311.425711595</v>
      </c>
      <c r="P49" s="4"/>
      <c r="Q49" s="4"/>
      <c r="R49" s="4"/>
    </row>
    <row r="50" spans="1:18" s="34" customFormat="1" x14ac:dyDescent="0.3">
      <c r="A50" s="33">
        <v>403</v>
      </c>
      <c r="B50" s="34" t="s">
        <v>106</v>
      </c>
      <c r="C50" s="35">
        <v>381674</v>
      </c>
      <c r="D50" s="35">
        <v>30120</v>
      </c>
      <c r="E50" s="36">
        <f t="shared" si="1"/>
        <v>12671.779548472776</v>
      </c>
      <c r="F50" s="37">
        <f t="shared" si="8"/>
        <v>0.90885246269475728</v>
      </c>
      <c r="G50" s="38">
        <f t="shared" si="2"/>
        <v>762.50098659158141</v>
      </c>
      <c r="H50" s="38">
        <f t="shared" si="3"/>
        <v>0</v>
      </c>
      <c r="I50" s="36">
        <f t="shared" si="4"/>
        <v>762.50098659158141</v>
      </c>
      <c r="J50" s="39">
        <f t="shared" si="10"/>
        <v>-188.26671939531039</v>
      </c>
      <c r="K50" s="36">
        <f t="shared" si="5"/>
        <v>574.23426719627105</v>
      </c>
      <c r="L50" s="36">
        <f t="shared" si="6"/>
        <v>22966529.716138434</v>
      </c>
      <c r="M50" s="36">
        <f t="shared" si="7"/>
        <v>17295936.127951685</v>
      </c>
      <c r="N50" s="40">
        <f>'jan-apr'!M50</f>
        <v>10834798.371834658</v>
      </c>
      <c r="O50" s="40">
        <f t="shared" si="9"/>
        <v>6461137.7561170273</v>
      </c>
      <c r="P50" s="4"/>
      <c r="Q50" s="4"/>
      <c r="R50" s="4"/>
    </row>
    <row r="51" spans="1:18" s="34" customFormat="1" x14ac:dyDescent="0.3">
      <c r="A51" s="33">
        <v>412</v>
      </c>
      <c r="B51" s="34" t="s">
        <v>107</v>
      </c>
      <c r="C51" s="35">
        <v>355912</v>
      </c>
      <c r="D51" s="35">
        <v>33597</v>
      </c>
      <c r="E51" s="36">
        <f t="shared" si="1"/>
        <v>10593.564901628122</v>
      </c>
      <c r="F51" s="37">
        <f t="shared" si="8"/>
        <v>0.75979758902307004</v>
      </c>
      <c r="G51" s="38">
        <f t="shared" si="2"/>
        <v>2009.4297746983734</v>
      </c>
      <c r="H51" s="38">
        <f t="shared" si="3"/>
        <v>684.17586015966162</v>
      </c>
      <c r="I51" s="36">
        <f t="shared" si="4"/>
        <v>2693.605634858035</v>
      </c>
      <c r="J51" s="39">
        <f t="shared" si="10"/>
        <v>-188.26671939531039</v>
      </c>
      <c r="K51" s="36">
        <f t="shared" si="5"/>
        <v>2505.3389154627248</v>
      </c>
      <c r="L51" s="36">
        <f t="shared" si="6"/>
        <v>90497068.51432541</v>
      </c>
      <c r="M51" s="36">
        <f t="shared" si="7"/>
        <v>84171871.542801172</v>
      </c>
      <c r="N51" s="40">
        <f>'jan-apr'!M51</f>
        <v>46088161.373491846</v>
      </c>
      <c r="O51" s="40">
        <f t="shared" si="9"/>
        <v>38083710.169309326</v>
      </c>
      <c r="P51" s="4"/>
      <c r="Q51" s="4"/>
      <c r="R51" s="4"/>
    </row>
    <row r="52" spans="1:18" s="34" customFormat="1" x14ac:dyDescent="0.3">
      <c r="A52" s="33">
        <v>415</v>
      </c>
      <c r="B52" s="34" t="s">
        <v>108</v>
      </c>
      <c r="C52" s="35">
        <v>74574</v>
      </c>
      <c r="D52" s="35">
        <v>7588</v>
      </c>
      <c r="E52" s="36">
        <f t="shared" si="1"/>
        <v>9827.8861360042174</v>
      </c>
      <c r="F52" s="37">
        <f t="shared" si="8"/>
        <v>0.70488114819418601</v>
      </c>
      <c r="G52" s="38">
        <f t="shared" si="2"/>
        <v>2468.8370340727165</v>
      </c>
      <c r="H52" s="38">
        <f t="shared" si="3"/>
        <v>952.16342812802827</v>
      </c>
      <c r="I52" s="36">
        <f t="shared" si="4"/>
        <v>3421.0004622007446</v>
      </c>
      <c r="J52" s="39">
        <f t="shared" si="10"/>
        <v>-188.26671939531039</v>
      </c>
      <c r="K52" s="36">
        <f t="shared" si="5"/>
        <v>3232.7337428054343</v>
      </c>
      <c r="L52" s="36">
        <f t="shared" si="6"/>
        <v>25958551.507179249</v>
      </c>
      <c r="M52" s="36">
        <f t="shared" si="7"/>
        <v>24529983.640407637</v>
      </c>
      <c r="N52" s="40">
        <f>'jan-apr'!M52</f>
        <v>13176935.844035365</v>
      </c>
      <c r="O52" s="40">
        <f t="shared" si="9"/>
        <v>11353047.796372272</v>
      </c>
      <c r="P52" s="4"/>
      <c r="Q52" s="4"/>
      <c r="R52" s="4"/>
    </row>
    <row r="53" spans="1:18" s="34" customFormat="1" x14ac:dyDescent="0.3">
      <c r="A53" s="33">
        <v>417</v>
      </c>
      <c r="B53" s="34" t="s">
        <v>109</v>
      </c>
      <c r="C53" s="35">
        <v>217170</v>
      </c>
      <c r="D53" s="35">
        <v>20119</v>
      </c>
      <c r="E53" s="36">
        <f t="shared" si="1"/>
        <v>10794.274069287738</v>
      </c>
      <c r="F53" s="37">
        <f t="shared" si="8"/>
        <v>0.77419296424365946</v>
      </c>
      <c r="G53" s="38">
        <f t="shared" si="2"/>
        <v>1889.0042741026041</v>
      </c>
      <c r="H53" s="38">
        <f t="shared" si="3"/>
        <v>613.92765147879618</v>
      </c>
      <c r="I53" s="36">
        <f t="shared" si="4"/>
        <v>2502.9319255814003</v>
      </c>
      <c r="J53" s="39">
        <f t="shared" si="10"/>
        <v>-188.26671939531039</v>
      </c>
      <c r="K53" s="36">
        <f t="shared" si="5"/>
        <v>2314.66520618609</v>
      </c>
      <c r="L53" s="36">
        <f t="shared" si="6"/>
        <v>50356487.410772189</v>
      </c>
      <c r="M53" s="36">
        <f t="shared" si="7"/>
        <v>46568749.283257946</v>
      </c>
      <c r="N53" s="40">
        <f>'jan-apr'!M53</f>
        <v>26163111.583572406</v>
      </c>
      <c r="O53" s="40">
        <f t="shared" si="9"/>
        <v>20405637.69968554</v>
      </c>
      <c r="P53" s="4"/>
      <c r="Q53" s="4"/>
      <c r="R53" s="4"/>
    </row>
    <row r="54" spans="1:18" s="34" customFormat="1" x14ac:dyDescent="0.3">
      <c r="A54" s="33">
        <v>418</v>
      </c>
      <c r="B54" s="34" t="s">
        <v>110</v>
      </c>
      <c r="C54" s="35">
        <v>47775</v>
      </c>
      <c r="D54" s="35">
        <v>5131</v>
      </c>
      <c r="E54" s="36">
        <f t="shared" si="1"/>
        <v>9311.0504774897672</v>
      </c>
      <c r="F54" s="37">
        <f t="shared" si="8"/>
        <v>0.66781237192227427</v>
      </c>
      <c r="G54" s="38">
        <f t="shared" si="2"/>
        <v>2778.9384291813863</v>
      </c>
      <c r="H54" s="38">
        <f t="shared" si="3"/>
        <v>1133.0559086080857</v>
      </c>
      <c r="I54" s="36">
        <f t="shared" si="4"/>
        <v>3911.994337789472</v>
      </c>
      <c r="J54" s="39">
        <f t="shared" si="10"/>
        <v>-188.26671939531039</v>
      </c>
      <c r="K54" s="36">
        <f t="shared" si="5"/>
        <v>3723.7276183941617</v>
      </c>
      <c r="L54" s="36">
        <f t="shared" si="6"/>
        <v>20072442.94719778</v>
      </c>
      <c r="M54" s="36">
        <f t="shared" si="7"/>
        <v>19106446.409980442</v>
      </c>
      <c r="N54" s="40">
        <f>'jan-apr'!M54</f>
        <v>10410053.804130923</v>
      </c>
      <c r="O54" s="40">
        <f t="shared" si="9"/>
        <v>8696392.6058495194</v>
      </c>
      <c r="P54" s="4"/>
      <c r="Q54" s="4"/>
      <c r="R54" s="4"/>
    </row>
    <row r="55" spans="1:18" s="34" customFormat="1" x14ac:dyDescent="0.3">
      <c r="A55" s="33">
        <v>419</v>
      </c>
      <c r="B55" s="34" t="s">
        <v>111</v>
      </c>
      <c r="C55" s="35">
        <v>87525</v>
      </c>
      <c r="D55" s="35">
        <v>7901</v>
      </c>
      <c r="E55" s="36">
        <f t="shared" si="1"/>
        <v>11077.711682065561</v>
      </c>
      <c r="F55" s="37">
        <f t="shared" si="8"/>
        <v>0.79452183529196418</v>
      </c>
      <c r="G55" s="38">
        <f t="shared" si="2"/>
        <v>1718.9417064359102</v>
      </c>
      <c r="H55" s="38">
        <f t="shared" si="3"/>
        <v>514.72448700655798</v>
      </c>
      <c r="I55" s="36">
        <f t="shared" si="4"/>
        <v>2233.6661934424683</v>
      </c>
      <c r="J55" s="39">
        <f t="shared" si="10"/>
        <v>-188.26671939531039</v>
      </c>
      <c r="K55" s="36">
        <f t="shared" si="5"/>
        <v>2045.3994740471578</v>
      </c>
      <c r="L55" s="36">
        <f t="shared" si="6"/>
        <v>17648196.594388943</v>
      </c>
      <c r="M55" s="36">
        <f t="shared" si="7"/>
        <v>16160701.244446594</v>
      </c>
      <c r="N55" s="40">
        <f>'jan-apr'!M55</f>
        <v>9718573.0961680785</v>
      </c>
      <c r="O55" s="40">
        <f t="shared" si="9"/>
        <v>6442128.1482785158</v>
      </c>
      <c r="P55" s="4"/>
      <c r="Q55" s="4"/>
      <c r="R55" s="4"/>
    </row>
    <row r="56" spans="1:18" s="34" customFormat="1" x14ac:dyDescent="0.3">
      <c r="A56" s="33">
        <v>420</v>
      </c>
      <c r="B56" s="34" t="s">
        <v>112</v>
      </c>
      <c r="C56" s="35">
        <v>57707</v>
      </c>
      <c r="D56" s="35">
        <v>6142</v>
      </c>
      <c r="E56" s="36">
        <f t="shared" si="1"/>
        <v>9395.4737870400513</v>
      </c>
      <c r="F56" s="37">
        <f t="shared" si="8"/>
        <v>0.67386742776507147</v>
      </c>
      <c r="G56" s="38">
        <f t="shared" si="2"/>
        <v>2728.2844434512158</v>
      </c>
      <c r="H56" s="38">
        <f t="shared" si="3"/>
        <v>1103.5077502654863</v>
      </c>
      <c r="I56" s="36">
        <f t="shared" si="4"/>
        <v>3831.7921937167021</v>
      </c>
      <c r="J56" s="39">
        <f t="shared" si="10"/>
        <v>-188.26671939531039</v>
      </c>
      <c r="K56" s="36">
        <f t="shared" si="5"/>
        <v>3643.5254743213918</v>
      </c>
      <c r="L56" s="36">
        <f t="shared" si="6"/>
        <v>23534867.653807983</v>
      </c>
      <c r="M56" s="36">
        <f t="shared" si="7"/>
        <v>22378533.463281989</v>
      </c>
      <c r="N56" s="40">
        <f>'jan-apr'!M56</f>
        <v>12918876.206387082</v>
      </c>
      <c r="O56" s="40">
        <f t="shared" si="9"/>
        <v>9459657.256894907</v>
      </c>
      <c r="P56" s="4"/>
      <c r="Q56" s="4"/>
      <c r="R56" s="4"/>
    </row>
    <row r="57" spans="1:18" s="34" customFormat="1" x14ac:dyDescent="0.3">
      <c r="A57" s="33">
        <v>423</v>
      </c>
      <c r="B57" s="34" t="s">
        <v>113</v>
      </c>
      <c r="C57" s="35">
        <v>49182</v>
      </c>
      <c r="D57" s="35">
        <v>4763</v>
      </c>
      <c r="E57" s="36">
        <f t="shared" si="1"/>
        <v>10325.845055637203</v>
      </c>
      <c r="F57" s="37">
        <f t="shared" si="8"/>
        <v>0.74059603643841887</v>
      </c>
      <c r="G57" s="38">
        <f t="shared" si="2"/>
        <v>2170.0616822929251</v>
      </c>
      <c r="H57" s="38">
        <f t="shared" si="3"/>
        <v>777.87780625648338</v>
      </c>
      <c r="I57" s="36">
        <f t="shared" si="4"/>
        <v>2947.9394885494085</v>
      </c>
      <c r="J57" s="39">
        <f t="shared" si="10"/>
        <v>-188.26671939531039</v>
      </c>
      <c r="K57" s="36">
        <f t="shared" si="5"/>
        <v>2759.6727691540982</v>
      </c>
      <c r="L57" s="36">
        <f t="shared" si="6"/>
        <v>14041035.783960832</v>
      </c>
      <c r="M57" s="36">
        <f t="shared" si="7"/>
        <v>13144321.399480971</v>
      </c>
      <c r="N57" s="40">
        <f>'jan-apr'!M57</f>
        <v>7685188.2808566736</v>
      </c>
      <c r="O57" s="40">
        <f t="shared" si="9"/>
        <v>5459133.118624297</v>
      </c>
      <c r="P57" s="4"/>
      <c r="Q57" s="4"/>
      <c r="R57" s="4"/>
    </row>
    <row r="58" spans="1:18" s="34" customFormat="1" x14ac:dyDescent="0.3">
      <c r="A58" s="33">
        <v>425</v>
      </c>
      <c r="B58" s="34" t="s">
        <v>114</v>
      </c>
      <c r="C58" s="35">
        <v>70854</v>
      </c>
      <c r="D58" s="35">
        <v>7456</v>
      </c>
      <c r="E58" s="36">
        <f t="shared" si="1"/>
        <v>9502.9506437768232</v>
      </c>
      <c r="F58" s="37">
        <f t="shared" si="8"/>
        <v>0.68157594301774405</v>
      </c>
      <c r="G58" s="38">
        <f t="shared" si="2"/>
        <v>2663.7983294091528</v>
      </c>
      <c r="H58" s="38">
        <f t="shared" si="3"/>
        <v>1065.8908504076162</v>
      </c>
      <c r="I58" s="36">
        <f t="shared" si="4"/>
        <v>3729.689179816769</v>
      </c>
      <c r="J58" s="39">
        <f t="shared" si="10"/>
        <v>-188.26671939531039</v>
      </c>
      <c r="K58" s="36">
        <f t="shared" si="5"/>
        <v>3541.4224604214587</v>
      </c>
      <c r="L58" s="36">
        <f t="shared" si="6"/>
        <v>27808562.524713829</v>
      </c>
      <c r="M58" s="36">
        <f t="shared" si="7"/>
        <v>26404845.864902396</v>
      </c>
      <c r="N58" s="40">
        <f>'jan-apr'!M58</f>
        <v>14628357.993295688</v>
      </c>
      <c r="O58" s="40">
        <f t="shared" si="9"/>
        <v>11776487.871606708</v>
      </c>
      <c r="P58" s="4"/>
      <c r="Q58" s="4"/>
      <c r="R58" s="4"/>
    </row>
    <row r="59" spans="1:18" s="34" customFormat="1" x14ac:dyDescent="0.3">
      <c r="A59" s="33">
        <v>426</v>
      </c>
      <c r="B59" s="34" t="s">
        <v>80</v>
      </c>
      <c r="C59" s="35">
        <v>37930</v>
      </c>
      <c r="D59" s="35">
        <v>3760</v>
      </c>
      <c r="E59" s="36">
        <f t="shared" si="1"/>
        <v>10087.765957446809</v>
      </c>
      <c r="F59" s="37">
        <f t="shared" si="8"/>
        <v>0.72352039415165215</v>
      </c>
      <c r="G59" s="38">
        <f t="shared" si="2"/>
        <v>2312.9091412071616</v>
      </c>
      <c r="H59" s="38">
        <f t="shared" si="3"/>
        <v>861.20549062312125</v>
      </c>
      <c r="I59" s="36">
        <f t="shared" si="4"/>
        <v>3174.1146318302826</v>
      </c>
      <c r="J59" s="39">
        <f t="shared" si="10"/>
        <v>-188.26671939531039</v>
      </c>
      <c r="K59" s="36">
        <f t="shared" si="5"/>
        <v>2985.8479124349724</v>
      </c>
      <c r="L59" s="36">
        <f t="shared" si="6"/>
        <v>11934671.015681863</v>
      </c>
      <c r="M59" s="36">
        <f t="shared" si="7"/>
        <v>11226788.150755497</v>
      </c>
      <c r="N59" s="40">
        <f>'jan-apr'!M59</f>
        <v>5795978.1725847358</v>
      </c>
      <c r="O59" s="40">
        <f t="shared" si="9"/>
        <v>5430809.9781707609</v>
      </c>
      <c r="P59" s="4"/>
      <c r="Q59" s="4"/>
      <c r="R59" s="4"/>
    </row>
    <row r="60" spans="1:18" s="34" customFormat="1" x14ac:dyDescent="0.3">
      <c r="A60" s="33">
        <v>427</v>
      </c>
      <c r="B60" s="34" t="s">
        <v>115</v>
      </c>
      <c r="C60" s="35">
        <v>227803</v>
      </c>
      <c r="D60" s="35">
        <v>21030</v>
      </c>
      <c r="E60" s="36">
        <f t="shared" si="1"/>
        <v>10832.287208749405</v>
      </c>
      <c r="F60" s="37">
        <f t="shared" si="8"/>
        <v>0.7769193639006563</v>
      </c>
      <c r="G60" s="38">
        <f t="shared" si="2"/>
        <v>1866.1963904256036</v>
      </c>
      <c r="H60" s="38">
        <f t="shared" si="3"/>
        <v>600.62305266721251</v>
      </c>
      <c r="I60" s="36">
        <f t="shared" si="4"/>
        <v>2466.8194430928161</v>
      </c>
      <c r="J60" s="39">
        <f t="shared" si="10"/>
        <v>-188.26671939531039</v>
      </c>
      <c r="K60" s="36">
        <f t="shared" si="5"/>
        <v>2278.5527236975058</v>
      </c>
      <c r="L60" s="36">
        <f t="shared" si="6"/>
        <v>51877212.888241924</v>
      </c>
      <c r="M60" s="36">
        <f t="shared" si="7"/>
        <v>47917963.779358551</v>
      </c>
      <c r="N60" s="40">
        <f>'jan-apr'!M60</f>
        <v>26032555.311025791</v>
      </c>
      <c r="O60" s="40">
        <f t="shared" si="9"/>
        <v>21885408.46833276</v>
      </c>
      <c r="P60" s="4"/>
      <c r="Q60" s="4"/>
      <c r="R60" s="4"/>
    </row>
    <row r="61" spans="1:18" s="34" customFormat="1" x14ac:dyDescent="0.3">
      <c r="A61" s="33">
        <v>428</v>
      </c>
      <c r="B61" s="34" t="s">
        <v>116</v>
      </c>
      <c r="C61" s="35">
        <v>70948</v>
      </c>
      <c r="D61" s="35">
        <v>6525</v>
      </c>
      <c r="E61" s="36">
        <f t="shared" si="1"/>
        <v>10873.256704980842</v>
      </c>
      <c r="F61" s="37">
        <f t="shared" si="8"/>
        <v>0.77985780103198987</v>
      </c>
      <c r="G61" s="38">
        <f t="shared" si="2"/>
        <v>1841.6146926867416</v>
      </c>
      <c r="H61" s="38">
        <f t="shared" si="3"/>
        <v>586.28372898620955</v>
      </c>
      <c r="I61" s="36">
        <f t="shared" si="4"/>
        <v>2427.8984216729514</v>
      </c>
      <c r="J61" s="39">
        <f t="shared" si="10"/>
        <v>-188.26671939531039</v>
      </c>
      <c r="K61" s="36">
        <f t="shared" si="5"/>
        <v>2239.6317022776411</v>
      </c>
      <c r="L61" s="36">
        <f t="shared" si="6"/>
        <v>15842037.201416008</v>
      </c>
      <c r="M61" s="36">
        <f t="shared" si="7"/>
        <v>14613596.857361609</v>
      </c>
      <c r="N61" s="40">
        <f>'jan-apr'!M61</f>
        <v>8396708.5308817551</v>
      </c>
      <c r="O61" s="40">
        <f t="shared" si="9"/>
        <v>6216888.3264798541</v>
      </c>
      <c r="P61" s="4"/>
      <c r="Q61" s="4"/>
      <c r="R61" s="4"/>
    </row>
    <row r="62" spans="1:18" s="34" customFormat="1" x14ac:dyDescent="0.3">
      <c r="A62" s="33">
        <v>429</v>
      </c>
      <c r="B62" s="34" t="s">
        <v>117</v>
      </c>
      <c r="C62" s="35">
        <v>48451</v>
      </c>
      <c r="D62" s="35">
        <v>4429</v>
      </c>
      <c r="E62" s="36">
        <f t="shared" si="1"/>
        <v>10939.489726800632</v>
      </c>
      <c r="F62" s="37">
        <f t="shared" si="8"/>
        <v>0.78460820288063038</v>
      </c>
      <c r="G62" s="38">
        <f t="shared" si="2"/>
        <v>1801.8748795948679</v>
      </c>
      <c r="H62" s="38">
        <f t="shared" si="3"/>
        <v>563.10217134928325</v>
      </c>
      <c r="I62" s="36">
        <f t="shared" si="4"/>
        <v>2364.9770509441514</v>
      </c>
      <c r="J62" s="39">
        <f t="shared" si="10"/>
        <v>-188.26671939531039</v>
      </c>
      <c r="K62" s="36">
        <f t="shared" si="5"/>
        <v>2176.7103315488412</v>
      </c>
      <c r="L62" s="36">
        <f t="shared" si="6"/>
        <v>10474483.358631646</v>
      </c>
      <c r="M62" s="36">
        <f t="shared" si="7"/>
        <v>9640650.0584298167</v>
      </c>
      <c r="N62" s="40">
        <f>'jan-apr'!M62</f>
        <v>3577787.5070153666</v>
      </c>
      <c r="O62" s="40">
        <f t="shared" si="9"/>
        <v>6062862.5514144506</v>
      </c>
      <c r="P62" s="4"/>
      <c r="Q62" s="4"/>
      <c r="R62" s="4"/>
    </row>
    <row r="63" spans="1:18" s="34" customFormat="1" x14ac:dyDescent="0.3">
      <c r="A63" s="33">
        <v>430</v>
      </c>
      <c r="B63" s="34" t="s">
        <v>118</v>
      </c>
      <c r="C63" s="35">
        <v>24117</v>
      </c>
      <c r="D63" s="35">
        <v>2600</v>
      </c>
      <c r="E63" s="36">
        <f t="shared" si="1"/>
        <v>9275.7692307692305</v>
      </c>
      <c r="F63" s="37">
        <f t="shared" si="8"/>
        <v>0.66528191060496344</v>
      </c>
      <c r="G63" s="38">
        <f t="shared" si="2"/>
        <v>2800.1071772137084</v>
      </c>
      <c r="H63" s="38">
        <f t="shared" si="3"/>
        <v>1145.4043449602736</v>
      </c>
      <c r="I63" s="36">
        <f t="shared" si="4"/>
        <v>3945.511522173982</v>
      </c>
      <c r="J63" s="39">
        <f t="shared" si="10"/>
        <v>-188.26671939531039</v>
      </c>
      <c r="K63" s="36">
        <f t="shared" si="5"/>
        <v>3757.2448027786718</v>
      </c>
      <c r="L63" s="36">
        <f t="shared" si="6"/>
        <v>10258329.957652353</v>
      </c>
      <c r="M63" s="36">
        <f t="shared" si="7"/>
        <v>9768836.4872245472</v>
      </c>
      <c r="N63" s="40">
        <f>'jan-apr'!M63</f>
        <v>5103045.5448724218</v>
      </c>
      <c r="O63" s="40">
        <f t="shared" si="9"/>
        <v>4665790.9423521254</v>
      </c>
      <c r="P63" s="4"/>
      <c r="Q63" s="4"/>
      <c r="R63" s="4"/>
    </row>
    <row r="64" spans="1:18" s="34" customFormat="1" x14ac:dyDescent="0.3">
      <c r="A64" s="33">
        <v>432</v>
      </c>
      <c r="B64" s="34" t="s">
        <v>119</v>
      </c>
      <c r="C64" s="35">
        <v>22363</v>
      </c>
      <c r="D64" s="35">
        <v>1881</v>
      </c>
      <c r="E64" s="36">
        <f t="shared" si="1"/>
        <v>11888.888888888889</v>
      </c>
      <c r="F64" s="37">
        <f t="shared" si="8"/>
        <v>0.85270154077714122</v>
      </c>
      <c r="G64" s="38">
        <f t="shared" si="2"/>
        <v>1232.2353823419137</v>
      </c>
      <c r="H64" s="38">
        <f t="shared" si="3"/>
        <v>230.81246461839336</v>
      </c>
      <c r="I64" s="36">
        <f t="shared" si="4"/>
        <v>1463.047846960307</v>
      </c>
      <c r="J64" s="39">
        <f t="shared" si="10"/>
        <v>-188.26671939531039</v>
      </c>
      <c r="K64" s="36">
        <f t="shared" si="5"/>
        <v>1274.7811275649965</v>
      </c>
      <c r="L64" s="36">
        <f t="shared" si="6"/>
        <v>2751993.0001323372</v>
      </c>
      <c r="M64" s="36">
        <f t="shared" si="7"/>
        <v>2397863.3009497584</v>
      </c>
      <c r="N64" s="40">
        <f>'jan-apr'!M64</f>
        <v>-190636.11761550436</v>
      </c>
      <c r="O64" s="40">
        <f t="shared" si="9"/>
        <v>2588499.4185652626</v>
      </c>
      <c r="P64" s="4"/>
      <c r="Q64" s="4"/>
      <c r="R64" s="4"/>
    </row>
    <row r="65" spans="1:18" s="34" customFormat="1" x14ac:dyDescent="0.3">
      <c r="A65" s="33">
        <v>434</v>
      </c>
      <c r="B65" s="34" t="s">
        <v>120</v>
      </c>
      <c r="C65" s="35">
        <v>11595</v>
      </c>
      <c r="D65" s="35">
        <v>1305</v>
      </c>
      <c r="E65" s="36">
        <f t="shared" si="1"/>
        <v>8885.0574712643684</v>
      </c>
      <c r="F65" s="37">
        <f t="shared" si="8"/>
        <v>0.63725906318472147</v>
      </c>
      <c r="G65" s="38">
        <f t="shared" si="2"/>
        <v>3034.5342329166256</v>
      </c>
      <c r="H65" s="38">
        <f t="shared" si="3"/>
        <v>1282.1534607869753</v>
      </c>
      <c r="I65" s="36">
        <f t="shared" si="4"/>
        <v>4316.6876937036013</v>
      </c>
      <c r="J65" s="39">
        <f t="shared" si="10"/>
        <v>-188.26671939531039</v>
      </c>
      <c r="K65" s="36">
        <f t="shared" si="5"/>
        <v>4128.4209743082911</v>
      </c>
      <c r="L65" s="36">
        <f t="shared" si="6"/>
        <v>5633277.4402831998</v>
      </c>
      <c r="M65" s="36">
        <f t="shared" si="7"/>
        <v>5387589.3714723196</v>
      </c>
      <c r="N65" s="40">
        <f>'jan-apr'!M65</f>
        <v>2834161.7061763504</v>
      </c>
      <c r="O65" s="40">
        <f t="shared" si="9"/>
        <v>2553427.6652959692</v>
      </c>
      <c r="P65" s="4"/>
      <c r="Q65" s="4"/>
      <c r="R65" s="4"/>
    </row>
    <row r="66" spans="1:18" s="34" customFormat="1" x14ac:dyDescent="0.3">
      <c r="A66" s="33">
        <v>436</v>
      </c>
      <c r="B66" s="34" t="s">
        <v>121</v>
      </c>
      <c r="C66" s="35">
        <v>14457</v>
      </c>
      <c r="D66" s="35">
        <v>1620</v>
      </c>
      <c r="E66" s="36">
        <f t="shared" si="1"/>
        <v>8924.0740740740748</v>
      </c>
      <c r="F66" s="37">
        <f t="shared" si="8"/>
        <v>0.64005743380140867</v>
      </c>
      <c r="G66" s="38">
        <f t="shared" si="2"/>
        <v>3011.1242712308017</v>
      </c>
      <c r="H66" s="38">
        <f t="shared" si="3"/>
        <v>1268.497649803578</v>
      </c>
      <c r="I66" s="36">
        <f t="shared" si="4"/>
        <v>4279.6219210343797</v>
      </c>
      <c r="J66" s="39">
        <f t="shared" si="10"/>
        <v>-188.26671939531039</v>
      </c>
      <c r="K66" s="36">
        <f t="shared" si="5"/>
        <v>4091.3552016390695</v>
      </c>
      <c r="L66" s="36">
        <f t="shared" si="6"/>
        <v>6932987.5120756952</v>
      </c>
      <c r="M66" s="36">
        <f t="shared" si="7"/>
        <v>6627995.4266552925</v>
      </c>
      <c r="N66" s="40">
        <f>'jan-apr'!M66</f>
        <v>4155064.5318051251</v>
      </c>
      <c r="O66" s="40">
        <f t="shared" si="9"/>
        <v>2472930.8948501674</v>
      </c>
      <c r="P66" s="4"/>
      <c r="Q66" s="4"/>
      <c r="R66" s="4"/>
    </row>
    <row r="67" spans="1:18" s="34" customFormat="1" x14ac:dyDescent="0.3">
      <c r="A67" s="33">
        <v>437</v>
      </c>
      <c r="B67" s="34" t="s">
        <v>122</v>
      </c>
      <c r="C67" s="35">
        <v>60967</v>
      </c>
      <c r="D67" s="35">
        <v>5580</v>
      </c>
      <c r="E67" s="36">
        <f t="shared" si="1"/>
        <v>10925.985663082438</v>
      </c>
      <c r="F67" s="37">
        <f t="shared" si="8"/>
        <v>0.78363965686704806</v>
      </c>
      <c r="G67" s="38">
        <f t="shared" si="2"/>
        <v>1809.977317825784</v>
      </c>
      <c r="H67" s="38">
        <f t="shared" si="3"/>
        <v>567.8285936506511</v>
      </c>
      <c r="I67" s="36">
        <f t="shared" si="4"/>
        <v>2377.8059114764351</v>
      </c>
      <c r="J67" s="39">
        <f t="shared" si="10"/>
        <v>-188.26671939531039</v>
      </c>
      <c r="K67" s="36">
        <f t="shared" si="5"/>
        <v>2189.5391920811248</v>
      </c>
      <c r="L67" s="36">
        <f t="shared" si="6"/>
        <v>13268156.986038508</v>
      </c>
      <c r="M67" s="36">
        <f t="shared" si="7"/>
        <v>12217628.691812677</v>
      </c>
      <c r="N67" s="40">
        <f>'jan-apr'!M67</f>
        <v>5134150.0539954314</v>
      </c>
      <c r="O67" s="40">
        <f t="shared" si="9"/>
        <v>7083478.6378172459</v>
      </c>
      <c r="P67" s="4"/>
      <c r="Q67" s="4"/>
      <c r="R67" s="4"/>
    </row>
    <row r="68" spans="1:18" s="34" customFormat="1" x14ac:dyDescent="0.3">
      <c r="A68" s="33">
        <v>438</v>
      </c>
      <c r="B68" s="34" t="s">
        <v>123</v>
      </c>
      <c r="C68" s="35">
        <v>24935</v>
      </c>
      <c r="D68" s="35">
        <v>2426</v>
      </c>
      <c r="E68" s="36">
        <f t="shared" si="1"/>
        <v>10278.235779060182</v>
      </c>
      <c r="F68" s="37">
        <f t="shared" si="8"/>
        <v>0.73718137726615152</v>
      </c>
      <c r="G68" s="38">
        <f t="shared" si="2"/>
        <v>2198.6272482391378</v>
      </c>
      <c r="H68" s="38">
        <f t="shared" si="3"/>
        <v>794.54105305844075</v>
      </c>
      <c r="I68" s="36">
        <f t="shared" si="4"/>
        <v>2993.1683012975786</v>
      </c>
      <c r="J68" s="39">
        <f t="shared" si="10"/>
        <v>-188.26671939531039</v>
      </c>
      <c r="K68" s="36">
        <f t="shared" si="5"/>
        <v>2804.9015819022684</v>
      </c>
      <c r="L68" s="36">
        <f t="shared" si="6"/>
        <v>7261426.2989479257</v>
      </c>
      <c r="M68" s="36">
        <f t="shared" si="7"/>
        <v>6804691.2376949033</v>
      </c>
      <c r="N68" s="40">
        <f>'jan-apr'!M68</f>
        <v>3127890.6507155751</v>
      </c>
      <c r="O68" s="40">
        <f t="shared" si="9"/>
        <v>3676800.5869793282</v>
      </c>
      <c r="P68" s="4"/>
      <c r="Q68" s="4"/>
      <c r="R68" s="4"/>
    </row>
    <row r="69" spans="1:18" s="34" customFormat="1" x14ac:dyDescent="0.3">
      <c r="A69" s="33">
        <v>439</v>
      </c>
      <c r="B69" s="34" t="s">
        <v>124</v>
      </c>
      <c r="C69" s="35">
        <v>15983</v>
      </c>
      <c r="D69" s="35">
        <v>1592</v>
      </c>
      <c r="E69" s="36">
        <f t="shared" si="1"/>
        <v>10039.572864321608</v>
      </c>
      <c r="F69" s="37">
        <f t="shared" si="8"/>
        <v>0.72006386216226825</v>
      </c>
      <c r="G69" s="38">
        <f t="shared" si="2"/>
        <v>2341.8249970822822</v>
      </c>
      <c r="H69" s="38">
        <f t="shared" si="3"/>
        <v>878.07307321694157</v>
      </c>
      <c r="I69" s="36">
        <f t="shared" si="4"/>
        <v>3219.8980702992239</v>
      </c>
      <c r="J69" s="39">
        <f t="shared" si="10"/>
        <v>-188.26671939531039</v>
      </c>
      <c r="K69" s="36">
        <f t="shared" si="5"/>
        <v>3031.6313509039137</v>
      </c>
      <c r="L69" s="36">
        <f t="shared" si="6"/>
        <v>5126077.7279163646</v>
      </c>
      <c r="M69" s="36">
        <f t="shared" si="7"/>
        <v>4826357.110639031</v>
      </c>
      <c r="N69" s="40">
        <f>'jan-apr'!M69</f>
        <v>2495146.5028603445</v>
      </c>
      <c r="O69" s="40">
        <f t="shared" si="9"/>
        <v>2331210.6077786866</v>
      </c>
      <c r="P69" s="4"/>
      <c r="Q69" s="4"/>
      <c r="R69" s="4"/>
    </row>
    <row r="70" spans="1:18" s="34" customFormat="1" x14ac:dyDescent="0.3">
      <c r="A70" s="33">
        <v>441</v>
      </c>
      <c r="B70" s="34" t="s">
        <v>125</v>
      </c>
      <c r="C70" s="35">
        <v>19718</v>
      </c>
      <c r="D70" s="35">
        <v>1956</v>
      </c>
      <c r="E70" s="36">
        <f t="shared" si="1"/>
        <v>10080.77709611452</v>
      </c>
      <c r="F70" s="37">
        <f t="shared" si="8"/>
        <v>0.7230191351288775</v>
      </c>
      <c r="G70" s="38">
        <f t="shared" si="2"/>
        <v>2317.102458006535</v>
      </c>
      <c r="H70" s="38">
        <f t="shared" si="3"/>
        <v>863.65159208942248</v>
      </c>
      <c r="I70" s="36">
        <f t="shared" si="4"/>
        <v>3180.7540500959576</v>
      </c>
      <c r="J70" s="39">
        <f t="shared" si="10"/>
        <v>-188.26671939531039</v>
      </c>
      <c r="K70" s="36">
        <f t="shared" si="5"/>
        <v>2992.4873307006474</v>
      </c>
      <c r="L70" s="36">
        <f t="shared" si="6"/>
        <v>6221554.9219876928</v>
      </c>
      <c r="M70" s="36">
        <f t="shared" si="7"/>
        <v>5853305.2188504664</v>
      </c>
      <c r="N70" s="40">
        <f>'jan-apr'!M70</f>
        <v>3560730.8791424837</v>
      </c>
      <c r="O70" s="40">
        <f t="shared" si="9"/>
        <v>2292574.3397079827</v>
      </c>
      <c r="P70" s="4"/>
      <c r="Q70" s="4"/>
      <c r="R70" s="4"/>
    </row>
    <row r="71" spans="1:18" s="34" customFormat="1" x14ac:dyDescent="0.3">
      <c r="A71" s="33">
        <v>501</v>
      </c>
      <c r="B71" s="34" t="s">
        <v>126</v>
      </c>
      <c r="C71" s="35">
        <v>355668</v>
      </c>
      <c r="D71" s="35">
        <v>27476</v>
      </c>
      <c r="E71" s="36">
        <f t="shared" si="1"/>
        <v>12944.678992575338</v>
      </c>
      <c r="F71" s="37">
        <f t="shared" si="8"/>
        <v>0.9284255093131808</v>
      </c>
      <c r="G71" s="38">
        <f t="shared" si="2"/>
        <v>598.76132013004383</v>
      </c>
      <c r="H71" s="38">
        <f t="shared" si="3"/>
        <v>0</v>
      </c>
      <c r="I71" s="36">
        <f t="shared" si="4"/>
        <v>598.76132013004383</v>
      </c>
      <c r="J71" s="39">
        <f t="shared" si="10"/>
        <v>-188.26671939531039</v>
      </c>
      <c r="K71" s="36">
        <f t="shared" si="5"/>
        <v>410.49460073473347</v>
      </c>
      <c r="L71" s="36">
        <f t="shared" si="6"/>
        <v>16451566.031893084</v>
      </c>
      <c r="M71" s="36">
        <f t="shared" si="7"/>
        <v>11278749.649787536</v>
      </c>
      <c r="N71" s="40">
        <f>'jan-apr'!M71</f>
        <v>7103047.7577864975</v>
      </c>
      <c r="O71" s="40">
        <f t="shared" si="9"/>
        <v>4175701.8920010384</v>
      </c>
      <c r="P71" s="4"/>
      <c r="Q71" s="4"/>
      <c r="R71" s="4"/>
    </row>
    <row r="72" spans="1:18" s="34" customFormat="1" x14ac:dyDescent="0.3">
      <c r="A72" s="33">
        <v>502</v>
      </c>
      <c r="B72" s="34" t="s">
        <v>127</v>
      </c>
      <c r="C72" s="35">
        <v>339799</v>
      </c>
      <c r="D72" s="35">
        <v>30137</v>
      </c>
      <c r="E72" s="36">
        <f t="shared" ref="E72:E135" si="11">(C72*1000)/D72</f>
        <v>11275.143511298404</v>
      </c>
      <c r="F72" s="37">
        <f t="shared" si="8"/>
        <v>0.80868215141222255</v>
      </c>
      <c r="G72" s="38">
        <f t="shared" ref="G72:G135" si="12">(E$437-E72)*0.6</f>
        <v>1600.4826088962047</v>
      </c>
      <c r="H72" s="38">
        <f t="shared" ref="H72:H135" si="13">IF(E72&gt;=E$437*0.9,0,IF(E72&lt;0.9*E$437,(E$437*0.9-E72)*0.35))</f>
        <v>445.62334677506311</v>
      </c>
      <c r="I72" s="36">
        <f t="shared" ref="I72:I135" si="14">G72+H72</f>
        <v>2046.1059556712678</v>
      </c>
      <c r="J72" s="39">
        <f t="shared" si="10"/>
        <v>-188.26671939531039</v>
      </c>
      <c r="K72" s="36">
        <f t="shared" ref="K72:K135" si="15">I72+J72</f>
        <v>1857.8392362759573</v>
      </c>
      <c r="L72" s="36">
        <f t="shared" ref="L72:L135" si="16">(I72*D72)</f>
        <v>61663495.186064996</v>
      </c>
      <c r="M72" s="36">
        <f t="shared" ref="M72:M135" si="17">(K72*D72)</f>
        <v>55989701.063648529</v>
      </c>
      <c r="N72" s="40">
        <f>'jan-apr'!M72</f>
        <v>32617969.225315455</v>
      </c>
      <c r="O72" s="40">
        <f t="shared" si="9"/>
        <v>23371731.838333074</v>
      </c>
      <c r="P72" s="4"/>
      <c r="Q72" s="4"/>
      <c r="R72" s="4"/>
    </row>
    <row r="73" spans="1:18" s="34" customFormat="1" x14ac:dyDescent="0.3">
      <c r="A73" s="33">
        <v>511</v>
      </c>
      <c r="B73" s="34" t="s">
        <v>128</v>
      </c>
      <c r="C73" s="35">
        <v>28747</v>
      </c>
      <c r="D73" s="35">
        <v>2701</v>
      </c>
      <c r="E73" s="36">
        <f t="shared" si="11"/>
        <v>10643.095149944465</v>
      </c>
      <c r="F73" s="37">
        <f t="shared" ref="F73:F136" si="18">IF(ISNUMBER(C73),E73/E$437,"")</f>
        <v>0.76335002520521755</v>
      </c>
      <c r="G73" s="38">
        <f t="shared" si="12"/>
        <v>1979.7116257085675</v>
      </c>
      <c r="H73" s="38">
        <f t="shared" si="13"/>
        <v>666.84027324894146</v>
      </c>
      <c r="I73" s="36">
        <f t="shared" si="14"/>
        <v>2646.5518989575089</v>
      </c>
      <c r="J73" s="39">
        <f t="shared" si="10"/>
        <v>-188.26671939531039</v>
      </c>
      <c r="K73" s="36">
        <f t="shared" si="15"/>
        <v>2458.2851795621987</v>
      </c>
      <c r="L73" s="36">
        <f t="shared" si="16"/>
        <v>7148336.6790842311</v>
      </c>
      <c r="M73" s="36">
        <f t="shared" si="17"/>
        <v>6639828.269997499</v>
      </c>
      <c r="N73" s="40">
        <f>'jan-apr'!M73</f>
        <v>3890082.0064232359</v>
      </c>
      <c r="O73" s="40">
        <f t="shared" ref="O73:O136" si="19">M73-N73</f>
        <v>2749746.2635742631</v>
      </c>
      <c r="P73" s="4"/>
      <c r="Q73" s="4"/>
      <c r="R73" s="4"/>
    </row>
    <row r="74" spans="1:18" s="34" customFormat="1" x14ac:dyDescent="0.3">
      <c r="A74" s="33">
        <v>512</v>
      </c>
      <c r="B74" s="34" t="s">
        <v>129</v>
      </c>
      <c r="C74" s="35">
        <v>23035</v>
      </c>
      <c r="D74" s="35">
        <v>2055</v>
      </c>
      <c r="E74" s="36">
        <f t="shared" si="11"/>
        <v>11209.245742092457</v>
      </c>
      <c r="F74" s="37">
        <f t="shared" si="18"/>
        <v>0.80395579473912737</v>
      </c>
      <c r="G74" s="38">
        <f t="shared" si="12"/>
        <v>1640.0212704197729</v>
      </c>
      <c r="H74" s="38">
        <f t="shared" si="13"/>
        <v>468.68756599714459</v>
      </c>
      <c r="I74" s="36">
        <f t="shared" si="14"/>
        <v>2108.7088364169176</v>
      </c>
      <c r="J74" s="39">
        <f t="shared" ref="J74:J137" si="20">I$439</f>
        <v>-188.26671939531039</v>
      </c>
      <c r="K74" s="36">
        <f t="shared" si="15"/>
        <v>1920.4421170216071</v>
      </c>
      <c r="L74" s="36">
        <f t="shared" si="16"/>
        <v>4333396.6588367661</v>
      </c>
      <c r="M74" s="36">
        <f t="shared" si="17"/>
        <v>3946508.5504794028</v>
      </c>
      <c r="N74" s="40">
        <f>'jan-apr'!M74</f>
        <v>2409701.7671972411</v>
      </c>
      <c r="O74" s="40">
        <f t="shared" si="19"/>
        <v>1536806.7832821617</v>
      </c>
      <c r="P74" s="4"/>
      <c r="Q74" s="4"/>
      <c r="R74" s="4"/>
    </row>
    <row r="75" spans="1:18" s="34" customFormat="1" x14ac:dyDescent="0.3">
      <c r="A75" s="33">
        <v>513</v>
      </c>
      <c r="B75" s="34" t="s">
        <v>130</v>
      </c>
      <c r="C75" s="35">
        <v>32835</v>
      </c>
      <c r="D75" s="35">
        <v>2204</v>
      </c>
      <c r="E75" s="36">
        <f t="shared" si="11"/>
        <v>14897.912885662432</v>
      </c>
      <c r="F75" s="37">
        <f t="shared" si="18"/>
        <v>1.0685164434365593</v>
      </c>
      <c r="G75" s="38">
        <f t="shared" si="12"/>
        <v>-573.17901572221228</v>
      </c>
      <c r="H75" s="38">
        <f t="shared" si="13"/>
        <v>0</v>
      </c>
      <c r="I75" s="36">
        <f t="shared" si="14"/>
        <v>-573.17901572221228</v>
      </c>
      <c r="J75" s="39">
        <f t="shared" si="20"/>
        <v>-188.26671939531039</v>
      </c>
      <c r="K75" s="36">
        <f t="shared" si="15"/>
        <v>-761.44573511752264</v>
      </c>
      <c r="L75" s="36">
        <f t="shared" si="16"/>
        <v>-1263286.5506517559</v>
      </c>
      <c r="M75" s="36">
        <f t="shared" si="17"/>
        <v>-1678226.4001990198</v>
      </c>
      <c r="N75" s="40">
        <f>'jan-apr'!M75</f>
        <v>-3679747.3701353394</v>
      </c>
      <c r="O75" s="40">
        <f t="shared" si="19"/>
        <v>2001520.9699363196</v>
      </c>
      <c r="P75" s="4"/>
      <c r="Q75" s="4"/>
      <c r="R75" s="4"/>
    </row>
    <row r="76" spans="1:18" s="34" customFormat="1" x14ac:dyDescent="0.3">
      <c r="A76" s="33">
        <v>514</v>
      </c>
      <c r="B76" s="34" t="s">
        <v>131</v>
      </c>
      <c r="C76" s="35">
        <v>25006</v>
      </c>
      <c r="D76" s="35">
        <v>2347</v>
      </c>
      <c r="E76" s="36">
        <f t="shared" si="11"/>
        <v>10654.452492543673</v>
      </c>
      <c r="F76" s="37">
        <f t="shared" si="18"/>
        <v>0.76416460288560351</v>
      </c>
      <c r="G76" s="38">
        <f t="shared" si="12"/>
        <v>1972.8972201490433</v>
      </c>
      <c r="H76" s="38">
        <f t="shared" si="13"/>
        <v>662.86520333921897</v>
      </c>
      <c r="I76" s="36">
        <f t="shared" si="14"/>
        <v>2635.7624234882624</v>
      </c>
      <c r="J76" s="39">
        <f t="shared" si="20"/>
        <v>-188.26671939531039</v>
      </c>
      <c r="K76" s="36">
        <f t="shared" si="15"/>
        <v>2447.4957040929521</v>
      </c>
      <c r="L76" s="36">
        <f t="shared" si="16"/>
        <v>6186134.4079269515</v>
      </c>
      <c r="M76" s="36">
        <f t="shared" si="17"/>
        <v>5744272.4175061584</v>
      </c>
      <c r="N76" s="40">
        <f>'jan-apr'!M76</f>
        <v>2200375.4976213756</v>
      </c>
      <c r="O76" s="40">
        <f t="shared" si="19"/>
        <v>3543896.9198847828</v>
      </c>
      <c r="P76" s="4"/>
      <c r="Q76" s="4"/>
      <c r="R76" s="4"/>
    </row>
    <row r="77" spans="1:18" s="34" customFormat="1" x14ac:dyDescent="0.3">
      <c r="A77" s="33">
        <v>515</v>
      </c>
      <c r="B77" s="34" t="s">
        <v>132</v>
      </c>
      <c r="C77" s="35">
        <v>39619</v>
      </c>
      <c r="D77" s="35">
        <v>3664</v>
      </c>
      <c r="E77" s="36">
        <f t="shared" si="11"/>
        <v>10813.045851528384</v>
      </c>
      <c r="F77" s="37">
        <f t="shared" si="18"/>
        <v>0.77553932451242202</v>
      </c>
      <c r="G77" s="38">
        <f t="shared" si="12"/>
        <v>1877.7412047582161</v>
      </c>
      <c r="H77" s="38">
        <f t="shared" si="13"/>
        <v>607.35752769456985</v>
      </c>
      <c r="I77" s="36">
        <f t="shared" si="14"/>
        <v>2485.098732452786</v>
      </c>
      <c r="J77" s="39">
        <f t="shared" si="20"/>
        <v>-188.26671939531039</v>
      </c>
      <c r="K77" s="36">
        <f t="shared" si="15"/>
        <v>2296.8320130574757</v>
      </c>
      <c r="L77" s="36">
        <f t="shared" si="16"/>
        <v>9105401.7557070069</v>
      </c>
      <c r="M77" s="36">
        <f t="shared" si="17"/>
        <v>8415592.4958425909</v>
      </c>
      <c r="N77" s="40">
        <f>'jan-apr'!M77</f>
        <v>5601530.6447740607</v>
      </c>
      <c r="O77" s="40">
        <f t="shared" si="19"/>
        <v>2814061.8510685302</v>
      </c>
      <c r="P77" s="4"/>
      <c r="Q77" s="4"/>
      <c r="R77" s="4"/>
    </row>
    <row r="78" spans="1:18" s="34" customFormat="1" x14ac:dyDescent="0.3">
      <c r="A78" s="33">
        <v>516</v>
      </c>
      <c r="B78" s="34" t="s">
        <v>133</v>
      </c>
      <c r="C78" s="35">
        <v>74045</v>
      </c>
      <c r="D78" s="35">
        <v>5741</v>
      </c>
      <c r="E78" s="36">
        <f t="shared" si="11"/>
        <v>12897.578819021077</v>
      </c>
      <c r="F78" s="37">
        <f t="shared" si="18"/>
        <v>0.92504736431275736</v>
      </c>
      <c r="G78" s="38">
        <f t="shared" si="12"/>
        <v>627.0214242626007</v>
      </c>
      <c r="H78" s="38">
        <f t="shared" si="13"/>
        <v>0</v>
      </c>
      <c r="I78" s="36">
        <f t="shared" si="14"/>
        <v>627.0214242626007</v>
      </c>
      <c r="J78" s="39">
        <f t="shared" si="20"/>
        <v>-188.26671939531039</v>
      </c>
      <c r="K78" s="36">
        <f t="shared" si="15"/>
        <v>438.75470486729034</v>
      </c>
      <c r="L78" s="36">
        <f t="shared" si="16"/>
        <v>3599729.9966915906</v>
      </c>
      <c r="M78" s="36">
        <f t="shared" si="17"/>
        <v>2518890.7606431139</v>
      </c>
      <c r="N78" s="40">
        <f>'jan-apr'!M78</f>
        <v>-1284821.9836420056</v>
      </c>
      <c r="O78" s="40">
        <f t="shared" si="19"/>
        <v>3803712.7442851197</v>
      </c>
      <c r="P78" s="4"/>
      <c r="Q78" s="4"/>
      <c r="R78" s="4"/>
    </row>
    <row r="79" spans="1:18" s="34" customFormat="1" x14ac:dyDescent="0.3">
      <c r="A79" s="33">
        <v>517</v>
      </c>
      <c r="B79" s="34" t="s">
        <v>134</v>
      </c>
      <c r="C79" s="35">
        <v>54943</v>
      </c>
      <c r="D79" s="35">
        <v>5935</v>
      </c>
      <c r="E79" s="36">
        <f t="shared" si="11"/>
        <v>9257.4557708508837</v>
      </c>
      <c r="F79" s="37">
        <f t="shared" si="18"/>
        <v>0.66396842238623432</v>
      </c>
      <c r="G79" s="38">
        <f t="shared" si="12"/>
        <v>2811.0952531647167</v>
      </c>
      <c r="H79" s="38">
        <f t="shared" si="13"/>
        <v>1151.8140559316951</v>
      </c>
      <c r="I79" s="36">
        <f t="shared" si="14"/>
        <v>3962.9093090964116</v>
      </c>
      <c r="J79" s="39">
        <f t="shared" si="20"/>
        <v>-188.26671939531039</v>
      </c>
      <c r="K79" s="36">
        <f t="shared" si="15"/>
        <v>3774.6425897011013</v>
      </c>
      <c r="L79" s="36">
        <f t="shared" si="16"/>
        <v>23519866.749487203</v>
      </c>
      <c r="M79" s="36">
        <f t="shared" si="17"/>
        <v>22402503.769876037</v>
      </c>
      <c r="N79" s="40">
        <f>'jan-apr'!M79</f>
        <v>12470564.34954532</v>
      </c>
      <c r="O79" s="40">
        <f t="shared" si="19"/>
        <v>9931939.4203307163</v>
      </c>
      <c r="P79" s="4"/>
      <c r="Q79" s="4"/>
      <c r="R79" s="4"/>
    </row>
    <row r="80" spans="1:18" s="34" customFormat="1" x14ac:dyDescent="0.3">
      <c r="A80" s="33">
        <v>519</v>
      </c>
      <c r="B80" s="34" t="s">
        <v>135</v>
      </c>
      <c r="C80" s="35">
        <v>39713</v>
      </c>
      <c r="D80" s="35">
        <v>3154</v>
      </c>
      <c r="E80" s="36">
        <f t="shared" si="11"/>
        <v>12591.31261889664</v>
      </c>
      <c r="F80" s="37">
        <f t="shared" si="18"/>
        <v>0.90308116855007881</v>
      </c>
      <c r="G80" s="38">
        <f t="shared" si="12"/>
        <v>810.78114433726296</v>
      </c>
      <c r="H80" s="38">
        <f t="shared" si="13"/>
        <v>0</v>
      </c>
      <c r="I80" s="36">
        <f t="shared" si="14"/>
        <v>810.78114433726296</v>
      </c>
      <c r="J80" s="39">
        <f t="shared" si="20"/>
        <v>-188.26671939531039</v>
      </c>
      <c r="K80" s="36">
        <f t="shared" si="15"/>
        <v>622.5144249419526</v>
      </c>
      <c r="L80" s="36">
        <f t="shared" si="16"/>
        <v>2557203.7292397274</v>
      </c>
      <c r="M80" s="36">
        <f t="shared" si="17"/>
        <v>1963410.4962669185</v>
      </c>
      <c r="N80" s="40">
        <f>'jan-apr'!M80</f>
        <v>71196.004806325654</v>
      </c>
      <c r="O80" s="40">
        <f t="shared" si="19"/>
        <v>1892214.491460593</v>
      </c>
      <c r="P80" s="4"/>
      <c r="Q80" s="4"/>
      <c r="R80" s="4"/>
    </row>
    <row r="81" spans="1:18" s="34" customFormat="1" x14ac:dyDescent="0.3">
      <c r="A81" s="33">
        <v>520</v>
      </c>
      <c r="B81" s="34" t="s">
        <v>136</v>
      </c>
      <c r="C81" s="35">
        <v>47511</v>
      </c>
      <c r="D81" s="35">
        <v>4462</v>
      </c>
      <c r="E81" s="36">
        <f t="shared" si="11"/>
        <v>10647.915732855221</v>
      </c>
      <c r="F81" s="37">
        <f t="shared" si="18"/>
        <v>0.76369576974988118</v>
      </c>
      <c r="G81" s="38">
        <f t="shared" si="12"/>
        <v>1976.8192759621143</v>
      </c>
      <c r="H81" s="38">
        <f t="shared" si="13"/>
        <v>665.15306923017704</v>
      </c>
      <c r="I81" s="36">
        <f t="shared" si="14"/>
        <v>2641.9723451922914</v>
      </c>
      <c r="J81" s="39">
        <f t="shared" si="20"/>
        <v>-188.26671939531039</v>
      </c>
      <c r="K81" s="36">
        <f t="shared" si="15"/>
        <v>2453.7056257969812</v>
      </c>
      <c r="L81" s="36">
        <f t="shared" si="16"/>
        <v>11788480.604248004</v>
      </c>
      <c r="M81" s="36">
        <f t="shared" si="17"/>
        <v>10948434.50230613</v>
      </c>
      <c r="N81" s="40">
        <f>'jan-apr'!M81</f>
        <v>5942144.469700289</v>
      </c>
      <c r="O81" s="40">
        <f t="shared" si="19"/>
        <v>5006290.0326058408</v>
      </c>
      <c r="P81" s="4"/>
      <c r="Q81" s="4"/>
      <c r="R81" s="4"/>
    </row>
    <row r="82" spans="1:18" s="34" customFormat="1" x14ac:dyDescent="0.3">
      <c r="A82" s="33">
        <v>521</v>
      </c>
      <c r="B82" s="34" t="s">
        <v>137</v>
      </c>
      <c r="C82" s="35">
        <v>63497</v>
      </c>
      <c r="D82" s="35">
        <v>5072</v>
      </c>
      <c r="E82" s="36">
        <f t="shared" si="11"/>
        <v>12519.124605678233</v>
      </c>
      <c r="F82" s="37">
        <f t="shared" si="18"/>
        <v>0.89790365947650141</v>
      </c>
      <c r="G82" s="38">
        <f t="shared" si="12"/>
        <v>854.09395226830713</v>
      </c>
      <c r="H82" s="38">
        <f t="shared" si="13"/>
        <v>10.229963742122891</v>
      </c>
      <c r="I82" s="36">
        <f t="shared" si="14"/>
        <v>864.32391601043003</v>
      </c>
      <c r="J82" s="39">
        <f t="shared" si="20"/>
        <v>-188.26671939531039</v>
      </c>
      <c r="K82" s="36">
        <f t="shared" si="15"/>
        <v>676.05719661511966</v>
      </c>
      <c r="L82" s="36">
        <f t="shared" si="16"/>
        <v>4383850.9020049013</v>
      </c>
      <c r="M82" s="36">
        <f t="shared" si="17"/>
        <v>3428962.101231887</v>
      </c>
      <c r="N82" s="40">
        <f>'jan-apr'!M82</f>
        <v>1907114.9449517049</v>
      </c>
      <c r="O82" s="40">
        <f t="shared" si="19"/>
        <v>1521847.1562801821</v>
      </c>
      <c r="P82" s="4"/>
      <c r="Q82" s="4"/>
      <c r="R82" s="4"/>
    </row>
    <row r="83" spans="1:18" s="34" customFormat="1" x14ac:dyDescent="0.3">
      <c r="A83" s="33">
        <v>522</v>
      </c>
      <c r="B83" s="34" t="s">
        <v>138</v>
      </c>
      <c r="C83" s="35">
        <v>68051</v>
      </c>
      <c r="D83" s="35">
        <v>6227</v>
      </c>
      <c r="E83" s="36">
        <f t="shared" si="11"/>
        <v>10928.376425244902</v>
      </c>
      <c r="F83" s="37">
        <f t="shared" si="18"/>
        <v>0.78381112844850687</v>
      </c>
      <c r="G83" s="38">
        <f t="shared" si="12"/>
        <v>1808.5428605283057</v>
      </c>
      <c r="H83" s="38">
        <f t="shared" si="13"/>
        <v>566.9918268937887</v>
      </c>
      <c r="I83" s="36">
        <f t="shared" si="14"/>
        <v>2375.5346874220945</v>
      </c>
      <c r="J83" s="39">
        <f t="shared" si="20"/>
        <v>-188.26671939531039</v>
      </c>
      <c r="K83" s="36">
        <f t="shared" si="15"/>
        <v>2187.2679680267843</v>
      </c>
      <c r="L83" s="36">
        <f t="shared" si="16"/>
        <v>14792454.498577382</v>
      </c>
      <c r="M83" s="36">
        <f t="shared" si="17"/>
        <v>13620117.636902785</v>
      </c>
      <c r="N83" s="40">
        <f>'jan-apr'!M83</f>
        <v>7586288.0799694508</v>
      </c>
      <c r="O83" s="40">
        <f t="shared" si="19"/>
        <v>6033829.5569333341</v>
      </c>
      <c r="P83" s="4"/>
      <c r="Q83" s="4"/>
      <c r="R83" s="4"/>
    </row>
    <row r="84" spans="1:18" s="34" customFormat="1" x14ac:dyDescent="0.3">
      <c r="A84" s="33">
        <v>528</v>
      </c>
      <c r="B84" s="34" t="s">
        <v>139</v>
      </c>
      <c r="C84" s="35">
        <v>158680</v>
      </c>
      <c r="D84" s="35">
        <v>14906</v>
      </c>
      <c r="E84" s="36">
        <f t="shared" si="11"/>
        <v>10645.37770025493</v>
      </c>
      <c r="F84" s="37">
        <f t="shared" si="18"/>
        <v>0.76351373555568214</v>
      </c>
      <c r="G84" s="38">
        <f t="shared" si="12"/>
        <v>1978.3420955222884</v>
      </c>
      <c r="H84" s="38">
        <f t="shared" si="13"/>
        <v>666.0413806402787</v>
      </c>
      <c r="I84" s="36">
        <f t="shared" si="14"/>
        <v>2644.3834761625671</v>
      </c>
      <c r="J84" s="39">
        <f t="shared" si="20"/>
        <v>-188.26671939531039</v>
      </c>
      <c r="K84" s="36">
        <f t="shared" si="15"/>
        <v>2456.1167567672569</v>
      </c>
      <c r="L84" s="36">
        <f t="shared" si="16"/>
        <v>39417180.095679224</v>
      </c>
      <c r="M84" s="36">
        <f t="shared" si="17"/>
        <v>36610876.376372732</v>
      </c>
      <c r="N84" s="40">
        <f>'jan-apr'!M84</f>
        <v>20313019.266103208</v>
      </c>
      <c r="O84" s="40">
        <f t="shared" si="19"/>
        <v>16297857.110269524</v>
      </c>
      <c r="P84" s="4"/>
      <c r="Q84" s="4"/>
      <c r="R84" s="4"/>
    </row>
    <row r="85" spans="1:18" s="34" customFormat="1" x14ac:dyDescent="0.3">
      <c r="A85" s="33">
        <v>529</v>
      </c>
      <c r="B85" s="34" t="s">
        <v>140</v>
      </c>
      <c r="C85" s="35">
        <v>140395</v>
      </c>
      <c r="D85" s="35">
        <v>13180</v>
      </c>
      <c r="E85" s="36">
        <f t="shared" si="11"/>
        <v>10652.124430955993</v>
      </c>
      <c r="F85" s="37">
        <f t="shared" si="18"/>
        <v>0.76399762834985085</v>
      </c>
      <c r="G85" s="38">
        <f t="shared" si="12"/>
        <v>1974.2940571016507</v>
      </c>
      <c r="H85" s="38">
        <f t="shared" si="13"/>
        <v>663.68002489490664</v>
      </c>
      <c r="I85" s="36">
        <f t="shared" si="14"/>
        <v>2637.9740819965573</v>
      </c>
      <c r="J85" s="39">
        <f t="shared" si="20"/>
        <v>-188.26671939531039</v>
      </c>
      <c r="K85" s="36">
        <f t="shared" si="15"/>
        <v>2449.707362601247</v>
      </c>
      <c r="L85" s="36">
        <f t="shared" si="16"/>
        <v>34768498.400714628</v>
      </c>
      <c r="M85" s="36">
        <f t="shared" si="17"/>
        <v>32287143.039084435</v>
      </c>
      <c r="N85" s="40">
        <f>'jan-apr'!M85</f>
        <v>17557579.339007124</v>
      </c>
      <c r="O85" s="40">
        <f t="shared" si="19"/>
        <v>14729563.70007731</v>
      </c>
      <c r="P85" s="4"/>
      <c r="Q85" s="4"/>
      <c r="R85" s="4"/>
    </row>
    <row r="86" spans="1:18" s="34" customFormat="1" x14ac:dyDescent="0.3">
      <c r="A86" s="33">
        <v>532</v>
      </c>
      <c r="B86" s="34" t="s">
        <v>141</v>
      </c>
      <c r="C86" s="35">
        <v>71733</v>
      </c>
      <c r="D86" s="35">
        <v>6629</v>
      </c>
      <c r="E86" s="36">
        <f t="shared" si="11"/>
        <v>10821.089153718509</v>
      </c>
      <c r="F86" s="37">
        <f t="shared" si="18"/>
        <v>0.77611621073236681</v>
      </c>
      <c r="G86" s="38">
        <f t="shared" si="12"/>
        <v>1872.9152234441415</v>
      </c>
      <c r="H86" s="38">
        <f t="shared" si="13"/>
        <v>604.54237192802623</v>
      </c>
      <c r="I86" s="36">
        <f t="shared" si="14"/>
        <v>2477.4575953721678</v>
      </c>
      <c r="J86" s="39">
        <f t="shared" si="20"/>
        <v>-188.26671939531039</v>
      </c>
      <c r="K86" s="36">
        <f t="shared" si="15"/>
        <v>2289.1908759768576</v>
      </c>
      <c r="L86" s="36">
        <f t="shared" si="16"/>
        <v>16423066.399722101</v>
      </c>
      <c r="M86" s="36">
        <f t="shared" si="17"/>
        <v>15175046.31685059</v>
      </c>
      <c r="N86" s="40">
        <f>'jan-apr'!M86</f>
        <v>8269318.3526766477</v>
      </c>
      <c r="O86" s="40">
        <f t="shared" si="19"/>
        <v>6905727.9641739419</v>
      </c>
      <c r="P86" s="4"/>
      <c r="Q86" s="4"/>
      <c r="R86" s="4"/>
    </row>
    <row r="87" spans="1:18" s="34" customFormat="1" x14ac:dyDescent="0.3">
      <c r="A87" s="33">
        <v>533</v>
      </c>
      <c r="B87" s="34" t="s">
        <v>142</v>
      </c>
      <c r="C87" s="35">
        <v>112112</v>
      </c>
      <c r="D87" s="35">
        <v>9044</v>
      </c>
      <c r="E87" s="36">
        <f t="shared" si="11"/>
        <v>12396.284829721362</v>
      </c>
      <c r="F87" s="37">
        <f t="shared" si="18"/>
        <v>0.88909327633590063</v>
      </c>
      <c r="G87" s="38">
        <f t="shared" si="12"/>
        <v>927.79781784242948</v>
      </c>
      <c r="H87" s="38">
        <f t="shared" si="13"/>
        <v>53.223885327027617</v>
      </c>
      <c r="I87" s="36">
        <f t="shared" si="14"/>
        <v>981.02170316945706</v>
      </c>
      <c r="J87" s="39">
        <f t="shared" si="20"/>
        <v>-188.26671939531039</v>
      </c>
      <c r="K87" s="36">
        <f t="shared" si="15"/>
        <v>792.75498377414669</v>
      </c>
      <c r="L87" s="36">
        <f t="shared" si="16"/>
        <v>8872360.2834645696</v>
      </c>
      <c r="M87" s="36">
        <f t="shared" si="17"/>
        <v>7169676.0732533829</v>
      </c>
      <c r="N87" s="40">
        <f>'jan-apr'!M87</f>
        <v>3597484.9294446432</v>
      </c>
      <c r="O87" s="40">
        <f t="shared" si="19"/>
        <v>3572191.1438087397</v>
      </c>
      <c r="P87" s="4"/>
      <c r="Q87" s="4"/>
      <c r="R87" s="4"/>
    </row>
    <row r="88" spans="1:18" s="34" customFormat="1" x14ac:dyDescent="0.3">
      <c r="A88" s="33">
        <v>534</v>
      </c>
      <c r="B88" s="34" t="s">
        <v>143</v>
      </c>
      <c r="C88" s="35">
        <v>160862</v>
      </c>
      <c r="D88" s="35">
        <v>13695</v>
      </c>
      <c r="E88" s="36">
        <f t="shared" si="11"/>
        <v>11746.038700255567</v>
      </c>
      <c r="F88" s="37">
        <f t="shared" si="18"/>
        <v>0.84245595962264175</v>
      </c>
      <c r="G88" s="38">
        <f t="shared" si="12"/>
        <v>1317.9454955219064</v>
      </c>
      <c r="H88" s="38">
        <f t="shared" si="13"/>
        <v>280.81003064005586</v>
      </c>
      <c r="I88" s="36">
        <f t="shared" si="14"/>
        <v>1598.7555261619623</v>
      </c>
      <c r="J88" s="39">
        <f t="shared" si="20"/>
        <v>-188.26671939531039</v>
      </c>
      <c r="K88" s="36">
        <f t="shared" si="15"/>
        <v>1410.4888067666518</v>
      </c>
      <c r="L88" s="36">
        <f t="shared" si="16"/>
        <v>21894956.930788074</v>
      </c>
      <c r="M88" s="36">
        <f t="shared" si="17"/>
        <v>19316644.208669297</v>
      </c>
      <c r="N88" s="40">
        <f>'jan-apr'!M88</f>
        <v>13126789.514241472</v>
      </c>
      <c r="O88" s="40">
        <f t="shared" si="19"/>
        <v>6189854.6944278255</v>
      </c>
      <c r="P88" s="4"/>
      <c r="Q88" s="4"/>
      <c r="R88" s="4"/>
    </row>
    <row r="89" spans="1:18" s="34" customFormat="1" x14ac:dyDescent="0.3">
      <c r="A89" s="33">
        <v>536</v>
      </c>
      <c r="B89" s="34" t="s">
        <v>144</v>
      </c>
      <c r="C89" s="35">
        <v>53677</v>
      </c>
      <c r="D89" s="35">
        <v>5758</v>
      </c>
      <c r="E89" s="36">
        <f t="shared" si="11"/>
        <v>9322.1604723862456</v>
      </c>
      <c r="F89" s="37">
        <f t="shared" si="18"/>
        <v>0.66860920919233302</v>
      </c>
      <c r="G89" s="38">
        <f t="shared" si="12"/>
        <v>2772.2724322434992</v>
      </c>
      <c r="H89" s="38">
        <f t="shared" si="13"/>
        <v>1129.1674103943183</v>
      </c>
      <c r="I89" s="36">
        <f t="shared" si="14"/>
        <v>3901.4398426378175</v>
      </c>
      <c r="J89" s="39">
        <f t="shared" si="20"/>
        <v>-188.26671939531039</v>
      </c>
      <c r="K89" s="36">
        <f t="shared" si="15"/>
        <v>3713.1731232425072</v>
      </c>
      <c r="L89" s="36">
        <f t="shared" si="16"/>
        <v>22464490.613908552</v>
      </c>
      <c r="M89" s="36">
        <f t="shared" si="17"/>
        <v>21380450.843630359</v>
      </c>
      <c r="N89" s="40">
        <f>'jan-apr'!M89</f>
        <v>12217086.095144389</v>
      </c>
      <c r="O89" s="40">
        <f t="shared" si="19"/>
        <v>9163364.7484859694</v>
      </c>
      <c r="P89" s="4"/>
      <c r="Q89" s="4"/>
      <c r="R89" s="4"/>
    </row>
    <row r="90" spans="1:18" s="34" customFormat="1" x14ac:dyDescent="0.3">
      <c r="A90" s="33">
        <v>538</v>
      </c>
      <c r="B90" s="34" t="s">
        <v>145</v>
      </c>
      <c r="C90" s="35">
        <v>70060</v>
      </c>
      <c r="D90" s="35">
        <v>6751</v>
      </c>
      <c r="E90" s="36">
        <f t="shared" si="11"/>
        <v>10377.721818989779</v>
      </c>
      <c r="F90" s="37">
        <f t="shared" si="18"/>
        <v>0.744316770684881</v>
      </c>
      <c r="G90" s="38">
        <f t="shared" si="12"/>
        <v>2138.9356242813792</v>
      </c>
      <c r="H90" s="38">
        <f t="shared" si="13"/>
        <v>759.72093908308159</v>
      </c>
      <c r="I90" s="36">
        <f t="shared" si="14"/>
        <v>2898.6565633644609</v>
      </c>
      <c r="J90" s="39">
        <f t="shared" si="20"/>
        <v>-188.26671939531039</v>
      </c>
      <c r="K90" s="36">
        <f t="shared" si="15"/>
        <v>2710.3898439691507</v>
      </c>
      <c r="L90" s="36">
        <f t="shared" si="16"/>
        <v>19568830.459273476</v>
      </c>
      <c r="M90" s="36">
        <f t="shared" si="17"/>
        <v>18297841.836635735</v>
      </c>
      <c r="N90" s="40">
        <f>'jan-apr'!M90</f>
        <v>7868568.3359360471</v>
      </c>
      <c r="O90" s="40">
        <f t="shared" si="19"/>
        <v>10429273.500699688</v>
      </c>
      <c r="P90" s="4"/>
      <c r="Q90" s="4"/>
      <c r="R90" s="4"/>
    </row>
    <row r="91" spans="1:18" s="34" customFormat="1" x14ac:dyDescent="0.3">
      <c r="A91" s="33">
        <v>540</v>
      </c>
      <c r="B91" s="34" t="s">
        <v>146</v>
      </c>
      <c r="C91" s="35">
        <v>34189</v>
      </c>
      <c r="D91" s="35">
        <v>3058</v>
      </c>
      <c r="E91" s="36">
        <f t="shared" si="11"/>
        <v>11180.183126226291</v>
      </c>
      <c r="F91" s="37">
        <f t="shared" si="18"/>
        <v>0.80187134954330641</v>
      </c>
      <c r="G91" s="38">
        <f t="shared" si="12"/>
        <v>1657.458839939472</v>
      </c>
      <c r="H91" s="38">
        <f t="shared" si="13"/>
        <v>478.85948155030241</v>
      </c>
      <c r="I91" s="36">
        <f t="shared" si="14"/>
        <v>2136.3183214897745</v>
      </c>
      <c r="J91" s="39">
        <f t="shared" si="20"/>
        <v>-188.26671939531039</v>
      </c>
      <c r="K91" s="36">
        <f t="shared" si="15"/>
        <v>1948.051602094464</v>
      </c>
      <c r="L91" s="36">
        <f t="shared" si="16"/>
        <v>6532861.42711573</v>
      </c>
      <c r="M91" s="36">
        <f t="shared" si="17"/>
        <v>5957141.7992048711</v>
      </c>
      <c r="N91" s="40">
        <f>'jan-apr'!M91</f>
        <v>2244061.8754691803</v>
      </c>
      <c r="O91" s="40">
        <f t="shared" si="19"/>
        <v>3713079.9237356908</v>
      </c>
      <c r="P91" s="4"/>
      <c r="Q91" s="4"/>
      <c r="R91" s="4"/>
    </row>
    <row r="92" spans="1:18" s="34" customFormat="1" x14ac:dyDescent="0.3">
      <c r="A92" s="33">
        <v>541</v>
      </c>
      <c r="B92" s="34" t="s">
        <v>147</v>
      </c>
      <c r="C92" s="35">
        <v>13516</v>
      </c>
      <c r="D92" s="35">
        <v>1321</v>
      </c>
      <c r="E92" s="36">
        <f t="shared" si="11"/>
        <v>10231.642694928085</v>
      </c>
      <c r="F92" s="37">
        <f t="shared" si="18"/>
        <v>0.73383960201698351</v>
      </c>
      <c r="G92" s="38">
        <f t="shared" si="12"/>
        <v>2226.5830987183958</v>
      </c>
      <c r="H92" s="38">
        <f t="shared" si="13"/>
        <v>810.8486325046747</v>
      </c>
      <c r="I92" s="36">
        <f t="shared" si="14"/>
        <v>3037.4317312230705</v>
      </c>
      <c r="J92" s="39">
        <f t="shared" si="20"/>
        <v>-188.26671939531039</v>
      </c>
      <c r="K92" s="36">
        <f t="shared" si="15"/>
        <v>2849.1650118277603</v>
      </c>
      <c r="L92" s="36">
        <f t="shared" si="16"/>
        <v>4012447.3169456762</v>
      </c>
      <c r="M92" s="36">
        <f t="shared" si="17"/>
        <v>3763746.9806244713</v>
      </c>
      <c r="N92" s="40">
        <f>'jan-apr'!M92</f>
        <v>2355786.2941447967</v>
      </c>
      <c r="O92" s="40">
        <f t="shared" si="19"/>
        <v>1407960.6864796747</v>
      </c>
      <c r="P92" s="4"/>
      <c r="Q92" s="4"/>
      <c r="R92" s="4"/>
    </row>
    <row r="93" spans="1:18" s="34" customFormat="1" x14ac:dyDescent="0.3">
      <c r="A93" s="33">
        <v>542</v>
      </c>
      <c r="B93" s="34" t="s">
        <v>148</v>
      </c>
      <c r="C93" s="35">
        <v>80096</v>
      </c>
      <c r="D93" s="35">
        <v>6458</v>
      </c>
      <c r="E93" s="36">
        <f t="shared" si="11"/>
        <v>12402.601424589657</v>
      </c>
      <c r="F93" s="37">
        <f t="shared" si="18"/>
        <v>0.88954631868720846</v>
      </c>
      <c r="G93" s="38">
        <f t="shared" si="12"/>
        <v>924.00786092145279</v>
      </c>
      <c r="H93" s="38">
        <f t="shared" si="13"/>
        <v>51.013077123124546</v>
      </c>
      <c r="I93" s="36">
        <f t="shared" si="14"/>
        <v>975.02093804457729</v>
      </c>
      <c r="J93" s="39">
        <f t="shared" si="20"/>
        <v>-188.26671939531039</v>
      </c>
      <c r="K93" s="36">
        <f t="shared" si="15"/>
        <v>786.75421864926693</v>
      </c>
      <c r="L93" s="36">
        <f t="shared" si="16"/>
        <v>6296685.2178918803</v>
      </c>
      <c r="M93" s="36">
        <f t="shared" si="17"/>
        <v>5080858.744036966</v>
      </c>
      <c r="N93" s="40">
        <f>'jan-apr'!M93</f>
        <v>1463993.5951297565</v>
      </c>
      <c r="O93" s="40">
        <f t="shared" si="19"/>
        <v>3616865.1489072097</v>
      </c>
      <c r="P93" s="4"/>
      <c r="Q93" s="4"/>
      <c r="R93" s="4"/>
    </row>
    <row r="94" spans="1:18" s="34" customFormat="1" x14ac:dyDescent="0.3">
      <c r="A94" s="33">
        <v>543</v>
      </c>
      <c r="B94" s="34" t="s">
        <v>149</v>
      </c>
      <c r="C94" s="35">
        <v>26429</v>
      </c>
      <c r="D94" s="35">
        <v>2168</v>
      </c>
      <c r="E94" s="36">
        <f t="shared" si="11"/>
        <v>12190.498154981549</v>
      </c>
      <c r="F94" s="37">
        <f t="shared" si="18"/>
        <v>0.87433372931161657</v>
      </c>
      <c r="G94" s="38">
        <f t="shared" si="12"/>
        <v>1051.2698226863172</v>
      </c>
      <c r="H94" s="38">
        <f t="shared" si="13"/>
        <v>125.24922148596214</v>
      </c>
      <c r="I94" s="36">
        <f t="shared" si="14"/>
        <v>1176.5190441722793</v>
      </c>
      <c r="J94" s="39">
        <f t="shared" si="20"/>
        <v>-188.26671939531039</v>
      </c>
      <c r="K94" s="36">
        <f t="shared" si="15"/>
        <v>988.25232477696898</v>
      </c>
      <c r="L94" s="36">
        <f t="shared" si="16"/>
        <v>2550693.2877655015</v>
      </c>
      <c r="M94" s="36">
        <f t="shared" si="17"/>
        <v>2142531.0401164689</v>
      </c>
      <c r="N94" s="40">
        <f>'jan-apr'!M94</f>
        <v>472588.24934055557</v>
      </c>
      <c r="O94" s="40">
        <f t="shared" si="19"/>
        <v>1669942.7907759133</v>
      </c>
      <c r="P94" s="4"/>
      <c r="Q94" s="4"/>
      <c r="R94" s="4"/>
    </row>
    <row r="95" spans="1:18" s="34" customFormat="1" x14ac:dyDescent="0.3">
      <c r="A95" s="33">
        <v>544</v>
      </c>
      <c r="B95" s="34" t="s">
        <v>150</v>
      </c>
      <c r="C95" s="35">
        <v>40383</v>
      </c>
      <c r="D95" s="35">
        <v>3220</v>
      </c>
      <c r="E95" s="36">
        <f t="shared" si="11"/>
        <v>12541.304347826086</v>
      </c>
      <c r="F95" s="37">
        <f t="shared" si="18"/>
        <v>0.89949444735249784</v>
      </c>
      <c r="G95" s="38">
        <f t="shared" si="12"/>
        <v>840.78610697959516</v>
      </c>
      <c r="H95" s="38">
        <f t="shared" si="13"/>
        <v>2.467053990374279</v>
      </c>
      <c r="I95" s="36">
        <f t="shared" si="14"/>
        <v>843.25316096996949</v>
      </c>
      <c r="J95" s="39">
        <f t="shared" si="20"/>
        <v>-188.26671939531039</v>
      </c>
      <c r="K95" s="36">
        <f t="shared" si="15"/>
        <v>654.98644157465912</v>
      </c>
      <c r="L95" s="36">
        <f t="shared" si="16"/>
        <v>2715275.178323302</v>
      </c>
      <c r="M95" s="36">
        <f t="shared" si="17"/>
        <v>2109056.3418704025</v>
      </c>
      <c r="N95" s="40">
        <f>'jan-apr'!M95</f>
        <v>1211180.7024338504</v>
      </c>
      <c r="O95" s="40">
        <f t="shared" si="19"/>
        <v>897875.63943655207</v>
      </c>
      <c r="P95" s="4"/>
      <c r="Q95" s="4"/>
      <c r="R95" s="4"/>
    </row>
    <row r="96" spans="1:18" s="34" customFormat="1" x14ac:dyDescent="0.3">
      <c r="A96" s="33">
        <v>545</v>
      </c>
      <c r="B96" s="34" t="s">
        <v>151</v>
      </c>
      <c r="C96" s="35">
        <v>22871</v>
      </c>
      <c r="D96" s="35">
        <v>1590</v>
      </c>
      <c r="E96" s="36">
        <f t="shared" si="11"/>
        <v>14384.276729559748</v>
      </c>
      <c r="F96" s="37">
        <f t="shared" si="18"/>
        <v>1.0316771436667604</v>
      </c>
      <c r="G96" s="38">
        <f t="shared" si="12"/>
        <v>-264.99732206060179</v>
      </c>
      <c r="H96" s="38">
        <f t="shared" si="13"/>
        <v>0</v>
      </c>
      <c r="I96" s="36">
        <f t="shared" si="14"/>
        <v>-264.99732206060179</v>
      </c>
      <c r="J96" s="39">
        <f t="shared" si="20"/>
        <v>-188.26671939531039</v>
      </c>
      <c r="K96" s="36">
        <f t="shared" si="15"/>
        <v>-453.26404145591221</v>
      </c>
      <c r="L96" s="36">
        <f t="shared" si="16"/>
        <v>-421345.74207635684</v>
      </c>
      <c r="M96" s="36">
        <f t="shared" si="17"/>
        <v>-720689.8259149004</v>
      </c>
      <c r="N96" s="40">
        <f>'jan-apr'!M96</f>
        <v>-1601223.1935186887</v>
      </c>
      <c r="O96" s="40">
        <f t="shared" si="19"/>
        <v>880533.36760378827</v>
      </c>
      <c r="P96" s="4"/>
      <c r="Q96" s="4"/>
      <c r="R96" s="4"/>
    </row>
    <row r="97" spans="1:18" s="34" customFormat="1" x14ac:dyDescent="0.3">
      <c r="A97" s="33">
        <v>602</v>
      </c>
      <c r="B97" s="34" t="s">
        <v>152</v>
      </c>
      <c r="C97" s="35">
        <v>893144</v>
      </c>
      <c r="D97" s="35">
        <v>67895</v>
      </c>
      <c r="E97" s="36">
        <f t="shared" si="11"/>
        <v>13154.783120995655</v>
      </c>
      <c r="F97" s="37">
        <f t="shared" si="18"/>
        <v>0.94349471516597316</v>
      </c>
      <c r="G97" s="38">
        <f t="shared" si="12"/>
        <v>472.69884307785395</v>
      </c>
      <c r="H97" s="38">
        <f t="shared" si="13"/>
        <v>0</v>
      </c>
      <c r="I97" s="36">
        <f t="shared" si="14"/>
        <v>472.69884307785395</v>
      </c>
      <c r="J97" s="39">
        <f t="shared" si="20"/>
        <v>-188.26671939531039</v>
      </c>
      <c r="K97" s="36">
        <f t="shared" si="15"/>
        <v>284.43212368254353</v>
      </c>
      <c r="L97" s="36">
        <f t="shared" si="16"/>
        <v>32093887.950770892</v>
      </c>
      <c r="M97" s="36">
        <f t="shared" si="17"/>
        <v>19311519.037426293</v>
      </c>
      <c r="N97" s="40">
        <f>'jan-apr'!M97</f>
        <v>12187730.991225582</v>
      </c>
      <c r="O97" s="40">
        <f t="shared" si="19"/>
        <v>7123788.0462007113</v>
      </c>
      <c r="P97" s="4"/>
      <c r="Q97" s="4"/>
      <c r="R97" s="4"/>
    </row>
    <row r="98" spans="1:18" s="34" customFormat="1" x14ac:dyDescent="0.3">
      <c r="A98" s="33">
        <v>604</v>
      </c>
      <c r="B98" s="34" t="s">
        <v>153</v>
      </c>
      <c r="C98" s="35">
        <v>402462</v>
      </c>
      <c r="D98" s="35">
        <v>27013</v>
      </c>
      <c r="E98" s="36">
        <f t="shared" si="11"/>
        <v>14898.826490948803</v>
      </c>
      <c r="F98" s="37">
        <f t="shared" si="18"/>
        <v>1.0685819695460748</v>
      </c>
      <c r="G98" s="38">
        <f t="shared" si="12"/>
        <v>-573.72717889403464</v>
      </c>
      <c r="H98" s="38">
        <f t="shared" si="13"/>
        <v>0</v>
      </c>
      <c r="I98" s="36">
        <f t="shared" si="14"/>
        <v>-573.72717889403464</v>
      </c>
      <c r="J98" s="39">
        <f t="shared" si="20"/>
        <v>-188.26671939531039</v>
      </c>
      <c r="K98" s="36">
        <f t="shared" si="15"/>
        <v>-761.993898289345</v>
      </c>
      <c r="L98" s="36">
        <f t="shared" si="16"/>
        <v>-15498092.283464558</v>
      </c>
      <c r="M98" s="36">
        <f t="shared" si="17"/>
        <v>-20583741.174490076</v>
      </c>
      <c r="N98" s="40">
        <f>'jan-apr'!M98</f>
        <v>-15463535.802842982</v>
      </c>
      <c r="O98" s="40">
        <f t="shared" si="19"/>
        <v>-5120205.3716470934</v>
      </c>
      <c r="P98" s="4"/>
      <c r="Q98" s="4"/>
      <c r="R98" s="4"/>
    </row>
    <row r="99" spans="1:18" s="34" customFormat="1" x14ac:dyDescent="0.3">
      <c r="A99" s="33">
        <v>605</v>
      </c>
      <c r="B99" s="34" t="s">
        <v>154</v>
      </c>
      <c r="C99" s="35">
        <v>352220</v>
      </c>
      <c r="D99" s="35">
        <v>29801</v>
      </c>
      <c r="E99" s="36">
        <f t="shared" si="11"/>
        <v>11819.066474279387</v>
      </c>
      <c r="F99" s="37">
        <f t="shared" si="18"/>
        <v>0.84769369849055498</v>
      </c>
      <c r="G99" s="38">
        <f t="shared" si="12"/>
        <v>1274.1288311076146</v>
      </c>
      <c r="H99" s="38">
        <f t="shared" si="13"/>
        <v>255.25030973171894</v>
      </c>
      <c r="I99" s="36">
        <f t="shared" si="14"/>
        <v>1529.3791408393336</v>
      </c>
      <c r="J99" s="39">
        <f t="shared" si="20"/>
        <v>-188.26671939531039</v>
      </c>
      <c r="K99" s="36">
        <f t="shared" si="15"/>
        <v>1341.1124214440231</v>
      </c>
      <c r="L99" s="36">
        <f t="shared" si="16"/>
        <v>45577027.776152976</v>
      </c>
      <c r="M99" s="36">
        <f t="shared" si="17"/>
        <v>39966491.271453328</v>
      </c>
      <c r="N99" s="40">
        <f>'jan-apr'!M99</f>
        <v>22729052.877978083</v>
      </c>
      <c r="O99" s="40">
        <f t="shared" si="19"/>
        <v>17237438.393475246</v>
      </c>
      <c r="P99" s="4"/>
      <c r="Q99" s="4"/>
      <c r="R99" s="4"/>
    </row>
    <row r="100" spans="1:18" s="34" customFormat="1" x14ac:dyDescent="0.3">
      <c r="A100" s="33">
        <v>612</v>
      </c>
      <c r="B100" s="34" t="s">
        <v>155</v>
      </c>
      <c r="C100" s="35">
        <v>102952</v>
      </c>
      <c r="D100" s="35">
        <v>6767</v>
      </c>
      <c r="E100" s="36">
        <f t="shared" si="11"/>
        <v>15213.831830944289</v>
      </c>
      <c r="F100" s="37">
        <f t="shared" si="18"/>
        <v>1.0911749587881738</v>
      </c>
      <c r="G100" s="38">
        <f t="shared" si="12"/>
        <v>-762.73038289132671</v>
      </c>
      <c r="H100" s="38">
        <f t="shared" si="13"/>
        <v>0</v>
      </c>
      <c r="I100" s="36">
        <f t="shared" si="14"/>
        <v>-762.73038289132671</v>
      </c>
      <c r="J100" s="39">
        <f t="shared" si="20"/>
        <v>-188.26671939531039</v>
      </c>
      <c r="K100" s="36">
        <f t="shared" si="15"/>
        <v>-950.99710228663707</v>
      </c>
      <c r="L100" s="36">
        <f t="shared" si="16"/>
        <v>-5161396.5010256078</v>
      </c>
      <c r="M100" s="36">
        <f t="shared" si="17"/>
        <v>-6435397.3911736729</v>
      </c>
      <c r="N100" s="40">
        <f>'jan-apr'!M100</f>
        <v>-4179787.1387050063</v>
      </c>
      <c r="O100" s="40">
        <f t="shared" si="19"/>
        <v>-2255610.2524686665</v>
      </c>
      <c r="P100" s="4"/>
      <c r="Q100" s="4"/>
      <c r="R100" s="4"/>
    </row>
    <row r="101" spans="1:18" s="34" customFormat="1" x14ac:dyDescent="0.3">
      <c r="A101" s="33">
        <v>615</v>
      </c>
      <c r="B101" s="34" t="s">
        <v>156</v>
      </c>
      <c r="C101" s="35">
        <v>13024</v>
      </c>
      <c r="D101" s="35">
        <v>1074</v>
      </c>
      <c r="E101" s="36">
        <f t="shared" si="11"/>
        <v>12126.629422718808</v>
      </c>
      <c r="F101" s="37">
        <f t="shared" si="18"/>
        <v>0.86975290036141761</v>
      </c>
      <c r="G101" s="38">
        <f t="shared" si="12"/>
        <v>1089.591062043962</v>
      </c>
      <c r="H101" s="38">
        <f t="shared" si="13"/>
        <v>147.60327777792153</v>
      </c>
      <c r="I101" s="36">
        <f t="shared" si="14"/>
        <v>1237.1943398218834</v>
      </c>
      <c r="J101" s="39">
        <f t="shared" si="20"/>
        <v>-188.26671939531039</v>
      </c>
      <c r="K101" s="36">
        <f t="shared" si="15"/>
        <v>1048.927620426573</v>
      </c>
      <c r="L101" s="36">
        <f t="shared" si="16"/>
        <v>1328746.7209687028</v>
      </c>
      <c r="M101" s="36">
        <f t="shared" si="17"/>
        <v>1126548.2643381394</v>
      </c>
      <c r="N101" s="40">
        <f>'jan-apr'!M101</f>
        <v>418387.35230247071</v>
      </c>
      <c r="O101" s="40">
        <f t="shared" si="19"/>
        <v>708160.91203566873</v>
      </c>
      <c r="P101" s="4"/>
      <c r="Q101" s="4"/>
      <c r="R101" s="4"/>
    </row>
    <row r="102" spans="1:18" s="34" customFormat="1" x14ac:dyDescent="0.3">
      <c r="A102" s="33">
        <v>616</v>
      </c>
      <c r="B102" s="34" t="s">
        <v>100</v>
      </c>
      <c r="C102" s="35">
        <v>45526</v>
      </c>
      <c r="D102" s="35">
        <v>3422</v>
      </c>
      <c r="E102" s="36">
        <f t="shared" si="11"/>
        <v>13303.915838690824</v>
      </c>
      <c r="F102" s="37">
        <f t="shared" si="18"/>
        <v>0.9541908953849505</v>
      </c>
      <c r="G102" s="38">
        <f t="shared" si="12"/>
        <v>383.21921246075254</v>
      </c>
      <c r="H102" s="38">
        <f t="shared" si="13"/>
        <v>0</v>
      </c>
      <c r="I102" s="36">
        <f t="shared" si="14"/>
        <v>383.21921246075254</v>
      </c>
      <c r="J102" s="39">
        <f t="shared" si="20"/>
        <v>-188.26671939531039</v>
      </c>
      <c r="K102" s="36">
        <f t="shared" si="15"/>
        <v>194.95249306544216</v>
      </c>
      <c r="L102" s="36">
        <f t="shared" si="16"/>
        <v>1311376.1450406953</v>
      </c>
      <c r="M102" s="36">
        <f t="shared" si="17"/>
        <v>667127.43126994302</v>
      </c>
      <c r="N102" s="40">
        <f>'jan-apr'!M102</f>
        <v>-451102.49573644908</v>
      </c>
      <c r="O102" s="40">
        <f t="shared" si="19"/>
        <v>1118229.927006392</v>
      </c>
      <c r="P102" s="4"/>
      <c r="Q102" s="4"/>
      <c r="R102" s="4"/>
    </row>
    <row r="103" spans="1:18" s="34" customFormat="1" x14ac:dyDescent="0.3">
      <c r="A103" s="33">
        <v>617</v>
      </c>
      <c r="B103" s="34" t="s">
        <v>157</v>
      </c>
      <c r="C103" s="35">
        <v>62460</v>
      </c>
      <c r="D103" s="35">
        <v>4578</v>
      </c>
      <c r="E103" s="36">
        <f t="shared" si="11"/>
        <v>13643.5124508519</v>
      </c>
      <c r="F103" s="37">
        <f t="shared" si="18"/>
        <v>0.97854763360824049</v>
      </c>
      <c r="G103" s="38">
        <f t="shared" si="12"/>
        <v>179.46124516410671</v>
      </c>
      <c r="H103" s="38">
        <f t="shared" si="13"/>
        <v>0</v>
      </c>
      <c r="I103" s="36">
        <f t="shared" si="14"/>
        <v>179.46124516410671</v>
      </c>
      <c r="J103" s="39">
        <f t="shared" si="20"/>
        <v>-188.26671939531039</v>
      </c>
      <c r="K103" s="36">
        <f t="shared" si="15"/>
        <v>-8.8054742312036751</v>
      </c>
      <c r="L103" s="36">
        <f t="shared" si="16"/>
        <v>821573.58036128059</v>
      </c>
      <c r="M103" s="36">
        <f t="shared" si="17"/>
        <v>-40311.461030450424</v>
      </c>
      <c r="N103" s="40">
        <f>'jan-apr'!M103</f>
        <v>-1563679.6100179581</v>
      </c>
      <c r="O103" s="40">
        <f t="shared" si="19"/>
        <v>1523368.1489875077</v>
      </c>
      <c r="P103" s="4"/>
      <c r="Q103" s="4"/>
      <c r="R103" s="4"/>
    </row>
    <row r="104" spans="1:18" s="34" customFormat="1" x14ac:dyDescent="0.3">
      <c r="A104" s="33">
        <v>618</v>
      </c>
      <c r="B104" s="34" t="s">
        <v>158</v>
      </c>
      <c r="C104" s="35">
        <v>37508</v>
      </c>
      <c r="D104" s="35">
        <v>2422</v>
      </c>
      <c r="E104" s="36">
        <f t="shared" si="11"/>
        <v>15486.374896779522</v>
      </c>
      <c r="F104" s="37">
        <f t="shared" si="18"/>
        <v>1.1107224450451127</v>
      </c>
      <c r="G104" s="38">
        <f t="shared" si="12"/>
        <v>-926.25622239246616</v>
      </c>
      <c r="H104" s="38">
        <f t="shared" si="13"/>
        <v>0</v>
      </c>
      <c r="I104" s="36">
        <f t="shared" si="14"/>
        <v>-926.25622239246616</v>
      </c>
      <c r="J104" s="39">
        <f t="shared" si="20"/>
        <v>-188.26671939531039</v>
      </c>
      <c r="K104" s="36">
        <f t="shared" si="15"/>
        <v>-1114.5229417877765</v>
      </c>
      <c r="L104" s="36">
        <f t="shared" si="16"/>
        <v>-2243392.5706345532</v>
      </c>
      <c r="M104" s="36">
        <f t="shared" si="17"/>
        <v>-2699374.5650099949</v>
      </c>
      <c r="N104" s="40">
        <f>'jan-apr'!M104</f>
        <v>-2243979.732517147</v>
      </c>
      <c r="O104" s="40">
        <f t="shared" si="19"/>
        <v>-455394.83249284793</v>
      </c>
      <c r="P104" s="4"/>
      <c r="Q104" s="4"/>
      <c r="R104" s="4"/>
    </row>
    <row r="105" spans="1:18" s="34" customFormat="1" x14ac:dyDescent="0.3">
      <c r="A105" s="33">
        <v>619</v>
      </c>
      <c r="B105" s="34" t="s">
        <v>159</v>
      </c>
      <c r="C105" s="35">
        <v>66808</v>
      </c>
      <c r="D105" s="35">
        <v>4711</v>
      </c>
      <c r="E105" s="36">
        <f t="shared" si="11"/>
        <v>14181.277860326894</v>
      </c>
      <c r="F105" s="37">
        <f t="shared" si="18"/>
        <v>1.0171175451888368</v>
      </c>
      <c r="G105" s="38">
        <f t="shared" si="12"/>
        <v>-143.19800052088976</v>
      </c>
      <c r="H105" s="38">
        <f t="shared" si="13"/>
        <v>0</v>
      </c>
      <c r="I105" s="36">
        <f t="shared" si="14"/>
        <v>-143.19800052088976</v>
      </c>
      <c r="J105" s="39">
        <f t="shared" si="20"/>
        <v>-188.26671939531039</v>
      </c>
      <c r="K105" s="36">
        <f t="shared" si="15"/>
        <v>-331.46471991620012</v>
      </c>
      <c r="L105" s="36">
        <f t="shared" si="16"/>
        <v>-674605.78045391163</v>
      </c>
      <c r="M105" s="36">
        <f t="shared" si="17"/>
        <v>-1561530.2955252188</v>
      </c>
      <c r="N105" s="40">
        <f>'jan-apr'!M105</f>
        <v>-3895219.5375261274</v>
      </c>
      <c r="O105" s="40">
        <f t="shared" si="19"/>
        <v>2333689.2420009086</v>
      </c>
      <c r="P105" s="4"/>
      <c r="Q105" s="4"/>
      <c r="R105" s="4"/>
    </row>
    <row r="106" spans="1:18" s="34" customFormat="1" x14ac:dyDescent="0.3">
      <c r="A106" s="33">
        <v>620</v>
      </c>
      <c r="B106" s="34" t="s">
        <v>160</v>
      </c>
      <c r="C106" s="35">
        <v>86052</v>
      </c>
      <c r="D106" s="35">
        <v>4497</v>
      </c>
      <c r="E106" s="36">
        <f t="shared" si="11"/>
        <v>19135.423615743828</v>
      </c>
      <c r="F106" s="37">
        <f t="shared" si="18"/>
        <v>1.3724415589262851</v>
      </c>
      <c r="G106" s="38">
        <f t="shared" si="12"/>
        <v>-3115.6854537710501</v>
      </c>
      <c r="H106" s="38">
        <f t="shared" si="13"/>
        <v>0</v>
      </c>
      <c r="I106" s="36">
        <f t="shared" si="14"/>
        <v>-3115.6854537710501</v>
      </c>
      <c r="J106" s="39">
        <f t="shared" si="20"/>
        <v>-188.26671939531039</v>
      </c>
      <c r="K106" s="36">
        <f t="shared" si="15"/>
        <v>-3303.9521731663604</v>
      </c>
      <c r="L106" s="36">
        <f t="shared" si="16"/>
        <v>-14011237.485608412</v>
      </c>
      <c r="M106" s="36">
        <f t="shared" si="17"/>
        <v>-14857872.922729123</v>
      </c>
      <c r="N106" s="40">
        <f>'jan-apr'!M106</f>
        <v>-13191224.466197198</v>
      </c>
      <c r="O106" s="40">
        <f t="shared" si="19"/>
        <v>-1666648.4565319251</v>
      </c>
      <c r="P106" s="4"/>
      <c r="Q106" s="4"/>
      <c r="R106" s="4"/>
    </row>
    <row r="107" spans="1:18" s="34" customFormat="1" x14ac:dyDescent="0.3">
      <c r="A107" s="33">
        <v>621</v>
      </c>
      <c r="B107" s="34" t="s">
        <v>161</v>
      </c>
      <c r="C107" s="35">
        <v>44818</v>
      </c>
      <c r="D107" s="35">
        <v>3512</v>
      </c>
      <c r="E107" s="36">
        <f t="shared" si="11"/>
        <v>12761.389521640091</v>
      </c>
      <c r="F107" s="37">
        <f t="shared" si="18"/>
        <v>0.91527951932745732</v>
      </c>
      <c r="G107" s="38">
        <f t="shared" si="12"/>
        <v>708.73500269119245</v>
      </c>
      <c r="H107" s="38">
        <f t="shared" si="13"/>
        <v>0</v>
      </c>
      <c r="I107" s="36">
        <f t="shared" si="14"/>
        <v>708.73500269119245</v>
      </c>
      <c r="J107" s="39">
        <f t="shared" si="20"/>
        <v>-188.26671939531039</v>
      </c>
      <c r="K107" s="36">
        <f t="shared" si="15"/>
        <v>520.46828329588209</v>
      </c>
      <c r="L107" s="36">
        <f t="shared" si="16"/>
        <v>2489077.3294514678</v>
      </c>
      <c r="M107" s="36">
        <f t="shared" si="17"/>
        <v>1827884.6109351378</v>
      </c>
      <c r="N107" s="40">
        <f>'jan-apr'!M107</f>
        <v>1524847.0590738251</v>
      </c>
      <c r="O107" s="40">
        <f t="shared" si="19"/>
        <v>303037.55186131271</v>
      </c>
      <c r="P107" s="4"/>
      <c r="Q107" s="4"/>
      <c r="R107" s="4"/>
    </row>
    <row r="108" spans="1:18" s="34" customFormat="1" x14ac:dyDescent="0.3">
      <c r="A108" s="33">
        <v>622</v>
      </c>
      <c r="B108" s="34" t="s">
        <v>162</v>
      </c>
      <c r="C108" s="35">
        <v>33217</v>
      </c>
      <c r="D108" s="35">
        <v>2275</v>
      </c>
      <c r="E108" s="36">
        <f t="shared" si="11"/>
        <v>14600.879120879121</v>
      </c>
      <c r="F108" s="37">
        <f t="shared" si="18"/>
        <v>1.0472124215670071</v>
      </c>
      <c r="G108" s="38">
        <f t="shared" si="12"/>
        <v>-394.95875685222563</v>
      </c>
      <c r="H108" s="38">
        <f t="shared" si="13"/>
        <v>0</v>
      </c>
      <c r="I108" s="36">
        <f t="shared" si="14"/>
        <v>-394.95875685222563</v>
      </c>
      <c r="J108" s="39">
        <f t="shared" si="20"/>
        <v>-188.26671939531039</v>
      </c>
      <c r="K108" s="36">
        <f t="shared" si="15"/>
        <v>-583.22547624753599</v>
      </c>
      <c r="L108" s="36">
        <f t="shared" si="16"/>
        <v>-898531.17183881334</v>
      </c>
      <c r="M108" s="36">
        <f t="shared" si="17"/>
        <v>-1326837.9584631445</v>
      </c>
      <c r="N108" s="40">
        <f>'jan-apr'!M108</f>
        <v>128890.71367609086</v>
      </c>
      <c r="O108" s="40">
        <f t="shared" si="19"/>
        <v>-1455728.6721392353</v>
      </c>
      <c r="P108" s="4"/>
      <c r="Q108" s="4"/>
      <c r="R108" s="4"/>
    </row>
    <row r="109" spans="1:18" s="34" customFormat="1" x14ac:dyDescent="0.3">
      <c r="A109" s="33">
        <v>623</v>
      </c>
      <c r="B109" s="34" t="s">
        <v>163</v>
      </c>
      <c r="C109" s="35">
        <v>164700</v>
      </c>
      <c r="D109" s="35">
        <v>13794</v>
      </c>
      <c r="E109" s="36">
        <f t="shared" si="11"/>
        <v>11939.97390169639</v>
      </c>
      <c r="F109" s="37">
        <f t="shared" si="18"/>
        <v>0.85636548864802153</v>
      </c>
      <c r="G109" s="38">
        <f t="shared" si="12"/>
        <v>1201.5843746574126</v>
      </c>
      <c r="H109" s="38">
        <f t="shared" si="13"/>
        <v>212.93271013576776</v>
      </c>
      <c r="I109" s="36">
        <f t="shared" si="14"/>
        <v>1414.5170847931804</v>
      </c>
      <c r="J109" s="39">
        <f t="shared" si="20"/>
        <v>-188.26671939531039</v>
      </c>
      <c r="K109" s="36">
        <f t="shared" si="15"/>
        <v>1226.2503653978699</v>
      </c>
      <c r="L109" s="36">
        <f t="shared" si="16"/>
        <v>19511848.667637132</v>
      </c>
      <c r="M109" s="36">
        <f t="shared" si="17"/>
        <v>16914897.540298216</v>
      </c>
      <c r="N109" s="40">
        <f>'jan-apr'!M109</f>
        <v>5572601.8041529655</v>
      </c>
      <c r="O109" s="40">
        <f t="shared" si="19"/>
        <v>11342295.73614525</v>
      </c>
      <c r="P109" s="4"/>
      <c r="Q109" s="4"/>
      <c r="R109" s="4"/>
    </row>
    <row r="110" spans="1:18" s="34" customFormat="1" x14ac:dyDescent="0.3">
      <c r="A110" s="33">
        <v>624</v>
      </c>
      <c r="B110" s="34" t="s">
        <v>164</v>
      </c>
      <c r="C110" s="35">
        <v>227691</v>
      </c>
      <c r="D110" s="35">
        <v>18205</v>
      </c>
      <c r="E110" s="36">
        <f t="shared" si="11"/>
        <v>12507.058500411975</v>
      </c>
      <c r="F110" s="37">
        <f t="shared" si="18"/>
        <v>0.89703824752355321</v>
      </c>
      <c r="G110" s="38">
        <f t="shared" si="12"/>
        <v>861.33361542806199</v>
      </c>
      <c r="H110" s="38">
        <f t="shared" si="13"/>
        <v>14.453100585313221</v>
      </c>
      <c r="I110" s="36">
        <f t="shared" si="14"/>
        <v>875.78671601337521</v>
      </c>
      <c r="J110" s="39">
        <f t="shared" si="20"/>
        <v>-188.26671939531039</v>
      </c>
      <c r="K110" s="36">
        <f t="shared" si="15"/>
        <v>687.51999661806485</v>
      </c>
      <c r="L110" s="36">
        <f t="shared" si="16"/>
        <v>15943697.165023496</v>
      </c>
      <c r="M110" s="36">
        <f t="shared" si="17"/>
        <v>12516301.53843187</v>
      </c>
      <c r="N110" s="40">
        <f>'jan-apr'!M110</f>
        <v>9436257.7478470951</v>
      </c>
      <c r="O110" s="40">
        <f t="shared" si="19"/>
        <v>3080043.7905847747</v>
      </c>
      <c r="P110" s="4"/>
      <c r="Q110" s="4"/>
      <c r="R110" s="4"/>
    </row>
    <row r="111" spans="1:18" s="34" customFormat="1" x14ac:dyDescent="0.3">
      <c r="A111" s="33">
        <v>625</v>
      </c>
      <c r="B111" s="34" t="s">
        <v>165</v>
      </c>
      <c r="C111" s="35">
        <v>276525</v>
      </c>
      <c r="D111" s="35">
        <v>24431</v>
      </c>
      <c r="E111" s="36">
        <f t="shared" si="11"/>
        <v>11318.611600016373</v>
      </c>
      <c r="F111" s="37">
        <f t="shared" si="18"/>
        <v>0.81179979399184921</v>
      </c>
      <c r="G111" s="38">
        <f t="shared" si="12"/>
        <v>1574.401755665423</v>
      </c>
      <c r="H111" s="38">
        <f t="shared" si="13"/>
        <v>430.40951572377389</v>
      </c>
      <c r="I111" s="36">
        <f t="shared" si="14"/>
        <v>2004.8112713891969</v>
      </c>
      <c r="J111" s="39">
        <f t="shared" si="20"/>
        <v>-188.26671939531039</v>
      </c>
      <c r="K111" s="36">
        <f t="shared" si="15"/>
        <v>1816.5445519938864</v>
      </c>
      <c r="L111" s="36">
        <f t="shared" si="16"/>
        <v>48979544.171309471</v>
      </c>
      <c r="M111" s="36">
        <f t="shared" si="17"/>
        <v>44379999.949762642</v>
      </c>
      <c r="N111" s="40">
        <f>'jan-apr'!M111</f>
        <v>25344638.041068517</v>
      </c>
      <c r="O111" s="40">
        <f t="shared" si="19"/>
        <v>19035361.908694126</v>
      </c>
      <c r="P111" s="4"/>
      <c r="Q111" s="4"/>
      <c r="R111" s="4"/>
    </row>
    <row r="112" spans="1:18" s="34" customFormat="1" x14ac:dyDescent="0.3">
      <c r="A112" s="33">
        <v>626</v>
      </c>
      <c r="B112" s="34" t="s">
        <v>166</v>
      </c>
      <c r="C112" s="35">
        <v>398053</v>
      </c>
      <c r="D112" s="35">
        <v>25731</v>
      </c>
      <c r="E112" s="36">
        <f t="shared" si="11"/>
        <v>15469.783529594652</v>
      </c>
      <c r="F112" s="37">
        <f t="shared" si="18"/>
        <v>1.1095324697249329</v>
      </c>
      <c r="G112" s="38">
        <f t="shared" si="12"/>
        <v>-916.3014020815441</v>
      </c>
      <c r="H112" s="38">
        <f t="shared" si="13"/>
        <v>0</v>
      </c>
      <c r="I112" s="36">
        <f t="shared" si="14"/>
        <v>-916.3014020815441</v>
      </c>
      <c r="J112" s="39">
        <f t="shared" si="20"/>
        <v>-188.26671939531039</v>
      </c>
      <c r="K112" s="36">
        <f t="shared" si="15"/>
        <v>-1104.5681214768545</v>
      </c>
      <c r="L112" s="36">
        <f t="shared" si="16"/>
        <v>-23577351.376960211</v>
      </c>
      <c r="M112" s="36">
        <f t="shared" si="17"/>
        <v>-28421642.333720941</v>
      </c>
      <c r="N112" s="40">
        <f>'jan-apr'!M112</f>
        <v>-12102184.020395836</v>
      </c>
      <c r="O112" s="40">
        <f t="shared" si="19"/>
        <v>-16319458.313325105</v>
      </c>
      <c r="P112" s="4"/>
      <c r="Q112" s="4"/>
      <c r="R112" s="4"/>
    </row>
    <row r="113" spans="1:18" s="34" customFormat="1" x14ac:dyDescent="0.3">
      <c r="A113" s="33">
        <v>627</v>
      </c>
      <c r="B113" s="34" t="s">
        <v>167</v>
      </c>
      <c r="C113" s="35">
        <v>295968</v>
      </c>
      <c r="D113" s="35">
        <v>21492</v>
      </c>
      <c r="E113" s="36">
        <f t="shared" si="11"/>
        <v>13771.077610273591</v>
      </c>
      <c r="F113" s="37">
        <f t="shared" si="18"/>
        <v>0.98769693334557895</v>
      </c>
      <c r="G113" s="38">
        <f t="shared" si="12"/>
        <v>102.92214951109236</v>
      </c>
      <c r="H113" s="38">
        <f t="shared" si="13"/>
        <v>0</v>
      </c>
      <c r="I113" s="36">
        <f t="shared" si="14"/>
        <v>102.92214951109236</v>
      </c>
      <c r="J113" s="39">
        <f t="shared" si="20"/>
        <v>-188.26671939531039</v>
      </c>
      <c r="K113" s="36">
        <f t="shared" si="15"/>
        <v>-85.344569884218032</v>
      </c>
      <c r="L113" s="36">
        <f t="shared" si="16"/>
        <v>2212002.8372923969</v>
      </c>
      <c r="M113" s="36">
        <f t="shared" si="17"/>
        <v>-1834225.4959516139</v>
      </c>
      <c r="N113" s="40">
        <f>'jan-apr'!M113</f>
        <v>-1005564.8271092037</v>
      </c>
      <c r="O113" s="40">
        <f t="shared" si="19"/>
        <v>-828660.6688424102</v>
      </c>
      <c r="P113" s="4"/>
      <c r="Q113" s="4"/>
      <c r="R113" s="4"/>
    </row>
    <row r="114" spans="1:18" s="34" customFormat="1" x14ac:dyDescent="0.3">
      <c r="A114" s="33">
        <v>628</v>
      </c>
      <c r="B114" s="34" t="s">
        <v>168</v>
      </c>
      <c r="C114" s="35">
        <v>113767</v>
      </c>
      <c r="D114" s="35">
        <v>9413</v>
      </c>
      <c r="E114" s="36">
        <f t="shared" si="11"/>
        <v>12086.15744183576</v>
      </c>
      <c r="F114" s="37">
        <f t="shared" si="18"/>
        <v>0.86685014630426327</v>
      </c>
      <c r="G114" s="38">
        <f t="shared" si="12"/>
        <v>1113.8742505737912</v>
      </c>
      <c r="H114" s="38">
        <f t="shared" si="13"/>
        <v>161.76847108698857</v>
      </c>
      <c r="I114" s="36">
        <f t="shared" si="14"/>
        <v>1275.6427216607797</v>
      </c>
      <c r="J114" s="39">
        <f t="shared" si="20"/>
        <v>-188.26671939531039</v>
      </c>
      <c r="K114" s="36">
        <f t="shared" si="15"/>
        <v>1087.3760022654692</v>
      </c>
      <c r="L114" s="36">
        <f t="shared" si="16"/>
        <v>12007624.938992919</v>
      </c>
      <c r="M114" s="36">
        <f t="shared" si="17"/>
        <v>10235470.309324862</v>
      </c>
      <c r="N114" s="40">
        <f>'jan-apr'!M114</f>
        <v>5720246.6591861974</v>
      </c>
      <c r="O114" s="40">
        <f t="shared" si="19"/>
        <v>4515223.650138665</v>
      </c>
      <c r="P114" s="4"/>
      <c r="Q114" s="4"/>
      <c r="R114" s="4"/>
    </row>
    <row r="115" spans="1:18" s="34" customFormat="1" x14ac:dyDescent="0.3">
      <c r="A115" s="33">
        <v>631</v>
      </c>
      <c r="B115" s="34" t="s">
        <v>169</v>
      </c>
      <c r="C115" s="35">
        <v>33388</v>
      </c>
      <c r="D115" s="35">
        <v>2699</v>
      </c>
      <c r="E115" s="36">
        <f t="shared" si="11"/>
        <v>12370.507595405707</v>
      </c>
      <c r="F115" s="37">
        <f t="shared" si="18"/>
        <v>0.88724446711383143</v>
      </c>
      <c r="G115" s="38">
        <f t="shared" si="12"/>
        <v>943.26415843182292</v>
      </c>
      <c r="H115" s="38">
        <f t="shared" si="13"/>
        <v>62.245917337507123</v>
      </c>
      <c r="I115" s="36">
        <f t="shared" si="14"/>
        <v>1005.51007576933</v>
      </c>
      <c r="J115" s="39">
        <f t="shared" si="20"/>
        <v>-188.26671939531039</v>
      </c>
      <c r="K115" s="36">
        <f t="shared" si="15"/>
        <v>817.24335637401964</v>
      </c>
      <c r="L115" s="36">
        <f t="shared" si="16"/>
        <v>2713871.6945014219</v>
      </c>
      <c r="M115" s="36">
        <f t="shared" si="17"/>
        <v>2205739.8188534789</v>
      </c>
      <c r="N115" s="40">
        <f>'jan-apr'!M115</f>
        <v>698337.86207110726</v>
      </c>
      <c r="O115" s="40">
        <f t="shared" si="19"/>
        <v>1507401.9567823717</v>
      </c>
      <c r="P115" s="4"/>
      <c r="Q115" s="4"/>
      <c r="R115" s="4"/>
    </row>
    <row r="116" spans="1:18" s="34" customFormat="1" x14ac:dyDescent="0.3">
      <c r="A116" s="33">
        <v>632</v>
      </c>
      <c r="B116" s="34" t="s">
        <v>170</v>
      </c>
      <c r="C116" s="35">
        <v>18927</v>
      </c>
      <c r="D116" s="35">
        <v>1404</v>
      </c>
      <c r="E116" s="36">
        <f t="shared" si="11"/>
        <v>13480.76923076923</v>
      </c>
      <c r="F116" s="37">
        <f t="shared" si="18"/>
        <v>0.96687527332188783</v>
      </c>
      <c r="G116" s="38">
        <f t="shared" si="12"/>
        <v>277.10717721370855</v>
      </c>
      <c r="H116" s="38">
        <f t="shared" si="13"/>
        <v>0</v>
      </c>
      <c r="I116" s="36">
        <f t="shared" si="14"/>
        <v>277.10717721370855</v>
      </c>
      <c r="J116" s="39">
        <f t="shared" si="20"/>
        <v>-188.26671939531039</v>
      </c>
      <c r="K116" s="36">
        <f t="shared" si="15"/>
        <v>88.840457818398164</v>
      </c>
      <c r="L116" s="36">
        <f t="shared" si="16"/>
        <v>389058.47680804681</v>
      </c>
      <c r="M116" s="36">
        <f t="shared" si="17"/>
        <v>124732.00277703103</v>
      </c>
      <c r="N116" s="40">
        <f>'jan-apr'!M116</f>
        <v>-910089.15955989866</v>
      </c>
      <c r="O116" s="40">
        <f t="shared" si="19"/>
        <v>1034821.1623369297</v>
      </c>
      <c r="P116" s="4"/>
      <c r="Q116" s="4"/>
      <c r="R116" s="4"/>
    </row>
    <row r="117" spans="1:18" s="34" customFormat="1" x14ac:dyDescent="0.3">
      <c r="A117" s="33">
        <v>633</v>
      </c>
      <c r="B117" s="34" t="s">
        <v>171</v>
      </c>
      <c r="C117" s="35">
        <v>49175</v>
      </c>
      <c r="D117" s="35">
        <v>2548</v>
      </c>
      <c r="E117" s="36">
        <f t="shared" si="11"/>
        <v>19299.45054945055</v>
      </c>
      <c r="F117" s="37">
        <f t="shared" si="18"/>
        <v>1.3842059904394257</v>
      </c>
      <c r="G117" s="38">
        <f t="shared" si="12"/>
        <v>-3214.101613995083</v>
      </c>
      <c r="H117" s="38">
        <f t="shared" si="13"/>
        <v>0</v>
      </c>
      <c r="I117" s="36">
        <f t="shared" si="14"/>
        <v>-3214.101613995083</v>
      </c>
      <c r="J117" s="39">
        <f t="shared" si="20"/>
        <v>-188.26671939531039</v>
      </c>
      <c r="K117" s="36">
        <f t="shared" si="15"/>
        <v>-3402.3683333903932</v>
      </c>
      <c r="L117" s="36">
        <f t="shared" si="16"/>
        <v>-8189530.9124594713</v>
      </c>
      <c r="M117" s="36">
        <f t="shared" si="17"/>
        <v>-8669234.5134787224</v>
      </c>
      <c r="N117" s="40">
        <f>'jan-apr'!M117</f>
        <v>-10069154.400682777</v>
      </c>
      <c r="O117" s="40">
        <f t="shared" si="19"/>
        <v>1399919.8872040547</v>
      </c>
      <c r="P117" s="4"/>
      <c r="Q117" s="4"/>
      <c r="R117" s="4"/>
    </row>
    <row r="118" spans="1:18" s="34" customFormat="1" x14ac:dyDescent="0.3">
      <c r="A118" s="33">
        <v>701</v>
      </c>
      <c r="B118" s="34" t="s">
        <v>172</v>
      </c>
      <c r="C118" s="35">
        <v>302576</v>
      </c>
      <c r="D118" s="35">
        <v>27178</v>
      </c>
      <c r="E118" s="36">
        <f t="shared" si="11"/>
        <v>11133.12237839429</v>
      </c>
      <c r="F118" s="37">
        <f t="shared" si="18"/>
        <v>0.79849603225659382</v>
      </c>
      <c r="G118" s="38">
        <f t="shared" si="12"/>
        <v>1685.695288638673</v>
      </c>
      <c r="H118" s="38">
        <f t="shared" si="13"/>
        <v>495.33074329150298</v>
      </c>
      <c r="I118" s="36">
        <f t="shared" si="14"/>
        <v>2181.026031930176</v>
      </c>
      <c r="J118" s="39">
        <f t="shared" si="20"/>
        <v>-188.26671939531039</v>
      </c>
      <c r="K118" s="36">
        <f t="shared" si="15"/>
        <v>1992.7593125348656</v>
      </c>
      <c r="L118" s="36">
        <f t="shared" si="16"/>
        <v>59275925.495798327</v>
      </c>
      <c r="M118" s="36">
        <f t="shared" si="17"/>
        <v>54159212.596072577</v>
      </c>
      <c r="N118" s="40">
        <f>'jan-apr'!M118</f>
        <v>28636728.237901028</v>
      </c>
      <c r="O118" s="40">
        <f t="shared" si="19"/>
        <v>25522484.358171549</v>
      </c>
      <c r="P118" s="4"/>
      <c r="Q118" s="4"/>
      <c r="R118" s="4"/>
    </row>
    <row r="119" spans="1:18" s="34" customFormat="1" x14ac:dyDescent="0.3">
      <c r="A119" s="33">
        <v>702</v>
      </c>
      <c r="B119" s="34" t="s">
        <v>173</v>
      </c>
      <c r="C119" s="35">
        <v>123864</v>
      </c>
      <c r="D119" s="35">
        <v>10741</v>
      </c>
      <c r="E119" s="36">
        <f t="shared" si="11"/>
        <v>11531.887161344381</v>
      </c>
      <c r="F119" s="37">
        <f t="shared" si="18"/>
        <v>0.82709646313007834</v>
      </c>
      <c r="G119" s="38">
        <f t="shared" si="12"/>
        <v>1446.4364188686184</v>
      </c>
      <c r="H119" s="38">
        <f t="shared" si="13"/>
        <v>355.76306925897114</v>
      </c>
      <c r="I119" s="36">
        <f t="shared" si="14"/>
        <v>1802.1994881275896</v>
      </c>
      <c r="J119" s="39">
        <f t="shared" si="20"/>
        <v>-188.26671939531039</v>
      </c>
      <c r="K119" s="36">
        <f t="shared" si="15"/>
        <v>1613.9327687322791</v>
      </c>
      <c r="L119" s="36">
        <f t="shared" si="16"/>
        <v>19357424.701978441</v>
      </c>
      <c r="M119" s="36">
        <f t="shared" si="17"/>
        <v>17335251.868953411</v>
      </c>
      <c r="N119" s="40">
        <f>'jan-apr'!M119</f>
        <v>9255287.4605671875</v>
      </c>
      <c r="O119" s="40">
        <f t="shared" si="19"/>
        <v>8079964.408386223</v>
      </c>
      <c r="P119" s="4"/>
      <c r="Q119" s="4"/>
      <c r="R119" s="4"/>
    </row>
    <row r="120" spans="1:18" s="34" customFormat="1" x14ac:dyDescent="0.3">
      <c r="A120" s="33">
        <v>704</v>
      </c>
      <c r="B120" s="34" t="s">
        <v>174</v>
      </c>
      <c r="C120" s="35">
        <v>553685</v>
      </c>
      <c r="D120" s="35">
        <v>42276</v>
      </c>
      <c r="E120" s="36">
        <f t="shared" si="11"/>
        <v>13096.910776800076</v>
      </c>
      <c r="F120" s="37">
        <f t="shared" si="18"/>
        <v>0.93934396251573393</v>
      </c>
      <c r="G120" s="38">
        <f t="shared" si="12"/>
        <v>507.42224959520132</v>
      </c>
      <c r="H120" s="38">
        <f t="shared" si="13"/>
        <v>0</v>
      </c>
      <c r="I120" s="36">
        <f t="shared" si="14"/>
        <v>507.42224959520132</v>
      </c>
      <c r="J120" s="39">
        <f t="shared" si="20"/>
        <v>-188.26671939531039</v>
      </c>
      <c r="K120" s="36">
        <f t="shared" si="15"/>
        <v>319.1555301998909</v>
      </c>
      <c r="L120" s="36">
        <f t="shared" si="16"/>
        <v>21451783.023886733</v>
      </c>
      <c r="M120" s="36">
        <f t="shared" si="17"/>
        <v>13492619.194730587</v>
      </c>
      <c r="N120" s="40">
        <f>'jan-apr'!M120</f>
        <v>8542270.8621408492</v>
      </c>
      <c r="O120" s="40">
        <f t="shared" si="19"/>
        <v>4950348.3325897381</v>
      </c>
      <c r="P120" s="4"/>
      <c r="Q120" s="4"/>
      <c r="R120" s="4"/>
    </row>
    <row r="121" spans="1:18" s="34" customFormat="1" x14ac:dyDescent="0.3">
      <c r="A121" s="33">
        <v>706</v>
      </c>
      <c r="B121" s="34" t="s">
        <v>175</v>
      </c>
      <c r="C121" s="35">
        <v>576843</v>
      </c>
      <c r="D121" s="35">
        <v>45820</v>
      </c>
      <c r="E121" s="36">
        <f t="shared" si="11"/>
        <v>12589.327804452205</v>
      </c>
      <c r="F121" s="37">
        <f t="shared" si="18"/>
        <v>0.90293881257798214</v>
      </c>
      <c r="G121" s="38">
        <f t="shared" si="12"/>
        <v>811.97203300392391</v>
      </c>
      <c r="H121" s="38">
        <f t="shared" si="13"/>
        <v>0</v>
      </c>
      <c r="I121" s="36">
        <f t="shared" si="14"/>
        <v>811.97203300392391</v>
      </c>
      <c r="J121" s="39">
        <f t="shared" si="20"/>
        <v>-188.26671939531039</v>
      </c>
      <c r="K121" s="36">
        <f t="shared" si="15"/>
        <v>623.70531360861355</v>
      </c>
      <c r="L121" s="36">
        <f t="shared" si="16"/>
        <v>37204558.552239791</v>
      </c>
      <c r="M121" s="36">
        <f t="shared" si="17"/>
        <v>28578177.469546672</v>
      </c>
      <c r="N121" s="40">
        <f>'jan-apr'!M121</f>
        <v>24871388.794636317</v>
      </c>
      <c r="O121" s="40">
        <f t="shared" si="19"/>
        <v>3706788.6749103554</v>
      </c>
      <c r="P121" s="4"/>
      <c r="Q121" s="4"/>
      <c r="R121" s="4"/>
    </row>
    <row r="122" spans="1:18" s="34" customFormat="1" x14ac:dyDescent="0.3">
      <c r="A122" s="33">
        <v>709</v>
      </c>
      <c r="B122" s="34" t="s">
        <v>176</v>
      </c>
      <c r="C122" s="35">
        <v>526719</v>
      </c>
      <c r="D122" s="35">
        <v>43867</v>
      </c>
      <c r="E122" s="36">
        <f t="shared" si="11"/>
        <v>12007.180796498507</v>
      </c>
      <c r="F122" s="37">
        <f t="shared" si="18"/>
        <v>0.86118573915958696</v>
      </c>
      <c r="G122" s="38">
        <f t="shared" si="12"/>
        <v>1161.2602377761425</v>
      </c>
      <c r="H122" s="38">
        <f t="shared" si="13"/>
        <v>189.41029695502684</v>
      </c>
      <c r="I122" s="36">
        <f t="shared" si="14"/>
        <v>1350.6705347311693</v>
      </c>
      <c r="J122" s="39">
        <f t="shared" si="20"/>
        <v>-188.26671939531039</v>
      </c>
      <c r="K122" s="36">
        <f t="shared" si="15"/>
        <v>1162.4038153358588</v>
      </c>
      <c r="L122" s="36">
        <f t="shared" si="16"/>
        <v>59249864.347052202</v>
      </c>
      <c r="M122" s="36">
        <f t="shared" si="17"/>
        <v>50991168.167338118</v>
      </c>
      <c r="N122" s="40">
        <f>'jan-apr'!M122</f>
        <v>33229081.275737915</v>
      </c>
      <c r="O122" s="40">
        <f t="shared" si="19"/>
        <v>17762086.891600203</v>
      </c>
      <c r="P122" s="4"/>
      <c r="Q122" s="4"/>
      <c r="R122" s="4"/>
    </row>
    <row r="123" spans="1:18" s="34" customFormat="1" x14ac:dyDescent="0.3">
      <c r="A123" s="33">
        <v>711</v>
      </c>
      <c r="B123" s="34" t="s">
        <v>177</v>
      </c>
      <c r="C123" s="35">
        <v>74944</v>
      </c>
      <c r="D123" s="35">
        <v>6604</v>
      </c>
      <c r="E123" s="36">
        <f t="shared" si="11"/>
        <v>11348.273773470624</v>
      </c>
      <c r="F123" s="37">
        <f t="shared" si="18"/>
        <v>0.81392724099245806</v>
      </c>
      <c r="G123" s="38">
        <f t="shared" si="12"/>
        <v>1556.6044515928722</v>
      </c>
      <c r="H123" s="38">
        <f t="shared" si="13"/>
        <v>420.0277550147859</v>
      </c>
      <c r="I123" s="36">
        <f t="shared" si="14"/>
        <v>1976.6322066076582</v>
      </c>
      <c r="J123" s="39">
        <f t="shared" si="20"/>
        <v>-188.26671939531039</v>
      </c>
      <c r="K123" s="36">
        <f t="shared" si="15"/>
        <v>1788.3654872123477</v>
      </c>
      <c r="L123" s="36">
        <f t="shared" si="16"/>
        <v>13053679.092436975</v>
      </c>
      <c r="M123" s="36">
        <f t="shared" si="17"/>
        <v>11810365.677550344</v>
      </c>
      <c r="N123" s="40">
        <f>'jan-apr'!M123</f>
        <v>5932723.6839759545</v>
      </c>
      <c r="O123" s="40">
        <f t="shared" si="19"/>
        <v>5877641.9935743893</v>
      </c>
      <c r="P123" s="4"/>
      <c r="Q123" s="4"/>
      <c r="R123" s="4"/>
    </row>
    <row r="124" spans="1:18" s="34" customFormat="1" x14ac:dyDescent="0.3">
      <c r="A124" s="33">
        <v>713</v>
      </c>
      <c r="B124" s="34" t="s">
        <v>178</v>
      </c>
      <c r="C124" s="35">
        <v>117191</v>
      </c>
      <c r="D124" s="35">
        <v>9297</v>
      </c>
      <c r="E124" s="36">
        <f t="shared" si="11"/>
        <v>12605.249005055393</v>
      </c>
      <c r="F124" s="37">
        <f t="shared" si="18"/>
        <v>0.90408072183562938</v>
      </c>
      <c r="G124" s="38">
        <f t="shared" si="12"/>
        <v>802.41931264201082</v>
      </c>
      <c r="H124" s="38">
        <f t="shared" si="13"/>
        <v>0</v>
      </c>
      <c r="I124" s="36">
        <f t="shared" si="14"/>
        <v>802.41931264201082</v>
      </c>
      <c r="J124" s="39">
        <f t="shared" si="20"/>
        <v>-188.26671939531039</v>
      </c>
      <c r="K124" s="36">
        <f t="shared" si="15"/>
        <v>614.15259324670046</v>
      </c>
      <c r="L124" s="36">
        <f t="shared" si="16"/>
        <v>7460092.3496327745</v>
      </c>
      <c r="M124" s="36">
        <f t="shared" si="17"/>
        <v>5709776.6594145745</v>
      </c>
      <c r="N124" s="40">
        <f>'jan-apr'!M124</f>
        <v>3519026.2703501596</v>
      </c>
      <c r="O124" s="40">
        <f t="shared" si="19"/>
        <v>2190750.3890644149</v>
      </c>
      <c r="P124" s="4"/>
      <c r="Q124" s="4"/>
      <c r="R124" s="4"/>
    </row>
    <row r="125" spans="1:18" s="34" customFormat="1" x14ac:dyDescent="0.3">
      <c r="A125" s="33">
        <v>714</v>
      </c>
      <c r="B125" s="34" t="s">
        <v>179</v>
      </c>
      <c r="C125" s="35">
        <v>34822</v>
      </c>
      <c r="D125" s="35">
        <v>3163</v>
      </c>
      <c r="E125" s="36">
        <f t="shared" si="11"/>
        <v>11009.168510907366</v>
      </c>
      <c r="F125" s="37">
        <f t="shared" si="18"/>
        <v>0.78960574361993519</v>
      </c>
      <c r="G125" s="38">
        <f t="shared" si="12"/>
        <v>1760.0676091308271</v>
      </c>
      <c r="H125" s="38">
        <f t="shared" si="13"/>
        <v>538.71459691192626</v>
      </c>
      <c r="I125" s="36">
        <f t="shared" si="14"/>
        <v>2298.7822060427534</v>
      </c>
      <c r="J125" s="39">
        <f t="shared" si="20"/>
        <v>-188.26671939531039</v>
      </c>
      <c r="K125" s="36">
        <f t="shared" si="15"/>
        <v>2110.5154866474431</v>
      </c>
      <c r="L125" s="36">
        <f t="shared" si="16"/>
        <v>7271048.1177132288</v>
      </c>
      <c r="M125" s="36">
        <f t="shared" si="17"/>
        <v>6675560.484265863</v>
      </c>
      <c r="N125" s="40">
        <f>'jan-apr'!M125</f>
        <v>3688829.4840121032</v>
      </c>
      <c r="O125" s="40">
        <f t="shared" si="19"/>
        <v>2986731.0002537598</v>
      </c>
      <c r="P125" s="4"/>
      <c r="Q125" s="4"/>
      <c r="R125" s="4"/>
    </row>
    <row r="126" spans="1:18" s="34" customFormat="1" x14ac:dyDescent="0.3">
      <c r="A126" s="33">
        <v>716</v>
      </c>
      <c r="B126" s="34" t="s">
        <v>180</v>
      </c>
      <c r="C126" s="35">
        <v>106317</v>
      </c>
      <c r="D126" s="35">
        <v>9361</v>
      </c>
      <c r="E126" s="36">
        <f t="shared" si="11"/>
        <v>11357.440444396967</v>
      </c>
      <c r="F126" s="37">
        <f t="shared" si="18"/>
        <v>0.81458469809343192</v>
      </c>
      <c r="G126" s="38">
        <f t="shared" si="12"/>
        <v>1551.1044490370666</v>
      </c>
      <c r="H126" s="38">
        <f t="shared" si="13"/>
        <v>416.81942019056595</v>
      </c>
      <c r="I126" s="36">
        <f t="shared" si="14"/>
        <v>1967.9238692276326</v>
      </c>
      <c r="J126" s="39">
        <f t="shared" si="20"/>
        <v>-188.26671939531039</v>
      </c>
      <c r="K126" s="36">
        <f t="shared" si="15"/>
        <v>1779.6571498323221</v>
      </c>
      <c r="L126" s="36">
        <f t="shared" si="16"/>
        <v>18421735.339839868</v>
      </c>
      <c r="M126" s="36">
        <f t="shared" si="17"/>
        <v>16659370.579580368</v>
      </c>
      <c r="N126" s="40">
        <f>'jan-apr'!M126</f>
        <v>10577641.748288749</v>
      </c>
      <c r="O126" s="40">
        <f t="shared" si="19"/>
        <v>6081728.8312916197</v>
      </c>
      <c r="P126" s="4"/>
      <c r="Q126" s="4"/>
      <c r="R126" s="4"/>
    </row>
    <row r="127" spans="1:18" s="34" customFormat="1" x14ac:dyDescent="0.3">
      <c r="A127" s="33">
        <v>719</v>
      </c>
      <c r="B127" s="34" t="s">
        <v>181</v>
      </c>
      <c r="C127" s="35">
        <v>63955</v>
      </c>
      <c r="D127" s="35">
        <v>5937</v>
      </c>
      <c r="E127" s="36">
        <f t="shared" si="11"/>
        <v>10772.275560047161</v>
      </c>
      <c r="F127" s="37">
        <f t="shared" si="18"/>
        <v>0.77261517485563924</v>
      </c>
      <c r="G127" s="38">
        <f t="shared" si="12"/>
        <v>1902.2033796469502</v>
      </c>
      <c r="H127" s="38">
        <f t="shared" si="13"/>
        <v>621.627129712998</v>
      </c>
      <c r="I127" s="36">
        <f t="shared" si="14"/>
        <v>2523.8305093599483</v>
      </c>
      <c r="J127" s="39">
        <f t="shared" si="20"/>
        <v>-188.26671939531039</v>
      </c>
      <c r="K127" s="36">
        <f t="shared" si="15"/>
        <v>2335.5637899646381</v>
      </c>
      <c r="L127" s="36">
        <f t="shared" si="16"/>
        <v>14983981.734070014</v>
      </c>
      <c r="M127" s="36">
        <f t="shared" si="17"/>
        <v>13866242.221020056</v>
      </c>
      <c r="N127" s="40">
        <f>'jan-apr'!M127</f>
        <v>7865729.9230413744</v>
      </c>
      <c r="O127" s="40">
        <f t="shared" si="19"/>
        <v>6000512.2979786815</v>
      </c>
      <c r="P127" s="4"/>
      <c r="Q127" s="4"/>
      <c r="R127" s="4"/>
    </row>
    <row r="128" spans="1:18" s="34" customFormat="1" x14ac:dyDescent="0.3">
      <c r="A128" s="33">
        <v>720</v>
      </c>
      <c r="B128" s="34" t="s">
        <v>182</v>
      </c>
      <c r="C128" s="35">
        <v>136183</v>
      </c>
      <c r="D128" s="35">
        <v>11657</v>
      </c>
      <c r="E128" s="36">
        <f t="shared" si="11"/>
        <v>11682.50836407309</v>
      </c>
      <c r="F128" s="37">
        <f t="shared" si="18"/>
        <v>0.83789940130544549</v>
      </c>
      <c r="G128" s="38">
        <f t="shared" si="12"/>
        <v>1356.0636972313928</v>
      </c>
      <c r="H128" s="38">
        <f t="shared" si="13"/>
        <v>303.04564830392292</v>
      </c>
      <c r="I128" s="36">
        <f t="shared" si="14"/>
        <v>1659.1093455353157</v>
      </c>
      <c r="J128" s="39">
        <f t="shared" si="20"/>
        <v>-188.26671939531039</v>
      </c>
      <c r="K128" s="36">
        <f t="shared" si="15"/>
        <v>1470.8426261400052</v>
      </c>
      <c r="L128" s="36">
        <f t="shared" si="16"/>
        <v>19340237.640905175</v>
      </c>
      <c r="M128" s="36">
        <f t="shared" si="17"/>
        <v>17145612.49291404</v>
      </c>
      <c r="N128" s="40">
        <f>'jan-apr'!M128</f>
        <v>10803870.1217607</v>
      </c>
      <c r="O128" s="40">
        <f t="shared" si="19"/>
        <v>6341742.3711533397</v>
      </c>
      <c r="P128" s="4"/>
      <c r="Q128" s="4"/>
      <c r="R128" s="4"/>
    </row>
    <row r="129" spans="1:18" s="34" customFormat="1" x14ac:dyDescent="0.3">
      <c r="A129" s="33">
        <v>722</v>
      </c>
      <c r="B129" s="34" t="s">
        <v>183</v>
      </c>
      <c r="C129" s="35">
        <v>309843</v>
      </c>
      <c r="D129" s="35">
        <v>21621</v>
      </c>
      <c r="E129" s="36">
        <f t="shared" si="11"/>
        <v>14330.650756209241</v>
      </c>
      <c r="F129" s="37">
        <f t="shared" si="18"/>
        <v>1.0278309516021356</v>
      </c>
      <c r="G129" s="38">
        <f t="shared" si="12"/>
        <v>-232.82173805029777</v>
      </c>
      <c r="H129" s="38">
        <f t="shared" si="13"/>
        <v>0</v>
      </c>
      <c r="I129" s="36">
        <f t="shared" si="14"/>
        <v>-232.82173805029777</v>
      </c>
      <c r="J129" s="39">
        <f t="shared" si="20"/>
        <v>-188.26671939531039</v>
      </c>
      <c r="K129" s="36">
        <f t="shared" si="15"/>
        <v>-421.08845744560813</v>
      </c>
      <c r="L129" s="36">
        <f t="shared" si="16"/>
        <v>-5033838.7983854879</v>
      </c>
      <c r="M129" s="36">
        <f t="shared" si="17"/>
        <v>-9104353.5384314936</v>
      </c>
      <c r="N129" s="40">
        <f>'jan-apr'!M129</f>
        <v>-131667.46356450254</v>
      </c>
      <c r="O129" s="40">
        <f t="shared" si="19"/>
        <v>-8972686.0748669915</v>
      </c>
      <c r="P129" s="4"/>
      <c r="Q129" s="4"/>
      <c r="R129" s="4"/>
    </row>
    <row r="130" spans="1:18" s="34" customFormat="1" x14ac:dyDescent="0.3">
      <c r="A130" s="33">
        <v>723</v>
      </c>
      <c r="B130" s="34" t="s">
        <v>184</v>
      </c>
      <c r="C130" s="35">
        <v>68607</v>
      </c>
      <c r="D130" s="35">
        <v>4971</v>
      </c>
      <c r="E130" s="36">
        <f t="shared" si="11"/>
        <v>13801.448400724201</v>
      </c>
      <c r="F130" s="37">
        <f t="shared" si="18"/>
        <v>0.98987520417087516</v>
      </c>
      <c r="G130" s="38">
        <f t="shared" si="12"/>
        <v>84.69967524072635</v>
      </c>
      <c r="H130" s="38">
        <f t="shared" si="13"/>
        <v>0</v>
      </c>
      <c r="I130" s="36">
        <f t="shared" si="14"/>
        <v>84.69967524072635</v>
      </c>
      <c r="J130" s="39">
        <f t="shared" si="20"/>
        <v>-188.26671939531039</v>
      </c>
      <c r="K130" s="36">
        <f t="shared" si="15"/>
        <v>-103.56704415458404</v>
      </c>
      <c r="L130" s="36">
        <f t="shared" si="16"/>
        <v>421042.08562165068</v>
      </c>
      <c r="M130" s="36">
        <f t="shared" si="17"/>
        <v>-514831.77649243723</v>
      </c>
      <c r="N130" s="40">
        <f>'jan-apr'!M130</f>
        <v>745956.54403685557</v>
      </c>
      <c r="O130" s="40">
        <f t="shared" si="19"/>
        <v>-1260788.3205292928</v>
      </c>
      <c r="P130" s="4"/>
      <c r="Q130" s="4"/>
      <c r="R130" s="4"/>
    </row>
    <row r="131" spans="1:18" s="34" customFormat="1" x14ac:dyDescent="0.3">
      <c r="A131" s="33">
        <v>728</v>
      </c>
      <c r="B131" s="34" t="s">
        <v>185</v>
      </c>
      <c r="C131" s="35">
        <v>28194</v>
      </c>
      <c r="D131" s="35">
        <v>2474</v>
      </c>
      <c r="E131" s="36">
        <f t="shared" si="11"/>
        <v>11396.119644300728</v>
      </c>
      <c r="F131" s="37">
        <f t="shared" si="18"/>
        <v>0.81735886931012058</v>
      </c>
      <c r="G131" s="38">
        <f t="shared" si="12"/>
        <v>1527.8969290948098</v>
      </c>
      <c r="H131" s="38">
        <f t="shared" si="13"/>
        <v>403.28170022424945</v>
      </c>
      <c r="I131" s="36">
        <f t="shared" si="14"/>
        <v>1931.1786293190594</v>
      </c>
      <c r="J131" s="39">
        <f t="shared" si="20"/>
        <v>-188.26671939531039</v>
      </c>
      <c r="K131" s="36">
        <f t="shared" si="15"/>
        <v>1742.9119099237489</v>
      </c>
      <c r="L131" s="36">
        <f t="shared" si="16"/>
        <v>4777735.9289353527</v>
      </c>
      <c r="M131" s="36">
        <f t="shared" si="17"/>
        <v>4311964.0651513552</v>
      </c>
      <c r="N131" s="40">
        <f>'jan-apr'!M131</f>
        <v>2458464.4146209131</v>
      </c>
      <c r="O131" s="40">
        <f t="shared" si="19"/>
        <v>1853499.6505304421</v>
      </c>
      <c r="P131" s="4"/>
      <c r="Q131" s="4"/>
      <c r="R131" s="4"/>
    </row>
    <row r="132" spans="1:18" s="34" customFormat="1" x14ac:dyDescent="0.3">
      <c r="A132" s="33">
        <v>805</v>
      </c>
      <c r="B132" s="34" t="s">
        <v>186</v>
      </c>
      <c r="C132" s="35">
        <v>436154</v>
      </c>
      <c r="D132" s="35">
        <v>35955</v>
      </c>
      <c r="E132" s="36">
        <f t="shared" si="11"/>
        <v>12130.552078987623</v>
      </c>
      <c r="F132" s="37">
        <f t="shared" si="18"/>
        <v>0.87003424330907375</v>
      </c>
      <c r="G132" s="38">
        <f t="shared" si="12"/>
        <v>1087.2374682826733</v>
      </c>
      <c r="H132" s="38">
        <f t="shared" si="13"/>
        <v>146.23034808383645</v>
      </c>
      <c r="I132" s="36">
        <f t="shared" si="14"/>
        <v>1233.4678163665096</v>
      </c>
      <c r="J132" s="39">
        <f t="shared" si="20"/>
        <v>-188.26671939531039</v>
      </c>
      <c r="K132" s="36">
        <f t="shared" si="15"/>
        <v>1045.2010969711991</v>
      </c>
      <c r="L132" s="36">
        <f t="shared" si="16"/>
        <v>44349335.337457851</v>
      </c>
      <c r="M132" s="36">
        <f t="shared" si="17"/>
        <v>37580205.441599466</v>
      </c>
      <c r="N132" s="40">
        <f>'jan-apr'!M132</f>
        <v>20880022.525341507</v>
      </c>
      <c r="O132" s="40">
        <f t="shared" si="19"/>
        <v>16700182.916257959</v>
      </c>
      <c r="P132" s="4"/>
      <c r="Q132" s="4"/>
      <c r="R132" s="4"/>
    </row>
    <row r="133" spans="1:18" s="34" customFormat="1" x14ac:dyDescent="0.3">
      <c r="A133" s="33">
        <v>806</v>
      </c>
      <c r="B133" s="34" t="s">
        <v>187</v>
      </c>
      <c r="C133" s="35">
        <v>625126</v>
      </c>
      <c r="D133" s="35">
        <v>53952</v>
      </c>
      <c r="E133" s="36">
        <f t="shared" si="11"/>
        <v>11586.706702253856</v>
      </c>
      <c r="F133" s="37">
        <f t="shared" si="18"/>
        <v>0.83102826091497406</v>
      </c>
      <c r="G133" s="38">
        <f t="shared" si="12"/>
        <v>1413.5446943229333</v>
      </c>
      <c r="H133" s="38">
        <f t="shared" si="13"/>
        <v>336.57622994065485</v>
      </c>
      <c r="I133" s="36">
        <f t="shared" si="14"/>
        <v>1750.1209242635882</v>
      </c>
      <c r="J133" s="39">
        <f t="shared" si="20"/>
        <v>-188.26671939531039</v>
      </c>
      <c r="K133" s="36">
        <f t="shared" si="15"/>
        <v>1561.8542048682777</v>
      </c>
      <c r="L133" s="36">
        <f t="shared" si="16"/>
        <v>94422524.105869114</v>
      </c>
      <c r="M133" s="36">
        <f t="shared" si="17"/>
        <v>84265158.061053321</v>
      </c>
      <c r="N133" s="40">
        <f>'jan-apr'!M133</f>
        <v>49468460.629598819</v>
      </c>
      <c r="O133" s="40">
        <f t="shared" si="19"/>
        <v>34796697.431454502</v>
      </c>
      <c r="P133" s="4"/>
      <c r="Q133" s="4"/>
      <c r="R133" s="4"/>
    </row>
    <row r="134" spans="1:18" s="34" customFormat="1" x14ac:dyDescent="0.3">
      <c r="A134" s="33">
        <v>807</v>
      </c>
      <c r="B134" s="34" t="s">
        <v>188</v>
      </c>
      <c r="C134" s="35">
        <v>149168</v>
      </c>
      <c r="D134" s="35">
        <v>12717</v>
      </c>
      <c r="E134" s="36">
        <f t="shared" si="11"/>
        <v>11729.810489895415</v>
      </c>
      <c r="F134" s="37">
        <f t="shared" si="18"/>
        <v>0.84129203083943227</v>
      </c>
      <c r="G134" s="38">
        <f t="shared" si="12"/>
        <v>1327.6824217379976</v>
      </c>
      <c r="H134" s="38">
        <f t="shared" si="13"/>
        <v>286.48990426610908</v>
      </c>
      <c r="I134" s="36">
        <f t="shared" si="14"/>
        <v>1614.1723260041067</v>
      </c>
      <c r="J134" s="39">
        <f t="shared" si="20"/>
        <v>-188.26671939531039</v>
      </c>
      <c r="K134" s="36">
        <f t="shared" si="15"/>
        <v>1425.9056066087962</v>
      </c>
      <c r="L134" s="36">
        <f t="shared" si="16"/>
        <v>20527429.469794225</v>
      </c>
      <c r="M134" s="36">
        <f t="shared" si="17"/>
        <v>18133241.599244062</v>
      </c>
      <c r="N134" s="40">
        <f>'jan-apr'!M134</f>
        <v>6179374.0746702282</v>
      </c>
      <c r="O134" s="40">
        <f t="shared" si="19"/>
        <v>11953867.524573833</v>
      </c>
      <c r="P134" s="4"/>
      <c r="Q134" s="4"/>
      <c r="R134" s="4"/>
    </row>
    <row r="135" spans="1:18" s="34" customFormat="1" x14ac:dyDescent="0.3">
      <c r="A135" s="33">
        <v>811</v>
      </c>
      <c r="B135" s="34" t="s">
        <v>189</v>
      </c>
      <c r="C135" s="35">
        <v>25983</v>
      </c>
      <c r="D135" s="35">
        <v>2335</v>
      </c>
      <c r="E135" s="36">
        <f t="shared" si="11"/>
        <v>11127.623126338331</v>
      </c>
      <c r="F135" s="37">
        <f t="shared" si="18"/>
        <v>0.79810161182377937</v>
      </c>
      <c r="G135" s="38">
        <f t="shared" si="12"/>
        <v>1688.9948398722483</v>
      </c>
      <c r="H135" s="38">
        <f t="shared" si="13"/>
        <v>497.25548151108865</v>
      </c>
      <c r="I135" s="36">
        <f t="shared" si="14"/>
        <v>2186.250321383337</v>
      </c>
      <c r="J135" s="39">
        <f t="shared" si="20"/>
        <v>-188.26671939531039</v>
      </c>
      <c r="K135" s="36">
        <f t="shared" si="15"/>
        <v>1997.9836019880265</v>
      </c>
      <c r="L135" s="36">
        <f t="shared" si="16"/>
        <v>5104894.5004300922</v>
      </c>
      <c r="M135" s="36">
        <f t="shared" si="17"/>
        <v>4665291.7106420416</v>
      </c>
      <c r="N135" s="40">
        <f>'jan-apr'!M135</f>
        <v>2597632.0566450404</v>
      </c>
      <c r="O135" s="40">
        <f t="shared" si="19"/>
        <v>2067659.6539970012</v>
      </c>
      <c r="P135" s="4"/>
      <c r="Q135" s="4"/>
      <c r="R135" s="4"/>
    </row>
    <row r="136" spans="1:18" s="34" customFormat="1" x14ac:dyDescent="0.3">
      <c r="A136" s="33">
        <v>814</v>
      </c>
      <c r="B136" s="34" t="s">
        <v>190</v>
      </c>
      <c r="C136" s="35">
        <v>167427</v>
      </c>
      <c r="D136" s="35">
        <v>14088</v>
      </c>
      <c r="E136" s="36">
        <f t="shared" ref="E136:E199" si="21">(C136*1000)/D136</f>
        <v>11884.369676320273</v>
      </c>
      <c r="F136" s="37">
        <f t="shared" si="18"/>
        <v>0.85237741128477462</v>
      </c>
      <c r="G136" s="38">
        <f t="shared" ref="G136:G199" si="22">(E$437-E136)*0.6</f>
        <v>1234.9469098830828</v>
      </c>
      <c r="H136" s="38">
        <f t="shared" ref="H136:H199" si="23">IF(E136&gt;=E$437*0.9,0,IF(E136&lt;0.9*E$437,(E$437*0.9-E136)*0.35))</f>
        <v>232.39418901740871</v>
      </c>
      <c r="I136" s="36">
        <f t="shared" ref="I136:I199" si="24">G136+H136</f>
        <v>1467.3410989004915</v>
      </c>
      <c r="J136" s="39">
        <f t="shared" si="20"/>
        <v>-188.26671939531039</v>
      </c>
      <c r="K136" s="36">
        <f t="shared" ref="K136:K199" si="25">I136+J136</f>
        <v>1279.074379505181</v>
      </c>
      <c r="L136" s="36">
        <f t="shared" ref="L136:L199" si="26">(I136*D136)</f>
        <v>20671901.401310124</v>
      </c>
      <c r="M136" s="36">
        <f t="shared" ref="M136:M199" si="27">(K136*D136)</f>
        <v>18019599.858468991</v>
      </c>
      <c r="N136" s="40">
        <f>'jan-apr'!M136</f>
        <v>10343149.706216412</v>
      </c>
      <c r="O136" s="40">
        <f t="shared" si="19"/>
        <v>7676450.1522525791</v>
      </c>
      <c r="P136" s="4"/>
      <c r="Q136" s="4"/>
      <c r="R136" s="4"/>
    </row>
    <row r="137" spans="1:18" s="34" customFormat="1" x14ac:dyDescent="0.3">
      <c r="A137" s="33">
        <v>815</v>
      </c>
      <c r="B137" s="34" t="s">
        <v>191</v>
      </c>
      <c r="C137" s="35">
        <v>109977</v>
      </c>
      <c r="D137" s="35">
        <v>10607</v>
      </c>
      <c r="E137" s="36">
        <f t="shared" si="21"/>
        <v>10368.341661167155</v>
      </c>
      <c r="F137" s="37">
        <f t="shared" ref="F137:F200" si="28">IF(ISNUMBER(C137),E137/E$437,"")</f>
        <v>0.74364400175728518</v>
      </c>
      <c r="G137" s="38">
        <f t="shared" si="22"/>
        <v>2144.5637189749541</v>
      </c>
      <c r="H137" s="38">
        <f t="shared" si="23"/>
        <v>763.00399432100028</v>
      </c>
      <c r="I137" s="36">
        <f t="shared" si="24"/>
        <v>2907.5677132959545</v>
      </c>
      <c r="J137" s="39">
        <f t="shared" si="20"/>
        <v>-188.26671939531039</v>
      </c>
      <c r="K137" s="36">
        <f t="shared" si="25"/>
        <v>2719.3009939006442</v>
      </c>
      <c r="L137" s="36">
        <f t="shared" si="26"/>
        <v>30840570.734930187</v>
      </c>
      <c r="M137" s="36">
        <f t="shared" si="27"/>
        <v>28843625.642304134</v>
      </c>
      <c r="N137" s="40">
        <f>'jan-apr'!M137</f>
        <v>15547144.036331452</v>
      </c>
      <c r="O137" s="40">
        <f t="shared" ref="O137:O200" si="29">M137-N137</f>
        <v>13296481.605972681</v>
      </c>
      <c r="P137" s="4"/>
      <c r="Q137" s="4"/>
      <c r="R137" s="4"/>
    </row>
    <row r="138" spans="1:18" s="34" customFormat="1" x14ac:dyDescent="0.3">
      <c r="A138" s="33">
        <v>817</v>
      </c>
      <c r="B138" s="34" t="s">
        <v>192</v>
      </c>
      <c r="C138" s="35">
        <v>39744</v>
      </c>
      <c r="D138" s="35">
        <v>4136</v>
      </c>
      <c r="E138" s="36">
        <f t="shared" si="21"/>
        <v>9609.2843326885886</v>
      </c>
      <c r="F138" s="37">
        <f t="shared" si="28"/>
        <v>0.68920246734806379</v>
      </c>
      <c r="G138" s="38">
        <f t="shared" si="22"/>
        <v>2599.9981160620937</v>
      </c>
      <c r="H138" s="38">
        <f t="shared" si="23"/>
        <v>1028.6740592884983</v>
      </c>
      <c r="I138" s="36">
        <f t="shared" si="24"/>
        <v>3628.6721753505917</v>
      </c>
      <c r="J138" s="39">
        <f t="shared" ref="J138:J201" si="30">I$439</f>
        <v>-188.26671939531039</v>
      </c>
      <c r="K138" s="36">
        <f t="shared" si="25"/>
        <v>3440.4054559552815</v>
      </c>
      <c r="L138" s="36">
        <f t="shared" si="26"/>
        <v>15008188.117250048</v>
      </c>
      <c r="M138" s="36">
        <f t="shared" si="27"/>
        <v>14229516.965831045</v>
      </c>
      <c r="N138" s="40">
        <f>'jan-apr'!M138</f>
        <v>7896905.9898432055</v>
      </c>
      <c r="O138" s="40">
        <f t="shared" si="29"/>
        <v>6332610.9759878395</v>
      </c>
      <c r="P138" s="4"/>
      <c r="Q138" s="4"/>
      <c r="R138" s="4"/>
    </row>
    <row r="139" spans="1:18" s="34" customFormat="1" x14ac:dyDescent="0.3">
      <c r="A139" s="33">
        <v>819</v>
      </c>
      <c r="B139" s="34" t="s">
        <v>193</v>
      </c>
      <c r="C139" s="35">
        <v>70637</v>
      </c>
      <c r="D139" s="35">
        <v>6534</v>
      </c>
      <c r="E139" s="36">
        <f t="shared" si="21"/>
        <v>10810.682583409856</v>
      </c>
      <c r="F139" s="37">
        <f t="shared" si="28"/>
        <v>0.7753698248741655</v>
      </c>
      <c r="G139" s="38">
        <f t="shared" si="22"/>
        <v>1879.1591656293331</v>
      </c>
      <c r="H139" s="38">
        <f t="shared" si="23"/>
        <v>608.18467153605468</v>
      </c>
      <c r="I139" s="36">
        <f t="shared" si="24"/>
        <v>2487.3438371653879</v>
      </c>
      <c r="J139" s="39">
        <f t="shared" si="30"/>
        <v>-188.26671939531039</v>
      </c>
      <c r="K139" s="36">
        <f t="shared" si="25"/>
        <v>2299.0771177700776</v>
      </c>
      <c r="L139" s="36">
        <f t="shared" si="26"/>
        <v>16252304.632038644</v>
      </c>
      <c r="M139" s="36">
        <f t="shared" si="27"/>
        <v>15022169.887509687</v>
      </c>
      <c r="N139" s="40">
        <f>'jan-apr'!M139</f>
        <v>6376178.6116140056</v>
      </c>
      <c r="O139" s="40">
        <f t="shared" si="29"/>
        <v>8645991.2758956812</v>
      </c>
      <c r="P139" s="4"/>
      <c r="Q139" s="4"/>
      <c r="R139" s="4"/>
    </row>
    <row r="140" spans="1:18" s="34" customFormat="1" x14ac:dyDescent="0.3">
      <c r="A140" s="33">
        <v>821</v>
      </c>
      <c r="B140" s="34" t="s">
        <v>194</v>
      </c>
      <c r="C140" s="35">
        <v>61240</v>
      </c>
      <c r="D140" s="35">
        <v>6101</v>
      </c>
      <c r="E140" s="36">
        <f t="shared" si="21"/>
        <v>10037.698737911818</v>
      </c>
      <c r="F140" s="37">
        <f t="shared" si="28"/>
        <v>0.71992944501932299</v>
      </c>
      <c r="G140" s="38">
        <f t="shared" si="22"/>
        <v>2342.949472928156</v>
      </c>
      <c r="H140" s="38">
        <f t="shared" si="23"/>
        <v>878.72901746036803</v>
      </c>
      <c r="I140" s="36">
        <f t="shared" si="24"/>
        <v>3221.6784903885241</v>
      </c>
      <c r="J140" s="39">
        <f t="shared" si="30"/>
        <v>-188.26671939531039</v>
      </c>
      <c r="K140" s="36">
        <f t="shared" si="25"/>
        <v>3033.4117709932138</v>
      </c>
      <c r="L140" s="36">
        <f t="shared" si="26"/>
        <v>19655460.469860386</v>
      </c>
      <c r="M140" s="36">
        <f t="shared" si="27"/>
        <v>18506845.214829598</v>
      </c>
      <c r="N140" s="40">
        <f>'jan-apr'!M140</f>
        <v>11004606.949717941</v>
      </c>
      <c r="O140" s="40">
        <f t="shared" si="29"/>
        <v>7502238.2651116569</v>
      </c>
      <c r="P140" s="4"/>
      <c r="Q140" s="4"/>
      <c r="R140" s="4"/>
    </row>
    <row r="141" spans="1:18" s="34" customFormat="1" x14ac:dyDescent="0.3">
      <c r="A141" s="33">
        <v>822</v>
      </c>
      <c r="B141" s="34" t="s">
        <v>195</v>
      </c>
      <c r="C141" s="35">
        <v>45037</v>
      </c>
      <c r="D141" s="35">
        <v>4338</v>
      </c>
      <c r="E141" s="36">
        <f t="shared" si="21"/>
        <v>10381.973259566621</v>
      </c>
      <c r="F141" s="37">
        <f t="shared" si="28"/>
        <v>0.74462169488463392</v>
      </c>
      <c r="G141" s="38">
        <f t="shared" si="22"/>
        <v>2136.3847599352744</v>
      </c>
      <c r="H141" s="38">
        <f t="shared" si="23"/>
        <v>758.23293488118702</v>
      </c>
      <c r="I141" s="36">
        <f t="shared" si="24"/>
        <v>2894.6176948164612</v>
      </c>
      <c r="J141" s="39">
        <f t="shared" si="30"/>
        <v>-188.26671939531039</v>
      </c>
      <c r="K141" s="36">
        <f t="shared" si="25"/>
        <v>2706.3509754211509</v>
      </c>
      <c r="L141" s="36">
        <f t="shared" si="26"/>
        <v>12556851.560113808</v>
      </c>
      <c r="M141" s="36">
        <f t="shared" si="27"/>
        <v>11740150.531376952</v>
      </c>
      <c r="N141" s="40">
        <f>'jan-apr'!M141</f>
        <v>6366828.9129448319</v>
      </c>
      <c r="O141" s="40">
        <f t="shared" si="29"/>
        <v>5373321.6184321204</v>
      </c>
      <c r="P141" s="4"/>
      <c r="Q141" s="4"/>
      <c r="R141" s="4"/>
    </row>
    <row r="142" spans="1:18" s="34" customFormat="1" x14ac:dyDescent="0.3">
      <c r="A142" s="33">
        <v>826</v>
      </c>
      <c r="B142" s="34" t="s">
        <v>196</v>
      </c>
      <c r="C142" s="35">
        <v>112479</v>
      </c>
      <c r="D142" s="35">
        <v>5940</v>
      </c>
      <c r="E142" s="36">
        <f t="shared" si="21"/>
        <v>18935.858585858587</v>
      </c>
      <c r="F142" s="37">
        <f t="shared" si="28"/>
        <v>1.3581282441952998</v>
      </c>
      <c r="G142" s="38">
        <f t="shared" si="22"/>
        <v>-2995.946435839905</v>
      </c>
      <c r="H142" s="38">
        <f t="shared" si="23"/>
        <v>0</v>
      </c>
      <c r="I142" s="36">
        <f t="shared" si="24"/>
        <v>-2995.946435839905</v>
      </c>
      <c r="J142" s="39">
        <f t="shared" si="30"/>
        <v>-188.26671939531039</v>
      </c>
      <c r="K142" s="36">
        <f t="shared" si="25"/>
        <v>-3184.2131552352153</v>
      </c>
      <c r="L142" s="36">
        <f t="shared" si="26"/>
        <v>-17795921.828889035</v>
      </c>
      <c r="M142" s="36">
        <f t="shared" si="27"/>
        <v>-18914226.142097179</v>
      </c>
      <c r="N142" s="40">
        <f>'jan-apr'!M142</f>
        <v>-22296777.213522647</v>
      </c>
      <c r="O142" s="40">
        <f t="shared" si="29"/>
        <v>3382551.0714254677</v>
      </c>
      <c r="P142" s="4"/>
      <c r="Q142" s="4"/>
      <c r="R142" s="4"/>
    </row>
    <row r="143" spans="1:18" s="34" customFormat="1" x14ac:dyDescent="0.3">
      <c r="A143" s="33">
        <v>827</v>
      </c>
      <c r="B143" s="34" t="s">
        <v>197</v>
      </c>
      <c r="C143" s="35">
        <v>22486</v>
      </c>
      <c r="D143" s="35">
        <v>1613</v>
      </c>
      <c r="E143" s="36">
        <f t="shared" si="21"/>
        <v>13940.483570985742</v>
      </c>
      <c r="F143" s="37">
        <f t="shared" si="28"/>
        <v>0.99984716244319338</v>
      </c>
      <c r="G143" s="38">
        <f t="shared" si="22"/>
        <v>1.2785730838018934</v>
      </c>
      <c r="H143" s="38">
        <f t="shared" si="23"/>
        <v>0</v>
      </c>
      <c r="I143" s="36">
        <f t="shared" si="24"/>
        <v>1.2785730838018934</v>
      </c>
      <c r="J143" s="39">
        <f t="shared" si="30"/>
        <v>-188.26671939531039</v>
      </c>
      <c r="K143" s="36">
        <f t="shared" si="25"/>
        <v>-186.9881463115085</v>
      </c>
      <c r="L143" s="36">
        <f t="shared" si="26"/>
        <v>2062.338384172454</v>
      </c>
      <c r="M143" s="36">
        <f t="shared" si="27"/>
        <v>-301611.88000046322</v>
      </c>
      <c r="N143" s="40">
        <f>'jan-apr'!M143</f>
        <v>-1495337.617072732</v>
      </c>
      <c r="O143" s="40">
        <f t="shared" si="29"/>
        <v>1193725.7370722687</v>
      </c>
      <c r="P143" s="4"/>
      <c r="Q143" s="4"/>
      <c r="R143" s="4"/>
    </row>
    <row r="144" spans="1:18" s="34" customFormat="1" x14ac:dyDescent="0.3">
      <c r="A144" s="33">
        <v>828</v>
      </c>
      <c r="B144" s="34" t="s">
        <v>198</v>
      </c>
      <c r="C144" s="35">
        <v>38713</v>
      </c>
      <c r="D144" s="35">
        <v>2991</v>
      </c>
      <c r="E144" s="36">
        <f t="shared" si="21"/>
        <v>12943.162821798729</v>
      </c>
      <c r="F144" s="37">
        <f t="shared" si="28"/>
        <v>0.92831676566443633</v>
      </c>
      <c r="G144" s="38">
        <f t="shared" si="22"/>
        <v>599.67102259600938</v>
      </c>
      <c r="H144" s="38">
        <f t="shared" si="23"/>
        <v>0</v>
      </c>
      <c r="I144" s="36">
        <f t="shared" si="24"/>
        <v>599.67102259600938</v>
      </c>
      <c r="J144" s="39">
        <f t="shared" si="30"/>
        <v>-188.26671939531039</v>
      </c>
      <c r="K144" s="36">
        <f t="shared" si="25"/>
        <v>411.40430320069902</v>
      </c>
      <c r="L144" s="36">
        <f t="shared" si="26"/>
        <v>1793616.028584664</v>
      </c>
      <c r="M144" s="36">
        <f t="shared" si="27"/>
        <v>1230510.2708732907</v>
      </c>
      <c r="N144" s="40">
        <f>'jan-apr'!M144</f>
        <v>139815.61521107084</v>
      </c>
      <c r="O144" s="40">
        <f t="shared" si="29"/>
        <v>1090694.65566222</v>
      </c>
      <c r="P144" s="4"/>
      <c r="Q144" s="4"/>
      <c r="R144" s="4"/>
    </row>
    <row r="145" spans="1:18" s="34" customFormat="1" x14ac:dyDescent="0.3">
      <c r="A145" s="33">
        <v>829</v>
      </c>
      <c r="B145" s="34" t="s">
        <v>199</v>
      </c>
      <c r="C145" s="35">
        <v>29257</v>
      </c>
      <c r="D145" s="35">
        <v>2448</v>
      </c>
      <c r="E145" s="36">
        <f t="shared" si="21"/>
        <v>11951.388888888889</v>
      </c>
      <c r="F145" s="37">
        <f t="shared" si="28"/>
        <v>0.85718420074617996</v>
      </c>
      <c r="G145" s="38">
        <f t="shared" si="22"/>
        <v>1194.7353823419137</v>
      </c>
      <c r="H145" s="38">
        <f t="shared" si="23"/>
        <v>208.93746461839336</v>
      </c>
      <c r="I145" s="36">
        <f t="shared" si="24"/>
        <v>1403.672846960307</v>
      </c>
      <c r="J145" s="39">
        <f t="shared" si="30"/>
        <v>-188.26671939531039</v>
      </c>
      <c r="K145" s="36">
        <f t="shared" si="25"/>
        <v>1215.4061275649965</v>
      </c>
      <c r="L145" s="36">
        <f t="shared" si="26"/>
        <v>3436191.1293588313</v>
      </c>
      <c r="M145" s="36">
        <f t="shared" si="27"/>
        <v>2975314.2002791115</v>
      </c>
      <c r="N145" s="40">
        <f>'jan-apr'!M145</f>
        <v>624577.8756391512</v>
      </c>
      <c r="O145" s="40">
        <f t="shared" si="29"/>
        <v>2350736.3246399602</v>
      </c>
      <c r="P145" s="4"/>
      <c r="Q145" s="4"/>
      <c r="R145" s="4"/>
    </row>
    <row r="146" spans="1:18" s="34" customFormat="1" x14ac:dyDescent="0.3">
      <c r="A146" s="33">
        <v>830</v>
      </c>
      <c r="B146" s="34" t="s">
        <v>200</v>
      </c>
      <c r="C146" s="35">
        <v>22363</v>
      </c>
      <c r="D146" s="35">
        <v>1443</v>
      </c>
      <c r="E146" s="36">
        <f t="shared" si="21"/>
        <v>15497.574497574498</v>
      </c>
      <c r="F146" s="37">
        <f t="shared" si="28"/>
        <v>1.1115257090795583</v>
      </c>
      <c r="G146" s="38">
        <f t="shared" si="22"/>
        <v>-932.97598286945208</v>
      </c>
      <c r="H146" s="38">
        <f t="shared" si="23"/>
        <v>0</v>
      </c>
      <c r="I146" s="36">
        <f t="shared" si="24"/>
        <v>-932.97598286945208</v>
      </c>
      <c r="J146" s="39">
        <f t="shared" si="30"/>
        <v>-188.26671939531039</v>
      </c>
      <c r="K146" s="36">
        <f t="shared" si="25"/>
        <v>-1121.2427022647626</v>
      </c>
      <c r="L146" s="36">
        <f t="shared" si="26"/>
        <v>-1346284.3432806192</v>
      </c>
      <c r="M146" s="36">
        <f t="shared" si="27"/>
        <v>-1617953.2193680524</v>
      </c>
      <c r="N146" s="40">
        <f>'jan-apr'!M146</f>
        <v>-2390352.7473254511</v>
      </c>
      <c r="O146" s="40">
        <f t="shared" si="29"/>
        <v>772399.52795739868</v>
      </c>
      <c r="P146" s="4"/>
      <c r="Q146" s="4"/>
      <c r="R146" s="4"/>
    </row>
    <row r="147" spans="1:18" s="34" customFormat="1" x14ac:dyDescent="0.3">
      <c r="A147" s="33">
        <v>831</v>
      </c>
      <c r="B147" s="34" t="s">
        <v>201</v>
      </c>
      <c r="C147" s="35">
        <v>17380</v>
      </c>
      <c r="D147" s="35">
        <v>1323</v>
      </c>
      <c r="E147" s="36">
        <f t="shared" si="21"/>
        <v>13136.810279667423</v>
      </c>
      <c r="F147" s="37">
        <f t="shared" si="28"/>
        <v>0.942205656984342</v>
      </c>
      <c r="G147" s="38">
        <f t="shared" si="22"/>
        <v>483.48254787479306</v>
      </c>
      <c r="H147" s="38">
        <f t="shared" si="23"/>
        <v>0</v>
      </c>
      <c r="I147" s="36">
        <f t="shared" si="24"/>
        <v>483.48254787479306</v>
      </c>
      <c r="J147" s="39">
        <f t="shared" si="30"/>
        <v>-188.26671939531039</v>
      </c>
      <c r="K147" s="36">
        <f t="shared" si="25"/>
        <v>295.21582847948264</v>
      </c>
      <c r="L147" s="36">
        <f t="shared" si="26"/>
        <v>639647.41083835124</v>
      </c>
      <c r="M147" s="36">
        <f t="shared" si="27"/>
        <v>390570.54107835551</v>
      </c>
      <c r="N147" s="40">
        <f>'jan-apr'!M147</f>
        <v>-1111834.0157391354</v>
      </c>
      <c r="O147" s="40">
        <f t="shared" si="29"/>
        <v>1502404.5568174911</v>
      </c>
      <c r="P147" s="4"/>
      <c r="Q147" s="4"/>
      <c r="R147" s="4"/>
    </row>
    <row r="148" spans="1:18" s="34" customFormat="1" x14ac:dyDescent="0.3">
      <c r="A148" s="33">
        <v>833</v>
      </c>
      <c r="B148" s="34" t="s">
        <v>202</v>
      </c>
      <c r="C148" s="35">
        <v>44120</v>
      </c>
      <c r="D148" s="35">
        <v>2246</v>
      </c>
      <c r="E148" s="36">
        <f t="shared" si="21"/>
        <v>19643.811219946572</v>
      </c>
      <c r="F148" s="37">
        <f t="shared" si="28"/>
        <v>1.4089044191201274</v>
      </c>
      <c r="G148" s="38">
        <f t="shared" si="22"/>
        <v>-3420.7180162926966</v>
      </c>
      <c r="H148" s="38">
        <f t="shared" si="23"/>
        <v>0</v>
      </c>
      <c r="I148" s="36">
        <f t="shared" si="24"/>
        <v>-3420.7180162926966</v>
      </c>
      <c r="J148" s="39">
        <f t="shared" si="30"/>
        <v>-188.26671939531039</v>
      </c>
      <c r="K148" s="36">
        <f t="shared" si="25"/>
        <v>-3608.9847356880068</v>
      </c>
      <c r="L148" s="36">
        <f t="shared" si="26"/>
        <v>-7682932.6645933967</v>
      </c>
      <c r="M148" s="36">
        <f t="shared" si="27"/>
        <v>-8105779.7163552633</v>
      </c>
      <c r="N148" s="40">
        <f>'jan-apr'!M148</f>
        <v>-9375338.9261905476</v>
      </c>
      <c r="O148" s="40">
        <f t="shared" si="29"/>
        <v>1269559.2098352844</v>
      </c>
      <c r="P148" s="4"/>
      <c r="Q148" s="4"/>
      <c r="R148" s="4"/>
    </row>
    <row r="149" spans="1:18" s="34" customFormat="1" x14ac:dyDescent="0.3">
      <c r="A149" s="33">
        <v>834</v>
      </c>
      <c r="B149" s="34" t="s">
        <v>203</v>
      </c>
      <c r="C149" s="35">
        <v>81604</v>
      </c>
      <c r="D149" s="35">
        <v>3727</v>
      </c>
      <c r="E149" s="36">
        <f t="shared" si="21"/>
        <v>21895.358196941241</v>
      </c>
      <c r="F149" s="37">
        <f t="shared" si="28"/>
        <v>1.5703911311550733</v>
      </c>
      <c r="G149" s="38">
        <f t="shared" si="22"/>
        <v>-4771.6462024894972</v>
      </c>
      <c r="H149" s="38">
        <f t="shared" si="23"/>
        <v>0</v>
      </c>
      <c r="I149" s="36">
        <f t="shared" si="24"/>
        <v>-4771.6462024894972</v>
      </c>
      <c r="J149" s="39">
        <f t="shared" si="30"/>
        <v>-188.26671939531039</v>
      </c>
      <c r="K149" s="36">
        <f t="shared" si="25"/>
        <v>-4959.9129218848075</v>
      </c>
      <c r="L149" s="36">
        <f t="shared" si="26"/>
        <v>-17783925.396678355</v>
      </c>
      <c r="M149" s="36">
        <f t="shared" si="27"/>
        <v>-18485595.459864676</v>
      </c>
      <c r="N149" s="40">
        <f>'jan-apr'!M149</f>
        <v>-18964645.93851833</v>
      </c>
      <c r="O149" s="40">
        <f t="shared" si="29"/>
        <v>479050.47865365446</v>
      </c>
      <c r="P149" s="4"/>
      <c r="Q149" s="4"/>
      <c r="R149" s="4"/>
    </row>
    <row r="150" spans="1:18" s="34" customFormat="1" x14ac:dyDescent="0.3">
      <c r="A150" s="33">
        <v>901</v>
      </c>
      <c r="B150" s="34" t="s">
        <v>204</v>
      </c>
      <c r="C150" s="35">
        <v>73962</v>
      </c>
      <c r="D150" s="35">
        <v>6920</v>
      </c>
      <c r="E150" s="36">
        <f t="shared" si="21"/>
        <v>10688.150289017341</v>
      </c>
      <c r="F150" s="37">
        <f t="shared" si="28"/>
        <v>0.76658149509836082</v>
      </c>
      <c r="G150" s="38">
        <f t="shared" si="22"/>
        <v>1952.6785422648418</v>
      </c>
      <c r="H150" s="38">
        <f t="shared" si="23"/>
        <v>651.0709745734348</v>
      </c>
      <c r="I150" s="36">
        <f t="shared" si="24"/>
        <v>2603.7495168382766</v>
      </c>
      <c r="J150" s="39">
        <f t="shared" si="30"/>
        <v>-188.26671939531039</v>
      </c>
      <c r="K150" s="36">
        <f t="shared" si="25"/>
        <v>2415.4827974429663</v>
      </c>
      <c r="L150" s="36">
        <f t="shared" si="26"/>
        <v>18017946.656520873</v>
      </c>
      <c r="M150" s="36">
        <f t="shared" si="27"/>
        <v>16715140.958305327</v>
      </c>
      <c r="N150" s="40">
        <f>'jan-apr'!M150</f>
        <v>9714034.2963527534</v>
      </c>
      <c r="O150" s="40">
        <f t="shared" si="29"/>
        <v>7001106.6619525738</v>
      </c>
      <c r="P150" s="4"/>
      <c r="Q150" s="4"/>
      <c r="R150" s="4"/>
    </row>
    <row r="151" spans="1:18" s="34" customFormat="1" x14ac:dyDescent="0.3">
      <c r="A151" s="33">
        <v>904</v>
      </c>
      <c r="B151" s="34" t="s">
        <v>205</v>
      </c>
      <c r="C151" s="35">
        <v>285601</v>
      </c>
      <c r="D151" s="35">
        <v>22550</v>
      </c>
      <c r="E151" s="36">
        <f t="shared" si="21"/>
        <v>12665.232815964524</v>
      </c>
      <c r="F151" s="37">
        <f t="shared" si="28"/>
        <v>0.90838291428287332</v>
      </c>
      <c r="G151" s="38">
        <f t="shared" si="22"/>
        <v>766.42902609653243</v>
      </c>
      <c r="H151" s="38">
        <f t="shared" si="23"/>
        <v>0</v>
      </c>
      <c r="I151" s="36">
        <f t="shared" si="24"/>
        <v>766.42902609653243</v>
      </c>
      <c r="J151" s="39">
        <f t="shared" si="30"/>
        <v>-188.26671939531039</v>
      </c>
      <c r="K151" s="36">
        <f t="shared" si="25"/>
        <v>578.16230670122206</v>
      </c>
      <c r="L151" s="36">
        <f t="shared" si="26"/>
        <v>17282974.538476806</v>
      </c>
      <c r="M151" s="36">
        <f t="shared" si="27"/>
        <v>13037560.016112557</v>
      </c>
      <c r="N151" s="40">
        <f>'jan-apr'!M151</f>
        <v>10522341.168028118</v>
      </c>
      <c r="O151" s="40">
        <f t="shared" si="29"/>
        <v>2515218.8480844386</v>
      </c>
      <c r="P151" s="4"/>
      <c r="Q151" s="4"/>
      <c r="R151" s="4"/>
    </row>
    <row r="152" spans="1:18" s="34" customFormat="1" x14ac:dyDescent="0.3">
      <c r="A152" s="33">
        <v>906</v>
      </c>
      <c r="B152" s="34" t="s">
        <v>206</v>
      </c>
      <c r="C152" s="35">
        <v>526010</v>
      </c>
      <c r="D152" s="35">
        <v>44313</v>
      </c>
      <c r="E152" s="36">
        <f t="shared" si="21"/>
        <v>11870.331505427301</v>
      </c>
      <c r="F152" s="37">
        <f t="shared" si="28"/>
        <v>0.85137055773756742</v>
      </c>
      <c r="G152" s="38">
        <f t="shared" si="22"/>
        <v>1243.3698124188663</v>
      </c>
      <c r="H152" s="38">
        <f t="shared" si="23"/>
        <v>237.30754882994913</v>
      </c>
      <c r="I152" s="36">
        <f t="shared" si="24"/>
        <v>1480.6773612488155</v>
      </c>
      <c r="J152" s="39">
        <f t="shared" si="30"/>
        <v>-188.26671939531039</v>
      </c>
      <c r="K152" s="36">
        <f t="shared" si="25"/>
        <v>1292.410641853505</v>
      </c>
      <c r="L152" s="36">
        <f t="shared" si="26"/>
        <v>65613255.909018762</v>
      </c>
      <c r="M152" s="36">
        <f t="shared" si="27"/>
        <v>57270592.772454366</v>
      </c>
      <c r="N152" s="40">
        <f>'jan-apr'!M152</f>
        <v>24190504.165358324</v>
      </c>
      <c r="O152" s="40">
        <f t="shared" si="29"/>
        <v>33080088.607096042</v>
      </c>
      <c r="P152" s="4"/>
      <c r="Q152" s="4"/>
      <c r="R152" s="4"/>
    </row>
    <row r="153" spans="1:18" s="34" customFormat="1" x14ac:dyDescent="0.3">
      <c r="A153" s="33">
        <v>911</v>
      </c>
      <c r="B153" s="34" t="s">
        <v>207</v>
      </c>
      <c r="C153" s="35">
        <v>24633</v>
      </c>
      <c r="D153" s="35">
        <v>2473</v>
      </c>
      <c r="E153" s="36">
        <f t="shared" si="21"/>
        <v>9960.7763849575422</v>
      </c>
      <c r="F153" s="37">
        <f t="shared" si="28"/>
        <v>0.71441237698232463</v>
      </c>
      <c r="G153" s="38">
        <f t="shared" si="22"/>
        <v>2389.1028847007215</v>
      </c>
      <c r="H153" s="38">
        <f t="shared" si="23"/>
        <v>905.65184099436453</v>
      </c>
      <c r="I153" s="36">
        <f t="shared" si="24"/>
        <v>3294.7547256950861</v>
      </c>
      <c r="J153" s="39">
        <f t="shared" si="30"/>
        <v>-188.26671939531039</v>
      </c>
      <c r="K153" s="36">
        <f t="shared" si="25"/>
        <v>3106.4880062997759</v>
      </c>
      <c r="L153" s="36">
        <f t="shared" si="26"/>
        <v>8147928.4366439478</v>
      </c>
      <c r="M153" s="36">
        <f t="shared" si="27"/>
        <v>7682344.8395793457</v>
      </c>
      <c r="N153" s="40">
        <f>'jan-apr'!M153</f>
        <v>4794606.6278728843</v>
      </c>
      <c r="O153" s="40">
        <f t="shared" si="29"/>
        <v>2887738.2117064614</v>
      </c>
      <c r="P153" s="4"/>
      <c r="Q153" s="4"/>
      <c r="R153" s="4"/>
    </row>
    <row r="154" spans="1:18" s="34" customFormat="1" x14ac:dyDescent="0.3">
      <c r="A154" s="33">
        <v>912</v>
      </c>
      <c r="B154" s="34" t="s">
        <v>208</v>
      </c>
      <c r="C154" s="35">
        <v>18753</v>
      </c>
      <c r="D154" s="35">
        <v>2036</v>
      </c>
      <c r="E154" s="36">
        <f t="shared" si="21"/>
        <v>9210.7072691552057</v>
      </c>
      <c r="F154" s="37">
        <f t="shared" si="28"/>
        <v>0.6606155001916143</v>
      </c>
      <c r="G154" s="38">
        <f t="shared" si="22"/>
        <v>2839.1443541821232</v>
      </c>
      <c r="H154" s="38">
        <f t="shared" si="23"/>
        <v>1168.1760315251822</v>
      </c>
      <c r="I154" s="36">
        <f t="shared" si="24"/>
        <v>4007.3203857073054</v>
      </c>
      <c r="J154" s="39">
        <f t="shared" si="30"/>
        <v>-188.26671939531039</v>
      </c>
      <c r="K154" s="36">
        <f t="shared" si="25"/>
        <v>3819.0536663119951</v>
      </c>
      <c r="L154" s="36">
        <f t="shared" si="26"/>
        <v>8158904.3053000737</v>
      </c>
      <c r="M154" s="36">
        <f t="shared" si="27"/>
        <v>7775593.2646112218</v>
      </c>
      <c r="N154" s="40">
        <f>'jan-apr'!M154</f>
        <v>4128103.8189847115</v>
      </c>
      <c r="O154" s="40">
        <f t="shared" si="29"/>
        <v>3647489.4456265103</v>
      </c>
      <c r="P154" s="4"/>
      <c r="Q154" s="4"/>
      <c r="R154" s="4"/>
    </row>
    <row r="155" spans="1:18" s="34" customFormat="1" x14ac:dyDescent="0.3">
      <c r="A155" s="33">
        <v>914</v>
      </c>
      <c r="B155" s="34" t="s">
        <v>209</v>
      </c>
      <c r="C155" s="35">
        <v>68743</v>
      </c>
      <c r="D155" s="35">
        <v>6014</v>
      </c>
      <c r="E155" s="36">
        <f t="shared" si="21"/>
        <v>11430.495510475557</v>
      </c>
      <c r="F155" s="37">
        <f t="shared" si="28"/>
        <v>0.81982439441736754</v>
      </c>
      <c r="G155" s="38">
        <f t="shared" si="22"/>
        <v>1507.2714093899124</v>
      </c>
      <c r="H155" s="38">
        <f t="shared" si="23"/>
        <v>391.25014706305933</v>
      </c>
      <c r="I155" s="36">
        <f t="shared" si="24"/>
        <v>1898.5215564529717</v>
      </c>
      <c r="J155" s="39">
        <f t="shared" si="30"/>
        <v>-188.26671939531039</v>
      </c>
      <c r="K155" s="36">
        <f t="shared" si="25"/>
        <v>1710.2548370576612</v>
      </c>
      <c r="L155" s="36">
        <f t="shared" si="26"/>
        <v>11417708.640508171</v>
      </c>
      <c r="M155" s="36">
        <f t="shared" si="27"/>
        <v>10285472.590064775</v>
      </c>
      <c r="N155" s="40">
        <f>'jan-apr'!M155</f>
        <v>6714829.5026395209</v>
      </c>
      <c r="O155" s="40">
        <f t="shared" si="29"/>
        <v>3570643.0874252543</v>
      </c>
      <c r="P155" s="4"/>
      <c r="Q155" s="4"/>
      <c r="R155" s="4"/>
    </row>
    <row r="156" spans="1:18" s="34" customFormat="1" x14ac:dyDescent="0.3">
      <c r="A156" s="33">
        <v>919</v>
      </c>
      <c r="B156" s="34" t="s">
        <v>210</v>
      </c>
      <c r="C156" s="35">
        <v>60661</v>
      </c>
      <c r="D156" s="35">
        <v>5618</v>
      </c>
      <c r="E156" s="36">
        <f t="shared" si="21"/>
        <v>10797.614809540763</v>
      </c>
      <c r="F156" s="37">
        <f t="shared" si="28"/>
        <v>0.77443257068524651</v>
      </c>
      <c r="G156" s="38">
        <f t="shared" si="22"/>
        <v>1886.9998299507893</v>
      </c>
      <c r="H156" s="38">
        <f t="shared" si="23"/>
        <v>612.75839239023753</v>
      </c>
      <c r="I156" s="36">
        <f t="shared" si="24"/>
        <v>2499.7582223410268</v>
      </c>
      <c r="J156" s="39">
        <f t="shared" si="30"/>
        <v>-188.26671939531039</v>
      </c>
      <c r="K156" s="36">
        <f t="shared" si="25"/>
        <v>2311.4915029457165</v>
      </c>
      <c r="L156" s="36">
        <f t="shared" si="26"/>
        <v>14043641.693111889</v>
      </c>
      <c r="M156" s="36">
        <f t="shared" si="27"/>
        <v>12985959.263549035</v>
      </c>
      <c r="N156" s="40">
        <f>'jan-apr'!M156</f>
        <v>4655645.9504204858</v>
      </c>
      <c r="O156" s="40">
        <f t="shared" si="29"/>
        <v>8330313.3131285496</v>
      </c>
      <c r="P156" s="4"/>
      <c r="Q156" s="4"/>
      <c r="R156" s="4"/>
    </row>
    <row r="157" spans="1:18" s="34" customFormat="1" x14ac:dyDescent="0.3">
      <c r="A157" s="33">
        <v>926</v>
      </c>
      <c r="B157" s="34" t="s">
        <v>211</v>
      </c>
      <c r="C157" s="35">
        <v>128649</v>
      </c>
      <c r="D157" s="35">
        <v>10577</v>
      </c>
      <c r="E157" s="36">
        <f t="shared" si="21"/>
        <v>12163.089722983832</v>
      </c>
      <c r="F157" s="37">
        <f t="shared" si="28"/>
        <v>0.872367926416732</v>
      </c>
      <c r="G157" s="38">
        <f t="shared" si="22"/>
        <v>1067.7148818849475</v>
      </c>
      <c r="H157" s="38">
        <f t="shared" si="23"/>
        <v>134.84217268516321</v>
      </c>
      <c r="I157" s="36">
        <f t="shared" si="24"/>
        <v>1202.5570545701107</v>
      </c>
      <c r="J157" s="39">
        <f t="shared" si="30"/>
        <v>-188.26671939531039</v>
      </c>
      <c r="K157" s="36">
        <f t="shared" si="25"/>
        <v>1014.2903351748004</v>
      </c>
      <c r="L157" s="36">
        <f t="shared" si="26"/>
        <v>12719445.966188062</v>
      </c>
      <c r="M157" s="36">
        <f t="shared" si="27"/>
        <v>10728148.875143863</v>
      </c>
      <c r="N157" s="40">
        <f>'jan-apr'!M157</f>
        <v>6723460.4338906156</v>
      </c>
      <c r="O157" s="40">
        <f t="shared" si="29"/>
        <v>4004688.4412532477</v>
      </c>
      <c r="P157" s="4"/>
      <c r="Q157" s="4"/>
      <c r="R157" s="4"/>
    </row>
    <row r="158" spans="1:18" s="34" customFormat="1" x14ac:dyDescent="0.3">
      <c r="A158" s="33">
        <v>928</v>
      </c>
      <c r="B158" s="34" t="s">
        <v>212</v>
      </c>
      <c r="C158" s="35">
        <v>49050</v>
      </c>
      <c r="D158" s="35">
        <v>5147</v>
      </c>
      <c r="E158" s="36">
        <f t="shared" si="21"/>
        <v>9529.8231979794054</v>
      </c>
      <c r="F158" s="37">
        <f t="shared" si="28"/>
        <v>0.68350331138557985</v>
      </c>
      <c r="G158" s="38">
        <f t="shared" si="22"/>
        <v>2647.6747968876034</v>
      </c>
      <c r="H158" s="38">
        <f t="shared" si="23"/>
        <v>1056.4854564367124</v>
      </c>
      <c r="I158" s="36">
        <f t="shared" si="24"/>
        <v>3704.1602533243158</v>
      </c>
      <c r="J158" s="39">
        <f t="shared" si="30"/>
        <v>-188.26671939531039</v>
      </c>
      <c r="K158" s="36">
        <f t="shared" si="25"/>
        <v>3515.8935339290056</v>
      </c>
      <c r="L158" s="36">
        <f t="shared" si="26"/>
        <v>19065312.823860254</v>
      </c>
      <c r="M158" s="36">
        <f t="shared" si="27"/>
        <v>18096304.019132592</v>
      </c>
      <c r="N158" s="40">
        <f>'jan-apr'!M158</f>
        <v>9768278.3920993675</v>
      </c>
      <c r="O158" s="40">
        <f t="shared" si="29"/>
        <v>8328025.6270332243</v>
      </c>
      <c r="P158" s="4"/>
      <c r="Q158" s="4"/>
      <c r="R158" s="4"/>
    </row>
    <row r="159" spans="1:18" s="34" customFormat="1" x14ac:dyDescent="0.3">
      <c r="A159" s="33">
        <v>929</v>
      </c>
      <c r="B159" s="34" t="s">
        <v>213</v>
      </c>
      <c r="C159" s="35">
        <v>21096</v>
      </c>
      <c r="D159" s="35">
        <v>1847</v>
      </c>
      <c r="E159" s="36">
        <f t="shared" si="21"/>
        <v>11421.765024363833</v>
      </c>
      <c r="F159" s="37">
        <f t="shared" si="28"/>
        <v>0.81919822160771516</v>
      </c>
      <c r="G159" s="38">
        <f t="shared" si="22"/>
        <v>1512.5097010569473</v>
      </c>
      <c r="H159" s="38">
        <f t="shared" si="23"/>
        <v>394.30581720216293</v>
      </c>
      <c r="I159" s="36">
        <f t="shared" si="24"/>
        <v>1906.8155182591101</v>
      </c>
      <c r="J159" s="39">
        <f t="shared" si="30"/>
        <v>-188.26671939531039</v>
      </c>
      <c r="K159" s="36">
        <f t="shared" si="25"/>
        <v>1718.5487988637997</v>
      </c>
      <c r="L159" s="36">
        <f t="shared" si="26"/>
        <v>3521888.2622245764</v>
      </c>
      <c r="M159" s="36">
        <f t="shared" si="27"/>
        <v>3174159.6315014381</v>
      </c>
      <c r="N159" s="40">
        <f>'jan-apr'!M159</f>
        <v>912682.12360744725</v>
      </c>
      <c r="O159" s="40">
        <f t="shared" si="29"/>
        <v>2261477.5078939907</v>
      </c>
      <c r="P159" s="4"/>
      <c r="Q159" s="4"/>
      <c r="R159" s="4"/>
    </row>
    <row r="160" spans="1:18" s="34" customFormat="1" x14ac:dyDescent="0.3">
      <c r="A160" s="33">
        <v>935</v>
      </c>
      <c r="B160" s="34" t="s">
        <v>214</v>
      </c>
      <c r="C160" s="35">
        <v>16451</v>
      </c>
      <c r="D160" s="35">
        <v>1317</v>
      </c>
      <c r="E160" s="36">
        <f t="shared" si="21"/>
        <v>12491.268033409264</v>
      </c>
      <c r="F160" s="37">
        <f t="shared" si="28"/>
        <v>0.89590571481434556</v>
      </c>
      <c r="G160" s="38">
        <f t="shared" si="22"/>
        <v>870.80789562968857</v>
      </c>
      <c r="H160" s="38">
        <f t="shared" si="23"/>
        <v>19.979764036262075</v>
      </c>
      <c r="I160" s="36">
        <f t="shared" si="24"/>
        <v>890.78765966595063</v>
      </c>
      <c r="J160" s="39">
        <f t="shared" si="30"/>
        <v>-188.26671939531039</v>
      </c>
      <c r="K160" s="36">
        <f t="shared" si="25"/>
        <v>702.52094027064027</v>
      </c>
      <c r="L160" s="36">
        <f t="shared" si="26"/>
        <v>1173167.347780057</v>
      </c>
      <c r="M160" s="36">
        <f t="shared" si="27"/>
        <v>925220.07833643327</v>
      </c>
      <c r="N160" s="40">
        <f>'jan-apr'!M160</f>
        <v>-389378.07915981958</v>
      </c>
      <c r="O160" s="40">
        <f t="shared" si="29"/>
        <v>1314598.1574962528</v>
      </c>
      <c r="P160" s="4"/>
      <c r="Q160" s="4"/>
      <c r="R160" s="4"/>
    </row>
    <row r="161" spans="1:18" s="34" customFormat="1" x14ac:dyDescent="0.3">
      <c r="A161" s="33">
        <v>937</v>
      </c>
      <c r="B161" s="34" t="s">
        <v>215</v>
      </c>
      <c r="C161" s="35">
        <v>37308</v>
      </c>
      <c r="D161" s="35">
        <v>3582</v>
      </c>
      <c r="E161" s="36">
        <f t="shared" si="21"/>
        <v>10415.410385259631</v>
      </c>
      <c r="F161" s="37">
        <f t="shared" si="28"/>
        <v>0.74701989112181422</v>
      </c>
      <c r="G161" s="38">
        <f t="shared" si="22"/>
        <v>2116.3224845194682</v>
      </c>
      <c r="H161" s="38">
        <f t="shared" si="23"/>
        <v>746.52994088863352</v>
      </c>
      <c r="I161" s="36">
        <f t="shared" si="24"/>
        <v>2862.8524254081017</v>
      </c>
      <c r="J161" s="39">
        <f t="shared" si="30"/>
        <v>-188.26671939531039</v>
      </c>
      <c r="K161" s="36">
        <f t="shared" si="25"/>
        <v>2674.5857060127914</v>
      </c>
      <c r="L161" s="36">
        <f t="shared" si="26"/>
        <v>10254737.387811821</v>
      </c>
      <c r="M161" s="36">
        <f t="shared" si="27"/>
        <v>9580365.9989378192</v>
      </c>
      <c r="N161" s="40">
        <f>'jan-apr'!M161</f>
        <v>5283242.1314357771</v>
      </c>
      <c r="O161" s="40">
        <f t="shared" si="29"/>
        <v>4297123.8675020421</v>
      </c>
      <c r="P161" s="4"/>
      <c r="Q161" s="4"/>
      <c r="R161" s="4"/>
    </row>
    <row r="162" spans="1:18" s="34" customFormat="1" x14ac:dyDescent="0.3">
      <c r="A162" s="33">
        <v>938</v>
      </c>
      <c r="B162" s="34" t="s">
        <v>216</v>
      </c>
      <c r="C162" s="35">
        <v>15600</v>
      </c>
      <c r="D162" s="35">
        <v>1204</v>
      </c>
      <c r="E162" s="36">
        <f t="shared" si="21"/>
        <v>12956.810631229237</v>
      </c>
      <c r="F162" s="37">
        <f t="shared" si="28"/>
        <v>0.9292956214884236</v>
      </c>
      <c r="G162" s="38">
        <f t="shared" si="22"/>
        <v>591.48233693770487</v>
      </c>
      <c r="H162" s="38">
        <f t="shared" si="23"/>
        <v>0</v>
      </c>
      <c r="I162" s="36">
        <f t="shared" si="24"/>
        <v>591.48233693770487</v>
      </c>
      <c r="J162" s="39">
        <f t="shared" si="30"/>
        <v>-188.26671939531039</v>
      </c>
      <c r="K162" s="36">
        <f t="shared" si="25"/>
        <v>403.21561754239451</v>
      </c>
      <c r="L162" s="36">
        <f t="shared" si="26"/>
        <v>712144.73367299663</v>
      </c>
      <c r="M162" s="36">
        <f t="shared" si="27"/>
        <v>485471.60352104297</v>
      </c>
      <c r="N162" s="40">
        <f>'jan-apr'!M162</f>
        <v>-532224.60691603844</v>
      </c>
      <c r="O162" s="40">
        <f t="shared" si="29"/>
        <v>1017696.2104370814</v>
      </c>
      <c r="P162" s="4"/>
      <c r="Q162" s="4"/>
      <c r="R162" s="4"/>
    </row>
    <row r="163" spans="1:18" s="34" customFormat="1" x14ac:dyDescent="0.3">
      <c r="A163" s="33">
        <v>940</v>
      </c>
      <c r="B163" s="34" t="s">
        <v>217</v>
      </c>
      <c r="C163" s="35">
        <v>28647</v>
      </c>
      <c r="D163" s="35">
        <v>1242</v>
      </c>
      <c r="E163" s="36">
        <f t="shared" si="21"/>
        <v>23065.217391304348</v>
      </c>
      <c r="F163" s="37">
        <f t="shared" si="28"/>
        <v>1.6542964268348073</v>
      </c>
      <c r="G163" s="38">
        <f t="shared" si="22"/>
        <v>-5473.5617191073616</v>
      </c>
      <c r="H163" s="38">
        <f t="shared" si="23"/>
        <v>0</v>
      </c>
      <c r="I163" s="36">
        <f t="shared" si="24"/>
        <v>-5473.5617191073616</v>
      </c>
      <c r="J163" s="39">
        <f t="shared" si="30"/>
        <v>-188.26671939531039</v>
      </c>
      <c r="K163" s="36">
        <f t="shared" si="25"/>
        <v>-5661.8284385026718</v>
      </c>
      <c r="L163" s="36">
        <f t="shared" si="26"/>
        <v>-6798163.6551313428</v>
      </c>
      <c r="M163" s="36">
        <f t="shared" si="27"/>
        <v>-7031990.9206203185</v>
      </c>
      <c r="N163" s="40">
        <f>'jan-apr'!M163</f>
        <v>-7791778.87191837</v>
      </c>
      <c r="O163" s="40">
        <f t="shared" si="29"/>
        <v>759787.95129805151</v>
      </c>
      <c r="P163" s="4"/>
      <c r="Q163" s="4"/>
      <c r="R163" s="4"/>
    </row>
    <row r="164" spans="1:18" s="34" customFormat="1" x14ac:dyDescent="0.3">
      <c r="A164" s="33">
        <v>941</v>
      </c>
      <c r="B164" s="34" t="s">
        <v>218</v>
      </c>
      <c r="C164" s="35">
        <v>51132</v>
      </c>
      <c r="D164" s="35">
        <v>945</v>
      </c>
      <c r="E164" s="36">
        <f t="shared" si="21"/>
        <v>54107.936507936509</v>
      </c>
      <c r="F164" s="37">
        <f t="shared" si="28"/>
        <v>3.880759695862642</v>
      </c>
      <c r="G164" s="38">
        <f t="shared" si="22"/>
        <v>-24099.193189086658</v>
      </c>
      <c r="H164" s="38">
        <f t="shared" si="23"/>
        <v>0</v>
      </c>
      <c r="I164" s="36">
        <f t="shared" si="24"/>
        <v>-24099.193189086658</v>
      </c>
      <c r="J164" s="39">
        <f t="shared" si="30"/>
        <v>-188.26671939531039</v>
      </c>
      <c r="K164" s="36">
        <f t="shared" si="25"/>
        <v>-24287.459908481967</v>
      </c>
      <c r="L164" s="36">
        <f t="shared" si="26"/>
        <v>-22773737.563686892</v>
      </c>
      <c r="M164" s="36">
        <f t="shared" si="27"/>
        <v>-22951649.613515459</v>
      </c>
      <c r="N164" s="40">
        <f>'jan-apr'!M164</f>
        <v>-21702710.011242241</v>
      </c>
      <c r="O164" s="40">
        <f t="shared" si="29"/>
        <v>-1248939.6022732183</v>
      </c>
      <c r="P164" s="4"/>
      <c r="Q164" s="4"/>
      <c r="R164" s="4"/>
    </row>
    <row r="165" spans="1:18" s="34" customFormat="1" x14ac:dyDescent="0.3">
      <c r="A165" s="33">
        <v>1001</v>
      </c>
      <c r="B165" s="34" t="s">
        <v>219</v>
      </c>
      <c r="C165" s="35">
        <v>1105452</v>
      </c>
      <c r="D165" s="35">
        <v>88447</v>
      </c>
      <c r="E165" s="36">
        <f t="shared" si="21"/>
        <v>12498.468009090189</v>
      </c>
      <c r="F165" s="37">
        <f t="shared" si="28"/>
        <v>0.89642211549855244</v>
      </c>
      <c r="G165" s="38">
        <f t="shared" si="22"/>
        <v>866.48791022113323</v>
      </c>
      <c r="H165" s="38">
        <f t="shared" si="23"/>
        <v>17.459772547938154</v>
      </c>
      <c r="I165" s="36">
        <f t="shared" si="24"/>
        <v>883.94768276907143</v>
      </c>
      <c r="J165" s="39">
        <f t="shared" si="30"/>
        <v>-188.26671939531039</v>
      </c>
      <c r="K165" s="36">
        <f t="shared" si="25"/>
        <v>695.68096337376107</v>
      </c>
      <c r="L165" s="36">
        <f t="shared" si="26"/>
        <v>78182520.697876066</v>
      </c>
      <c r="M165" s="36">
        <f t="shared" si="27"/>
        <v>61530894.167519048</v>
      </c>
      <c r="N165" s="40">
        <f>'jan-apr'!M165</f>
        <v>35171329.561542518</v>
      </c>
      <c r="O165" s="40">
        <f t="shared" si="29"/>
        <v>26359564.605976529</v>
      </c>
      <c r="P165" s="4"/>
      <c r="Q165" s="4"/>
      <c r="R165" s="4"/>
    </row>
    <row r="166" spans="1:18" s="34" customFormat="1" x14ac:dyDescent="0.3">
      <c r="A166" s="33">
        <v>1002</v>
      </c>
      <c r="B166" s="34" t="s">
        <v>220</v>
      </c>
      <c r="C166" s="35">
        <v>174083</v>
      </c>
      <c r="D166" s="35">
        <v>15529</v>
      </c>
      <c r="E166" s="36">
        <f t="shared" si="21"/>
        <v>11210.187391332345</v>
      </c>
      <c r="F166" s="37">
        <f t="shared" si="28"/>
        <v>0.80402333223276778</v>
      </c>
      <c r="G166" s="38">
        <f t="shared" si="22"/>
        <v>1639.4562808758396</v>
      </c>
      <c r="H166" s="38">
        <f t="shared" si="23"/>
        <v>468.35798876318353</v>
      </c>
      <c r="I166" s="36">
        <f t="shared" si="24"/>
        <v>2107.8142696390232</v>
      </c>
      <c r="J166" s="39">
        <f t="shared" si="30"/>
        <v>-188.26671939531039</v>
      </c>
      <c r="K166" s="36">
        <f t="shared" si="25"/>
        <v>1919.5475502437127</v>
      </c>
      <c r="L166" s="36">
        <f t="shared" si="26"/>
        <v>32732247.793224391</v>
      </c>
      <c r="M166" s="36">
        <f t="shared" si="27"/>
        <v>29808653.907734614</v>
      </c>
      <c r="N166" s="40">
        <f>'jan-apr'!M166</f>
        <v>16123070.410124559</v>
      </c>
      <c r="O166" s="40">
        <f t="shared" si="29"/>
        <v>13685583.497610055</v>
      </c>
      <c r="P166" s="4"/>
      <c r="Q166" s="4"/>
      <c r="R166" s="4"/>
    </row>
    <row r="167" spans="1:18" s="34" customFormat="1" x14ac:dyDescent="0.3">
      <c r="A167" s="33">
        <v>1003</v>
      </c>
      <c r="B167" s="34" t="s">
        <v>221</v>
      </c>
      <c r="C167" s="35">
        <v>110667</v>
      </c>
      <c r="D167" s="35">
        <v>9705</v>
      </c>
      <c r="E167" s="36">
        <f t="shared" si="21"/>
        <v>11403.091190108191</v>
      </c>
      <c r="F167" s="37">
        <f t="shared" si="28"/>
        <v>0.8178588864191354</v>
      </c>
      <c r="G167" s="38">
        <f t="shared" si="22"/>
        <v>1523.7140016103324</v>
      </c>
      <c r="H167" s="38">
        <f t="shared" si="23"/>
        <v>400.84165919163758</v>
      </c>
      <c r="I167" s="36">
        <f t="shared" si="24"/>
        <v>1924.5556608019699</v>
      </c>
      <c r="J167" s="39">
        <f t="shared" si="30"/>
        <v>-188.26671939531039</v>
      </c>
      <c r="K167" s="36">
        <f t="shared" si="25"/>
        <v>1736.2889414066594</v>
      </c>
      <c r="L167" s="36">
        <f t="shared" si="26"/>
        <v>18677812.68808312</v>
      </c>
      <c r="M167" s="36">
        <f t="shared" si="27"/>
        <v>16850684.176351629</v>
      </c>
      <c r="N167" s="40">
        <f>'jan-apr'!M167</f>
        <v>8602220.3896103278</v>
      </c>
      <c r="O167" s="40">
        <f t="shared" si="29"/>
        <v>8248463.7867413014</v>
      </c>
      <c r="P167" s="4"/>
      <c r="Q167" s="4"/>
      <c r="R167" s="4"/>
    </row>
    <row r="168" spans="1:18" s="34" customFormat="1" x14ac:dyDescent="0.3">
      <c r="A168" s="33">
        <v>1004</v>
      </c>
      <c r="B168" s="34" t="s">
        <v>222</v>
      </c>
      <c r="C168" s="35">
        <v>113410</v>
      </c>
      <c r="D168" s="35">
        <v>9096</v>
      </c>
      <c r="E168" s="36">
        <f t="shared" si="21"/>
        <v>12468.117854001759</v>
      </c>
      <c r="F168" s="37">
        <f t="shared" si="28"/>
        <v>0.89424532469424811</v>
      </c>
      <c r="G168" s="38">
        <f t="shared" si="22"/>
        <v>884.69800327419136</v>
      </c>
      <c r="H168" s="38">
        <f t="shared" si="23"/>
        <v>28.082326828888743</v>
      </c>
      <c r="I168" s="36">
        <f t="shared" si="24"/>
        <v>912.78033010308013</v>
      </c>
      <c r="J168" s="39">
        <f t="shared" si="30"/>
        <v>-188.26671939531039</v>
      </c>
      <c r="K168" s="36">
        <f t="shared" si="25"/>
        <v>724.51361070776977</v>
      </c>
      <c r="L168" s="36">
        <f t="shared" si="26"/>
        <v>8302649.882617617</v>
      </c>
      <c r="M168" s="36">
        <f t="shared" si="27"/>
        <v>6590175.8029978741</v>
      </c>
      <c r="N168" s="40">
        <f>'jan-apr'!M168</f>
        <v>2448400.1457572384</v>
      </c>
      <c r="O168" s="40">
        <f t="shared" si="29"/>
        <v>4141775.6572406357</v>
      </c>
      <c r="P168" s="4"/>
      <c r="Q168" s="4"/>
      <c r="R168" s="4"/>
    </row>
    <row r="169" spans="1:18" s="34" customFormat="1" x14ac:dyDescent="0.3">
      <c r="A169" s="33">
        <v>1014</v>
      </c>
      <c r="B169" s="34" t="s">
        <v>223</v>
      </c>
      <c r="C169" s="35">
        <v>143511</v>
      </c>
      <c r="D169" s="35">
        <v>14308</v>
      </c>
      <c r="E169" s="36">
        <f t="shared" si="21"/>
        <v>10030.123008107352</v>
      </c>
      <c r="F169" s="37">
        <f t="shared" si="28"/>
        <v>0.71938609428763123</v>
      </c>
      <c r="G169" s="38">
        <f t="shared" si="22"/>
        <v>2347.4949108108358</v>
      </c>
      <c r="H169" s="38">
        <f t="shared" si="23"/>
        <v>881.38052289193126</v>
      </c>
      <c r="I169" s="36">
        <f t="shared" si="24"/>
        <v>3228.8754337027672</v>
      </c>
      <c r="J169" s="39">
        <f t="shared" si="30"/>
        <v>-188.26671939531039</v>
      </c>
      <c r="K169" s="36">
        <f t="shared" si="25"/>
        <v>3040.6087143074569</v>
      </c>
      <c r="L169" s="36">
        <f t="shared" si="26"/>
        <v>46198749.70541919</v>
      </c>
      <c r="M169" s="36">
        <f t="shared" si="27"/>
        <v>43505029.484311096</v>
      </c>
      <c r="N169" s="40">
        <f>'jan-apr'!M169</f>
        <v>20439412.790782552</v>
      </c>
      <c r="O169" s="40">
        <f t="shared" si="29"/>
        <v>23065616.693528544</v>
      </c>
      <c r="P169" s="4"/>
      <c r="Q169" s="4"/>
      <c r="R169" s="4"/>
    </row>
    <row r="170" spans="1:18" s="34" customFormat="1" x14ac:dyDescent="0.3">
      <c r="A170" s="33">
        <v>1017</v>
      </c>
      <c r="B170" s="34" t="s">
        <v>224</v>
      </c>
      <c r="C170" s="35">
        <v>64255</v>
      </c>
      <c r="D170" s="35">
        <v>6419</v>
      </c>
      <c r="E170" s="36">
        <f t="shared" si="21"/>
        <v>10010.126187879732</v>
      </c>
      <c r="F170" s="37">
        <f t="shared" si="28"/>
        <v>0.71795187115895254</v>
      </c>
      <c r="G170" s="38">
        <f t="shared" si="22"/>
        <v>2359.4930029474076</v>
      </c>
      <c r="H170" s="38">
        <f t="shared" si="23"/>
        <v>888.37940997159808</v>
      </c>
      <c r="I170" s="36">
        <f t="shared" si="24"/>
        <v>3247.8724129190059</v>
      </c>
      <c r="J170" s="39">
        <f t="shared" si="30"/>
        <v>-188.26671939531039</v>
      </c>
      <c r="K170" s="36">
        <f t="shared" si="25"/>
        <v>3059.6056935236957</v>
      </c>
      <c r="L170" s="36">
        <f t="shared" si="26"/>
        <v>20848093.018527098</v>
      </c>
      <c r="M170" s="36">
        <f t="shared" si="27"/>
        <v>19639608.946728602</v>
      </c>
      <c r="N170" s="40">
        <f>'jan-apr'!M170</f>
        <v>10945833.135590799</v>
      </c>
      <c r="O170" s="40">
        <f t="shared" si="29"/>
        <v>8693775.8111378029</v>
      </c>
      <c r="P170" s="4"/>
      <c r="Q170" s="4"/>
      <c r="R170" s="4"/>
    </row>
    <row r="171" spans="1:18" s="34" customFormat="1" x14ac:dyDescent="0.3">
      <c r="A171" s="33">
        <v>1018</v>
      </c>
      <c r="B171" s="34" t="s">
        <v>225</v>
      </c>
      <c r="C171" s="35">
        <v>133819</v>
      </c>
      <c r="D171" s="35">
        <v>11260</v>
      </c>
      <c r="E171" s="36">
        <f t="shared" si="21"/>
        <v>11884.458259325045</v>
      </c>
      <c r="F171" s="37">
        <f t="shared" si="28"/>
        <v>0.85238376468460553</v>
      </c>
      <c r="G171" s="38">
        <f t="shared" si="22"/>
        <v>1234.8937600802196</v>
      </c>
      <c r="H171" s="38">
        <f t="shared" si="23"/>
        <v>232.36318496573855</v>
      </c>
      <c r="I171" s="36">
        <f t="shared" si="24"/>
        <v>1467.2569450459582</v>
      </c>
      <c r="J171" s="39">
        <f t="shared" si="30"/>
        <v>-188.26671939531039</v>
      </c>
      <c r="K171" s="36">
        <f t="shared" si="25"/>
        <v>1278.9902256506477</v>
      </c>
      <c r="L171" s="36">
        <f t="shared" si="26"/>
        <v>16521313.201217489</v>
      </c>
      <c r="M171" s="36">
        <f t="shared" si="27"/>
        <v>14401429.940826293</v>
      </c>
      <c r="N171" s="40">
        <f>'jan-apr'!M171</f>
        <v>7560128.7827936476</v>
      </c>
      <c r="O171" s="40">
        <f t="shared" si="29"/>
        <v>6841301.1580326455</v>
      </c>
      <c r="P171" s="4"/>
      <c r="Q171" s="4"/>
      <c r="R171" s="4"/>
    </row>
    <row r="172" spans="1:18" s="34" customFormat="1" x14ac:dyDescent="0.3">
      <c r="A172" s="33">
        <v>1021</v>
      </c>
      <c r="B172" s="34" t="s">
        <v>226</v>
      </c>
      <c r="C172" s="35">
        <v>25568</v>
      </c>
      <c r="D172" s="35">
        <v>2290</v>
      </c>
      <c r="E172" s="36">
        <f t="shared" si="21"/>
        <v>11165.065502183406</v>
      </c>
      <c r="F172" s="37">
        <f t="shared" si="28"/>
        <v>0.80078707485332212</v>
      </c>
      <c r="G172" s="38">
        <f t="shared" si="22"/>
        <v>1666.5294143652029</v>
      </c>
      <c r="H172" s="38">
        <f t="shared" si="23"/>
        <v>484.15064996531214</v>
      </c>
      <c r="I172" s="36">
        <f t="shared" si="24"/>
        <v>2150.6800643305151</v>
      </c>
      <c r="J172" s="39">
        <f t="shared" si="30"/>
        <v>-188.26671939531039</v>
      </c>
      <c r="K172" s="36">
        <f t="shared" si="25"/>
        <v>1962.4133449352046</v>
      </c>
      <c r="L172" s="36">
        <f t="shared" si="26"/>
        <v>4925057.3473168798</v>
      </c>
      <c r="M172" s="36">
        <f t="shared" si="27"/>
        <v>4493926.5599016184</v>
      </c>
      <c r="N172" s="40">
        <f>'jan-apr'!M172</f>
        <v>793850.87222780054</v>
      </c>
      <c r="O172" s="40">
        <f t="shared" si="29"/>
        <v>3700075.6876738179</v>
      </c>
      <c r="P172" s="4"/>
      <c r="Q172" s="4"/>
      <c r="R172" s="4"/>
    </row>
    <row r="173" spans="1:18" s="34" customFormat="1" x14ac:dyDescent="0.3">
      <c r="A173" s="33">
        <v>1026</v>
      </c>
      <c r="B173" s="34" t="s">
        <v>227</v>
      </c>
      <c r="C173" s="35">
        <v>23547</v>
      </c>
      <c r="D173" s="35">
        <v>942</v>
      </c>
      <c r="E173" s="36">
        <f t="shared" si="21"/>
        <v>24996.815286624205</v>
      </c>
      <c r="F173" s="37">
        <f t="shared" si="28"/>
        <v>1.7928355718208833</v>
      </c>
      <c r="G173" s="38">
        <f t="shared" si="22"/>
        <v>-6632.5204562992758</v>
      </c>
      <c r="H173" s="38">
        <f t="shared" si="23"/>
        <v>0</v>
      </c>
      <c r="I173" s="36">
        <f t="shared" si="24"/>
        <v>-6632.5204562992758</v>
      </c>
      <c r="J173" s="39">
        <f t="shared" si="30"/>
        <v>-188.26671939531039</v>
      </c>
      <c r="K173" s="36">
        <f t="shared" si="25"/>
        <v>-6820.787175694586</v>
      </c>
      <c r="L173" s="36">
        <f t="shared" si="26"/>
        <v>-6247834.2698339177</v>
      </c>
      <c r="M173" s="36">
        <f t="shared" si="27"/>
        <v>-6425181.5195043003</v>
      </c>
      <c r="N173" s="40">
        <f>'jan-apr'!M173</f>
        <v>-7377982.0429525813</v>
      </c>
      <c r="O173" s="40">
        <f t="shared" si="29"/>
        <v>952800.52344828099</v>
      </c>
      <c r="P173" s="4"/>
      <c r="Q173" s="4"/>
      <c r="R173" s="4"/>
    </row>
    <row r="174" spans="1:18" s="34" customFormat="1" x14ac:dyDescent="0.3">
      <c r="A174" s="33">
        <v>1027</v>
      </c>
      <c r="B174" s="34" t="s">
        <v>228</v>
      </c>
      <c r="C174" s="35">
        <v>18134</v>
      </c>
      <c r="D174" s="35">
        <v>1750</v>
      </c>
      <c r="E174" s="36">
        <f t="shared" si="21"/>
        <v>10362.285714285714</v>
      </c>
      <c r="F174" s="37">
        <f t="shared" si="28"/>
        <v>0.74320965374672421</v>
      </c>
      <c r="G174" s="38">
        <f t="shared" si="22"/>
        <v>2148.1972871038183</v>
      </c>
      <c r="H174" s="38">
        <f t="shared" si="23"/>
        <v>765.12357572950452</v>
      </c>
      <c r="I174" s="36">
        <f t="shared" si="24"/>
        <v>2913.3208628333227</v>
      </c>
      <c r="J174" s="39">
        <f t="shared" si="30"/>
        <v>-188.26671939531039</v>
      </c>
      <c r="K174" s="36">
        <f t="shared" si="25"/>
        <v>2725.0541434380125</v>
      </c>
      <c r="L174" s="36">
        <f t="shared" si="26"/>
        <v>5098311.5099583147</v>
      </c>
      <c r="M174" s="36">
        <f t="shared" si="27"/>
        <v>4768844.7510165218</v>
      </c>
      <c r="N174" s="40">
        <f>'jan-apr'!M174</f>
        <v>2431176.8090487458</v>
      </c>
      <c r="O174" s="40">
        <f t="shared" si="29"/>
        <v>2337667.941967776</v>
      </c>
      <c r="P174" s="4"/>
      <c r="Q174" s="4"/>
      <c r="R174" s="4"/>
    </row>
    <row r="175" spans="1:18" s="34" customFormat="1" x14ac:dyDescent="0.3">
      <c r="A175" s="33">
        <v>1029</v>
      </c>
      <c r="B175" s="34" t="s">
        <v>229</v>
      </c>
      <c r="C175" s="35">
        <v>50722</v>
      </c>
      <c r="D175" s="35">
        <v>4943</v>
      </c>
      <c r="E175" s="36">
        <f t="shared" si="21"/>
        <v>10261.379728909569</v>
      </c>
      <c r="F175" s="37">
        <f t="shared" si="28"/>
        <v>0.7359724182062114</v>
      </c>
      <c r="G175" s="38">
        <f t="shared" si="22"/>
        <v>2208.7408783295054</v>
      </c>
      <c r="H175" s="38">
        <f t="shared" si="23"/>
        <v>800.44067061115516</v>
      </c>
      <c r="I175" s="36">
        <f t="shared" si="24"/>
        <v>3009.1815489406608</v>
      </c>
      <c r="J175" s="39">
        <f t="shared" si="30"/>
        <v>-188.26671939531039</v>
      </c>
      <c r="K175" s="36">
        <f t="shared" si="25"/>
        <v>2820.9148295453506</v>
      </c>
      <c r="L175" s="36">
        <f t="shared" si="26"/>
        <v>14874384.396413686</v>
      </c>
      <c r="M175" s="36">
        <f t="shared" si="27"/>
        <v>13943782.002442667</v>
      </c>
      <c r="N175" s="40">
        <f>'jan-apr'!M175</f>
        <v>6938039.8955016872</v>
      </c>
      <c r="O175" s="40">
        <f t="shared" si="29"/>
        <v>7005742.1069409801</v>
      </c>
      <c r="P175" s="4"/>
      <c r="Q175" s="4"/>
      <c r="R175" s="4"/>
    </row>
    <row r="176" spans="1:18" s="34" customFormat="1" x14ac:dyDescent="0.3">
      <c r="A176" s="33">
        <v>1032</v>
      </c>
      <c r="B176" s="34" t="s">
        <v>230</v>
      </c>
      <c r="C176" s="35">
        <v>85658</v>
      </c>
      <c r="D176" s="35">
        <v>8497</v>
      </c>
      <c r="E176" s="36">
        <f t="shared" si="21"/>
        <v>10080.969754030835</v>
      </c>
      <c r="F176" s="37">
        <f t="shared" si="28"/>
        <v>0.72303295304774451</v>
      </c>
      <c r="G176" s="38">
        <f t="shared" si="22"/>
        <v>2316.9868632567454</v>
      </c>
      <c r="H176" s="38">
        <f t="shared" si="23"/>
        <v>863.584161818712</v>
      </c>
      <c r="I176" s="36">
        <f t="shared" si="24"/>
        <v>3180.5710250754573</v>
      </c>
      <c r="J176" s="39">
        <f t="shared" si="30"/>
        <v>-188.26671939531039</v>
      </c>
      <c r="K176" s="36">
        <f t="shared" si="25"/>
        <v>2992.3043056801471</v>
      </c>
      <c r="L176" s="36">
        <f t="shared" si="26"/>
        <v>27025312.000066161</v>
      </c>
      <c r="M176" s="36">
        <f t="shared" si="27"/>
        <v>25425609.685364209</v>
      </c>
      <c r="N176" s="40">
        <f>'jan-apr'!M176</f>
        <v>13431313.997992679</v>
      </c>
      <c r="O176" s="40">
        <f t="shared" si="29"/>
        <v>11994295.68737153</v>
      </c>
      <c r="P176" s="4"/>
      <c r="Q176" s="4"/>
      <c r="R176" s="4"/>
    </row>
    <row r="177" spans="1:18" s="34" customFormat="1" x14ac:dyDescent="0.3">
      <c r="A177" s="33">
        <v>1034</v>
      </c>
      <c r="B177" s="34" t="s">
        <v>231</v>
      </c>
      <c r="C177" s="35">
        <v>17976</v>
      </c>
      <c r="D177" s="35">
        <v>1702</v>
      </c>
      <c r="E177" s="36">
        <f t="shared" si="21"/>
        <v>10561.692126909518</v>
      </c>
      <c r="F177" s="37">
        <f t="shared" si="28"/>
        <v>0.75751159204173768</v>
      </c>
      <c r="G177" s="38">
        <f t="shared" si="22"/>
        <v>2028.5534395295358</v>
      </c>
      <c r="H177" s="38">
        <f t="shared" si="23"/>
        <v>695.33133131117302</v>
      </c>
      <c r="I177" s="36">
        <f t="shared" si="24"/>
        <v>2723.8847708407088</v>
      </c>
      <c r="J177" s="39">
        <f t="shared" si="30"/>
        <v>-188.26671939531039</v>
      </c>
      <c r="K177" s="36">
        <f t="shared" si="25"/>
        <v>2535.6180514453986</v>
      </c>
      <c r="L177" s="36">
        <f t="shared" si="26"/>
        <v>4636051.8799708867</v>
      </c>
      <c r="M177" s="36">
        <f t="shared" si="27"/>
        <v>4315621.923560068</v>
      </c>
      <c r="N177" s="40">
        <f>'jan-apr'!M177</f>
        <v>2321603.0451434096</v>
      </c>
      <c r="O177" s="40">
        <f t="shared" si="29"/>
        <v>1994018.8784166584</v>
      </c>
      <c r="P177" s="4"/>
      <c r="Q177" s="4"/>
      <c r="R177" s="4"/>
    </row>
    <row r="178" spans="1:18" s="34" customFormat="1" x14ac:dyDescent="0.3">
      <c r="A178" s="33">
        <v>1037</v>
      </c>
      <c r="B178" s="34" t="s">
        <v>232</v>
      </c>
      <c r="C178" s="35">
        <v>89878</v>
      </c>
      <c r="D178" s="35">
        <v>5981</v>
      </c>
      <c r="E178" s="36">
        <f t="shared" si="21"/>
        <v>15027.252967731149</v>
      </c>
      <c r="F178" s="37">
        <f t="shared" si="28"/>
        <v>1.0777930451690652</v>
      </c>
      <c r="G178" s="38">
        <f t="shared" si="22"/>
        <v>-650.78306496344226</v>
      </c>
      <c r="H178" s="38">
        <f t="shared" si="23"/>
        <v>0</v>
      </c>
      <c r="I178" s="36">
        <f t="shared" si="24"/>
        <v>-650.78306496344226</v>
      </c>
      <c r="J178" s="39">
        <f t="shared" si="30"/>
        <v>-188.26671939531039</v>
      </c>
      <c r="K178" s="36">
        <f t="shared" si="25"/>
        <v>-839.04978435875262</v>
      </c>
      <c r="L178" s="36">
        <f t="shared" si="26"/>
        <v>-3892333.5115463482</v>
      </c>
      <c r="M178" s="36">
        <f t="shared" si="27"/>
        <v>-5018356.7602496995</v>
      </c>
      <c r="N178" s="40">
        <f>'jan-apr'!M178</f>
        <v>-9849659.4468146395</v>
      </c>
      <c r="O178" s="40">
        <f t="shared" si="29"/>
        <v>4831302.68656494</v>
      </c>
      <c r="P178" s="4"/>
      <c r="Q178" s="4"/>
      <c r="R178" s="4"/>
    </row>
    <row r="179" spans="1:18" s="34" customFormat="1" x14ac:dyDescent="0.3">
      <c r="A179" s="33">
        <v>1046</v>
      </c>
      <c r="B179" s="34" t="s">
        <v>233</v>
      </c>
      <c r="C179" s="35">
        <v>65274</v>
      </c>
      <c r="D179" s="35">
        <v>1832</v>
      </c>
      <c r="E179" s="36">
        <f t="shared" si="21"/>
        <v>35629.912663755458</v>
      </c>
      <c r="F179" s="37">
        <f t="shared" si="28"/>
        <v>2.5554685311705914</v>
      </c>
      <c r="G179" s="38">
        <f t="shared" si="22"/>
        <v>-13012.378882578027</v>
      </c>
      <c r="H179" s="38">
        <f t="shared" si="23"/>
        <v>0</v>
      </c>
      <c r="I179" s="36">
        <f t="shared" si="24"/>
        <v>-13012.378882578027</v>
      </c>
      <c r="J179" s="39">
        <f t="shared" si="30"/>
        <v>-188.26671939531039</v>
      </c>
      <c r="K179" s="36">
        <f t="shared" si="25"/>
        <v>-13200.645601973338</v>
      </c>
      <c r="L179" s="36">
        <f t="shared" si="26"/>
        <v>-23838678.112882946</v>
      </c>
      <c r="M179" s="36">
        <f t="shared" si="27"/>
        <v>-24183582.742815156</v>
      </c>
      <c r="N179" s="40">
        <f>'jan-apr'!M179</f>
        <v>-23486479.302217759</v>
      </c>
      <c r="O179" s="40">
        <f t="shared" si="29"/>
        <v>-697103.44059739634</v>
      </c>
      <c r="P179" s="4"/>
      <c r="Q179" s="4"/>
      <c r="R179" s="4"/>
    </row>
    <row r="180" spans="1:18" s="34" customFormat="1" x14ac:dyDescent="0.3">
      <c r="A180" s="33">
        <v>1101</v>
      </c>
      <c r="B180" s="34" t="s">
        <v>234</v>
      </c>
      <c r="C180" s="35">
        <v>203587</v>
      </c>
      <c r="D180" s="35">
        <v>14942</v>
      </c>
      <c r="E180" s="36">
        <f t="shared" si="21"/>
        <v>13625.150582251372</v>
      </c>
      <c r="F180" s="37">
        <f t="shared" si="28"/>
        <v>0.97723067339492309</v>
      </c>
      <c r="G180" s="38">
        <f t="shared" si="22"/>
        <v>190.47836632442377</v>
      </c>
      <c r="H180" s="38">
        <f t="shared" si="23"/>
        <v>0</v>
      </c>
      <c r="I180" s="36">
        <f t="shared" si="24"/>
        <v>190.47836632442377</v>
      </c>
      <c r="J180" s="39">
        <f t="shared" si="30"/>
        <v>-188.26671939531039</v>
      </c>
      <c r="K180" s="36">
        <f t="shared" si="25"/>
        <v>2.2116469291133853</v>
      </c>
      <c r="L180" s="36">
        <f t="shared" si="26"/>
        <v>2846127.7496195398</v>
      </c>
      <c r="M180" s="36">
        <f t="shared" si="27"/>
        <v>33046.428414812202</v>
      </c>
      <c r="N180" s="40">
        <f>'jan-apr'!M180</f>
        <v>-485900.72802278918</v>
      </c>
      <c r="O180" s="40">
        <f t="shared" si="29"/>
        <v>518947.15643760137</v>
      </c>
      <c r="P180" s="4"/>
      <c r="Q180" s="4"/>
      <c r="R180" s="4"/>
    </row>
    <row r="181" spans="1:18" s="34" customFormat="1" x14ac:dyDescent="0.3">
      <c r="A181" s="33">
        <v>1102</v>
      </c>
      <c r="B181" s="34" t="s">
        <v>235</v>
      </c>
      <c r="C181" s="35">
        <v>1128337</v>
      </c>
      <c r="D181" s="35">
        <v>74820</v>
      </c>
      <c r="E181" s="36">
        <f t="shared" si="21"/>
        <v>15080.68698209035</v>
      </c>
      <c r="F181" s="37">
        <f t="shared" si="28"/>
        <v>1.0816254694435137</v>
      </c>
      <c r="G181" s="38">
        <f t="shared" si="22"/>
        <v>-682.84347357896331</v>
      </c>
      <c r="H181" s="38">
        <f t="shared" si="23"/>
        <v>0</v>
      </c>
      <c r="I181" s="36">
        <f t="shared" si="24"/>
        <v>-682.84347357896331</v>
      </c>
      <c r="J181" s="39">
        <f t="shared" si="30"/>
        <v>-188.26671939531039</v>
      </c>
      <c r="K181" s="36">
        <f t="shared" si="25"/>
        <v>-871.11019297427367</v>
      </c>
      <c r="L181" s="36">
        <f t="shared" si="26"/>
        <v>-51090348.693178035</v>
      </c>
      <c r="M181" s="36">
        <f t="shared" si="27"/>
        <v>-65176464.638335153</v>
      </c>
      <c r="N181" s="40">
        <f>'jan-apr'!M181</f>
        <v>-31976729.14406807</v>
      </c>
      <c r="O181" s="40">
        <f t="shared" si="29"/>
        <v>-33199735.494267084</v>
      </c>
      <c r="P181" s="4"/>
      <c r="Q181" s="4"/>
      <c r="R181" s="4"/>
    </row>
    <row r="182" spans="1:18" s="34" customFormat="1" x14ac:dyDescent="0.3">
      <c r="A182" s="33">
        <v>1103</v>
      </c>
      <c r="B182" s="34" t="s">
        <v>236</v>
      </c>
      <c r="C182" s="35">
        <v>2532366</v>
      </c>
      <c r="D182" s="35">
        <v>132644</v>
      </c>
      <c r="E182" s="36">
        <f t="shared" si="21"/>
        <v>19091.447785048702</v>
      </c>
      <c r="F182" s="37">
        <f t="shared" si="28"/>
        <v>1.3692874997924889</v>
      </c>
      <c r="G182" s="38">
        <f t="shared" si="22"/>
        <v>-3089.2999553539744</v>
      </c>
      <c r="H182" s="38">
        <f t="shared" si="23"/>
        <v>0</v>
      </c>
      <c r="I182" s="36">
        <f t="shared" si="24"/>
        <v>-3089.2999553539744</v>
      </c>
      <c r="J182" s="39">
        <f t="shared" si="30"/>
        <v>-188.26671939531039</v>
      </c>
      <c r="K182" s="36">
        <f t="shared" si="25"/>
        <v>-3277.5666747492846</v>
      </c>
      <c r="L182" s="36">
        <f t="shared" si="26"/>
        <v>-409777103.27797258</v>
      </c>
      <c r="M182" s="36">
        <f t="shared" si="27"/>
        <v>-434749554.00544411</v>
      </c>
      <c r="N182" s="40">
        <f>'jan-apr'!M182</f>
        <v>-239876808.60446098</v>
      </c>
      <c r="O182" s="40">
        <f t="shared" si="29"/>
        <v>-194872745.40098312</v>
      </c>
      <c r="P182" s="4"/>
      <c r="Q182" s="4"/>
      <c r="R182" s="4"/>
    </row>
    <row r="183" spans="1:18" s="34" customFormat="1" x14ac:dyDescent="0.3">
      <c r="A183" s="33">
        <v>1106</v>
      </c>
      <c r="B183" s="34" t="s">
        <v>237</v>
      </c>
      <c r="C183" s="35">
        <v>482927</v>
      </c>
      <c r="D183" s="35">
        <v>36951</v>
      </c>
      <c r="E183" s="36">
        <f t="shared" si="21"/>
        <v>13069.389191090904</v>
      </c>
      <c r="F183" s="37">
        <f t="shared" si="28"/>
        <v>0.93737004394704637</v>
      </c>
      <c r="G183" s="38">
        <f t="shared" si="22"/>
        <v>523.93520102070431</v>
      </c>
      <c r="H183" s="38">
        <f t="shared" si="23"/>
        <v>0</v>
      </c>
      <c r="I183" s="36">
        <f t="shared" si="24"/>
        <v>523.93520102070431</v>
      </c>
      <c r="J183" s="39">
        <f t="shared" si="30"/>
        <v>-188.26671939531039</v>
      </c>
      <c r="K183" s="36">
        <f t="shared" si="25"/>
        <v>335.66848162539395</v>
      </c>
      <c r="L183" s="36">
        <f t="shared" si="26"/>
        <v>19359929.612916045</v>
      </c>
      <c r="M183" s="36">
        <f t="shared" si="27"/>
        <v>12403286.064539932</v>
      </c>
      <c r="N183" s="40">
        <f>'jan-apr'!M183</f>
        <v>6065014.5762836244</v>
      </c>
      <c r="O183" s="40">
        <f t="shared" si="29"/>
        <v>6338271.4882563073</v>
      </c>
      <c r="P183" s="4"/>
      <c r="Q183" s="4"/>
      <c r="R183" s="4"/>
    </row>
    <row r="184" spans="1:18" s="34" customFormat="1" x14ac:dyDescent="0.3">
      <c r="A184" s="33">
        <v>1111</v>
      </c>
      <c r="B184" s="34" t="s">
        <v>238</v>
      </c>
      <c r="C184" s="35">
        <v>37906</v>
      </c>
      <c r="D184" s="35">
        <v>3313</v>
      </c>
      <c r="E184" s="36">
        <f t="shared" si="21"/>
        <v>11441.593721702384</v>
      </c>
      <c r="F184" s="37">
        <f t="shared" si="28"/>
        <v>0.82062038653247849</v>
      </c>
      <c r="G184" s="38">
        <f t="shared" si="22"/>
        <v>1500.6124826538164</v>
      </c>
      <c r="H184" s="38">
        <f t="shared" si="23"/>
        <v>387.36577313367002</v>
      </c>
      <c r="I184" s="36">
        <f t="shared" si="24"/>
        <v>1887.9782557874864</v>
      </c>
      <c r="J184" s="39">
        <f t="shared" si="30"/>
        <v>-188.26671939531039</v>
      </c>
      <c r="K184" s="36">
        <f t="shared" si="25"/>
        <v>1699.711536392176</v>
      </c>
      <c r="L184" s="36">
        <f t="shared" si="26"/>
        <v>6254871.9614239428</v>
      </c>
      <c r="M184" s="36">
        <f t="shared" si="27"/>
        <v>5631144.320067279</v>
      </c>
      <c r="N184" s="40">
        <f>'jan-apr'!M184</f>
        <v>2581547.4962162818</v>
      </c>
      <c r="O184" s="40">
        <f t="shared" si="29"/>
        <v>3049596.8238509973</v>
      </c>
      <c r="P184" s="4"/>
      <c r="Q184" s="4"/>
      <c r="R184" s="4"/>
    </row>
    <row r="185" spans="1:18" s="34" customFormat="1" x14ac:dyDescent="0.3">
      <c r="A185" s="33">
        <v>1112</v>
      </c>
      <c r="B185" s="34" t="s">
        <v>239</v>
      </c>
      <c r="C185" s="35">
        <v>35132</v>
      </c>
      <c r="D185" s="35">
        <v>3243</v>
      </c>
      <c r="E185" s="36">
        <f t="shared" si="21"/>
        <v>10833.1791551033</v>
      </c>
      <c r="F185" s="37">
        <f t="shared" si="28"/>
        <v>0.77698333657609842</v>
      </c>
      <c r="G185" s="38">
        <f t="shared" si="22"/>
        <v>1865.6612226132665</v>
      </c>
      <c r="H185" s="38">
        <f t="shared" si="23"/>
        <v>600.31087144334924</v>
      </c>
      <c r="I185" s="36">
        <f t="shared" si="24"/>
        <v>2465.9720940566158</v>
      </c>
      <c r="J185" s="39">
        <f t="shared" si="30"/>
        <v>-188.26671939531039</v>
      </c>
      <c r="K185" s="36">
        <f t="shared" si="25"/>
        <v>2277.7053746613055</v>
      </c>
      <c r="L185" s="36">
        <f t="shared" si="26"/>
        <v>7997147.501025605</v>
      </c>
      <c r="M185" s="36">
        <f t="shared" si="27"/>
        <v>7386598.5300266137</v>
      </c>
      <c r="N185" s="40">
        <f>'jan-apr'!M185</f>
        <v>3808752.423854332</v>
      </c>
      <c r="O185" s="40">
        <f t="shared" si="29"/>
        <v>3577846.1061722818</v>
      </c>
      <c r="P185" s="4"/>
      <c r="Q185" s="4"/>
      <c r="R185" s="4"/>
    </row>
    <row r="186" spans="1:18" s="34" customFormat="1" x14ac:dyDescent="0.3">
      <c r="A186" s="33">
        <v>1114</v>
      </c>
      <c r="B186" s="34" t="s">
        <v>240</v>
      </c>
      <c r="C186" s="35">
        <v>35393</v>
      </c>
      <c r="D186" s="35">
        <v>2825</v>
      </c>
      <c r="E186" s="36">
        <f t="shared" si="21"/>
        <v>12528.495575221239</v>
      </c>
      <c r="F186" s="37">
        <f t="shared" si="28"/>
        <v>0.89857576939716555</v>
      </c>
      <c r="G186" s="38">
        <f t="shared" si="22"/>
        <v>848.47137054250345</v>
      </c>
      <c r="H186" s="38">
        <f t="shared" si="23"/>
        <v>6.9501244020707418</v>
      </c>
      <c r="I186" s="36">
        <f t="shared" si="24"/>
        <v>855.42149494457419</v>
      </c>
      <c r="J186" s="39">
        <f t="shared" si="30"/>
        <v>-188.26671939531039</v>
      </c>
      <c r="K186" s="36">
        <f t="shared" si="25"/>
        <v>667.15477554926383</v>
      </c>
      <c r="L186" s="36">
        <f t="shared" si="26"/>
        <v>2416565.7232184219</v>
      </c>
      <c r="M186" s="36">
        <f t="shared" si="27"/>
        <v>1884712.2409266704</v>
      </c>
      <c r="N186" s="40">
        <f>'jan-apr'!M186</f>
        <v>1791497.5631786899</v>
      </c>
      <c r="O186" s="40">
        <f t="shared" si="29"/>
        <v>93214.677747980459</v>
      </c>
      <c r="P186" s="4"/>
      <c r="Q186" s="4"/>
      <c r="R186" s="4"/>
    </row>
    <row r="187" spans="1:18" s="34" customFormat="1" x14ac:dyDescent="0.3">
      <c r="A187" s="33">
        <v>1119</v>
      </c>
      <c r="B187" s="34" t="s">
        <v>241</v>
      </c>
      <c r="C187" s="35">
        <v>227193</v>
      </c>
      <c r="D187" s="35">
        <v>18591</v>
      </c>
      <c r="E187" s="36">
        <f t="shared" si="21"/>
        <v>12220.590608358883</v>
      </c>
      <c r="F187" s="37">
        <f t="shared" si="28"/>
        <v>0.87649203708961243</v>
      </c>
      <c r="G187" s="38">
        <f t="shared" si="22"/>
        <v>1033.2143506599168</v>
      </c>
      <c r="H187" s="38">
        <f t="shared" si="23"/>
        <v>114.71686280389521</v>
      </c>
      <c r="I187" s="36">
        <f t="shared" si="24"/>
        <v>1147.9312134638121</v>
      </c>
      <c r="J187" s="39">
        <f t="shared" si="30"/>
        <v>-188.26671939531039</v>
      </c>
      <c r="K187" s="36">
        <f t="shared" si="25"/>
        <v>959.66449406850177</v>
      </c>
      <c r="L187" s="36">
        <f t="shared" si="26"/>
        <v>21341189.18950573</v>
      </c>
      <c r="M187" s="36">
        <f t="shared" si="27"/>
        <v>17841122.609227516</v>
      </c>
      <c r="N187" s="40">
        <f>'jan-apr'!M187</f>
        <v>12454913.432585845</v>
      </c>
      <c r="O187" s="40">
        <f t="shared" si="29"/>
        <v>5386209.176641671</v>
      </c>
      <c r="P187" s="4"/>
      <c r="Q187" s="4"/>
      <c r="R187" s="4"/>
    </row>
    <row r="188" spans="1:18" s="34" customFormat="1" x14ac:dyDescent="0.3">
      <c r="A188" s="33">
        <v>1120</v>
      </c>
      <c r="B188" s="34" t="s">
        <v>242</v>
      </c>
      <c r="C188" s="35">
        <v>261447</v>
      </c>
      <c r="D188" s="35">
        <v>18970</v>
      </c>
      <c r="E188" s="36">
        <f t="shared" si="21"/>
        <v>13782.129678439642</v>
      </c>
      <c r="F188" s="37">
        <f t="shared" si="28"/>
        <v>0.98848961596226759</v>
      </c>
      <c r="G188" s="38">
        <f t="shared" si="22"/>
        <v>96.290908611461774</v>
      </c>
      <c r="H188" s="38">
        <f t="shared" si="23"/>
        <v>0</v>
      </c>
      <c r="I188" s="36">
        <f t="shared" si="24"/>
        <v>96.290908611461774</v>
      </c>
      <c r="J188" s="39">
        <f t="shared" si="30"/>
        <v>-188.26671939531039</v>
      </c>
      <c r="K188" s="36">
        <f t="shared" si="25"/>
        <v>-91.975810783848615</v>
      </c>
      <c r="L188" s="36">
        <f t="shared" si="26"/>
        <v>1826638.5363594298</v>
      </c>
      <c r="M188" s="36">
        <f t="shared" si="27"/>
        <v>-1744781.1305696082</v>
      </c>
      <c r="N188" s="40">
        <f>'jan-apr'!M188</f>
        <v>3284947.1817298611</v>
      </c>
      <c r="O188" s="40">
        <f t="shared" si="29"/>
        <v>-5029728.3122994695</v>
      </c>
      <c r="P188" s="4"/>
      <c r="Q188" s="4"/>
      <c r="R188" s="4"/>
    </row>
    <row r="189" spans="1:18" s="34" customFormat="1" x14ac:dyDescent="0.3">
      <c r="A189" s="33">
        <v>1121</v>
      </c>
      <c r="B189" s="34" t="s">
        <v>243</v>
      </c>
      <c r="C189" s="35">
        <v>263113</v>
      </c>
      <c r="D189" s="35">
        <v>18572</v>
      </c>
      <c r="E189" s="36">
        <f t="shared" si="21"/>
        <v>14167.187163471894</v>
      </c>
      <c r="F189" s="37">
        <f t="shared" si="28"/>
        <v>1.0161069243451923</v>
      </c>
      <c r="G189" s="38">
        <f t="shared" si="22"/>
        <v>-134.74358240788933</v>
      </c>
      <c r="H189" s="38">
        <f t="shared" si="23"/>
        <v>0</v>
      </c>
      <c r="I189" s="36">
        <f t="shared" si="24"/>
        <v>-134.74358240788933</v>
      </c>
      <c r="J189" s="39">
        <f t="shared" si="30"/>
        <v>-188.26671939531039</v>
      </c>
      <c r="K189" s="36">
        <f t="shared" si="25"/>
        <v>-323.0103018031997</v>
      </c>
      <c r="L189" s="36">
        <f t="shared" si="26"/>
        <v>-2502457.8124793209</v>
      </c>
      <c r="M189" s="36">
        <f t="shared" si="27"/>
        <v>-5998947.3250890244</v>
      </c>
      <c r="N189" s="40">
        <f>'jan-apr'!M189</f>
        <v>-1187542.3585088516</v>
      </c>
      <c r="O189" s="40">
        <f t="shared" si="29"/>
        <v>-4811404.966580173</v>
      </c>
      <c r="P189" s="4"/>
      <c r="Q189" s="4"/>
      <c r="R189" s="4"/>
    </row>
    <row r="190" spans="1:18" s="34" customFormat="1" x14ac:dyDescent="0.3">
      <c r="A190" s="33">
        <v>1122</v>
      </c>
      <c r="B190" s="34" t="s">
        <v>244</v>
      </c>
      <c r="C190" s="35">
        <v>155030</v>
      </c>
      <c r="D190" s="35">
        <v>11853</v>
      </c>
      <c r="E190" s="36">
        <f t="shared" si="21"/>
        <v>13079.389184172784</v>
      </c>
      <c r="F190" s="37">
        <f t="shared" si="28"/>
        <v>0.93808726904590722</v>
      </c>
      <c r="G190" s="38">
        <f t="shared" si="22"/>
        <v>517.93520517157663</v>
      </c>
      <c r="H190" s="38">
        <f t="shared" si="23"/>
        <v>0</v>
      </c>
      <c r="I190" s="36">
        <f t="shared" si="24"/>
        <v>517.93520517157663</v>
      </c>
      <c r="J190" s="39">
        <f t="shared" si="30"/>
        <v>-188.26671939531039</v>
      </c>
      <c r="K190" s="36">
        <f t="shared" si="25"/>
        <v>329.66848577626627</v>
      </c>
      <c r="L190" s="36">
        <f t="shared" si="26"/>
        <v>6139085.9868986979</v>
      </c>
      <c r="M190" s="36">
        <f t="shared" si="27"/>
        <v>3907560.561906084</v>
      </c>
      <c r="N190" s="40">
        <f>'jan-apr'!M190</f>
        <v>1834397.2875616243</v>
      </c>
      <c r="O190" s="40">
        <f t="shared" si="29"/>
        <v>2073163.2743444596</v>
      </c>
      <c r="P190" s="4"/>
      <c r="Q190" s="4"/>
      <c r="R190" s="4"/>
    </row>
    <row r="191" spans="1:18" s="34" customFormat="1" x14ac:dyDescent="0.3">
      <c r="A191" s="33">
        <v>1124</v>
      </c>
      <c r="B191" s="34" t="s">
        <v>245</v>
      </c>
      <c r="C191" s="35">
        <v>506759</v>
      </c>
      <c r="D191" s="35">
        <v>26096</v>
      </c>
      <c r="E191" s="36">
        <f t="shared" si="21"/>
        <v>19419.029736358061</v>
      </c>
      <c r="F191" s="37">
        <f t="shared" si="28"/>
        <v>1.3927825157879137</v>
      </c>
      <c r="G191" s="38">
        <f t="shared" si="22"/>
        <v>-3285.8491261395898</v>
      </c>
      <c r="H191" s="38">
        <f t="shared" si="23"/>
        <v>0</v>
      </c>
      <c r="I191" s="36">
        <f t="shared" si="24"/>
        <v>-3285.8491261395898</v>
      </c>
      <c r="J191" s="39">
        <f t="shared" si="30"/>
        <v>-188.26671939531039</v>
      </c>
      <c r="K191" s="36">
        <f t="shared" si="25"/>
        <v>-3474.1158455349</v>
      </c>
      <c r="L191" s="36">
        <f t="shared" si="26"/>
        <v>-85747518.795738742</v>
      </c>
      <c r="M191" s="36">
        <f t="shared" si="27"/>
        <v>-90660527.105078757</v>
      </c>
      <c r="N191" s="40">
        <f>'jan-apr'!M191</f>
        <v>-53398886.828970879</v>
      </c>
      <c r="O191" s="40">
        <f t="shared" si="29"/>
        <v>-37261640.276107877</v>
      </c>
      <c r="P191" s="4"/>
      <c r="Q191" s="4"/>
      <c r="R191" s="4"/>
    </row>
    <row r="192" spans="1:18" s="34" customFormat="1" x14ac:dyDescent="0.3">
      <c r="A192" s="33">
        <v>1127</v>
      </c>
      <c r="B192" s="34" t="s">
        <v>246</v>
      </c>
      <c r="C192" s="35">
        <v>178115</v>
      </c>
      <c r="D192" s="35">
        <v>10737</v>
      </c>
      <c r="E192" s="36">
        <f t="shared" si="21"/>
        <v>16588.898202477416</v>
      </c>
      <c r="F192" s="37">
        <f t="shared" si="28"/>
        <v>1.1897982384432595</v>
      </c>
      <c r="G192" s="38">
        <f t="shared" si="22"/>
        <v>-1587.7702058112027</v>
      </c>
      <c r="H192" s="38">
        <f t="shared" si="23"/>
        <v>0</v>
      </c>
      <c r="I192" s="36">
        <f t="shared" si="24"/>
        <v>-1587.7702058112027</v>
      </c>
      <c r="J192" s="39">
        <f t="shared" si="30"/>
        <v>-188.26671939531039</v>
      </c>
      <c r="K192" s="36">
        <f t="shared" si="25"/>
        <v>-1776.0369252065132</v>
      </c>
      <c r="L192" s="36">
        <f t="shared" si="26"/>
        <v>-17047888.699794885</v>
      </c>
      <c r="M192" s="36">
        <f t="shared" si="27"/>
        <v>-19069308.465942331</v>
      </c>
      <c r="N192" s="40">
        <f>'jan-apr'!M192</f>
        <v>-12074598.508685626</v>
      </c>
      <c r="O192" s="40">
        <f t="shared" si="29"/>
        <v>-6994709.9572567046</v>
      </c>
      <c r="P192" s="4"/>
      <c r="Q192" s="4"/>
      <c r="R192" s="4"/>
    </row>
    <row r="193" spans="1:18" s="34" customFormat="1" x14ac:dyDescent="0.3">
      <c r="A193" s="33">
        <v>1129</v>
      </c>
      <c r="B193" s="34" t="s">
        <v>247</v>
      </c>
      <c r="C193" s="35">
        <v>36413</v>
      </c>
      <c r="D193" s="35">
        <v>1238</v>
      </c>
      <c r="E193" s="36">
        <f t="shared" si="21"/>
        <v>29412.762520193861</v>
      </c>
      <c r="F193" s="37">
        <f t="shared" si="28"/>
        <v>2.109558610049842</v>
      </c>
      <c r="G193" s="38">
        <f t="shared" si="22"/>
        <v>-9282.0887964410686</v>
      </c>
      <c r="H193" s="38">
        <f t="shared" si="23"/>
        <v>0</v>
      </c>
      <c r="I193" s="36">
        <f t="shared" si="24"/>
        <v>-9282.0887964410686</v>
      </c>
      <c r="J193" s="39">
        <f t="shared" si="30"/>
        <v>-188.26671939531039</v>
      </c>
      <c r="K193" s="36">
        <f t="shared" si="25"/>
        <v>-9470.3555158363797</v>
      </c>
      <c r="L193" s="36">
        <f t="shared" si="26"/>
        <v>-11491225.929994043</v>
      </c>
      <c r="M193" s="36">
        <f t="shared" si="27"/>
        <v>-11724300.128605438</v>
      </c>
      <c r="N193" s="40">
        <f>'jan-apr'!M193</f>
        <v>-10322341.580865493</v>
      </c>
      <c r="O193" s="40">
        <f t="shared" si="29"/>
        <v>-1401958.5477399454</v>
      </c>
      <c r="P193" s="4"/>
      <c r="Q193" s="4"/>
      <c r="R193" s="4"/>
    </row>
    <row r="194" spans="1:18" s="34" customFormat="1" x14ac:dyDescent="0.3">
      <c r="A194" s="33">
        <v>1130</v>
      </c>
      <c r="B194" s="34" t="s">
        <v>248</v>
      </c>
      <c r="C194" s="35">
        <v>156362</v>
      </c>
      <c r="D194" s="35">
        <v>12464</v>
      </c>
      <c r="E194" s="36">
        <f t="shared" si="21"/>
        <v>12545.089858793324</v>
      </c>
      <c r="F194" s="37">
        <f t="shared" si="28"/>
        <v>0.89976595388810099</v>
      </c>
      <c r="G194" s="38">
        <f t="shared" si="22"/>
        <v>838.51480039925229</v>
      </c>
      <c r="H194" s="38">
        <f t="shared" si="23"/>
        <v>1.1421251518409008</v>
      </c>
      <c r="I194" s="36">
        <f t="shared" si="24"/>
        <v>839.6569255510932</v>
      </c>
      <c r="J194" s="39">
        <f t="shared" si="30"/>
        <v>-188.26671939531039</v>
      </c>
      <c r="K194" s="36">
        <f t="shared" si="25"/>
        <v>651.39020615578283</v>
      </c>
      <c r="L194" s="36">
        <f t="shared" si="26"/>
        <v>10465483.920068825</v>
      </c>
      <c r="M194" s="36">
        <f t="shared" si="27"/>
        <v>8118927.5295256777</v>
      </c>
      <c r="N194" s="40">
        <f>'jan-apr'!M194</f>
        <v>5722004.0274191797</v>
      </c>
      <c r="O194" s="40">
        <f t="shared" si="29"/>
        <v>2396923.502106498</v>
      </c>
      <c r="P194" s="4"/>
      <c r="Q194" s="4"/>
      <c r="R194" s="4"/>
    </row>
    <row r="195" spans="1:18" s="34" customFormat="1" x14ac:dyDescent="0.3">
      <c r="A195" s="33">
        <v>1133</v>
      </c>
      <c r="B195" s="34" t="s">
        <v>249</v>
      </c>
      <c r="C195" s="35">
        <v>55223</v>
      </c>
      <c r="D195" s="35">
        <v>2737</v>
      </c>
      <c r="E195" s="36">
        <f t="shared" si="21"/>
        <v>20176.470588235294</v>
      </c>
      <c r="F195" s="37">
        <f t="shared" si="28"/>
        <v>1.4471081123579081</v>
      </c>
      <c r="G195" s="38">
        <f t="shared" si="22"/>
        <v>-3740.3136372659292</v>
      </c>
      <c r="H195" s="38">
        <f t="shared" si="23"/>
        <v>0</v>
      </c>
      <c r="I195" s="36">
        <f t="shared" si="24"/>
        <v>-3740.3136372659292</v>
      </c>
      <c r="J195" s="39">
        <f t="shared" si="30"/>
        <v>-188.26671939531039</v>
      </c>
      <c r="K195" s="36">
        <f t="shared" si="25"/>
        <v>-3928.5803566612394</v>
      </c>
      <c r="L195" s="36">
        <f t="shared" si="26"/>
        <v>-10237238.425196849</v>
      </c>
      <c r="M195" s="36">
        <f t="shared" si="27"/>
        <v>-10752524.436181812</v>
      </c>
      <c r="N195" s="40">
        <f>'jan-apr'!M195</f>
        <v>-10938816.402931226</v>
      </c>
      <c r="O195" s="40">
        <f t="shared" si="29"/>
        <v>186291.9667494148</v>
      </c>
      <c r="P195" s="4"/>
      <c r="Q195" s="4"/>
      <c r="R195" s="4"/>
    </row>
    <row r="196" spans="1:18" s="34" customFormat="1" x14ac:dyDescent="0.3">
      <c r="A196" s="33">
        <v>1134</v>
      </c>
      <c r="B196" s="34" t="s">
        <v>250</v>
      </c>
      <c r="C196" s="35">
        <v>87259</v>
      </c>
      <c r="D196" s="35">
        <v>3903</v>
      </c>
      <c r="E196" s="36">
        <f t="shared" si="21"/>
        <v>22356.904944914168</v>
      </c>
      <c r="F196" s="37">
        <f t="shared" si="28"/>
        <v>1.6034944452507252</v>
      </c>
      <c r="G196" s="38">
        <f t="shared" si="22"/>
        <v>-5048.5742512732531</v>
      </c>
      <c r="H196" s="38">
        <f t="shared" si="23"/>
        <v>0</v>
      </c>
      <c r="I196" s="36">
        <f t="shared" si="24"/>
        <v>-5048.5742512732531</v>
      </c>
      <c r="J196" s="39">
        <f t="shared" si="30"/>
        <v>-188.26671939531039</v>
      </c>
      <c r="K196" s="36">
        <f t="shared" si="25"/>
        <v>-5236.8409706685634</v>
      </c>
      <c r="L196" s="36">
        <f t="shared" si="26"/>
        <v>-19704585.302719507</v>
      </c>
      <c r="M196" s="36">
        <f t="shared" si="27"/>
        <v>-20439390.308519404</v>
      </c>
      <c r="N196" s="40">
        <f>'jan-apr'!M196</f>
        <v>-22262486.744844932</v>
      </c>
      <c r="O196" s="40">
        <f t="shared" si="29"/>
        <v>1823096.4363255277</v>
      </c>
      <c r="P196" s="4"/>
      <c r="Q196" s="4"/>
      <c r="R196" s="4"/>
    </row>
    <row r="197" spans="1:18" s="34" customFormat="1" x14ac:dyDescent="0.3">
      <c r="A197" s="33">
        <v>1135</v>
      </c>
      <c r="B197" s="34" t="s">
        <v>251</v>
      </c>
      <c r="C197" s="35">
        <v>52955</v>
      </c>
      <c r="D197" s="35">
        <v>4710</v>
      </c>
      <c r="E197" s="36">
        <f t="shared" si="21"/>
        <v>11243.099787685775</v>
      </c>
      <c r="F197" s="37">
        <f t="shared" si="28"/>
        <v>0.80638389353866624</v>
      </c>
      <c r="G197" s="38">
        <f t="shared" si="22"/>
        <v>1619.7088430637821</v>
      </c>
      <c r="H197" s="38">
        <f t="shared" si="23"/>
        <v>456.8386500394833</v>
      </c>
      <c r="I197" s="36">
        <f t="shared" si="24"/>
        <v>2076.5474931032654</v>
      </c>
      <c r="J197" s="39">
        <f t="shared" si="30"/>
        <v>-188.26671939531039</v>
      </c>
      <c r="K197" s="36">
        <f t="shared" si="25"/>
        <v>1888.2807737079549</v>
      </c>
      <c r="L197" s="36">
        <f t="shared" si="26"/>
        <v>9780538.6925163809</v>
      </c>
      <c r="M197" s="36">
        <f t="shared" si="27"/>
        <v>8893802.444164468</v>
      </c>
      <c r="N197" s="40">
        <f>'jan-apr'!M197</f>
        <v>6140625.5832111957</v>
      </c>
      <c r="O197" s="40">
        <f t="shared" si="29"/>
        <v>2753176.8609532723</v>
      </c>
      <c r="P197" s="4"/>
      <c r="Q197" s="4"/>
      <c r="R197" s="4"/>
    </row>
    <row r="198" spans="1:18" s="34" customFormat="1" x14ac:dyDescent="0.3">
      <c r="A198" s="33">
        <v>1141</v>
      </c>
      <c r="B198" s="34" t="s">
        <v>252</v>
      </c>
      <c r="C198" s="35">
        <v>41653</v>
      </c>
      <c r="D198" s="35">
        <v>3221</v>
      </c>
      <c r="E198" s="36">
        <f t="shared" si="21"/>
        <v>12931.698230363241</v>
      </c>
      <c r="F198" s="37">
        <f t="shared" si="28"/>
        <v>0.92749449582300836</v>
      </c>
      <c r="G198" s="38">
        <f t="shared" si="22"/>
        <v>606.54977745730207</v>
      </c>
      <c r="H198" s="38">
        <f t="shared" si="23"/>
        <v>0</v>
      </c>
      <c r="I198" s="36">
        <f t="shared" si="24"/>
        <v>606.54977745730207</v>
      </c>
      <c r="J198" s="39">
        <f t="shared" si="30"/>
        <v>-188.26671939531039</v>
      </c>
      <c r="K198" s="36">
        <f t="shared" si="25"/>
        <v>418.28305806199171</v>
      </c>
      <c r="L198" s="36">
        <f t="shared" si="26"/>
        <v>1953696.8331899699</v>
      </c>
      <c r="M198" s="36">
        <f t="shared" si="27"/>
        <v>1347289.7300176753</v>
      </c>
      <c r="N198" s="40">
        <f>'jan-apr'!M198</f>
        <v>1947831.1153977187</v>
      </c>
      <c r="O198" s="40">
        <f t="shared" si="29"/>
        <v>-600541.38538004342</v>
      </c>
      <c r="P198" s="4"/>
      <c r="Q198" s="4"/>
      <c r="R198" s="4"/>
    </row>
    <row r="199" spans="1:18" s="34" customFormat="1" x14ac:dyDescent="0.3">
      <c r="A199" s="33">
        <v>1142</v>
      </c>
      <c r="B199" s="34" t="s">
        <v>253</v>
      </c>
      <c r="C199" s="35">
        <v>72394</v>
      </c>
      <c r="D199" s="35">
        <v>4856</v>
      </c>
      <c r="E199" s="36">
        <f t="shared" si="21"/>
        <v>14908.154859967051</v>
      </c>
      <c r="F199" s="37">
        <f t="shared" si="28"/>
        <v>1.069251024048067</v>
      </c>
      <c r="G199" s="38">
        <f t="shared" si="22"/>
        <v>-579.32420030498395</v>
      </c>
      <c r="H199" s="38">
        <f t="shared" si="23"/>
        <v>0</v>
      </c>
      <c r="I199" s="36">
        <f t="shared" si="24"/>
        <v>-579.32420030498395</v>
      </c>
      <c r="J199" s="39">
        <f t="shared" si="30"/>
        <v>-188.26671939531039</v>
      </c>
      <c r="K199" s="36">
        <f t="shared" si="25"/>
        <v>-767.59091970029431</v>
      </c>
      <c r="L199" s="36">
        <f t="shared" si="26"/>
        <v>-2813198.3166810023</v>
      </c>
      <c r="M199" s="36">
        <f t="shared" si="27"/>
        <v>-3727421.5060646292</v>
      </c>
      <c r="N199" s="40">
        <f>'jan-apr'!M199</f>
        <v>-1348871.3381929239</v>
      </c>
      <c r="O199" s="40">
        <f t="shared" si="29"/>
        <v>-2378550.1678717053</v>
      </c>
      <c r="P199" s="4"/>
      <c r="Q199" s="4"/>
      <c r="R199" s="4"/>
    </row>
    <row r="200" spans="1:18" s="34" customFormat="1" x14ac:dyDescent="0.3">
      <c r="A200" s="33">
        <v>1144</v>
      </c>
      <c r="B200" s="34" t="s">
        <v>254</v>
      </c>
      <c r="C200" s="35">
        <v>5912</v>
      </c>
      <c r="D200" s="35">
        <v>524</v>
      </c>
      <c r="E200" s="36">
        <f t="shared" ref="E200:E263" si="31">(C200*1000)/D200</f>
        <v>11282.442748091604</v>
      </c>
      <c r="F200" s="37">
        <f t="shared" si="28"/>
        <v>0.80920567135746113</v>
      </c>
      <c r="G200" s="38">
        <f t="shared" ref="G200:G263" si="32">(E$437-E200)*0.6</f>
        <v>1596.1030668202845</v>
      </c>
      <c r="H200" s="38">
        <f t="shared" ref="H200:H263" si="33">IF(E200&gt;=E$437*0.9,0,IF(E200&lt;0.9*E$437,(E$437*0.9-E200)*0.35))</f>
        <v>443.06861389744307</v>
      </c>
      <c r="I200" s="36">
        <f t="shared" ref="I200:I263" si="34">G200+H200</f>
        <v>2039.1716807177277</v>
      </c>
      <c r="J200" s="39">
        <f t="shared" si="30"/>
        <v>-188.26671939531039</v>
      </c>
      <c r="K200" s="36">
        <f t="shared" ref="K200:K263" si="35">I200+J200</f>
        <v>1850.9049613224172</v>
      </c>
      <c r="L200" s="36">
        <f t="shared" ref="L200:L263" si="36">(I200*D200)</f>
        <v>1068525.9606960893</v>
      </c>
      <c r="M200" s="36">
        <f t="shared" ref="M200:M263" si="37">(K200*D200)</f>
        <v>969874.19973294658</v>
      </c>
      <c r="N200" s="40">
        <f>'jan-apr'!M200</f>
        <v>404830.25596659601</v>
      </c>
      <c r="O200" s="40">
        <f t="shared" si="29"/>
        <v>565043.94376635063</v>
      </c>
      <c r="P200" s="4"/>
      <c r="Q200" s="4"/>
      <c r="R200" s="4"/>
    </row>
    <row r="201" spans="1:18" s="34" customFormat="1" x14ac:dyDescent="0.3">
      <c r="A201" s="33">
        <v>1145</v>
      </c>
      <c r="B201" s="34" t="s">
        <v>255</v>
      </c>
      <c r="C201" s="35">
        <v>10074</v>
      </c>
      <c r="D201" s="35">
        <v>865</v>
      </c>
      <c r="E201" s="36">
        <f t="shared" si="31"/>
        <v>11646.242774566474</v>
      </c>
      <c r="F201" s="37">
        <f t="shared" ref="F201:F264" si="38">IF(ISNUMBER(C201),E201/E$437,"")</f>
        <v>0.83529834040408713</v>
      </c>
      <c r="G201" s="38">
        <f t="shared" si="32"/>
        <v>1377.8230509353627</v>
      </c>
      <c r="H201" s="38">
        <f t="shared" si="33"/>
        <v>315.73860463123862</v>
      </c>
      <c r="I201" s="36">
        <f t="shared" si="34"/>
        <v>1693.5616555666013</v>
      </c>
      <c r="J201" s="39">
        <f t="shared" si="30"/>
        <v>-188.26671939531039</v>
      </c>
      <c r="K201" s="36">
        <f t="shared" si="35"/>
        <v>1505.2949361712908</v>
      </c>
      <c r="L201" s="36">
        <f t="shared" si="36"/>
        <v>1464930.8320651101</v>
      </c>
      <c r="M201" s="36">
        <f t="shared" si="37"/>
        <v>1302080.1197881666</v>
      </c>
      <c r="N201" s="40">
        <f>'jan-apr'!M201</f>
        <v>554835.53704409464</v>
      </c>
      <c r="O201" s="40">
        <f t="shared" ref="O201:O264" si="39">M201-N201</f>
        <v>747244.58274407196</v>
      </c>
      <c r="P201" s="4"/>
      <c r="Q201" s="4"/>
      <c r="R201" s="4"/>
    </row>
    <row r="202" spans="1:18" s="34" customFormat="1" x14ac:dyDescent="0.3">
      <c r="A202" s="33">
        <v>1146</v>
      </c>
      <c r="B202" s="34" t="s">
        <v>256</v>
      </c>
      <c r="C202" s="35">
        <v>128922</v>
      </c>
      <c r="D202" s="35">
        <v>10925</v>
      </c>
      <c r="E202" s="36">
        <f t="shared" si="31"/>
        <v>11800.640732265447</v>
      </c>
      <c r="F202" s="37">
        <f t="shared" si="38"/>
        <v>0.84637215711254343</v>
      </c>
      <c r="G202" s="38">
        <f t="shared" si="32"/>
        <v>1285.1842763159787</v>
      </c>
      <c r="H202" s="38">
        <f t="shared" si="33"/>
        <v>261.69931943659805</v>
      </c>
      <c r="I202" s="36">
        <f t="shared" si="34"/>
        <v>1546.8835957525766</v>
      </c>
      <c r="J202" s="39">
        <f t="shared" ref="J202:J265" si="40">I$439</f>
        <v>-188.26671939531039</v>
      </c>
      <c r="K202" s="36">
        <f t="shared" si="35"/>
        <v>1358.6168763572662</v>
      </c>
      <c r="L202" s="36">
        <f t="shared" si="36"/>
        <v>16899703.283596899</v>
      </c>
      <c r="M202" s="36">
        <f t="shared" si="37"/>
        <v>14842889.374203132</v>
      </c>
      <c r="N202" s="40">
        <f>'jan-apr'!M202</f>
        <v>7288920.2222043155</v>
      </c>
      <c r="O202" s="40">
        <f t="shared" si="39"/>
        <v>7553969.151998817</v>
      </c>
      <c r="P202" s="4"/>
      <c r="Q202" s="4"/>
      <c r="R202" s="4"/>
    </row>
    <row r="203" spans="1:18" s="34" customFormat="1" x14ac:dyDescent="0.3">
      <c r="A203" s="33">
        <v>1149</v>
      </c>
      <c r="B203" s="34" t="s">
        <v>257</v>
      </c>
      <c r="C203" s="35">
        <v>499294</v>
      </c>
      <c r="D203" s="35">
        <v>42187</v>
      </c>
      <c r="E203" s="36">
        <f t="shared" si="31"/>
        <v>11835.257306753265</v>
      </c>
      <c r="F203" s="37">
        <f t="shared" si="38"/>
        <v>0.84885494643609205</v>
      </c>
      <c r="G203" s="38">
        <f t="shared" si="32"/>
        <v>1264.4143316232878</v>
      </c>
      <c r="H203" s="38">
        <f t="shared" si="33"/>
        <v>249.58351836586169</v>
      </c>
      <c r="I203" s="36">
        <f t="shared" si="34"/>
        <v>1513.9978499891495</v>
      </c>
      <c r="J203" s="39">
        <f t="shared" si="40"/>
        <v>-188.26671939531039</v>
      </c>
      <c r="K203" s="36">
        <f t="shared" si="35"/>
        <v>1325.731130593839</v>
      </c>
      <c r="L203" s="36">
        <f t="shared" si="36"/>
        <v>63871027.297492251</v>
      </c>
      <c r="M203" s="36">
        <f t="shared" si="37"/>
        <v>55928619.206362285</v>
      </c>
      <c r="N203" s="40">
        <f>'jan-apr'!M203</f>
        <v>31354799.539051093</v>
      </c>
      <c r="O203" s="40">
        <f t="shared" si="39"/>
        <v>24573819.667311192</v>
      </c>
      <c r="P203" s="4"/>
      <c r="Q203" s="4"/>
      <c r="R203" s="4"/>
    </row>
    <row r="204" spans="1:18" s="34" customFormat="1" x14ac:dyDescent="0.3">
      <c r="A204" s="33">
        <v>1151</v>
      </c>
      <c r="B204" s="34" t="s">
        <v>258</v>
      </c>
      <c r="C204" s="35">
        <v>2421</v>
      </c>
      <c r="D204" s="35">
        <v>200</v>
      </c>
      <c r="E204" s="36">
        <f t="shared" si="31"/>
        <v>12105</v>
      </c>
      <c r="F204" s="37">
        <f t="shared" si="38"/>
        <v>0.8682015828034173</v>
      </c>
      <c r="G204" s="38">
        <f t="shared" si="32"/>
        <v>1102.5687156752467</v>
      </c>
      <c r="H204" s="38">
        <f t="shared" si="33"/>
        <v>155.17357572950439</v>
      </c>
      <c r="I204" s="36">
        <f t="shared" si="34"/>
        <v>1257.7422914047511</v>
      </c>
      <c r="J204" s="39">
        <f t="shared" si="40"/>
        <v>-188.26671939531039</v>
      </c>
      <c r="K204" s="36">
        <f t="shared" si="35"/>
        <v>1069.4755720094406</v>
      </c>
      <c r="L204" s="36">
        <f t="shared" si="36"/>
        <v>251548.4582809502</v>
      </c>
      <c r="M204" s="36">
        <f t="shared" si="37"/>
        <v>213895.11440188813</v>
      </c>
      <c r="N204" s="40">
        <f>'jan-apr'!M204</f>
        <v>54735.447356139819</v>
      </c>
      <c r="O204" s="40">
        <f t="shared" si="39"/>
        <v>159159.66704574833</v>
      </c>
      <c r="P204" s="4"/>
      <c r="Q204" s="4"/>
      <c r="R204" s="4"/>
    </row>
    <row r="205" spans="1:18" s="34" customFormat="1" x14ac:dyDescent="0.3">
      <c r="A205" s="33">
        <v>1160</v>
      </c>
      <c r="B205" s="34" t="s">
        <v>259</v>
      </c>
      <c r="C205" s="35">
        <v>116065</v>
      </c>
      <c r="D205" s="35">
        <v>8788</v>
      </c>
      <c r="E205" s="36">
        <f t="shared" si="31"/>
        <v>13207.214383249886</v>
      </c>
      <c r="F205" s="37">
        <f t="shared" si="38"/>
        <v>0.94725521949290459</v>
      </c>
      <c r="G205" s="38">
        <f t="shared" si="32"/>
        <v>441.24008572531528</v>
      </c>
      <c r="H205" s="38">
        <f t="shared" si="33"/>
        <v>0</v>
      </c>
      <c r="I205" s="36">
        <f t="shared" si="34"/>
        <v>441.24008572531528</v>
      </c>
      <c r="J205" s="39">
        <f t="shared" si="40"/>
        <v>-188.26671939531039</v>
      </c>
      <c r="K205" s="36">
        <f t="shared" si="35"/>
        <v>252.97336633000489</v>
      </c>
      <c r="L205" s="36">
        <f t="shared" si="36"/>
        <v>3877617.8733540708</v>
      </c>
      <c r="M205" s="36">
        <f t="shared" si="37"/>
        <v>2223129.9433080829</v>
      </c>
      <c r="N205" s="40">
        <f>'jan-apr'!M205</f>
        <v>1960871.5568287836</v>
      </c>
      <c r="O205" s="40">
        <f t="shared" si="39"/>
        <v>262258.38647929928</v>
      </c>
      <c r="P205" s="4"/>
      <c r="Q205" s="4"/>
      <c r="R205" s="4"/>
    </row>
    <row r="206" spans="1:18" s="34" customFormat="1" x14ac:dyDescent="0.3">
      <c r="A206" s="33">
        <v>1201</v>
      </c>
      <c r="B206" s="34" t="s">
        <v>260</v>
      </c>
      <c r="C206" s="35">
        <v>4196704</v>
      </c>
      <c r="D206" s="35">
        <v>277391</v>
      </c>
      <c r="E206" s="36">
        <f t="shared" si="31"/>
        <v>15129.200298495625</v>
      </c>
      <c r="F206" s="37">
        <f t="shared" si="38"/>
        <v>1.0851049686661574</v>
      </c>
      <c r="G206" s="38">
        <f t="shared" si="32"/>
        <v>-711.95146342212831</v>
      </c>
      <c r="H206" s="38">
        <f t="shared" si="33"/>
        <v>0</v>
      </c>
      <c r="I206" s="36">
        <f t="shared" si="34"/>
        <v>-711.95146342212831</v>
      </c>
      <c r="J206" s="39">
        <f t="shared" si="40"/>
        <v>-188.26671939531039</v>
      </c>
      <c r="K206" s="36">
        <f t="shared" si="35"/>
        <v>-900.21818281743867</v>
      </c>
      <c r="L206" s="36">
        <f t="shared" si="36"/>
        <v>-197488928.3901276</v>
      </c>
      <c r="M206" s="36">
        <f t="shared" si="37"/>
        <v>-249712421.94991213</v>
      </c>
      <c r="N206" s="40">
        <f>'jan-apr'!M206</f>
        <v>-114245550.61216499</v>
      </c>
      <c r="O206" s="40">
        <f t="shared" si="39"/>
        <v>-135466871.33774716</v>
      </c>
      <c r="P206" s="4"/>
      <c r="Q206" s="4"/>
      <c r="R206" s="4"/>
    </row>
    <row r="207" spans="1:18" s="34" customFormat="1" x14ac:dyDescent="0.3">
      <c r="A207" s="33">
        <v>1211</v>
      </c>
      <c r="B207" s="34" t="s">
        <v>261</v>
      </c>
      <c r="C207" s="35">
        <v>50263</v>
      </c>
      <c r="D207" s="35">
        <v>4106</v>
      </c>
      <c r="E207" s="36">
        <f t="shared" si="31"/>
        <v>12241.35411592791</v>
      </c>
      <c r="F207" s="37">
        <f t="shared" si="38"/>
        <v>0.87798124899675656</v>
      </c>
      <c r="G207" s="38">
        <f t="shared" si="32"/>
        <v>1020.7562461185007</v>
      </c>
      <c r="H207" s="38">
        <f t="shared" si="33"/>
        <v>107.44963515473582</v>
      </c>
      <c r="I207" s="36">
        <f t="shared" si="34"/>
        <v>1128.2058812732366</v>
      </c>
      <c r="J207" s="39">
        <f t="shared" si="40"/>
        <v>-188.26671939531039</v>
      </c>
      <c r="K207" s="36">
        <f t="shared" si="35"/>
        <v>939.93916187792627</v>
      </c>
      <c r="L207" s="36">
        <f t="shared" si="36"/>
        <v>4632413.34850791</v>
      </c>
      <c r="M207" s="36">
        <f t="shared" si="37"/>
        <v>3859390.1986707654</v>
      </c>
      <c r="N207" s="40">
        <f>'jan-apr'!M207</f>
        <v>1339520.7342215511</v>
      </c>
      <c r="O207" s="40">
        <f t="shared" si="39"/>
        <v>2519869.4644492143</v>
      </c>
      <c r="P207" s="4"/>
      <c r="Q207" s="4"/>
      <c r="R207" s="4"/>
    </row>
    <row r="208" spans="1:18" s="34" customFormat="1" x14ac:dyDescent="0.3">
      <c r="A208" s="33">
        <v>1216</v>
      </c>
      <c r="B208" s="34" t="s">
        <v>262</v>
      </c>
      <c r="C208" s="35">
        <v>63633</v>
      </c>
      <c r="D208" s="35">
        <v>5593</v>
      </c>
      <c r="E208" s="36">
        <f t="shared" si="31"/>
        <v>11377.25728589308</v>
      </c>
      <c r="F208" s="37">
        <f t="shared" si="38"/>
        <v>0.81600601268683048</v>
      </c>
      <c r="G208" s="38">
        <f t="shared" si="32"/>
        <v>1539.2143441393989</v>
      </c>
      <c r="H208" s="38">
        <f t="shared" si="33"/>
        <v>409.88352566692646</v>
      </c>
      <c r="I208" s="36">
        <f t="shared" si="34"/>
        <v>1949.0978698063254</v>
      </c>
      <c r="J208" s="39">
        <f t="shared" si="40"/>
        <v>-188.26671939531039</v>
      </c>
      <c r="K208" s="36">
        <f t="shared" si="35"/>
        <v>1760.831150411015</v>
      </c>
      <c r="L208" s="36">
        <f t="shared" si="36"/>
        <v>10901304.385826778</v>
      </c>
      <c r="M208" s="36">
        <f t="shared" si="37"/>
        <v>9848328.6242488064</v>
      </c>
      <c r="N208" s="40">
        <f>'jan-apr'!M208</f>
        <v>5727651.2817197926</v>
      </c>
      <c r="O208" s="40">
        <f t="shared" si="39"/>
        <v>4120677.3425290138</v>
      </c>
      <c r="P208" s="4"/>
      <c r="Q208" s="4"/>
      <c r="R208" s="4"/>
    </row>
    <row r="209" spans="1:18" s="34" customFormat="1" x14ac:dyDescent="0.3">
      <c r="A209" s="33">
        <v>1219</v>
      </c>
      <c r="B209" s="34" t="s">
        <v>263</v>
      </c>
      <c r="C209" s="35">
        <v>168987</v>
      </c>
      <c r="D209" s="35">
        <v>11778</v>
      </c>
      <c r="E209" s="36">
        <f t="shared" si="31"/>
        <v>14347.682119205298</v>
      </c>
      <c r="F209" s="37">
        <f t="shared" si="38"/>
        <v>1.0290524845480651</v>
      </c>
      <c r="G209" s="38">
        <f t="shared" si="32"/>
        <v>-243.04055584793167</v>
      </c>
      <c r="H209" s="38">
        <f t="shared" si="33"/>
        <v>0</v>
      </c>
      <c r="I209" s="36">
        <f t="shared" si="34"/>
        <v>-243.04055584793167</v>
      </c>
      <c r="J209" s="39">
        <f t="shared" si="40"/>
        <v>-188.26671939531039</v>
      </c>
      <c r="K209" s="36">
        <f t="shared" si="35"/>
        <v>-431.30727524324209</v>
      </c>
      <c r="L209" s="36">
        <f t="shared" si="36"/>
        <v>-2862531.6667769393</v>
      </c>
      <c r="M209" s="36">
        <f t="shared" si="37"/>
        <v>-5079937.0878149057</v>
      </c>
      <c r="N209" s="40">
        <f>'jan-apr'!M209</f>
        <v>3570596.4948030752</v>
      </c>
      <c r="O209" s="40">
        <f t="shared" si="39"/>
        <v>-8650533.5826179814</v>
      </c>
      <c r="P209" s="4"/>
      <c r="Q209" s="4"/>
      <c r="R209" s="4"/>
    </row>
    <row r="210" spans="1:18" s="34" customFormat="1" x14ac:dyDescent="0.3">
      <c r="A210" s="33">
        <v>1221</v>
      </c>
      <c r="B210" s="34" t="s">
        <v>264</v>
      </c>
      <c r="C210" s="35">
        <v>242884</v>
      </c>
      <c r="D210" s="35">
        <v>18775</v>
      </c>
      <c r="E210" s="36">
        <f t="shared" si="31"/>
        <v>12936.564580559254</v>
      </c>
      <c r="F210" s="37">
        <f t="shared" si="38"/>
        <v>0.92784352291451222</v>
      </c>
      <c r="G210" s="38">
        <f t="shared" si="32"/>
        <v>603.62996733969442</v>
      </c>
      <c r="H210" s="38">
        <f t="shared" si="33"/>
        <v>0</v>
      </c>
      <c r="I210" s="36">
        <f t="shared" si="34"/>
        <v>603.62996733969442</v>
      </c>
      <c r="J210" s="39">
        <f t="shared" si="40"/>
        <v>-188.26671939531039</v>
      </c>
      <c r="K210" s="36">
        <f t="shared" si="35"/>
        <v>415.36324794438406</v>
      </c>
      <c r="L210" s="36">
        <f t="shared" si="36"/>
        <v>11333152.636802763</v>
      </c>
      <c r="M210" s="36">
        <f t="shared" si="37"/>
        <v>7798444.9801558107</v>
      </c>
      <c r="N210" s="40">
        <f>'jan-apr'!M210</f>
        <v>2895265.120557629</v>
      </c>
      <c r="O210" s="40">
        <f t="shared" si="39"/>
        <v>4903179.8595981821</v>
      </c>
      <c r="P210" s="4"/>
      <c r="Q210" s="4"/>
      <c r="R210" s="4"/>
    </row>
    <row r="211" spans="1:18" s="34" customFormat="1" x14ac:dyDescent="0.3">
      <c r="A211" s="33">
        <v>1222</v>
      </c>
      <c r="B211" s="34" t="s">
        <v>265</v>
      </c>
      <c r="C211" s="35">
        <v>40998</v>
      </c>
      <c r="D211" s="35">
        <v>3140</v>
      </c>
      <c r="E211" s="36">
        <f t="shared" si="31"/>
        <v>13056.687898089172</v>
      </c>
      <c r="F211" s="37">
        <f t="shared" si="38"/>
        <v>0.93645907470394407</v>
      </c>
      <c r="G211" s="38">
        <f t="shared" si="32"/>
        <v>531.55597682174334</v>
      </c>
      <c r="H211" s="38">
        <f t="shared" si="33"/>
        <v>0</v>
      </c>
      <c r="I211" s="36">
        <f t="shared" si="34"/>
        <v>531.55597682174334</v>
      </c>
      <c r="J211" s="39">
        <f t="shared" si="40"/>
        <v>-188.26671939531039</v>
      </c>
      <c r="K211" s="36">
        <f t="shared" si="35"/>
        <v>343.28925742643298</v>
      </c>
      <c r="L211" s="36">
        <f t="shared" si="36"/>
        <v>1669085.7672202741</v>
      </c>
      <c r="M211" s="36">
        <f t="shared" si="37"/>
        <v>1077928.2683189996</v>
      </c>
      <c r="N211" s="40">
        <f>'jan-apr'!M211</f>
        <v>355526.52349139616</v>
      </c>
      <c r="O211" s="40">
        <f t="shared" si="39"/>
        <v>722401.74482760346</v>
      </c>
      <c r="P211" s="4"/>
      <c r="Q211" s="4"/>
      <c r="R211" s="4"/>
    </row>
    <row r="212" spans="1:18" s="34" customFormat="1" x14ac:dyDescent="0.3">
      <c r="A212" s="33">
        <v>1223</v>
      </c>
      <c r="B212" s="34" t="s">
        <v>266</v>
      </c>
      <c r="C212" s="35">
        <v>36389</v>
      </c>
      <c r="D212" s="35">
        <v>2797</v>
      </c>
      <c r="E212" s="36">
        <f t="shared" si="31"/>
        <v>13010.010725777618</v>
      </c>
      <c r="F212" s="37">
        <f t="shared" si="38"/>
        <v>0.93311126843532122</v>
      </c>
      <c r="G212" s="38">
        <f t="shared" si="32"/>
        <v>559.56228020867604</v>
      </c>
      <c r="H212" s="38">
        <f t="shared" si="33"/>
        <v>0</v>
      </c>
      <c r="I212" s="36">
        <f t="shared" si="34"/>
        <v>559.56228020867604</v>
      </c>
      <c r="J212" s="39">
        <f t="shared" si="40"/>
        <v>-188.26671939531039</v>
      </c>
      <c r="K212" s="36">
        <f t="shared" si="35"/>
        <v>371.29556081336568</v>
      </c>
      <c r="L212" s="36">
        <f t="shared" si="36"/>
        <v>1565095.6977436668</v>
      </c>
      <c r="M212" s="36">
        <f t="shared" si="37"/>
        <v>1038513.6835949838</v>
      </c>
      <c r="N212" s="40">
        <f>'jan-apr'!M212</f>
        <v>864424.23127561552</v>
      </c>
      <c r="O212" s="40">
        <f t="shared" si="39"/>
        <v>174089.45231936825</v>
      </c>
      <c r="P212" s="4"/>
      <c r="Q212" s="4"/>
      <c r="R212" s="4"/>
    </row>
    <row r="213" spans="1:18" s="34" customFormat="1" x14ac:dyDescent="0.3">
      <c r="A213" s="33">
        <v>1224</v>
      </c>
      <c r="B213" s="34" t="s">
        <v>267</v>
      </c>
      <c r="C213" s="35">
        <v>174623</v>
      </c>
      <c r="D213" s="35">
        <v>13271</v>
      </c>
      <c r="E213" s="36">
        <f t="shared" si="31"/>
        <v>13158.239770929093</v>
      </c>
      <c r="F213" s="37">
        <f t="shared" si="38"/>
        <v>0.94374263494651078</v>
      </c>
      <c r="G213" s="38">
        <f t="shared" si="32"/>
        <v>470.62485311779125</v>
      </c>
      <c r="H213" s="38">
        <f t="shared" si="33"/>
        <v>0</v>
      </c>
      <c r="I213" s="36">
        <f t="shared" si="34"/>
        <v>470.62485311779125</v>
      </c>
      <c r="J213" s="39">
        <f t="shared" si="40"/>
        <v>-188.26671939531039</v>
      </c>
      <c r="K213" s="36">
        <f t="shared" si="35"/>
        <v>282.35813372248083</v>
      </c>
      <c r="L213" s="36">
        <f t="shared" si="36"/>
        <v>6245662.4257262079</v>
      </c>
      <c r="M213" s="36">
        <f t="shared" si="37"/>
        <v>3747174.7926310431</v>
      </c>
      <c r="N213" s="40">
        <f>'jan-apr'!M213</f>
        <v>-4511022.3906833464</v>
      </c>
      <c r="O213" s="40">
        <f t="shared" si="39"/>
        <v>8258197.1833143895</v>
      </c>
      <c r="P213" s="4"/>
      <c r="Q213" s="4"/>
      <c r="R213" s="4"/>
    </row>
    <row r="214" spans="1:18" s="34" customFormat="1" x14ac:dyDescent="0.3">
      <c r="A214" s="33">
        <v>1227</v>
      </c>
      <c r="B214" s="34" t="s">
        <v>268</v>
      </c>
      <c r="C214" s="35">
        <v>13611</v>
      </c>
      <c r="D214" s="35">
        <v>1104</v>
      </c>
      <c r="E214" s="36">
        <f t="shared" si="31"/>
        <v>12328.804347826086</v>
      </c>
      <c r="F214" s="37">
        <f t="shared" si="38"/>
        <v>0.88425340345776626</v>
      </c>
      <c r="G214" s="38">
        <f t="shared" si="32"/>
        <v>968.28610697959516</v>
      </c>
      <c r="H214" s="38">
        <f t="shared" si="33"/>
        <v>76.842053990374268</v>
      </c>
      <c r="I214" s="36">
        <f t="shared" si="34"/>
        <v>1045.1281609699695</v>
      </c>
      <c r="J214" s="39">
        <f t="shared" si="40"/>
        <v>-188.26671939531039</v>
      </c>
      <c r="K214" s="36">
        <f t="shared" si="35"/>
        <v>856.86144157465912</v>
      </c>
      <c r="L214" s="36">
        <f t="shared" si="36"/>
        <v>1153821.4897108462</v>
      </c>
      <c r="M214" s="36">
        <f t="shared" si="37"/>
        <v>945975.03149842366</v>
      </c>
      <c r="N214" s="40">
        <f>'jan-apr'!M214</f>
        <v>-292892.3305941085</v>
      </c>
      <c r="O214" s="40">
        <f t="shared" si="39"/>
        <v>1238867.3620925322</v>
      </c>
      <c r="P214" s="4"/>
      <c r="Q214" s="4"/>
      <c r="R214" s="4"/>
    </row>
    <row r="215" spans="1:18" s="34" customFormat="1" x14ac:dyDescent="0.3">
      <c r="A215" s="33">
        <v>1228</v>
      </c>
      <c r="B215" s="34" t="s">
        <v>269</v>
      </c>
      <c r="C215" s="35">
        <v>147485</v>
      </c>
      <c r="D215" s="35">
        <v>6930</v>
      </c>
      <c r="E215" s="36">
        <f t="shared" si="31"/>
        <v>21282.106782106781</v>
      </c>
      <c r="F215" s="37">
        <f t="shared" si="38"/>
        <v>1.5264071700633166</v>
      </c>
      <c r="G215" s="38">
        <f t="shared" si="32"/>
        <v>-4403.6953535888215</v>
      </c>
      <c r="H215" s="38">
        <f t="shared" si="33"/>
        <v>0</v>
      </c>
      <c r="I215" s="36">
        <f t="shared" si="34"/>
        <v>-4403.6953535888215</v>
      </c>
      <c r="J215" s="39">
        <f t="shared" si="40"/>
        <v>-188.26671939531039</v>
      </c>
      <c r="K215" s="36">
        <f t="shared" si="35"/>
        <v>-4591.9620729841317</v>
      </c>
      <c r="L215" s="36">
        <f t="shared" si="36"/>
        <v>-30517608.800370533</v>
      </c>
      <c r="M215" s="36">
        <f t="shared" si="37"/>
        <v>-31822297.165780034</v>
      </c>
      <c r="N215" s="40">
        <f>'jan-apr'!M215</f>
        <v>-14701606.749109756</v>
      </c>
      <c r="O215" s="40">
        <f t="shared" si="39"/>
        <v>-17120690.416670278</v>
      </c>
      <c r="P215" s="4"/>
      <c r="Q215" s="4"/>
      <c r="R215" s="4"/>
    </row>
    <row r="216" spans="1:18" s="34" customFormat="1" x14ac:dyDescent="0.3">
      <c r="A216" s="33">
        <v>1231</v>
      </c>
      <c r="B216" s="34" t="s">
        <v>270</v>
      </c>
      <c r="C216" s="35">
        <v>41728</v>
      </c>
      <c r="D216" s="35">
        <v>3401</v>
      </c>
      <c r="E216" s="36">
        <f t="shared" si="31"/>
        <v>12269.332549250221</v>
      </c>
      <c r="F216" s="37">
        <f t="shared" si="38"/>
        <v>0.87998793384556206</v>
      </c>
      <c r="G216" s="38">
        <f t="shared" si="32"/>
        <v>1003.9691861251143</v>
      </c>
      <c r="H216" s="38">
        <f t="shared" si="33"/>
        <v>97.657183491927114</v>
      </c>
      <c r="I216" s="36">
        <f t="shared" si="34"/>
        <v>1101.6263696170415</v>
      </c>
      <c r="J216" s="39">
        <f t="shared" si="40"/>
        <v>-188.26671939531039</v>
      </c>
      <c r="K216" s="36">
        <f t="shared" si="35"/>
        <v>913.35965022173116</v>
      </c>
      <c r="L216" s="36">
        <f t="shared" si="36"/>
        <v>3746631.2830675584</v>
      </c>
      <c r="M216" s="36">
        <f t="shared" si="37"/>
        <v>3106336.1704041078</v>
      </c>
      <c r="N216" s="40">
        <f>'jan-apr'!M216</f>
        <v>43793.282291157324</v>
      </c>
      <c r="O216" s="40">
        <f t="shared" si="39"/>
        <v>3062542.8881129506</v>
      </c>
      <c r="P216" s="4"/>
      <c r="Q216" s="4"/>
      <c r="R216" s="4"/>
    </row>
    <row r="217" spans="1:18" s="34" customFormat="1" x14ac:dyDescent="0.3">
      <c r="A217" s="33">
        <v>1232</v>
      </c>
      <c r="B217" s="34" t="s">
        <v>271</v>
      </c>
      <c r="C217" s="35">
        <v>36164</v>
      </c>
      <c r="D217" s="35">
        <v>925</v>
      </c>
      <c r="E217" s="36">
        <f t="shared" si="31"/>
        <v>39096.216216216213</v>
      </c>
      <c r="F217" s="37">
        <f t="shared" si="38"/>
        <v>2.8040806939730314</v>
      </c>
      <c r="G217" s="38">
        <f t="shared" si="32"/>
        <v>-15092.16101405448</v>
      </c>
      <c r="H217" s="38">
        <f t="shared" si="33"/>
        <v>0</v>
      </c>
      <c r="I217" s="36">
        <f t="shared" si="34"/>
        <v>-15092.16101405448</v>
      </c>
      <c r="J217" s="39">
        <f t="shared" si="40"/>
        <v>-188.26671939531039</v>
      </c>
      <c r="K217" s="36">
        <f t="shared" si="35"/>
        <v>-15280.427733449791</v>
      </c>
      <c r="L217" s="36">
        <f t="shared" si="36"/>
        <v>-13960248.938000394</v>
      </c>
      <c r="M217" s="36">
        <f t="shared" si="37"/>
        <v>-14134395.653441057</v>
      </c>
      <c r="N217" s="40">
        <f>'jan-apr'!M217</f>
        <v>-13641123.555977853</v>
      </c>
      <c r="O217" s="40">
        <f t="shared" si="39"/>
        <v>-493272.09746320359</v>
      </c>
      <c r="P217" s="4"/>
      <c r="Q217" s="4"/>
      <c r="R217" s="4"/>
    </row>
    <row r="218" spans="1:18" s="34" customFormat="1" x14ac:dyDescent="0.3">
      <c r="A218" s="33">
        <v>1233</v>
      </c>
      <c r="B218" s="34" t="s">
        <v>272</v>
      </c>
      <c r="C218" s="35">
        <v>20803</v>
      </c>
      <c r="D218" s="35">
        <v>1116</v>
      </c>
      <c r="E218" s="36">
        <f t="shared" si="31"/>
        <v>18640.681003584228</v>
      </c>
      <c r="F218" s="37">
        <f t="shared" si="38"/>
        <v>1.3369573524861975</v>
      </c>
      <c r="G218" s="38">
        <f t="shared" si="32"/>
        <v>-2818.8398864752899</v>
      </c>
      <c r="H218" s="38">
        <f t="shared" si="33"/>
        <v>0</v>
      </c>
      <c r="I218" s="36">
        <f t="shared" si="34"/>
        <v>-2818.8398864752899</v>
      </c>
      <c r="J218" s="39">
        <f t="shared" si="40"/>
        <v>-188.26671939531039</v>
      </c>
      <c r="K218" s="36">
        <f t="shared" si="35"/>
        <v>-3007.1066058706001</v>
      </c>
      <c r="L218" s="36">
        <f t="shared" si="36"/>
        <v>-3145825.3133064234</v>
      </c>
      <c r="M218" s="36">
        <f t="shared" si="37"/>
        <v>-3355930.9721515896</v>
      </c>
      <c r="N218" s="40">
        <f>'jan-apr'!M218</f>
        <v>-4157004.2037527389</v>
      </c>
      <c r="O218" s="40">
        <f t="shared" si="39"/>
        <v>801073.23160114931</v>
      </c>
      <c r="P218" s="4"/>
      <c r="Q218" s="4"/>
      <c r="R218" s="4"/>
    </row>
    <row r="219" spans="1:18" s="34" customFormat="1" x14ac:dyDescent="0.3">
      <c r="A219" s="33">
        <v>1234</v>
      </c>
      <c r="B219" s="34" t="s">
        <v>273</v>
      </c>
      <c r="C219" s="35">
        <v>9997</v>
      </c>
      <c r="D219" s="35">
        <v>920</v>
      </c>
      <c r="E219" s="36">
        <f t="shared" si="31"/>
        <v>10866.304347826086</v>
      </c>
      <c r="F219" s="37">
        <f t="shared" si="38"/>
        <v>0.77935916018226048</v>
      </c>
      <c r="G219" s="38">
        <f t="shared" si="32"/>
        <v>1845.7861069795952</v>
      </c>
      <c r="H219" s="38">
        <f t="shared" si="33"/>
        <v>588.71705399037421</v>
      </c>
      <c r="I219" s="36">
        <f t="shared" si="34"/>
        <v>2434.5031609699695</v>
      </c>
      <c r="J219" s="39">
        <f t="shared" si="40"/>
        <v>-188.26671939531039</v>
      </c>
      <c r="K219" s="36">
        <f t="shared" si="35"/>
        <v>2246.2364415746592</v>
      </c>
      <c r="L219" s="36">
        <f t="shared" si="36"/>
        <v>2239742.9080923721</v>
      </c>
      <c r="M219" s="36">
        <f t="shared" si="37"/>
        <v>2066537.5262486865</v>
      </c>
      <c r="N219" s="40">
        <f>'jan-apr'!M219</f>
        <v>1068463.8081856261</v>
      </c>
      <c r="O219" s="40">
        <f t="shared" si="39"/>
        <v>998073.71806306043</v>
      </c>
      <c r="P219" s="4"/>
      <c r="Q219" s="4"/>
      <c r="R219" s="4"/>
    </row>
    <row r="220" spans="1:18" s="34" customFormat="1" x14ac:dyDescent="0.3">
      <c r="A220" s="33">
        <v>1235</v>
      </c>
      <c r="B220" s="34" t="s">
        <v>274</v>
      </c>
      <c r="C220" s="35">
        <v>178536</v>
      </c>
      <c r="D220" s="35">
        <v>14425</v>
      </c>
      <c r="E220" s="36">
        <f t="shared" si="31"/>
        <v>12376.845753899481</v>
      </c>
      <c r="F220" s="37">
        <f t="shared" si="38"/>
        <v>0.88769905606355093</v>
      </c>
      <c r="G220" s="38">
        <f t="shared" si="32"/>
        <v>939.46126333555833</v>
      </c>
      <c r="H220" s="38">
        <f t="shared" si="33"/>
        <v>60.027561864686135</v>
      </c>
      <c r="I220" s="36">
        <f t="shared" si="34"/>
        <v>999.48882520024449</v>
      </c>
      <c r="J220" s="39">
        <f t="shared" si="40"/>
        <v>-188.26671939531039</v>
      </c>
      <c r="K220" s="36">
        <f t="shared" si="35"/>
        <v>811.22210580493413</v>
      </c>
      <c r="L220" s="36">
        <f t="shared" si="36"/>
        <v>14417626.303513527</v>
      </c>
      <c r="M220" s="36">
        <f t="shared" si="37"/>
        <v>11701878.876236174</v>
      </c>
      <c r="N220" s="40">
        <f>'jan-apr'!M220</f>
        <v>3171619.1405615858</v>
      </c>
      <c r="O220" s="40">
        <f t="shared" si="39"/>
        <v>8530259.735674588</v>
      </c>
      <c r="P220" s="4"/>
      <c r="Q220" s="4"/>
      <c r="R220" s="4"/>
    </row>
    <row r="221" spans="1:18" s="34" customFormat="1" x14ac:dyDescent="0.3">
      <c r="A221" s="33">
        <v>1238</v>
      </c>
      <c r="B221" s="34" t="s">
        <v>275</v>
      </c>
      <c r="C221" s="35">
        <v>103883</v>
      </c>
      <c r="D221" s="35">
        <v>8475</v>
      </c>
      <c r="E221" s="36">
        <f t="shared" si="31"/>
        <v>12257.581120943953</v>
      </c>
      <c r="F221" s="37">
        <f t="shared" si="38"/>
        <v>0.87914509132960139</v>
      </c>
      <c r="G221" s="38">
        <f t="shared" si="32"/>
        <v>1011.0200431088753</v>
      </c>
      <c r="H221" s="38">
        <f t="shared" si="33"/>
        <v>101.77018339912101</v>
      </c>
      <c r="I221" s="36">
        <f t="shared" si="34"/>
        <v>1112.7902265079963</v>
      </c>
      <c r="J221" s="39">
        <f t="shared" si="40"/>
        <v>-188.26671939531039</v>
      </c>
      <c r="K221" s="36">
        <f t="shared" si="35"/>
        <v>924.52350711268593</v>
      </c>
      <c r="L221" s="36">
        <f t="shared" si="36"/>
        <v>9430897.169655269</v>
      </c>
      <c r="M221" s="36">
        <f t="shared" si="37"/>
        <v>7835336.7227800135</v>
      </c>
      <c r="N221" s="40">
        <f>'jan-apr'!M221</f>
        <v>3099489.5817164229</v>
      </c>
      <c r="O221" s="40">
        <f t="shared" si="39"/>
        <v>4735847.1410635905</v>
      </c>
      <c r="P221" s="4"/>
      <c r="Q221" s="4"/>
      <c r="R221" s="4"/>
    </row>
    <row r="222" spans="1:18" s="34" customFormat="1" x14ac:dyDescent="0.3">
      <c r="A222" s="33">
        <v>1241</v>
      </c>
      <c r="B222" s="34" t="s">
        <v>276</v>
      </c>
      <c r="C222" s="35">
        <v>49811</v>
      </c>
      <c r="D222" s="35">
        <v>3876</v>
      </c>
      <c r="E222" s="36">
        <f t="shared" si="31"/>
        <v>12851.135190918472</v>
      </c>
      <c r="F222" s="37">
        <f t="shared" si="38"/>
        <v>0.92171630843255792</v>
      </c>
      <c r="G222" s="38">
        <f t="shared" si="32"/>
        <v>654.88760112416344</v>
      </c>
      <c r="H222" s="38">
        <f t="shared" si="33"/>
        <v>0</v>
      </c>
      <c r="I222" s="36">
        <f t="shared" si="34"/>
        <v>654.88760112416344</v>
      </c>
      <c r="J222" s="39">
        <f t="shared" si="40"/>
        <v>-188.26671939531039</v>
      </c>
      <c r="K222" s="36">
        <f t="shared" si="35"/>
        <v>466.62088172885308</v>
      </c>
      <c r="L222" s="36">
        <f t="shared" si="36"/>
        <v>2538344.3419572576</v>
      </c>
      <c r="M222" s="36">
        <f t="shared" si="37"/>
        <v>1808622.5375810345</v>
      </c>
      <c r="N222" s="40">
        <f>'jan-apr'!M222</f>
        <v>844664.96976199071</v>
      </c>
      <c r="O222" s="40">
        <f t="shared" si="39"/>
        <v>963957.56781904376</v>
      </c>
      <c r="P222" s="4"/>
      <c r="Q222" s="4"/>
      <c r="R222" s="4"/>
    </row>
    <row r="223" spans="1:18" s="34" customFormat="1" x14ac:dyDescent="0.3">
      <c r="A223" s="33">
        <v>1242</v>
      </c>
      <c r="B223" s="34" t="s">
        <v>277</v>
      </c>
      <c r="C223" s="35">
        <v>33411</v>
      </c>
      <c r="D223" s="35">
        <v>2443</v>
      </c>
      <c r="E223" s="36">
        <f t="shared" si="31"/>
        <v>13676.21776504298</v>
      </c>
      <c r="F223" s="37">
        <f t="shared" si="38"/>
        <v>0.98089334245142745</v>
      </c>
      <c r="G223" s="38">
        <f t="shared" si="32"/>
        <v>159.83805664945865</v>
      </c>
      <c r="H223" s="38">
        <f t="shared" si="33"/>
        <v>0</v>
      </c>
      <c r="I223" s="36">
        <f t="shared" si="34"/>
        <v>159.83805664945865</v>
      </c>
      <c r="J223" s="39">
        <f t="shared" si="40"/>
        <v>-188.26671939531039</v>
      </c>
      <c r="K223" s="36">
        <f t="shared" si="35"/>
        <v>-28.428662745851739</v>
      </c>
      <c r="L223" s="36">
        <f t="shared" si="36"/>
        <v>390484.37239462748</v>
      </c>
      <c r="M223" s="36">
        <f t="shared" si="37"/>
        <v>-69451.223088115803</v>
      </c>
      <c r="N223" s="40">
        <f>'jan-apr'!M223</f>
        <v>-764875.51054475084</v>
      </c>
      <c r="O223" s="40">
        <f t="shared" si="39"/>
        <v>695424.28745663504</v>
      </c>
      <c r="P223" s="4"/>
      <c r="Q223" s="4"/>
      <c r="R223" s="4"/>
    </row>
    <row r="224" spans="1:18" s="34" customFormat="1" x14ac:dyDescent="0.3">
      <c r="A224" s="33">
        <v>1243</v>
      </c>
      <c r="B224" s="34" t="s">
        <v>125</v>
      </c>
      <c r="C224" s="35">
        <v>247256</v>
      </c>
      <c r="D224" s="35">
        <v>19742</v>
      </c>
      <c r="E224" s="36">
        <f t="shared" si="31"/>
        <v>12524.364299463074</v>
      </c>
      <c r="F224" s="37">
        <f t="shared" si="38"/>
        <v>0.89827946372577061</v>
      </c>
      <c r="G224" s="38">
        <f t="shared" si="32"/>
        <v>850.95013599740264</v>
      </c>
      <c r="H224" s="38">
        <f t="shared" si="33"/>
        <v>8.3960709174286414</v>
      </c>
      <c r="I224" s="36">
        <f t="shared" si="34"/>
        <v>859.34620691483133</v>
      </c>
      <c r="J224" s="39">
        <f t="shared" si="40"/>
        <v>-188.26671939531039</v>
      </c>
      <c r="K224" s="36">
        <f t="shared" si="35"/>
        <v>671.07948751952097</v>
      </c>
      <c r="L224" s="36">
        <f t="shared" si="36"/>
        <v>16965212.816912599</v>
      </c>
      <c r="M224" s="36">
        <f t="shared" si="37"/>
        <v>13248451.242610384</v>
      </c>
      <c r="N224" s="40">
        <f>'jan-apr'!M224</f>
        <v>6608150.0085245669</v>
      </c>
      <c r="O224" s="40">
        <f t="shared" si="39"/>
        <v>6640301.2340858169</v>
      </c>
      <c r="P224" s="4"/>
      <c r="Q224" s="4"/>
      <c r="R224" s="4"/>
    </row>
    <row r="225" spans="1:18" s="34" customFormat="1" x14ac:dyDescent="0.3">
      <c r="A225" s="33">
        <v>1244</v>
      </c>
      <c r="B225" s="34" t="s">
        <v>278</v>
      </c>
      <c r="C225" s="35">
        <v>93881</v>
      </c>
      <c r="D225" s="35">
        <v>5118</v>
      </c>
      <c r="E225" s="36">
        <f t="shared" si="31"/>
        <v>18343.298163345058</v>
      </c>
      <c r="F225" s="37">
        <f t="shared" si="38"/>
        <v>1.3156282940314907</v>
      </c>
      <c r="G225" s="38">
        <f t="shared" si="32"/>
        <v>-2640.4101823317878</v>
      </c>
      <c r="H225" s="38">
        <f t="shared" si="33"/>
        <v>0</v>
      </c>
      <c r="I225" s="36">
        <f t="shared" si="34"/>
        <v>-2640.4101823317878</v>
      </c>
      <c r="J225" s="39">
        <f t="shared" si="40"/>
        <v>-188.26671939531039</v>
      </c>
      <c r="K225" s="36">
        <f t="shared" si="35"/>
        <v>-2828.6769017270981</v>
      </c>
      <c r="L225" s="36">
        <f t="shared" si="36"/>
        <v>-13513619.313174089</v>
      </c>
      <c r="M225" s="36">
        <f t="shared" si="37"/>
        <v>-14477168.383039288</v>
      </c>
      <c r="N225" s="40">
        <f>'jan-apr'!M225</f>
        <v>-11426113.902156377</v>
      </c>
      <c r="O225" s="40">
        <f t="shared" si="39"/>
        <v>-3051054.480882911</v>
      </c>
      <c r="P225" s="4"/>
      <c r="Q225" s="4"/>
      <c r="R225" s="4"/>
    </row>
    <row r="226" spans="1:18" s="34" customFormat="1" x14ac:dyDescent="0.3">
      <c r="A226" s="33">
        <v>1245</v>
      </c>
      <c r="B226" s="34" t="s">
        <v>279</v>
      </c>
      <c r="C226" s="35">
        <v>80766</v>
      </c>
      <c r="D226" s="35">
        <v>6975</v>
      </c>
      <c r="E226" s="36">
        <f t="shared" si="31"/>
        <v>11579.354838709678</v>
      </c>
      <c r="F226" s="37">
        <f t="shared" si="38"/>
        <v>0.83050096644445692</v>
      </c>
      <c r="G226" s="38">
        <f t="shared" si="32"/>
        <v>1417.9558124494399</v>
      </c>
      <c r="H226" s="38">
        <f t="shared" si="33"/>
        <v>339.14938218111706</v>
      </c>
      <c r="I226" s="36">
        <f t="shared" si="34"/>
        <v>1757.105194630557</v>
      </c>
      <c r="J226" s="39">
        <f t="shared" si="40"/>
        <v>-188.26671939531039</v>
      </c>
      <c r="K226" s="36">
        <f t="shared" si="35"/>
        <v>1568.8384752352465</v>
      </c>
      <c r="L226" s="36">
        <f t="shared" si="36"/>
        <v>12255808.732548134</v>
      </c>
      <c r="M226" s="36">
        <f t="shared" si="37"/>
        <v>10942648.364765845</v>
      </c>
      <c r="N226" s="40">
        <f>'jan-apr'!M226</f>
        <v>4913362.5674942872</v>
      </c>
      <c r="O226" s="40">
        <f t="shared" si="39"/>
        <v>6029285.7972715581</v>
      </c>
      <c r="P226" s="4"/>
      <c r="Q226" s="4"/>
      <c r="R226" s="4"/>
    </row>
    <row r="227" spans="1:18" s="34" customFormat="1" x14ac:dyDescent="0.3">
      <c r="A227" s="33">
        <v>1246</v>
      </c>
      <c r="B227" s="34" t="s">
        <v>280</v>
      </c>
      <c r="C227" s="35">
        <v>330463</v>
      </c>
      <c r="D227" s="35">
        <v>24870</v>
      </c>
      <c r="E227" s="36">
        <f t="shared" si="31"/>
        <v>13287.615601125854</v>
      </c>
      <c r="F227" s="37">
        <f t="shared" si="38"/>
        <v>0.95302180062625752</v>
      </c>
      <c r="G227" s="38">
        <f t="shared" si="32"/>
        <v>392.99935499973469</v>
      </c>
      <c r="H227" s="38">
        <f t="shared" si="33"/>
        <v>0</v>
      </c>
      <c r="I227" s="36">
        <f t="shared" si="34"/>
        <v>392.99935499973469</v>
      </c>
      <c r="J227" s="39">
        <f t="shared" si="40"/>
        <v>-188.26671939531039</v>
      </c>
      <c r="K227" s="36">
        <f t="shared" si="35"/>
        <v>204.7326356044243</v>
      </c>
      <c r="L227" s="36">
        <f t="shared" si="36"/>
        <v>9773893.9588434026</v>
      </c>
      <c r="M227" s="36">
        <f t="shared" si="37"/>
        <v>5091700.647482032</v>
      </c>
      <c r="N227" s="40">
        <f>'jan-apr'!M227</f>
        <v>2025342.8787359926</v>
      </c>
      <c r="O227" s="40">
        <f t="shared" si="39"/>
        <v>3066357.7687460394</v>
      </c>
      <c r="P227" s="4"/>
      <c r="Q227" s="4"/>
      <c r="R227" s="4"/>
    </row>
    <row r="228" spans="1:18" s="34" customFormat="1" x14ac:dyDescent="0.3">
      <c r="A228" s="33">
        <v>1247</v>
      </c>
      <c r="B228" s="34" t="s">
        <v>281</v>
      </c>
      <c r="C228" s="35">
        <v>335319</v>
      </c>
      <c r="D228" s="35">
        <v>28380</v>
      </c>
      <c r="E228" s="36">
        <f t="shared" si="31"/>
        <v>11815.327695560254</v>
      </c>
      <c r="F228" s="37">
        <f t="shared" si="38"/>
        <v>0.84742554371139744</v>
      </c>
      <c r="G228" s="38">
        <f t="shared" si="32"/>
        <v>1276.3720983390942</v>
      </c>
      <c r="H228" s="38">
        <f t="shared" si="33"/>
        <v>256.55888228341547</v>
      </c>
      <c r="I228" s="36">
        <f t="shared" si="34"/>
        <v>1532.9309806225097</v>
      </c>
      <c r="J228" s="39">
        <f t="shared" si="40"/>
        <v>-188.26671939531039</v>
      </c>
      <c r="K228" s="36">
        <f t="shared" si="35"/>
        <v>1344.6642612271992</v>
      </c>
      <c r="L228" s="36">
        <f t="shared" si="36"/>
        <v>43504581.230066821</v>
      </c>
      <c r="M228" s="36">
        <f t="shared" si="37"/>
        <v>38161571.733627915</v>
      </c>
      <c r="N228" s="40">
        <f>'jan-apr'!M228</f>
        <v>18730437.909030523</v>
      </c>
      <c r="O228" s="40">
        <f t="shared" si="39"/>
        <v>19431133.824597392</v>
      </c>
      <c r="P228" s="4"/>
      <c r="Q228" s="4"/>
      <c r="R228" s="4"/>
    </row>
    <row r="229" spans="1:18" s="34" customFormat="1" x14ac:dyDescent="0.3">
      <c r="A229" s="33">
        <v>1251</v>
      </c>
      <c r="B229" s="34" t="s">
        <v>282</v>
      </c>
      <c r="C229" s="35">
        <v>56287</v>
      </c>
      <c r="D229" s="35">
        <v>4125</v>
      </c>
      <c r="E229" s="36">
        <f t="shared" si="31"/>
        <v>13645.333333333334</v>
      </c>
      <c r="F229" s="37">
        <f t="shared" si="38"/>
        <v>0.97867823196036596</v>
      </c>
      <c r="G229" s="38">
        <f t="shared" si="32"/>
        <v>178.36871567524648</v>
      </c>
      <c r="H229" s="38">
        <f t="shared" si="33"/>
        <v>0</v>
      </c>
      <c r="I229" s="36">
        <f t="shared" si="34"/>
        <v>178.36871567524648</v>
      </c>
      <c r="J229" s="39">
        <f t="shared" si="40"/>
        <v>-188.26671939531039</v>
      </c>
      <c r="K229" s="36">
        <f t="shared" si="35"/>
        <v>-9.8980037200639117</v>
      </c>
      <c r="L229" s="36">
        <f t="shared" si="36"/>
        <v>735770.95216039172</v>
      </c>
      <c r="M229" s="36">
        <f t="shared" si="37"/>
        <v>-40829.265345263637</v>
      </c>
      <c r="N229" s="40">
        <f>'jan-apr'!M229</f>
        <v>-3951356.3982796166</v>
      </c>
      <c r="O229" s="40">
        <f t="shared" si="39"/>
        <v>3910527.1329343528</v>
      </c>
      <c r="P229" s="4"/>
      <c r="Q229" s="4"/>
      <c r="R229" s="4"/>
    </row>
    <row r="230" spans="1:18" s="34" customFormat="1" x14ac:dyDescent="0.3">
      <c r="A230" s="33">
        <v>1252</v>
      </c>
      <c r="B230" s="34" t="s">
        <v>283</v>
      </c>
      <c r="C230" s="35">
        <v>19944</v>
      </c>
      <c r="D230" s="35">
        <v>381</v>
      </c>
      <c r="E230" s="36">
        <f t="shared" si="31"/>
        <v>52346.456692913387</v>
      </c>
      <c r="F230" s="37">
        <f t="shared" si="38"/>
        <v>3.7544218550134603</v>
      </c>
      <c r="G230" s="38">
        <f t="shared" si="32"/>
        <v>-23042.305300072785</v>
      </c>
      <c r="H230" s="38">
        <f t="shared" si="33"/>
        <v>0</v>
      </c>
      <c r="I230" s="36">
        <f t="shared" si="34"/>
        <v>-23042.305300072785</v>
      </c>
      <c r="J230" s="39">
        <f t="shared" si="40"/>
        <v>-188.26671939531039</v>
      </c>
      <c r="K230" s="36">
        <f t="shared" si="35"/>
        <v>-23230.572019468094</v>
      </c>
      <c r="L230" s="36">
        <f t="shared" si="36"/>
        <v>-8779118.3193277307</v>
      </c>
      <c r="M230" s="36">
        <f t="shared" si="37"/>
        <v>-8850847.9394173436</v>
      </c>
      <c r="N230" s="40">
        <f>'jan-apr'!M230</f>
        <v>-9061451.9727865513</v>
      </c>
      <c r="O230" s="40">
        <f t="shared" si="39"/>
        <v>210604.03336920775</v>
      </c>
      <c r="P230" s="4"/>
      <c r="Q230" s="4"/>
      <c r="R230" s="4"/>
    </row>
    <row r="231" spans="1:18" s="34" customFormat="1" x14ac:dyDescent="0.3">
      <c r="A231" s="33">
        <v>1253</v>
      </c>
      <c r="B231" s="34" t="s">
        <v>284</v>
      </c>
      <c r="C231" s="35">
        <v>84922</v>
      </c>
      <c r="D231" s="35">
        <v>7957</v>
      </c>
      <c r="E231" s="36">
        <f t="shared" si="31"/>
        <v>10672.615307276612</v>
      </c>
      <c r="F231" s="37">
        <f t="shared" si="38"/>
        <v>0.76546728644605821</v>
      </c>
      <c r="G231" s="38">
        <f t="shared" si="32"/>
        <v>1961.9995313092795</v>
      </c>
      <c r="H231" s="38">
        <f t="shared" si="33"/>
        <v>656.50821818269014</v>
      </c>
      <c r="I231" s="36">
        <f t="shared" si="34"/>
        <v>2618.5077494919697</v>
      </c>
      <c r="J231" s="39">
        <f t="shared" si="40"/>
        <v>-188.26671939531039</v>
      </c>
      <c r="K231" s="36">
        <f t="shared" si="35"/>
        <v>2430.2410300966594</v>
      </c>
      <c r="L231" s="36">
        <f t="shared" si="36"/>
        <v>20835466.162707601</v>
      </c>
      <c r="M231" s="36">
        <f t="shared" si="37"/>
        <v>19337427.876479119</v>
      </c>
      <c r="N231" s="40">
        <f>'jan-apr'!M231</f>
        <v>9984159.1540576424</v>
      </c>
      <c r="O231" s="40">
        <f t="shared" si="39"/>
        <v>9353268.7224214766</v>
      </c>
      <c r="P231" s="4"/>
      <c r="Q231" s="4"/>
      <c r="R231" s="4"/>
    </row>
    <row r="232" spans="1:18" s="34" customFormat="1" x14ac:dyDescent="0.3">
      <c r="A232" s="33">
        <v>1256</v>
      </c>
      <c r="B232" s="34" t="s">
        <v>285</v>
      </c>
      <c r="C232" s="35">
        <v>90748</v>
      </c>
      <c r="D232" s="35">
        <v>7812</v>
      </c>
      <c r="E232" s="36">
        <f t="shared" si="31"/>
        <v>11616.487455197133</v>
      </c>
      <c r="F232" s="37">
        <f t="shared" si="38"/>
        <v>0.8331642127400406</v>
      </c>
      <c r="G232" s="38">
        <f t="shared" si="32"/>
        <v>1395.6762425569668</v>
      </c>
      <c r="H232" s="38">
        <f t="shared" si="33"/>
        <v>326.1529664105077</v>
      </c>
      <c r="I232" s="36">
        <f t="shared" si="34"/>
        <v>1721.8292089674746</v>
      </c>
      <c r="J232" s="39">
        <f t="shared" si="40"/>
        <v>-188.26671939531039</v>
      </c>
      <c r="K232" s="36">
        <f t="shared" si="35"/>
        <v>1533.5624895721642</v>
      </c>
      <c r="L232" s="36">
        <f t="shared" si="36"/>
        <v>13450929.780453911</v>
      </c>
      <c r="M232" s="36">
        <f t="shared" si="37"/>
        <v>11980190.168537747</v>
      </c>
      <c r="N232" s="40">
        <f>'jan-apr'!M232</f>
        <v>6725730.0755936</v>
      </c>
      <c r="O232" s="40">
        <f t="shared" si="39"/>
        <v>5254460.0929441471</v>
      </c>
      <c r="P232" s="4"/>
      <c r="Q232" s="4"/>
      <c r="R232" s="4"/>
    </row>
    <row r="233" spans="1:18" s="34" customFormat="1" x14ac:dyDescent="0.3">
      <c r="A233" s="33">
        <v>1259</v>
      </c>
      <c r="B233" s="34" t="s">
        <v>286</v>
      </c>
      <c r="C233" s="35">
        <v>58007</v>
      </c>
      <c r="D233" s="35">
        <v>4852</v>
      </c>
      <c r="E233" s="36">
        <f t="shared" si="31"/>
        <v>11955.276174773289</v>
      </c>
      <c r="F233" s="37">
        <f t="shared" si="38"/>
        <v>0.8574630068393353</v>
      </c>
      <c r="G233" s="38">
        <f t="shared" si="32"/>
        <v>1192.4030108112731</v>
      </c>
      <c r="H233" s="38">
        <f t="shared" si="33"/>
        <v>207.57691455885313</v>
      </c>
      <c r="I233" s="36">
        <f t="shared" si="34"/>
        <v>1399.9799253701262</v>
      </c>
      <c r="J233" s="39">
        <f t="shared" si="40"/>
        <v>-188.26671939531039</v>
      </c>
      <c r="K233" s="36">
        <f t="shared" si="35"/>
        <v>1211.7132059748158</v>
      </c>
      <c r="L233" s="36">
        <f t="shared" si="36"/>
        <v>6792702.5978958523</v>
      </c>
      <c r="M233" s="36">
        <f t="shared" si="37"/>
        <v>5879232.4753898066</v>
      </c>
      <c r="N233" s="40">
        <f>'jan-apr'!M233</f>
        <v>3753481.3014311488</v>
      </c>
      <c r="O233" s="40">
        <f t="shared" si="39"/>
        <v>2125751.1739586578</v>
      </c>
      <c r="P233" s="4"/>
      <c r="Q233" s="4"/>
      <c r="R233" s="4"/>
    </row>
    <row r="234" spans="1:18" s="34" customFormat="1" x14ac:dyDescent="0.3">
      <c r="A234" s="33">
        <v>1260</v>
      </c>
      <c r="B234" s="34" t="s">
        <v>287</v>
      </c>
      <c r="C234" s="35">
        <v>54299</v>
      </c>
      <c r="D234" s="35">
        <v>5077</v>
      </c>
      <c r="E234" s="36">
        <f t="shared" si="31"/>
        <v>10695.095528855623</v>
      </c>
      <c r="F234" s="37">
        <f t="shared" si="38"/>
        <v>0.76707962547593589</v>
      </c>
      <c r="G234" s="38">
        <f t="shared" si="32"/>
        <v>1948.5113983618728</v>
      </c>
      <c r="H234" s="38">
        <f t="shared" si="33"/>
        <v>648.64014063003617</v>
      </c>
      <c r="I234" s="36">
        <f t="shared" si="34"/>
        <v>2597.1515389919091</v>
      </c>
      <c r="J234" s="39">
        <f t="shared" si="40"/>
        <v>-188.26671939531039</v>
      </c>
      <c r="K234" s="36">
        <f t="shared" si="35"/>
        <v>2408.8848195965988</v>
      </c>
      <c r="L234" s="36">
        <f t="shared" si="36"/>
        <v>13185738.363461923</v>
      </c>
      <c r="M234" s="36">
        <f t="shared" si="37"/>
        <v>12229908.229091933</v>
      </c>
      <c r="N234" s="40">
        <f>'jan-apr'!M234</f>
        <v>6614083.3197374195</v>
      </c>
      <c r="O234" s="40">
        <f t="shared" si="39"/>
        <v>5615824.9093545135</v>
      </c>
      <c r="P234" s="4"/>
      <c r="Q234" s="4"/>
      <c r="R234" s="4"/>
    </row>
    <row r="235" spans="1:18" s="34" customFormat="1" x14ac:dyDescent="0.3">
      <c r="A235" s="33">
        <v>1263</v>
      </c>
      <c r="B235" s="34" t="s">
        <v>288</v>
      </c>
      <c r="C235" s="35">
        <v>193020</v>
      </c>
      <c r="D235" s="35">
        <v>15607</v>
      </c>
      <c r="E235" s="36">
        <f t="shared" si="31"/>
        <v>12367.527391555072</v>
      </c>
      <c r="F235" s="37">
        <f t="shared" si="38"/>
        <v>0.88703071926581845</v>
      </c>
      <c r="G235" s="38">
        <f t="shared" si="32"/>
        <v>945.05228074220395</v>
      </c>
      <c r="H235" s="38">
        <f t="shared" si="33"/>
        <v>63.288988685229377</v>
      </c>
      <c r="I235" s="36">
        <f t="shared" si="34"/>
        <v>1008.3412694274333</v>
      </c>
      <c r="J235" s="39">
        <f t="shared" si="40"/>
        <v>-188.26671939531039</v>
      </c>
      <c r="K235" s="36">
        <f t="shared" si="35"/>
        <v>820.07455003212294</v>
      </c>
      <c r="L235" s="36">
        <f t="shared" si="36"/>
        <v>15737182.191953951</v>
      </c>
      <c r="M235" s="36">
        <f t="shared" si="37"/>
        <v>12798903.502351344</v>
      </c>
      <c r="N235" s="40">
        <f>'jan-apr'!M235</f>
        <v>5706399.6344363689</v>
      </c>
      <c r="O235" s="40">
        <f t="shared" si="39"/>
        <v>7092503.8679149747</v>
      </c>
      <c r="P235" s="4"/>
      <c r="Q235" s="4"/>
      <c r="R235" s="4"/>
    </row>
    <row r="236" spans="1:18" s="34" customFormat="1" x14ac:dyDescent="0.3">
      <c r="A236" s="33">
        <v>1264</v>
      </c>
      <c r="B236" s="34" t="s">
        <v>289</v>
      </c>
      <c r="C236" s="35">
        <v>41824</v>
      </c>
      <c r="D236" s="35">
        <v>2858</v>
      </c>
      <c r="E236" s="36">
        <f t="shared" si="31"/>
        <v>14634.009797060882</v>
      </c>
      <c r="F236" s="37">
        <f t="shared" si="38"/>
        <v>1.0495886384608817</v>
      </c>
      <c r="G236" s="38">
        <f t="shared" si="32"/>
        <v>-414.83716256128247</v>
      </c>
      <c r="H236" s="38">
        <f t="shared" si="33"/>
        <v>0</v>
      </c>
      <c r="I236" s="36">
        <f t="shared" si="34"/>
        <v>-414.83716256128247</v>
      </c>
      <c r="J236" s="39">
        <f t="shared" si="40"/>
        <v>-188.26671939531039</v>
      </c>
      <c r="K236" s="36">
        <f t="shared" si="35"/>
        <v>-603.10388195659289</v>
      </c>
      <c r="L236" s="36">
        <f t="shared" si="36"/>
        <v>-1185604.6106001453</v>
      </c>
      <c r="M236" s="36">
        <f t="shared" si="37"/>
        <v>-1723670.8946319425</v>
      </c>
      <c r="N236" s="40">
        <f>'jan-apr'!M236</f>
        <v>-1174244.4572807616</v>
      </c>
      <c r="O236" s="40">
        <f t="shared" si="39"/>
        <v>-549426.43735118094</v>
      </c>
      <c r="P236" s="4"/>
      <c r="Q236" s="4"/>
      <c r="R236" s="4"/>
    </row>
    <row r="237" spans="1:18" s="34" customFormat="1" x14ac:dyDescent="0.3">
      <c r="A237" s="33">
        <v>1265</v>
      </c>
      <c r="B237" s="34" t="s">
        <v>290</v>
      </c>
      <c r="C237" s="35">
        <v>6691</v>
      </c>
      <c r="D237" s="35">
        <v>576</v>
      </c>
      <c r="E237" s="36">
        <f t="shared" si="31"/>
        <v>11616.319444444445</v>
      </c>
      <c r="F237" s="37">
        <f t="shared" si="38"/>
        <v>0.83315216257883351</v>
      </c>
      <c r="G237" s="38">
        <f t="shared" si="32"/>
        <v>1395.7770490085798</v>
      </c>
      <c r="H237" s="38">
        <f t="shared" si="33"/>
        <v>326.21177017394854</v>
      </c>
      <c r="I237" s="36">
        <f t="shared" si="34"/>
        <v>1721.9888191825282</v>
      </c>
      <c r="J237" s="39">
        <f t="shared" si="40"/>
        <v>-188.26671939531039</v>
      </c>
      <c r="K237" s="36">
        <f t="shared" si="35"/>
        <v>1533.7220997872178</v>
      </c>
      <c r="L237" s="36">
        <f t="shared" si="36"/>
        <v>991865.55984913628</v>
      </c>
      <c r="M237" s="36">
        <f t="shared" si="37"/>
        <v>883423.9294774374</v>
      </c>
      <c r="N237" s="40">
        <f>'jan-apr'!M237</f>
        <v>464635.16686404438</v>
      </c>
      <c r="O237" s="40">
        <f t="shared" si="39"/>
        <v>418788.76261339302</v>
      </c>
      <c r="P237" s="4"/>
      <c r="Q237" s="4"/>
      <c r="R237" s="4"/>
    </row>
    <row r="238" spans="1:18" s="34" customFormat="1" x14ac:dyDescent="0.3">
      <c r="A238" s="33">
        <v>1266</v>
      </c>
      <c r="B238" s="34" t="s">
        <v>291</v>
      </c>
      <c r="C238" s="35">
        <v>31007</v>
      </c>
      <c r="D238" s="35">
        <v>1701</v>
      </c>
      <c r="E238" s="36">
        <f t="shared" si="31"/>
        <v>18228.689006466786</v>
      </c>
      <c r="F238" s="37">
        <f t="shared" si="38"/>
        <v>1.3074082319575147</v>
      </c>
      <c r="G238" s="38">
        <f t="shared" si="32"/>
        <v>-2571.6446882048244</v>
      </c>
      <c r="H238" s="38">
        <f t="shared" si="33"/>
        <v>0</v>
      </c>
      <c r="I238" s="36">
        <f t="shared" si="34"/>
        <v>-2571.6446882048244</v>
      </c>
      <c r="J238" s="39">
        <f t="shared" si="40"/>
        <v>-188.26671939531039</v>
      </c>
      <c r="K238" s="36">
        <f t="shared" si="35"/>
        <v>-2759.9114076001347</v>
      </c>
      <c r="L238" s="36">
        <f t="shared" si="36"/>
        <v>-4374367.6146364063</v>
      </c>
      <c r="M238" s="36">
        <f t="shared" si="37"/>
        <v>-4694609.3043278288</v>
      </c>
      <c r="N238" s="40">
        <f>'jan-apr'!M238</f>
        <v>-5572758.0202360302</v>
      </c>
      <c r="O238" s="40">
        <f t="shared" si="39"/>
        <v>878148.71590820141</v>
      </c>
      <c r="P238" s="4"/>
      <c r="Q238" s="4"/>
      <c r="R238" s="4"/>
    </row>
    <row r="239" spans="1:18" s="34" customFormat="1" x14ac:dyDescent="0.3">
      <c r="A239" s="33">
        <v>1401</v>
      </c>
      <c r="B239" s="34" t="s">
        <v>292</v>
      </c>
      <c r="C239" s="35">
        <v>161383</v>
      </c>
      <c r="D239" s="35">
        <v>11923</v>
      </c>
      <c r="E239" s="36">
        <f t="shared" si="31"/>
        <v>13535.435712488468</v>
      </c>
      <c r="F239" s="37">
        <f t="shared" si="38"/>
        <v>0.97079609330990402</v>
      </c>
      <c r="G239" s="38">
        <f t="shared" si="32"/>
        <v>244.30728818216593</v>
      </c>
      <c r="H239" s="38">
        <f t="shared" si="33"/>
        <v>0</v>
      </c>
      <c r="I239" s="36">
        <f t="shared" si="34"/>
        <v>244.30728818216593</v>
      </c>
      <c r="J239" s="39">
        <f t="shared" si="40"/>
        <v>-188.26671939531039</v>
      </c>
      <c r="K239" s="36">
        <f t="shared" si="35"/>
        <v>56.040568786855545</v>
      </c>
      <c r="L239" s="36">
        <f t="shared" si="36"/>
        <v>2912875.7969959644</v>
      </c>
      <c r="M239" s="36">
        <f t="shared" si="37"/>
        <v>668171.70164567861</v>
      </c>
      <c r="N239" s="40">
        <f>'jan-apr'!M239</f>
        <v>596344.69413627929</v>
      </c>
      <c r="O239" s="40">
        <f t="shared" si="39"/>
        <v>71827.007509399322</v>
      </c>
      <c r="P239" s="4"/>
      <c r="Q239" s="4"/>
      <c r="R239" s="4"/>
    </row>
    <row r="240" spans="1:18" s="34" customFormat="1" x14ac:dyDescent="0.3">
      <c r="A240" s="33">
        <v>1411</v>
      </c>
      <c r="B240" s="34" t="s">
        <v>293</v>
      </c>
      <c r="C240" s="35">
        <v>32425</v>
      </c>
      <c r="D240" s="35">
        <v>2370</v>
      </c>
      <c r="E240" s="36">
        <f t="shared" si="31"/>
        <v>13681.434599156119</v>
      </c>
      <c r="F240" s="37">
        <f t="shared" si="38"/>
        <v>0.98126750714653277</v>
      </c>
      <c r="G240" s="38">
        <f t="shared" si="32"/>
        <v>156.70795618157572</v>
      </c>
      <c r="H240" s="38">
        <f t="shared" si="33"/>
        <v>0</v>
      </c>
      <c r="I240" s="36">
        <f t="shared" si="34"/>
        <v>156.70795618157572</v>
      </c>
      <c r="J240" s="39">
        <f t="shared" si="40"/>
        <v>-188.26671939531039</v>
      </c>
      <c r="K240" s="36">
        <f t="shared" si="35"/>
        <v>-31.558763213734665</v>
      </c>
      <c r="L240" s="36">
        <f t="shared" si="36"/>
        <v>371397.85615033447</v>
      </c>
      <c r="M240" s="36">
        <f t="shared" si="37"/>
        <v>-74794.26881655115</v>
      </c>
      <c r="N240" s="40">
        <f>'jan-apr'!M240</f>
        <v>-188294.94882974419</v>
      </c>
      <c r="O240" s="40">
        <f t="shared" si="39"/>
        <v>113500.68001319304</v>
      </c>
      <c r="P240" s="4"/>
      <c r="Q240" s="4"/>
      <c r="R240" s="4"/>
    </row>
    <row r="241" spans="1:18" s="34" customFormat="1" x14ac:dyDescent="0.3">
      <c r="A241" s="33">
        <v>1412</v>
      </c>
      <c r="B241" s="34" t="s">
        <v>294</v>
      </c>
      <c r="C241" s="35">
        <v>10275</v>
      </c>
      <c r="D241" s="35">
        <v>785</v>
      </c>
      <c r="E241" s="36">
        <f t="shared" si="31"/>
        <v>13089.171974522293</v>
      </c>
      <c r="F241" s="37">
        <f t="shared" si="38"/>
        <v>0.93878891580887114</v>
      </c>
      <c r="G241" s="38">
        <f t="shared" si="32"/>
        <v>512.06553096187122</v>
      </c>
      <c r="H241" s="38">
        <f t="shared" si="33"/>
        <v>0</v>
      </c>
      <c r="I241" s="36">
        <f t="shared" si="34"/>
        <v>512.06553096187122</v>
      </c>
      <c r="J241" s="39">
        <f t="shared" si="40"/>
        <v>-188.26671939531039</v>
      </c>
      <c r="K241" s="36">
        <f t="shared" si="35"/>
        <v>323.79881156656086</v>
      </c>
      <c r="L241" s="36">
        <f t="shared" si="36"/>
        <v>401971.44180506893</v>
      </c>
      <c r="M241" s="36">
        <f t="shared" si="37"/>
        <v>254182.06707975027</v>
      </c>
      <c r="N241" s="40">
        <f>'jan-apr'!M241</f>
        <v>-194618.36912715141</v>
      </c>
      <c r="O241" s="40">
        <f t="shared" si="39"/>
        <v>448800.43620690168</v>
      </c>
      <c r="P241" s="4"/>
      <c r="Q241" s="4"/>
      <c r="R241" s="4"/>
    </row>
    <row r="242" spans="1:18" s="34" customFormat="1" x14ac:dyDescent="0.3">
      <c r="A242" s="33">
        <v>1413</v>
      </c>
      <c r="B242" s="34" t="s">
        <v>295</v>
      </c>
      <c r="C242" s="35">
        <v>17818</v>
      </c>
      <c r="D242" s="35">
        <v>1395</v>
      </c>
      <c r="E242" s="36">
        <f t="shared" si="31"/>
        <v>12772.759856630824</v>
      </c>
      <c r="F242" s="37">
        <f t="shared" si="38"/>
        <v>0.91609502885541771</v>
      </c>
      <c r="G242" s="38">
        <f t="shared" si="32"/>
        <v>701.91280169675224</v>
      </c>
      <c r="H242" s="38">
        <f t="shared" si="33"/>
        <v>0</v>
      </c>
      <c r="I242" s="36">
        <f t="shared" si="34"/>
        <v>701.91280169675224</v>
      </c>
      <c r="J242" s="39">
        <f t="shared" si="40"/>
        <v>-188.26671939531039</v>
      </c>
      <c r="K242" s="36">
        <f t="shared" si="35"/>
        <v>513.64608230144188</v>
      </c>
      <c r="L242" s="36">
        <f t="shared" si="36"/>
        <v>979168.35836696939</v>
      </c>
      <c r="M242" s="36">
        <f t="shared" si="37"/>
        <v>716536.2848105114</v>
      </c>
      <c r="N242" s="40">
        <f>'jan-apr'!M242</f>
        <v>194894.74530907552</v>
      </c>
      <c r="O242" s="40">
        <f t="shared" si="39"/>
        <v>521641.53950143588</v>
      </c>
      <c r="P242" s="4"/>
      <c r="Q242" s="4"/>
      <c r="R242" s="4"/>
    </row>
    <row r="243" spans="1:18" s="34" customFormat="1" x14ac:dyDescent="0.3">
      <c r="A243" s="33">
        <v>1416</v>
      </c>
      <c r="B243" s="34" t="s">
        <v>296</v>
      </c>
      <c r="C243" s="35">
        <v>58965</v>
      </c>
      <c r="D243" s="35">
        <v>4161</v>
      </c>
      <c r="E243" s="36">
        <f t="shared" si="31"/>
        <v>14170.872386445566</v>
      </c>
      <c r="F243" s="37">
        <f t="shared" si="38"/>
        <v>1.0163712379692094</v>
      </c>
      <c r="G243" s="38">
        <f t="shared" si="32"/>
        <v>-136.95471619209275</v>
      </c>
      <c r="H243" s="38">
        <f t="shared" si="33"/>
        <v>0</v>
      </c>
      <c r="I243" s="36">
        <f t="shared" si="34"/>
        <v>-136.95471619209275</v>
      </c>
      <c r="J243" s="39">
        <f t="shared" si="40"/>
        <v>-188.26671939531039</v>
      </c>
      <c r="K243" s="36">
        <f t="shared" si="35"/>
        <v>-325.22143558740311</v>
      </c>
      <c r="L243" s="36">
        <f t="shared" si="36"/>
        <v>-569868.57407529792</v>
      </c>
      <c r="M243" s="36">
        <f t="shared" si="37"/>
        <v>-1353246.3934791842</v>
      </c>
      <c r="N243" s="40">
        <f>'jan-apr'!M243</f>
        <v>-4164692.0177555098</v>
      </c>
      <c r="O243" s="40">
        <f t="shared" si="39"/>
        <v>2811445.6242763256</v>
      </c>
      <c r="P243" s="4"/>
      <c r="Q243" s="4"/>
      <c r="R243" s="4"/>
    </row>
    <row r="244" spans="1:18" s="34" customFormat="1" x14ac:dyDescent="0.3">
      <c r="A244" s="33">
        <v>1417</v>
      </c>
      <c r="B244" s="34" t="s">
        <v>297</v>
      </c>
      <c r="C244" s="35">
        <v>41931</v>
      </c>
      <c r="D244" s="35">
        <v>2689</v>
      </c>
      <c r="E244" s="36">
        <f t="shared" si="31"/>
        <v>15593.529193008553</v>
      </c>
      <c r="F244" s="37">
        <f t="shared" si="38"/>
        <v>1.1184078254325749</v>
      </c>
      <c r="G244" s="38">
        <f t="shared" si="32"/>
        <v>-990.54880012988497</v>
      </c>
      <c r="H244" s="38">
        <f t="shared" si="33"/>
        <v>0</v>
      </c>
      <c r="I244" s="36">
        <f t="shared" si="34"/>
        <v>-990.54880012988497</v>
      </c>
      <c r="J244" s="39">
        <f t="shared" si="40"/>
        <v>-188.26671939531039</v>
      </c>
      <c r="K244" s="36">
        <f t="shared" si="35"/>
        <v>-1178.8155195251954</v>
      </c>
      <c r="L244" s="36">
        <f t="shared" si="36"/>
        <v>-2663585.7235492608</v>
      </c>
      <c r="M244" s="36">
        <f t="shared" si="37"/>
        <v>-3169834.9320032503</v>
      </c>
      <c r="N244" s="40">
        <f>'jan-apr'!M244</f>
        <v>-3119768.9102967004</v>
      </c>
      <c r="O244" s="40">
        <f t="shared" si="39"/>
        <v>-50066.021706549916</v>
      </c>
      <c r="P244" s="4"/>
      <c r="Q244" s="4"/>
      <c r="R244" s="4"/>
    </row>
    <row r="245" spans="1:18" s="34" customFormat="1" x14ac:dyDescent="0.3">
      <c r="A245" s="33">
        <v>1418</v>
      </c>
      <c r="B245" s="34" t="s">
        <v>298</v>
      </c>
      <c r="C245" s="35">
        <v>16450</v>
      </c>
      <c r="D245" s="35">
        <v>1294</v>
      </c>
      <c r="E245" s="36">
        <f t="shared" si="31"/>
        <v>12712.519319938176</v>
      </c>
      <c r="F245" s="37">
        <f t="shared" si="38"/>
        <v>0.91177442337788894</v>
      </c>
      <c r="G245" s="38">
        <f t="shared" si="32"/>
        <v>738.05712371234142</v>
      </c>
      <c r="H245" s="38">
        <f t="shared" si="33"/>
        <v>0</v>
      </c>
      <c r="I245" s="36">
        <f t="shared" si="34"/>
        <v>738.05712371234142</v>
      </c>
      <c r="J245" s="39">
        <f t="shared" si="40"/>
        <v>-188.26671939531039</v>
      </c>
      <c r="K245" s="36">
        <f t="shared" si="35"/>
        <v>549.79040431703106</v>
      </c>
      <c r="L245" s="36">
        <f t="shared" si="36"/>
        <v>955045.91808376985</v>
      </c>
      <c r="M245" s="36">
        <f t="shared" si="37"/>
        <v>711428.78318623814</v>
      </c>
      <c r="N245" s="40">
        <f>'jan-apr'!M245</f>
        <v>-395663.65560577565</v>
      </c>
      <c r="O245" s="40">
        <f t="shared" si="39"/>
        <v>1107092.4387920138</v>
      </c>
      <c r="P245" s="4"/>
      <c r="Q245" s="4"/>
      <c r="R245" s="4"/>
    </row>
    <row r="246" spans="1:18" s="34" customFormat="1" x14ac:dyDescent="0.3">
      <c r="A246" s="33">
        <v>1419</v>
      </c>
      <c r="B246" s="34" t="s">
        <v>299</v>
      </c>
      <c r="C246" s="35">
        <v>29202</v>
      </c>
      <c r="D246" s="35">
        <v>2298</v>
      </c>
      <c r="E246" s="36">
        <f t="shared" si="31"/>
        <v>12707.571801566579</v>
      </c>
      <c r="F246" s="37">
        <f t="shared" si="38"/>
        <v>0.9114195746970819</v>
      </c>
      <c r="G246" s="38">
        <f t="shared" si="32"/>
        <v>741.02563473529949</v>
      </c>
      <c r="H246" s="38">
        <f t="shared" si="33"/>
        <v>0</v>
      </c>
      <c r="I246" s="36">
        <f t="shared" si="34"/>
        <v>741.02563473529949</v>
      </c>
      <c r="J246" s="39">
        <f t="shared" si="40"/>
        <v>-188.26671939531039</v>
      </c>
      <c r="K246" s="36">
        <f t="shared" si="35"/>
        <v>552.75891533998913</v>
      </c>
      <c r="L246" s="36">
        <f t="shared" si="36"/>
        <v>1702876.9086217182</v>
      </c>
      <c r="M246" s="36">
        <f t="shared" si="37"/>
        <v>1270239.9874512951</v>
      </c>
      <c r="N246" s="40">
        <f>'jan-apr'!M246</f>
        <v>270176.29012204683</v>
      </c>
      <c r="O246" s="40">
        <f t="shared" si="39"/>
        <v>1000063.6973292483</v>
      </c>
      <c r="P246" s="4"/>
      <c r="Q246" s="4"/>
      <c r="R246" s="4"/>
    </row>
    <row r="247" spans="1:18" s="34" customFormat="1" x14ac:dyDescent="0.3">
      <c r="A247" s="33">
        <v>1420</v>
      </c>
      <c r="B247" s="34" t="s">
        <v>300</v>
      </c>
      <c r="C247" s="35">
        <v>94638</v>
      </c>
      <c r="D247" s="35">
        <v>7839</v>
      </c>
      <c r="E247" s="36">
        <f t="shared" si="31"/>
        <v>12072.713356295446</v>
      </c>
      <c r="F247" s="37">
        <f t="shared" si="38"/>
        <v>0.86588590207911298</v>
      </c>
      <c r="G247" s="38">
        <f t="shared" si="32"/>
        <v>1121.9407018979794</v>
      </c>
      <c r="H247" s="38">
        <f t="shared" si="33"/>
        <v>166.47390102609833</v>
      </c>
      <c r="I247" s="36">
        <f t="shared" si="34"/>
        <v>1288.4146029240776</v>
      </c>
      <c r="J247" s="39">
        <f t="shared" si="40"/>
        <v>-188.26671939531039</v>
      </c>
      <c r="K247" s="36">
        <f t="shared" si="35"/>
        <v>1100.1478835287671</v>
      </c>
      <c r="L247" s="36">
        <f t="shared" si="36"/>
        <v>10099882.072321845</v>
      </c>
      <c r="M247" s="36">
        <f t="shared" si="37"/>
        <v>8624059.2589820046</v>
      </c>
      <c r="N247" s="40">
        <f>'jan-apr'!M247</f>
        <v>3254790.3177903499</v>
      </c>
      <c r="O247" s="40">
        <f t="shared" si="39"/>
        <v>5369268.9411916547</v>
      </c>
      <c r="P247" s="4"/>
      <c r="Q247" s="4"/>
      <c r="R247" s="4"/>
    </row>
    <row r="248" spans="1:18" s="34" customFormat="1" x14ac:dyDescent="0.3">
      <c r="A248" s="33">
        <v>1421</v>
      </c>
      <c r="B248" s="34" t="s">
        <v>301</v>
      </c>
      <c r="C248" s="35">
        <v>51222</v>
      </c>
      <c r="D248" s="35">
        <v>1764</v>
      </c>
      <c r="E248" s="36">
        <f t="shared" si="31"/>
        <v>29037.414965986394</v>
      </c>
      <c r="F248" s="37">
        <f t="shared" si="38"/>
        <v>2.082637722758284</v>
      </c>
      <c r="G248" s="38">
        <f t="shared" si="32"/>
        <v>-9056.8802639165897</v>
      </c>
      <c r="H248" s="38">
        <f t="shared" si="33"/>
        <v>0</v>
      </c>
      <c r="I248" s="36">
        <f t="shared" si="34"/>
        <v>-9056.8802639165897</v>
      </c>
      <c r="J248" s="39">
        <f t="shared" si="40"/>
        <v>-188.26671939531039</v>
      </c>
      <c r="K248" s="36">
        <f t="shared" si="35"/>
        <v>-9245.1469833119008</v>
      </c>
      <c r="L248" s="36">
        <f t="shared" si="36"/>
        <v>-15976336.785548864</v>
      </c>
      <c r="M248" s="36">
        <f t="shared" si="37"/>
        <v>-16308439.278562194</v>
      </c>
      <c r="N248" s="40">
        <f>'jan-apr'!M248</f>
        <v>-17109245.354318846</v>
      </c>
      <c r="O248" s="40">
        <f t="shared" si="39"/>
        <v>800806.07575665228</v>
      </c>
      <c r="P248" s="4"/>
      <c r="Q248" s="4"/>
      <c r="R248" s="4"/>
    </row>
    <row r="249" spans="1:18" s="34" customFormat="1" x14ac:dyDescent="0.3">
      <c r="A249" s="33">
        <v>1422</v>
      </c>
      <c r="B249" s="34" t="s">
        <v>302</v>
      </c>
      <c r="C249" s="35">
        <v>40035</v>
      </c>
      <c r="D249" s="35">
        <v>2172</v>
      </c>
      <c r="E249" s="36">
        <f t="shared" si="31"/>
        <v>18432.320441988952</v>
      </c>
      <c r="F249" s="37">
        <f t="shared" si="38"/>
        <v>1.3220131997087643</v>
      </c>
      <c r="G249" s="38">
        <f t="shared" si="32"/>
        <v>-2693.8235495181239</v>
      </c>
      <c r="H249" s="38">
        <f t="shared" si="33"/>
        <v>0</v>
      </c>
      <c r="I249" s="36">
        <f t="shared" si="34"/>
        <v>-2693.8235495181239</v>
      </c>
      <c r="J249" s="39">
        <f t="shared" si="40"/>
        <v>-188.26671939531039</v>
      </c>
      <c r="K249" s="36">
        <f t="shared" si="35"/>
        <v>-2882.0902689134341</v>
      </c>
      <c r="L249" s="36">
        <f t="shared" si="36"/>
        <v>-5850984.7495533647</v>
      </c>
      <c r="M249" s="36">
        <f t="shared" si="37"/>
        <v>-6259900.0640799785</v>
      </c>
      <c r="N249" s="40">
        <f>'jan-apr'!M249</f>
        <v>-7018049.0417123204</v>
      </c>
      <c r="O249" s="40">
        <f t="shared" si="39"/>
        <v>758148.97763234191</v>
      </c>
      <c r="P249" s="4"/>
      <c r="Q249" s="4"/>
      <c r="R249" s="4"/>
    </row>
    <row r="250" spans="1:18" s="34" customFormat="1" x14ac:dyDescent="0.3">
      <c r="A250" s="33">
        <v>1424</v>
      </c>
      <c r="B250" s="34" t="s">
        <v>303</v>
      </c>
      <c r="C250" s="35">
        <v>91251</v>
      </c>
      <c r="D250" s="35">
        <v>5359</v>
      </c>
      <c r="E250" s="36">
        <f t="shared" si="31"/>
        <v>17027.617092741184</v>
      </c>
      <c r="F250" s="37">
        <f t="shared" si="38"/>
        <v>1.2212642801560032</v>
      </c>
      <c r="G250" s="38">
        <f t="shared" si="32"/>
        <v>-1851.0015399694635</v>
      </c>
      <c r="H250" s="38">
        <f t="shared" si="33"/>
        <v>0</v>
      </c>
      <c r="I250" s="36">
        <f t="shared" si="34"/>
        <v>-1851.0015399694635</v>
      </c>
      <c r="J250" s="39">
        <f t="shared" si="40"/>
        <v>-188.26671939531039</v>
      </c>
      <c r="K250" s="36">
        <f t="shared" si="35"/>
        <v>-2039.2682593647739</v>
      </c>
      <c r="L250" s="36">
        <f t="shared" si="36"/>
        <v>-9919517.2526963539</v>
      </c>
      <c r="M250" s="36">
        <f t="shared" si="37"/>
        <v>-10928438.601935824</v>
      </c>
      <c r="N250" s="40">
        <f>'jan-apr'!M250</f>
        <v>-11611260.688092232</v>
      </c>
      <c r="O250" s="40">
        <f t="shared" si="39"/>
        <v>682822.08615640737</v>
      </c>
      <c r="P250" s="4"/>
      <c r="Q250" s="4"/>
      <c r="R250" s="4"/>
    </row>
    <row r="251" spans="1:18" s="34" customFormat="1" x14ac:dyDescent="0.3">
      <c r="A251" s="33">
        <v>1426</v>
      </c>
      <c r="B251" s="34" t="s">
        <v>304</v>
      </c>
      <c r="C251" s="35">
        <v>89214</v>
      </c>
      <c r="D251" s="35">
        <v>5093</v>
      </c>
      <c r="E251" s="36">
        <f t="shared" si="31"/>
        <v>17516.984095817788</v>
      </c>
      <c r="F251" s="37">
        <f t="shared" si="38"/>
        <v>1.2563629341537621</v>
      </c>
      <c r="G251" s="38">
        <f t="shared" si="32"/>
        <v>-2144.621741815426</v>
      </c>
      <c r="H251" s="38">
        <f t="shared" si="33"/>
        <v>0</v>
      </c>
      <c r="I251" s="36">
        <f t="shared" si="34"/>
        <v>-2144.621741815426</v>
      </c>
      <c r="J251" s="39">
        <f t="shared" si="40"/>
        <v>-188.26671939531039</v>
      </c>
      <c r="K251" s="36">
        <f t="shared" si="35"/>
        <v>-2332.8884612107363</v>
      </c>
      <c r="L251" s="36">
        <f t="shared" si="36"/>
        <v>-10922558.531065965</v>
      </c>
      <c r="M251" s="36">
        <f t="shared" si="37"/>
        <v>-11881400.93294628</v>
      </c>
      <c r="N251" s="40">
        <f>'jan-apr'!M251</f>
        <v>-15242580.833075898</v>
      </c>
      <c r="O251" s="40">
        <f t="shared" si="39"/>
        <v>3361179.9001296181</v>
      </c>
      <c r="P251" s="4"/>
      <c r="Q251" s="4"/>
      <c r="R251" s="4"/>
    </row>
    <row r="252" spans="1:18" s="34" customFormat="1" x14ac:dyDescent="0.3">
      <c r="A252" s="33">
        <v>1428</v>
      </c>
      <c r="B252" s="34" t="s">
        <v>305</v>
      </c>
      <c r="C252" s="35">
        <v>33695</v>
      </c>
      <c r="D252" s="35">
        <v>3023</v>
      </c>
      <c r="E252" s="36">
        <f t="shared" si="31"/>
        <v>11146.212371816076</v>
      </c>
      <c r="F252" s="37">
        <f t="shared" si="38"/>
        <v>0.799434880088703</v>
      </c>
      <c r="G252" s="38">
        <f t="shared" si="32"/>
        <v>1677.841292585601</v>
      </c>
      <c r="H252" s="38">
        <f t="shared" si="33"/>
        <v>490.74924559387762</v>
      </c>
      <c r="I252" s="36">
        <f t="shared" si="34"/>
        <v>2168.5905381794787</v>
      </c>
      <c r="J252" s="39">
        <f t="shared" si="40"/>
        <v>-188.26671939531039</v>
      </c>
      <c r="K252" s="36">
        <f t="shared" si="35"/>
        <v>1980.3238187841682</v>
      </c>
      <c r="L252" s="36">
        <f t="shared" si="36"/>
        <v>6555649.1969165644</v>
      </c>
      <c r="M252" s="36">
        <f t="shared" si="37"/>
        <v>5986518.9041845407</v>
      </c>
      <c r="N252" s="40">
        <f>'jan-apr'!M252</f>
        <v>3670389.3392882044</v>
      </c>
      <c r="O252" s="40">
        <f t="shared" si="39"/>
        <v>2316129.5648963363</v>
      </c>
      <c r="P252" s="4"/>
      <c r="Q252" s="4"/>
      <c r="R252" s="4"/>
    </row>
    <row r="253" spans="1:18" s="34" customFormat="1" x14ac:dyDescent="0.3">
      <c r="A253" s="33">
        <v>1429</v>
      </c>
      <c r="B253" s="34" t="s">
        <v>306</v>
      </c>
      <c r="C253" s="35">
        <v>32236</v>
      </c>
      <c r="D253" s="35">
        <v>2830</v>
      </c>
      <c r="E253" s="36">
        <f t="shared" si="31"/>
        <v>11390.812720848056</v>
      </c>
      <c r="F253" s="37">
        <f t="shared" si="38"/>
        <v>0.81697824317699985</v>
      </c>
      <c r="G253" s="38">
        <f t="shared" si="32"/>
        <v>1531.081083166413</v>
      </c>
      <c r="H253" s="38">
        <f t="shared" si="33"/>
        <v>405.13912343268464</v>
      </c>
      <c r="I253" s="36">
        <f t="shared" si="34"/>
        <v>1936.2202065990978</v>
      </c>
      <c r="J253" s="39">
        <f t="shared" si="40"/>
        <v>-188.26671939531039</v>
      </c>
      <c r="K253" s="36">
        <f t="shared" si="35"/>
        <v>1747.9534872037873</v>
      </c>
      <c r="L253" s="36">
        <f t="shared" si="36"/>
        <v>5479503.1846754467</v>
      </c>
      <c r="M253" s="36">
        <f t="shared" si="37"/>
        <v>4946708.3687867178</v>
      </c>
      <c r="N253" s="40">
        <f>'jan-apr'!M253</f>
        <v>4087186.4969188282</v>
      </c>
      <c r="O253" s="40">
        <f t="shared" si="39"/>
        <v>859521.87186788954</v>
      </c>
      <c r="P253" s="4"/>
      <c r="Q253" s="4"/>
      <c r="R253" s="4"/>
    </row>
    <row r="254" spans="1:18" s="34" customFormat="1" x14ac:dyDescent="0.3">
      <c r="A254" s="33">
        <v>1430</v>
      </c>
      <c r="B254" s="34" t="s">
        <v>307</v>
      </c>
      <c r="C254" s="35">
        <v>31646</v>
      </c>
      <c r="D254" s="35">
        <v>2942</v>
      </c>
      <c r="E254" s="36">
        <f t="shared" si="31"/>
        <v>10756.628144119646</v>
      </c>
      <c r="F254" s="37">
        <f t="shared" si="38"/>
        <v>0.77149290213568456</v>
      </c>
      <c r="G254" s="38">
        <f t="shared" si="32"/>
        <v>1911.5918292034592</v>
      </c>
      <c r="H254" s="38">
        <f t="shared" si="33"/>
        <v>627.10372528762821</v>
      </c>
      <c r="I254" s="36">
        <f t="shared" si="34"/>
        <v>2538.6955544910875</v>
      </c>
      <c r="J254" s="39">
        <f t="shared" si="40"/>
        <v>-188.26671939531039</v>
      </c>
      <c r="K254" s="36">
        <f t="shared" si="35"/>
        <v>2350.4288350957772</v>
      </c>
      <c r="L254" s="36">
        <f t="shared" si="36"/>
        <v>7468842.3213127796</v>
      </c>
      <c r="M254" s="36">
        <f t="shared" si="37"/>
        <v>6914961.6328517767</v>
      </c>
      <c r="N254" s="40">
        <f>'jan-apr'!M254</f>
        <v>3812758.6126979487</v>
      </c>
      <c r="O254" s="40">
        <f t="shared" si="39"/>
        <v>3102203.020153828</v>
      </c>
      <c r="P254" s="4"/>
      <c r="Q254" s="4"/>
      <c r="R254" s="4"/>
    </row>
    <row r="255" spans="1:18" s="34" customFormat="1" x14ac:dyDescent="0.3">
      <c r="A255" s="33">
        <v>1431</v>
      </c>
      <c r="B255" s="34" t="s">
        <v>308</v>
      </c>
      <c r="C255" s="35">
        <v>37374</v>
      </c>
      <c r="D255" s="35">
        <v>3020</v>
      </c>
      <c r="E255" s="36">
        <f t="shared" si="31"/>
        <v>12375.496688741721</v>
      </c>
      <c r="F255" s="37">
        <f t="shared" si="38"/>
        <v>0.88760229765749787</v>
      </c>
      <c r="G255" s="38">
        <f t="shared" si="32"/>
        <v>940.27070243021399</v>
      </c>
      <c r="H255" s="38">
        <f t="shared" si="33"/>
        <v>60.499734669901947</v>
      </c>
      <c r="I255" s="36">
        <f t="shared" si="34"/>
        <v>1000.7704371001159</v>
      </c>
      <c r="J255" s="39">
        <f t="shared" si="40"/>
        <v>-188.26671939531039</v>
      </c>
      <c r="K255" s="36">
        <f t="shared" si="35"/>
        <v>812.50371770480558</v>
      </c>
      <c r="L255" s="36">
        <f t="shared" si="36"/>
        <v>3022326.7200423502</v>
      </c>
      <c r="M255" s="36">
        <f t="shared" si="37"/>
        <v>2453761.227468513</v>
      </c>
      <c r="N255" s="40">
        <f>'jan-apr'!M255</f>
        <v>921245.25507771201</v>
      </c>
      <c r="O255" s="40">
        <f t="shared" si="39"/>
        <v>1532515.9723908009</v>
      </c>
      <c r="P255" s="4"/>
      <c r="Q255" s="4"/>
      <c r="R255" s="4"/>
    </row>
    <row r="256" spans="1:18" s="34" customFormat="1" x14ac:dyDescent="0.3">
      <c r="A256" s="33">
        <v>1432</v>
      </c>
      <c r="B256" s="34" t="s">
        <v>309</v>
      </c>
      <c r="C256" s="35">
        <v>174295</v>
      </c>
      <c r="D256" s="35">
        <v>12900</v>
      </c>
      <c r="E256" s="36">
        <f t="shared" si="31"/>
        <v>13511.240310077519</v>
      </c>
      <c r="F256" s="37">
        <f t="shared" si="38"/>
        <v>0.96906073712074647</v>
      </c>
      <c r="G256" s="38">
        <f t="shared" si="32"/>
        <v>258.82452962873538</v>
      </c>
      <c r="H256" s="38">
        <f t="shared" si="33"/>
        <v>0</v>
      </c>
      <c r="I256" s="36">
        <f t="shared" si="34"/>
        <v>258.82452962873538</v>
      </c>
      <c r="J256" s="39">
        <f t="shared" si="40"/>
        <v>-188.26671939531039</v>
      </c>
      <c r="K256" s="36">
        <f t="shared" si="35"/>
        <v>70.557810233424988</v>
      </c>
      <c r="L256" s="36">
        <f t="shared" si="36"/>
        <v>3338836.4322106862</v>
      </c>
      <c r="M256" s="36">
        <f t="shared" si="37"/>
        <v>910195.75201118237</v>
      </c>
      <c r="N256" s="40">
        <f>'jan-apr'!M256</f>
        <v>806736.35447102063</v>
      </c>
      <c r="O256" s="40">
        <f t="shared" si="39"/>
        <v>103459.39754016174</v>
      </c>
      <c r="P256" s="4"/>
      <c r="Q256" s="4"/>
      <c r="R256" s="4"/>
    </row>
    <row r="257" spans="1:18" s="34" customFormat="1" x14ac:dyDescent="0.3">
      <c r="A257" s="33">
        <v>1433</v>
      </c>
      <c r="B257" s="34" t="s">
        <v>310</v>
      </c>
      <c r="C257" s="35">
        <v>29695</v>
      </c>
      <c r="D257" s="35">
        <v>2840</v>
      </c>
      <c r="E257" s="36">
        <f t="shared" si="31"/>
        <v>10455.985915492958</v>
      </c>
      <c r="F257" s="37">
        <f t="shared" si="38"/>
        <v>0.74993007200340556</v>
      </c>
      <c r="G257" s="38">
        <f t="shared" si="32"/>
        <v>2091.9771663794718</v>
      </c>
      <c r="H257" s="38">
        <f t="shared" si="33"/>
        <v>732.32850530696896</v>
      </c>
      <c r="I257" s="36">
        <f t="shared" si="34"/>
        <v>2824.3056716864407</v>
      </c>
      <c r="J257" s="39">
        <f t="shared" si="40"/>
        <v>-188.26671939531039</v>
      </c>
      <c r="K257" s="36">
        <f t="shared" si="35"/>
        <v>2636.0389522911305</v>
      </c>
      <c r="L257" s="36">
        <f t="shared" si="36"/>
        <v>8021028.1075894916</v>
      </c>
      <c r="M257" s="36">
        <f t="shared" si="37"/>
        <v>7486350.6245068107</v>
      </c>
      <c r="N257" s="40">
        <f>'jan-apr'!M257</f>
        <v>3977014.3643991076</v>
      </c>
      <c r="O257" s="40">
        <f t="shared" si="39"/>
        <v>3509336.260107703</v>
      </c>
      <c r="P257" s="4"/>
      <c r="Q257" s="4"/>
      <c r="R257" s="4"/>
    </row>
    <row r="258" spans="1:18" s="34" customFormat="1" x14ac:dyDescent="0.3">
      <c r="A258" s="33">
        <v>1438</v>
      </c>
      <c r="B258" s="34" t="s">
        <v>311</v>
      </c>
      <c r="C258" s="35">
        <v>54090</v>
      </c>
      <c r="D258" s="35">
        <v>3846</v>
      </c>
      <c r="E258" s="36">
        <f t="shared" si="31"/>
        <v>14063.96255850234</v>
      </c>
      <c r="F258" s="37">
        <f t="shared" si="38"/>
        <v>1.0087033914729229</v>
      </c>
      <c r="G258" s="38">
        <f t="shared" si="32"/>
        <v>-72.808819426157427</v>
      </c>
      <c r="H258" s="38">
        <f t="shared" si="33"/>
        <v>0</v>
      </c>
      <c r="I258" s="36">
        <f t="shared" si="34"/>
        <v>-72.808819426157427</v>
      </c>
      <c r="J258" s="39">
        <f t="shared" si="40"/>
        <v>-188.26671939531039</v>
      </c>
      <c r="K258" s="36">
        <f t="shared" si="35"/>
        <v>-261.07553882146783</v>
      </c>
      <c r="L258" s="36">
        <f t="shared" si="36"/>
        <v>-280022.71951300144</v>
      </c>
      <c r="M258" s="36">
        <f t="shared" si="37"/>
        <v>-1004096.5223073653</v>
      </c>
      <c r="N258" s="40">
        <f>'jan-apr'!M258</f>
        <v>-3776855.3473414327</v>
      </c>
      <c r="O258" s="40">
        <f t="shared" si="39"/>
        <v>2772758.8250340675</v>
      </c>
      <c r="P258" s="4"/>
      <c r="Q258" s="4"/>
      <c r="R258" s="4"/>
    </row>
    <row r="259" spans="1:18" s="34" customFormat="1" x14ac:dyDescent="0.3">
      <c r="A259" s="33">
        <v>1439</v>
      </c>
      <c r="B259" s="34" t="s">
        <v>312</v>
      </c>
      <c r="C259" s="35">
        <v>76222</v>
      </c>
      <c r="D259" s="35">
        <v>6046</v>
      </c>
      <c r="E259" s="36">
        <f t="shared" si="31"/>
        <v>12607.012901091632</v>
      </c>
      <c r="F259" s="37">
        <f t="shared" si="38"/>
        <v>0.90420723297404837</v>
      </c>
      <c r="G259" s="38">
        <f t="shared" si="32"/>
        <v>801.3609750202678</v>
      </c>
      <c r="H259" s="38">
        <f t="shared" si="33"/>
        <v>0</v>
      </c>
      <c r="I259" s="36">
        <f t="shared" si="34"/>
        <v>801.3609750202678</v>
      </c>
      <c r="J259" s="39">
        <f t="shared" si="40"/>
        <v>-188.26671939531039</v>
      </c>
      <c r="K259" s="36">
        <f t="shared" si="35"/>
        <v>613.09425562495744</v>
      </c>
      <c r="L259" s="36">
        <f t="shared" si="36"/>
        <v>4845028.4549725391</v>
      </c>
      <c r="M259" s="36">
        <f t="shared" si="37"/>
        <v>3706767.8695084928</v>
      </c>
      <c r="N259" s="40">
        <f>'jan-apr'!M259</f>
        <v>1261034.5735761058</v>
      </c>
      <c r="O259" s="40">
        <f t="shared" si="39"/>
        <v>2445733.295932387</v>
      </c>
      <c r="P259" s="4"/>
      <c r="Q259" s="4"/>
      <c r="R259" s="4"/>
    </row>
    <row r="260" spans="1:18" s="34" customFormat="1" x14ac:dyDescent="0.3">
      <c r="A260" s="33">
        <v>1441</v>
      </c>
      <c r="B260" s="34" t="s">
        <v>313</v>
      </c>
      <c r="C260" s="35">
        <v>31058</v>
      </c>
      <c r="D260" s="35">
        <v>2774</v>
      </c>
      <c r="E260" s="36">
        <f t="shared" si="31"/>
        <v>11196.106705118962</v>
      </c>
      <c r="F260" s="37">
        <f t="shared" si="38"/>
        <v>0.8030134293779625</v>
      </c>
      <c r="G260" s="38">
        <f t="shared" si="32"/>
        <v>1647.9046926038695</v>
      </c>
      <c r="H260" s="38">
        <f t="shared" si="33"/>
        <v>473.28622893786763</v>
      </c>
      <c r="I260" s="36">
        <f t="shared" si="34"/>
        <v>2121.1909215417372</v>
      </c>
      <c r="J260" s="39">
        <f t="shared" si="40"/>
        <v>-188.26671939531039</v>
      </c>
      <c r="K260" s="36">
        <f t="shared" si="35"/>
        <v>1932.9242021464268</v>
      </c>
      <c r="L260" s="36">
        <f t="shared" si="36"/>
        <v>5884183.6163567789</v>
      </c>
      <c r="M260" s="36">
        <f t="shared" si="37"/>
        <v>5361931.7367541874</v>
      </c>
      <c r="N260" s="40">
        <f>'jan-apr'!M260</f>
        <v>2180950.4390292699</v>
      </c>
      <c r="O260" s="40">
        <f t="shared" si="39"/>
        <v>3180981.2977249175</v>
      </c>
      <c r="P260" s="4"/>
      <c r="Q260" s="4"/>
      <c r="R260" s="4"/>
    </row>
    <row r="261" spans="1:18" s="34" customFormat="1" x14ac:dyDescent="0.3">
      <c r="A261" s="33">
        <v>1443</v>
      </c>
      <c r="B261" s="34" t="s">
        <v>314</v>
      </c>
      <c r="C261" s="35">
        <v>67181</v>
      </c>
      <c r="D261" s="35">
        <v>6015</v>
      </c>
      <c r="E261" s="36">
        <f t="shared" si="31"/>
        <v>11168.911055694098</v>
      </c>
      <c r="F261" s="37">
        <f t="shared" si="38"/>
        <v>0.80106288779382084</v>
      </c>
      <c r="G261" s="38">
        <f t="shared" si="32"/>
        <v>1664.2220822587881</v>
      </c>
      <c r="H261" s="38">
        <f t="shared" si="33"/>
        <v>482.80470623657015</v>
      </c>
      <c r="I261" s="36">
        <f t="shared" si="34"/>
        <v>2147.0267884953582</v>
      </c>
      <c r="J261" s="39">
        <f t="shared" si="40"/>
        <v>-188.26671939531039</v>
      </c>
      <c r="K261" s="36">
        <f t="shared" si="35"/>
        <v>1958.7600691000478</v>
      </c>
      <c r="L261" s="36">
        <f t="shared" si="36"/>
        <v>12914366.132799581</v>
      </c>
      <c r="M261" s="36">
        <f t="shared" si="37"/>
        <v>11781941.815636788</v>
      </c>
      <c r="N261" s="40">
        <f>'jan-apr'!M261</f>
        <v>6204587.2893875446</v>
      </c>
      <c r="O261" s="40">
        <f t="shared" si="39"/>
        <v>5577354.5262492429</v>
      </c>
      <c r="P261" s="4"/>
      <c r="Q261" s="4"/>
      <c r="R261" s="4"/>
    </row>
    <row r="262" spans="1:18" s="34" customFormat="1" x14ac:dyDescent="0.3">
      <c r="A262" s="33">
        <v>1444</v>
      </c>
      <c r="B262" s="34" t="s">
        <v>315</v>
      </c>
      <c r="C262" s="35">
        <v>12272</v>
      </c>
      <c r="D262" s="35">
        <v>1200</v>
      </c>
      <c r="E262" s="36">
        <f t="shared" si="31"/>
        <v>10226.666666666666</v>
      </c>
      <c r="F262" s="37">
        <f t="shared" si="38"/>
        <v>0.73348270853390718</v>
      </c>
      <c r="G262" s="38">
        <f t="shared" si="32"/>
        <v>2229.5687156752469</v>
      </c>
      <c r="H262" s="38">
        <f t="shared" si="33"/>
        <v>812.59024239617122</v>
      </c>
      <c r="I262" s="36">
        <f t="shared" si="34"/>
        <v>3042.1589580714181</v>
      </c>
      <c r="J262" s="39">
        <f t="shared" si="40"/>
        <v>-188.26671939531039</v>
      </c>
      <c r="K262" s="36">
        <f t="shared" si="35"/>
        <v>2853.8922386761078</v>
      </c>
      <c r="L262" s="36">
        <f t="shared" si="36"/>
        <v>3650590.7496857014</v>
      </c>
      <c r="M262" s="36">
        <f t="shared" si="37"/>
        <v>3424670.6864113295</v>
      </c>
      <c r="N262" s="40">
        <f>'jan-apr'!M262</f>
        <v>1687694.0976334256</v>
      </c>
      <c r="O262" s="40">
        <f t="shared" si="39"/>
        <v>1736976.5887779039</v>
      </c>
      <c r="P262" s="4"/>
      <c r="Q262" s="4"/>
      <c r="R262" s="4"/>
    </row>
    <row r="263" spans="1:18" s="34" customFormat="1" x14ac:dyDescent="0.3">
      <c r="A263" s="33">
        <v>1445</v>
      </c>
      <c r="B263" s="34" t="s">
        <v>316</v>
      </c>
      <c r="C263" s="35">
        <v>68152</v>
      </c>
      <c r="D263" s="35">
        <v>5784</v>
      </c>
      <c r="E263" s="36">
        <f t="shared" si="31"/>
        <v>11782.849239280775</v>
      </c>
      <c r="F263" s="37">
        <f t="shared" si="38"/>
        <v>0.84509610569827431</v>
      </c>
      <c r="G263" s="38">
        <f t="shared" si="32"/>
        <v>1295.8591721067819</v>
      </c>
      <c r="H263" s="38">
        <f t="shared" si="33"/>
        <v>267.92634198123324</v>
      </c>
      <c r="I263" s="36">
        <f t="shared" si="34"/>
        <v>1563.7855140880151</v>
      </c>
      <c r="J263" s="39">
        <f t="shared" si="40"/>
        <v>-188.26671939531039</v>
      </c>
      <c r="K263" s="36">
        <f t="shared" si="35"/>
        <v>1375.5187946927047</v>
      </c>
      <c r="L263" s="36">
        <f t="shared" si="36"/>
        <v>9044935.41348508</v>
      </c>
      <c r="M263" s="36">
        <f t="shared" si="37"/>
        <v>7956000.7085026037</v>
      </c>
      <c r="N263" s="40">
        <f>'jan-apr'!M263</f>
        <v>4551988.5505931135</v>
      </c>
      <c r="O263" s="40">
        <f t="shared" si="39"/>
        <v>3404012.1579094902</v>
      </c>
      <c r="P263" s="4"/>
      <c r="Q263" s="4"/>
      <c r="R263" s="4"/>
    </row>
    <row r="264" spans="1:18" s="34" customFormat="1" x14ac:dyDescent="0.3">
      <c r="A264" s="33">
        <v>1449</v>
      </c>
      <c r="B264" s="34" t="s">
        <v>317</v>
      </c>
      <c r="C264" s="35">
        <v>83142</v>
      </c>
      <c r="D264" s="35">
        <v>7168</v>
      </c>
      <c r="E264" s="36">
        <f t="shared" ref="E264:E327" si="41">(C264*1000)/D264</f>
        <v>11599.051339285714</v>
      </c>
      <c r="F264" s="37">
        <f t="shared" si="38"/>
        <v>0.83191364987905447</v>
      </c>
      <c r="G264" s="38">
        <f t="shared" ref="G264:G327" si="42">(E$437-E264)*0.6</f>
        <v>1406.1379121038185</v>
      </c>
      <c r="H264" s="38">
        <f t="shared" ref="H264:H327" si="43">IF(E264&gt;=E$437*0.9,0,IF(E264&lt;0.9*E$437,(E$437*0.9-E264)*0.35))</f>
        <v>332.25560697950459</v>
      </c>
      <c r="I264" s="36">
        <f t="shared" ref="I264:I327" si="44">G264+H264</f>
        <v>1738.3935190833231</v>
      </c>
      <c r="J264" s="39">
        <f t="shared" si="40"/>
        <v>-188.26671939531039</v>
      </c>
      <c r="K264" s="36">
        <f t="shared" ref="K264:K327" si="45">I264+J264</f>
        <v>1550.1267996880126</v>
      </c>
      <c r="L264" s="36">
        <f t="shared" ref="L264:L327" si="46">(I264*D264)</f>
        <v>12460804.74478926</v>
      </c>
      <c r="M264" s="36">
        <f t="shared" ref="M264:M327" si="47">(K264*D264)</f>
        <v>11111308.900163675</v>
      </c>
      <c r="N264" s="40">
        <f>'jan-apr'!M264</f>
        <v>7471015.409863662</v>
      </c>
      <c r="O264" s="40">
        <f t="shared" si="39"/>
        <v>3640293.4903000128</v>
      </c>
      <c r="P264" s="4"/>
      <c r="Q264" s="4"/>
      <c r="R264" s="4"/>
    </row>
    <row r="265" spans="1:18" s="34" customFormat="1" x14ac:dyDescent="0.3">
      <c r="A265" s="33">
        <v>1502</v>
      </c>
      <c r="B265" s="34" t="s">
        <v>318</v>
      </c>
      <c r="C265" s="35">
        <v>358121</v>
      </c>
      <c r="D265" s="35">
        <v>26732</v>
      </c>
      <c r="E265" s="36">
        <f t="shared" si="41"/>
        <v>13396.715546910071</v>
      </c>
      <c r="F265" s="37">
        <f t="shared" ref="F265:F328" si="48">IF(ISNUMBER(C265),E265/E$437,"")</f>
        <v>0.96084672797971682</v>
      </c>
      <c r="G265" s="38">
        <f t="shared" si="42"/>
        <v>327.53938752920436</v>
      </c>
      <c r="H265" s="38">
        <f t="shared" si="43"/>
        <v>0</v>
      </c>
      <c r="I265" s="36">
        <f t="shared" si="44"/>
        <v>327.53938752920436</v>
      </c>
      <c r="J265" s="39">
        <f t="shared" si="40"/>
        <v>-188.26671939531039</v>
      </c>
      <c r="K265" s="36">
        <f t="shared" si="45"/>
        <v>139.27266813389397</v>
      </c>
      <c r="L265" s="36">
        <f t="shared" si="46"/>
        <v>8755782.9074306916</v>
      </c>
      <c r="M265" s="36">
        <f t="shared" si="47"/>
        <v>3723036.9645552537</v>
      </c>
      <c r="N265" s="40">
        <f>'jan-apr'!M265</f>
        <v>1922983.8936216473</v>
      </c>
      <c r="O265" s="40">
        <f t="shared" ref="O265:O328" si="49">M265-N265</f>
        <v>1800053.0709336065</v>
      </c>
      <c r="P265" s="4"/>
      <c r="Q265" s="4"/>
      <c r="R265" s="4"/>
    </row>
    <row r="266" spans="1:18" s="34" customFormat="1" x14ac:dyDescent="0.3">
      <c r="A266" s="33">
        <v>1504</v>
      </c>
      <c r="B266" s="34" t="s">
        <v>319</v>
      </c>
      <c r="C266" s="35">
        <v>648136</v>
      </c>
      <c r="D266" s="35">
        <v>46747</v>
      </c>
      <c r="E266" s="36">
        <f t="shared" si="41"/>
        <v>13864.761375061502</v>
      </c>
      <c r="F266" s="37">
        <f t="shared" si="48"/>
        <v>0.99441617274019667</v>
      </c>
      <c r="G266" s="38">
        <f t="shared" si="42"/>
        <v>46.711890638345722</v>
      </c>
      <c r="H266" s="38">
        <f t="shared" si="43"/>
        <v>0</v>
      </c>
      <c r="I266" s="36">
        <f t="shared" si="44"/>
        <v>46.711890638345722</v>
      </c>
      <c r="J266" s="39">
        <f t="shared" ref="J266:J329" si="50">I$439</f>
        <v>-188.26671939531039</v>
      </c>
      <c r="K266" s="36">
        <f t="shared" si="45"/>
        <v>-141.55482875696467</v>
      </c>
      <c r="L266" s="36">
        <f t="shared" si="46"/>
        <v>2183640.7516707475</v>
      </c>
      <c r="M266" s="36">
        <f t="shared" si="47"/>
        <v>-6617263.5799018275</v>
      </c>
      <c r="N266" s="40">
        <f>'jan-apr'!M266</f>
        <v>-7808511.212212652</v>
      </c>
      <c r="O266" s="40">
        <f t="shared" si="49"/>
        <v>1191247.6323108245</v>
      </c>
      <c r="P266" s="4"/>
      <c r="Q266" s="4"/>
      <c r="R266" s="4"/>
    </row>
    <row r="267" spans="1:18" s="34" customFormat="1" x14ac:dyDescent="0.3">
      <c r="A267" s="33">
        <v>1505</v>
      </c>
      <c r="B267" s="34" t="s">
        <v>320</v>
      </c>
      <c r="C267" s="35">
        <v>297976</v>
      </c>
      <c r="D267" s="35">
        <v>24526</v>
      </c>
      <c r="E267" s="36">
        <f t="shared" si="41"/>
        <v>12149.39248144826</v>
      </c>
      <c r="F267" s="37">
        <f t="shared" si="48"/>
        <v>0.87138552519564783</v>
      </c>
      <c r="G267" s="38">
        <f t="shared" si="42"/>
        <v>1075.933226806291</v>
      </c>
      <c r="H267" s="38">
        <f t="shared" si="43"/>
        <v>139.63620722261348</v>
      </c>
      <c r="I267" s="36">
        <f t="shared" si="44"/>
        <v>1215.5694340289044</v>
      </c>
      <c r="J267" s="39">
        <f t="shared" si="50"/>
        <v>-188.26671939531039</v>
      </c>
      <c r="K267" s="36">
        <f t="shared" si="45"/>
        <v>1027.302714633594</v>
      </c>
      <c r="L267" s="36">
        <f t="shared" si="46"/>
        <v>29813055.93899291</v>
      </c>
      <c r="M267" s="36">
        <f t="shared" si="47"/>
        <v>25195626.379103526</v>
      </c>
      <c r="N267" s="40">
        <f>'jan-apr'!M267</f>
        <v>9464149.9092834275</v>
      </c>
      <c r="O267" s="40">
        <f t="shared" si="49"/>
        <v>15731476.469820099</v>
      </c>
      <c r="P267" s="4"/>
      <c r="Q267" s="4"/>
      <c r="R267" s="4"/>
    </row>
    <row r="268" spans="1:18" s="34" customFormat="1" x14ac:dyDescent="0.3">
      <c r="A268" s="33">
        <v>1511</v>
      </c>
      <c r="B268" s="34" t="s">
        <v>321</v>
      </c>
      <c r="C268" s="35">
        <v>37490</v>
      </c>
      <c r="D268" s="35">
        <v>3256</v>
      </c>
      <c r="E268" s="36">
        <f t="shared" si="41"/>
        <v>11514.127764127765</v>
      </c>
      <c r="F268" s="37">
        <f t="shared" si="48"/>
        <v>0.82582271370644345</v>
      </c>
      <c r="G268" s="38">
        <f t="shared" si="42"/>
        <v>1457.092057198588</v>
      </c>
      <c r="H268" s="38">
        <f t="shared" si="43"/>
        <v>361.97885828478672</v>
      </c>
      <c r="I268" s="36">
        <f t="shared" si="44"/>
        <v>1819.0709154833748</v>
      </c>
      <c r="J268" s="39">
        <f t="shared" si="50"/>
        <v>-188.26671939531039</v>
      </c>
      <c r="K268" s="36">
        <f t="shared" si="45"/>
        <v>1630.8041960880644</v>
      </c>
      <c r="L268" s="36">
        <f t="shared" si="46"/>
        <v>5922894.9008138683</v>
      </c>
      <c r="M268" s="36">
        <f t="shared" si="47"/>
        <v>5309898.4624627372</v>
      </c>
      <c r="N268" s="40">
        <f>'jan-apr'!M268</f>
        <v>2979153.651578695</v>
      </c>
      <c r="O268" s="40">
        <f t="shared" si="49"/>
        <v>2330744.8108840422</v>
      </c>
      <c r="P268" s="4"/>
      <c r="Q268" s="4"/>
      <c r="R268" s="4"/>
    </row>
    <row r="269" spans="1:18" s="34" customFormat="1" x14ac:dyDescent="0.3">
      <c r="A269" s="33">
        <v>1514</v>
      </c>
      <c r="B269" s="34" t="s">
        <v>178</v>
      </c>
      <c r="C269" s="35">
        <v>32318</v>
      </c>
      <c r="D269" s="35">
        <v>2559</v>
      </c>
      <c r="E269" s="36">
        <f t="shared" si="41"/>
        <v>12629.152012504885</v>
      </c>
      <c r="F269" s="37">
        <f t="shared" si="48"/>
        <v>0.90579510670976482</v>
      </c>
      <c r="G269" s="38">
        <f t="shared" si="42"/>
        <v>788.07750817231602</v>
      </c>
      <c r="H269" s="38">
        <f t="shared" si="43"/>
        <v>0</v>
      </c>
      <c r="I269" s="36">
        <f t="shared" si="44"/>
        <v>788.07750817231602</v>
      </c>
      <c r="J269" s="39">
        <f t="shared" si="50"/>
        <v>-188.26671939531039</v>
      </c>
      <c r="K269" s="36">
        <f t="shared" si="45"/>
        <v>599.81078877700565</v>
      </c>
      <c r="L269" s="36">
        <f t="shared" si="46"/>
        <v>2016690.3434129567</v>
      </c>
      <c r="M269" s="36">
        <f t="shared" si="47"/>
        <v>1534915.8084803575</v>
      </c>
      <c r="N269" s="40">
        <f>'jan-apr'!M269</f>
        <v>-50556.951078190439</v>
      </c>
      <c r="O269" s="40">
        <f t="shared" si="49"/>
        <v>1585472.759558548</v>
      </c>
      <c r="P269" s="4"/>
      <c r="Q269" s="4"/>
      <c r="R269" s="4"/>
    </row>
    <row r="270" spans="1:18" s="34" customFormat="1" x14ac:dyDescent="0.3">
      <c r="A270" s="33">
        <v>1515</v>
      </c>
      <c r="B270" s="34" t="s">
        <v>322</v>
      </c>
      <c r="C270" s="35">
        <v>131871</v>
      </c>
      <c r="D270" s="35">
        <v>8972</v>
      </c>
      <c r="E270" s="36">
        <f t="shared" si="41"/>
        <v>14698.060633080695</v>
      </c>
      <c r="F270" s="37">
        <f t="shared" si="48"/>
        <v>1.0541825283586335</v>
      </c>
      <c r="G270" s="38">
        <f t="shared" si="42"/>
        <v>-453.26766417317009</v>
      </c>
      <c r="H270" s="38">
        <f t="shared" si="43"/>
        <v>0</v>
      </c>
      <c r="I270" s="36">
        <f t="shared" si="44"/>
        <v>-453.26766417317009</v>
      </c>
      <c r="J270" s="39">
        <f t="shared" si="50"/>
        <v>-188.26671939531039</v>
      </c>
      <c r="K270" s="36">
        <f t="shared" si="45"/>
        <v>-641.53438356848051</v>
      </c>
      <c r="L270" s="36">
        <f t="shared" si="46"/>
        <v>-4066717.4829616821</v>
      </c>
      <c r="M270" s="36">
        <f t="shared" si="47"/>
        <v>-5755846.4893764071</v>
      </c>
      <c r="N270" s="40">
        <f>'jan-apr'!M270</f>
        <v>-5207443.8316035671</v>
      </c>
      <c r="O270" s="40">
        <f t="shared" si="49"/>
        <v>-548402.65777284</v>
      </c>
      <c r="P270" s="4"/>
      <c r="Q270" s="4"/>
      <c r="R270" s="4"/>
    </row>
    <row r="271" spans="1:18" s="34" customFormat="1" x14ac:dyDescent="0.3">
      <c r="A271" s="33">
        <v>1516</v>
      </c>
      <c r="B271" s="34" t="s">
        <v>323</v>
      </c>
      <c r="C271" s="35">
        <v>126076</v>
      </c>
      <c r="D271" s="35">
        <v>8430</v>
      </c>
      <c r="E271" s="36">
        <f t="shared" si="41"/>
        <v>14955.634638196916</v>
      </c>
      <c r="F271" s="37">
        <f t="shared" si="48"/>
        <v>1.0726563952674246</v>
      </c>
      <c r="G271" s="38">
        <f t="shared" si="42"/>
        <v>-607.8120672429028</v>
      </c>
      <c r="H271" s="38">
        <f t="shared" si="43"/>
        <v>0</v>
      </c>
      <c r="I271" s="36">
        <f t="shared" si="44"/>
        <v>-607.8120672429028</v>
      </c>
      <c r="J271" s="39">
        <f t="shared" si="50"/>
        <v>-188.26671939531039</v>
      </c>
      <c r="K271" s="36">
        <f t="shared" si="45"/>
        <v>-796.07878663821316</v>
      </c>
      <c r="L271" s="36">
        <f t="shared" si="46"/>
        <v>-5123855.7268576706</v>
      </c>
      <c r="M271" s="36">
        <f t="shared" si="47"/>
        <v>-6710944.1713601369</v>
      </c>
      <c r="N271" s="40">
        <f>'jan-apr'!M271</f>
        <v>-4861190.89393871</v>
      </c>
      <c r="O271" s="40">
        <f t="shared" si="49"/>
        <v>-1849753.277421427</v>
      </c>
      <c r="P271" s="4"/>
      <c r="Q271" s="4"/>
      <c r="R271" s="4"/>
    </row>
    <row r="272" spans="1:18" s="34" customFormat="1" x14ac:dyDescent="0.3">
      <c r="A272" s="33">
        <v>1517</v>
      </c>
      <c r="B272" s="34" t="s">
        <v>324</v>
      </c>
      <c r="C272" s="35">
        <v>59444</v>
      </c>
      <c r="D272" s="35">
        <v>5189</v>
      </c>
      <c r="E272" s="36">
        <f t="shared" si="41"/>
        <v>11455.771825014453</v>
      </c>
      <c r="F272" s="37">
        <f t="shared" si="48"/>
        <v>0.82163727639094097</v>
      </c>
      <c r="G272" s="38">
        <f t="shared" si="42"/>
        <v>1492.1056206665746</v>
      </c>
      <c r="H272" s="38">
        <f t="shared" si="43"/>
        <v>382.40343697444564</v>
      </c>
      <c r="I272" s="36">
        <f t="shared" si="44"/>
        <v>1874.5090576410203</v>
      </c>
      <c r="J272" s="39">
        <f t="shared" si="50"/>
        <v>-188.26671939531039</v>
      </c>
      <c r="K272" s="36">
        <f t="shared" si="45"/>
        <v>1686.2423382457098</v>
      </c>
      <c r="L272" s="36">
        <f t="shared" si="46"/>
        <v>9726827.5000992548</v>
      </c>
      <c r="M272" s="36">
        <f t="shared" si="47"/>
        <v>8749911.4931569882</v>
      </c>
      <c r="N272" s="40">
        <f>'jan-apr'!M272</f>
        <v>4139455.4355165376</v>
      </c>
      <c r="O272" s="40">
        <f t="shared" si="49"/>
        <v>4610456.0576404501</v>
      </c>
      <c r="P272" s="4"/>
      <c r="Q272" s="4"/>
      <c r="R272" s="4"/>
    </row>
    <row r="273" spans="1:18" s="34" customFormat="1" x14ac:dyDescent="0.3">
      <c r="A273" s="33">
        <v>1519</v>
      </c>
      <c r="B273" s="34" t="s">
        <v>325</v>
      </c>
      <c r="C273" s="35">
        <v>103795</v>
      </c>
      <c r="D273" s="35">
        <v>9037</v>
      </c>
      <c r="E273" s="36">
        <f t="shared" si="41"/>
        <v>11485.559367046586</v>
      </c>
      <c r="F273" s="37">
        <f t="shared" si="48"/>
        <v>0.82377371514683695</v>
      </c>
      <c r="G273" s="38">
        <f t="shared" si="42"/>
        <v>1474.2330954472952</v>
      </c>
      <c r="H273" s="38">
        <f t="shared" si="43"/>
        <v>371.97779726319931</v>
      </c>
      <c r="I273" s="36">
        <f t="shared" si="44"/>
        <v>1846.2108927104946</v>
      </c>
      <c r="J273" s="39">
        <f t="shared" si="50"/>
        <v>-188.26671939531039</v>
      </c>
      <c r="K273" s="36">
        <f t="shared" si="45"/>
        <v>1657.9441733151841</v>
      </c>
      <c r="L273" s="36">
        <f t="shared" si="46"/>
        <v>16684207.83742474</v>
      </c>
      <c r="M273" s="36">
        <f t="shared" si="47"/>
        <v>14982841.49424932</v>
      </c>
      <c r="N273" s="40">
        <f>'jan-apr'!M273</f>
        <v>6873068.8419277249</v>
      </c>
      <c r="O273" s="40">
        <f t="shared" si="49"/>
        <v>8109772.6523215948</v>
      </c>
      <c r="P273" s="4"/>
      <c r="Q273" s="4"/>
      <c r="R273" s="4"/>
    </row>
    <row r="274" spans="1:18" s="34" customFormat="1" x14ac:dyDescent="0.3">
      <c r="A274" s="33">
        <v>1520</v>
      </c>
      <c r="B274" s="34" t="s">
        <v>326</v>
      </c>
      <c r="C274" s="35">
        <v>124534</v>
      </c>
      <c r="D274" s="35">
        <v>10677</v>
      </c>
      <c r="E274" s="36">
        <f t="shared" si="41"/>
        <v>11663.763229371547</v>
      </c>
      <c r="F274" s="37">
        <f t="shared" si="48"/>
        <v>0.83655495226639198</v>
      </c>
      <c r="G274" s="38">
        <f t="shared" si="42"/>
        <v>1367.3107780523187</v>
      </c>
      <c r="H274" s="38">
        <f t="shared" si="43"/>
        <v>309.60644544946297</v>
      </c>
      <c r="I274" s="36">
        <f t="shared" si="44"/>
        <v>1676.9172235017818</v>
      </c>
      <c r="J274" s="39">
        <f t="shared" si="50"/>
        <v>-188.26671939531039</v>
      </c>
      <c r="K274" s="36">
        <f t="shared" si="45"/>
        <v>1488.6505041064713</v>
      </c>
      <c r="L274" s="36">
        <f t="shared" si="46"/>
        <v>17904445.195328522</v>
      </c>
      <c r="M274" s="36">
        <f t="shared" si="47"/>
        <v>15894321.432344794</v>
      </c>
      <c r="N274" s="40">
        <f>'jan-apr'!M274</f>
        <v>5246489.1086934078</v>
      </c>
      <c r="O274" s="40">
        <f t="shared" si="49"/>
        <v>10647832.323651386</v>
      </c>
      <c r="P274" s="4"/>
      <c r="Q274" s="4"/>
      <c r="R274" s="4"/>
    </row>
    <row r="275" spans="1:18" s="34" customFormat="1" x14ac:dyDescent="0.3">
      <c r="A275" s="33">
        <v>1523</v>
      </c>
      <c r="B275" s="34" t="s">
        <v>327</v>
      </c>
      <c r="C275" s="35">
        <v>27267</v>
      </c>
      <c r="D275" s="35">
        <v>2310</v>
      </c>
      <c r="E275" s="36">
        <f t="shared" si="41"/>
        <v>11803.896103896104</v>
      </c>
      <c r="F275" s="37">
        <f t="shared" si="48"/>
        <v>0.8466056406980329</v>
      </c>
      <c r="G275" s="38">
        <f t="shared" si="42"/>
        <v>1283.2310533375842</v>
      </c>
      <c r="H275" s="38">
        <f t="shared" si="43"/>
        <v>260.55993936586793</v>
      </c>
      <c r="I275" s="36">
        <f t="shared" si="44"/>
        <v>1543.790992703452</v>
      </c>
      <c r="J275" s="39">
        <f t="shared" si="50"/>
        <v>-188.26671939531039</v>
      </c>
      <c r="K275" s="36">
        <f t="shared" si="45"/>
        <v>1355.5242733081416</v>
      </c>
      <c r="L275" s="36">
        <f t="shared" si="46"/>
        <v>3566157.1931449743</v>
      </c>
      <c r="M275" s="36">
        <f t="shared" si="47"/>
        <v>3131261.071341807</v>
      </c>
      <c r="N275" s="40">
        <f>'jan-apr'!M275</f>
        <v>1616687.3879443451</v>
      </c>
      <c r="O275" s="40">
        <f t="shared" si="49"/>
        <v>1514573.6833974619</v>
      </c>
      <c r="P275" s="4"/>
      <c r="Q275" s="4"/>
      <c r="R275" s="4"/>
    </row>
    <row r="276" spans="1:18" s="34" customFormat="1" x14ac:dyDescent="0.3">
      <c r="A276" s="33">
        <v>1524</v>
      </c>
      <c r="B276" s="34" t="s">
        <v>328</v>
      </c>
      <c r="C276" s="35">
        <v>25933</v>
      </c>
      <c r="D276" s="35">
        <v>1652</v>
      </c>
      <c r="E276" s="36">
        <f t="shared" si="41"/>
        <v>15697.941888619855</v>
      </c>
      <c r="F276" s="37">
        <f t="shared" si="48"/>
        <v>1.1258965712065943</v>
      </c>
      <c r="G276" s="38">
        <f t="shared" si="42"/>
        <v>-1053.1964174966658</v>
      </c>
      <c r="H276" s="38">
        <f t="shared" si="43"/>
        <v>0</v>
      </c>
      <c r="I276" s="36">
        <f t="shared" si="44"/>
        <v>-1053.1964174966658</v>
      </c>
      <c r="J276" s="39">
        <f t="shared" si="50"/>
        <v>-188.26671939531039</v>
      </c>
      <c r="K276" s="36">
        <f t="shared" si="45"/>
        <v>-1241.4631368919763</v>
      </c>
      <c r="L276" s="36">
        <f t="shared" si="46"/>
        <v>-1739880.4817044919</v>
      </c>
      <c r="M276" s="36">
        <f t="shared" si="47"/>
        <v>-2050897.102145545</v>
      </c>
      <c r="N276" s="40">
        <f>'jan-apr'!M276</f>
        <v>-3601401.2048382852</v>
      </c>
      <c r="O276" s="40">
        <f t="shared" si="49"/>
        <v>1550504.1026927403</v>
      </c>
      <c r="P276" s="4"/>
      <c r="Q276" s="4"/>
      <c r="R276" s="4"/>
    </row>
    <row r="277" spans="1:18" s="34" customFormat="1" x14ac:dyDescent="0.3">
      <c r="A277" s="33">
        <v>1525</v>
      </c>
      <c r="B277" s="34" t="s">
        <v>329</v>
      </c>
      <c r="C277" s="35">
        <v>54441</v>
      </c>
      <c r="D277" s="35">
        <v>4598</v>
      </c>
      <c r="E277" s="36">
        <f t="shared" si="41"/>
        <v>11840.147890387125</v>
      </c>
      <c r="F277" s="37">
        <f t="shared" si="48"/>
        <v>0.84920571161178382</v>
      </c>
      <c r="G277" s="38">
        <f t="shared" si="42"/>
        <v>1261.4799814429718</v>
      </c>
      <c r="H277" s="38">
        <f t="shared" si="43"/>
        <v>247.87181409401072</v>
      </c>
      <c r="I277" s="36">
        <f t="shared" si="44"/>
        <v>1509.3517955369825</v>
      </c>
      <c r="J277" s="39">
        <f t="shared" si="50"/>
        <v>-188.26671939531039</v>
      </c>
      <c r="K277" s="36">
        <f t="shared" si="45"/>
        <v>1321.0850761416721</v>
      </c>
      <c r="L277" s="36">
        <f t="shared" si="46"/>
        <v>6939999.5558790453</v>
      </c>
      <c r="M277" s="36">
        <f t="shared" si="47"/>
        <v>6074349.1800994081</v>
      </c>
      <c r="N277" s="40">
        <f>'jan-apr'!M277</f>
        <v>2066903.4674320763</v>
      </c>
      <c r="O277" s="40">
        <f t="shared" si="49"/>
        <v>4007445.712667332</v>
      </c>
      <c r="P277" s="4"/>
      <c r="Q277" s="4"/>
      <c r="R277" s="4"/>
    </row>
    <row r="278" spans="1:18" s="34" customFormat="1" x14ac:dyDescent="0.3">
      <c r="A278" s="33">
        <v>1526</v>
      </c>
      <c r="B278" s="34" t="s">
        <v>330</v>
      </c>
      <c r="C278" s="35">
        <v>9825</v>
      </c>
      <c r="D278" s="35">
        <v>1020</v>
      </c>
      <c r="E278" s="36">
        <f t="shared" si="41"/>
        <v>9632.3529411764703</v>
      </c>
      <c r="F278" s="37">
        <f t="shared" si="48"/>
        <v>0.69085700699302466</v>
      </c>
      <c r="G278" s="38">
        <f t="shared" si="42"/>
        <v>2586.1569509693645</v>
      </c>
      <c r="H278" s="38">
        <f t="shared" si="43"/>
        <v>1020.6000463177397</v>
      </c>
      <c r="I278" s="36">
        <f t="shared" si="44"/>
        <v>3606.7569972871042</v>
      </c>
      <c r="J278" s="39">
        <f t="shared" si="50"/>
        <v>-188.26671939531039</v>
      </c>
      <c r="K278" s="36">
        <f t="shared" si="45"/>
        <v>3418.490277891794</v>
      </c>
      <c r="L278" s="36">
        <f t="shared" si="46"/>
        <v>3678892.1372328461</v>
      </c>
      <c r="M278" s="36">
        <f t="shared" si="47"/>
        <v>3486860.0834496301</v>
      </c>
      <c r="N278" s="40">
        <f>'jan-apr'!M278</f>
        <v>1840142.482988412</v>
      </c>
      <c r="O278" s="40">
        <f t="shared" si="49"/>
        <v>1646717.600461218</v>
      </c>
      <c r="P278" s="4"/>
      <c r="Q278" s="4"/>
      <c r="R278" s="4"/>
    </row>
    <row r="279" spans="1:18" s="34" customFormat="1" x14ac:dyDescent="0.3">
      <c r="A279" s="33">
        <v>1528</v>
      </c>
      <c r="B279" s="34" t="s">
        <v>331</v>
      </c>
      <c r="C279" s="35">
        <v>86450</v>
      </c>
      <c r="D279" s="35">
        <v>7675</v>
      </c>
      <c r="E279" s="36">
        <f t="shared" si="41"/>
        <v>11263.843648208469</v>
      </c>
      <c r="F279" s="37">
        <f t="shared" si="48"/>
        <v>0.80787169630936062</v>
      </c>
      <c r="G279" s="38">
        <f t="shared" si="42"/>
        <v>1607.2625267501655</v>
      </c>
      <c r="H279" s="38">
        <f t="shared" si="43"/>
        <v>449.57829885654024</v>
      </c>
      <c r="I279" s="36">
        <f t="shared" si="44"/>
        <v>2056.8408256067059</v>
      </c>
      <c r="J279" s="39">
        <f t="shared" si="50"/>
        <v>-188.26671939531039</v>
      </c>
      <c r="K279" s="36">
        <f t="shared" si="45"/>
        <v>1868.5741062113955</v>
      </c>
      <c r="L279" s="36">
        <f t="shared" si="46"/>
        <v>15786253.336531468</v>
      </c>
      <c r="M279" s="36">
        <f t="shared" si="47"/>
        <v>14341306.265172461</v>
      </c>
      <c r="N279" s="40">
        <f>'jan-apr'!M279</f>
        <v>7761513.2911137864</v>
      </c>
      <c r="O279" s="40">
        <f t="shared" si="49"/>
        <v>6579792.9740586746</v>
      </c>
      <c r="P279" s="4"/>
      <c r="Q279" s="4"/>
      <c r="R279" s="4"/>
    </row>
    <row r="280" spans="1:18" s="34" customFormat="1" x14ac:dyDescent="0.3">
      <c r="A280" s="33">
        <v>1529</v>
      </c>
      <c r="B280" s="34" t="s">
        <v>332</v>
      </c>
      <c r="C280" s="35">
        <v>53958</v>
      </c>
      <c r="D280" s="35">
        <v>4620</v>
      </c>
      <c r="E280" s="36">
        <f t="shared" si="41"/>
        <v>11679.220779220779</v>
      </c>
      <c r="F280" s="37">
        <f t="shared" si="48"/>
        <v>0.83766360730524914</v>
      </c>
      <c r="G280" s="38">
        <f t="shared" si="42"/>
        <v>1358.0362481427794</v>
      </c>
      <c r="H280" s="38">
        <f t="shared" si="43"/>
        <v>304.19630300223167</v>
      </c>
      <c r="I280" s="36">
        <f t="shared" si="44"/>
        <v>1662.232551145011</v>
      </c>
      <c r="J280" s="39">
        <f t="shared" si="50"/>
        <v>-188.26671939531039</v>
      </c>
      <c r="K280" s="36">
        <f t="shared" si="45"/>
        <v>1473.9658317497006</v>
      </c>
      <c r="L280" s="36">
        <f t="shared" si="46"/>
        <v>7679514.3862899514</v>
      </c>
      <c r="M280" s="36">
        <f t="shared" si="47"/>
        <v>6809722.1426836168</v>
      </c>
      <c r="N280" s="40">
        <f>'jan-apr'!M280</f>
        <v>4410424.7758886898</v>
      </c>
      <c r="O280" s="40">
        <f t="shared" si="49"/>
        <v>2399297.366794927</v>
      </c>
      <c r="P280" s="4"/>
      <c r="Q280" s="4"/>
      <c r="R280" s="4"/>
    </row>
    <row r="281" spans="1:18" s="34" customFormat="1" x14ac:dyDescent="0.3">
      <c r="A281" s="33">
        <v>1531</v>
      </c>
      <c r="B281" s="34" t="s">
        <v>333</v>
      </c>
      <c r="C281" s="35">
        <v>100298</v>
      </c>
      <c r="D281" s="35">
        <v>8952</v>
      </c>
      <c r="E281" s="36">
        <f t="shared" si="41"/>
        <v>11203.976764968722</v>
      </c>
      <c r="F281" s="37">
        <f t="shared" si="48"/>
        <v>0.80357789021384185</v>
      </c>
      <c r="G281" s="38">
        <f t="shared" si="42"/>
        <v>1643.1826566940138</v>
      </c>
      <c r="H281" s="38">
        <f t="shared" si="43"/>
        <v>470.53170799045171</v>
      </c>
      <c r="I281" s="36">
        <f t="shared" si="44"/>
        <v>2113.7143646844656</v>
      </c>
      <c r="J281" s="39">
        <f t="shared" si="50"/>
        <v>-188.26671939531039</v>
      </c>
      <c r="K281" s="36">
        <f t="shared" si="45"/>
        <v>1925.4476452891552</v>
      </c>
      <c r="L281" s="36">
        <f t="shared" si="46"/>
        <v>18921970.992655337</v>
      </c>
      <c r="M281" s="36">
        <f t="shared" si="47"/>
        <v>17236607.320628516</v>
      </c>
      <c r="N281" s="40">
        <f>'jan-apr'!M281</f>
        <v>7971506.9683453543</v>
      </c>
      <c r="O281" s="40">
        <f t="shared" si="49"/>
        <v>9265100.3522831611</v>
      </c>
      <c r="P281" s="4"/>
      <c r="Q281" s="4"/>
      <c r="R281" s="4"/>
    </row>
    <row r="282" spans="1:18" s="34" customFormat="1" x14ac:dyDescent="0.3">
      <c r="A282" s="33">
        <v>1532</v>
      </c>
      <c r="B282" s="34" t="s">
        <v>334</v>
      </c>
      <c r="C282" s="35">
        <v>100056</v>
      </c>
      <c r="D282" s="35">
        <v>8094</v>
      </c>
      <c r="E282" s="36">
        <f t="shared" si="41"/>
        <v>12361.749444032617</v>
      </c>
      <c r="F282" s="37">
        <f t="shared" si="48"/>
        <v>0.88661631008082464</v>
      </c>
      <c r="G282" s="38">
        <f t="shared" si="42"/>
        <v>948.51904925567646</v>
      </c>
      <c r="H282" s="38">
        <f t="shared" si="43"/>
        <v>65.311270318088376</v>
      </c>
      <c r="I282" s="36">
        <f t="shared" si="44"/>
        <v>1013.8303195737649</v>
      </c>
      <c r="J282" s="39">
        <f t="shared" si="50"/>
        <v>-188.26671939531039</v>
      </c>
      <c r="K282" s="36">
        <f t="shared" si="45"/>
        <v>825.56360017845452</v>
      </c>
      <c r="L282" s="36">
        <f t="shared" si="46"/>
        <v>8205942.6066300534</v>
      </c>
      <c r="M282" s="36">
        <f t="shared" si="47"/>
        <v>6682111.7798444107</v>
      </c>
      <c r="N282" s="40">
        <f>'jan-apr'!M282</f>
        <v>1707141.5545029785</v>
      </c>
      <c r="O282" s="40">
        <f t="shared" si="49"/>
        <v>4974970.2253414318</v>
      </c>
      <c r="P282" s="4"/>
      <c r="Q282" s="4"/>
      <c r="R282" s="4"/>
    </row>
    <row r="283" spans="1:18" s="34" customFormat="1" x14ac:dyDescent="0.3">
      <c r="A283" s="33">
        <v>1534</v>
      </c>
      <c r="B283" s="34" t="s">
        <v>335</v>
      </c>
      <c r="C283" s="35">
        <v>114768</v>
      </c>
      <c r="D283" s="35">
        <v>9200</v>
      </c>
      <c r="E283" s="36">
        <f t="shared" si="41"/>
        <v>12474.782608695652</v>
      </c>
      <c r="F283" s="37">
        <f t="shared" si="48"/>
        <v>0.89472333795936454</v>
      </c>
      <c r="G283" s="38">
        <f t="shared" si="42"/>
        <v>880.69915045785558</v>
      </c>
      <c r="H283" s="38">
        <f t="shared" si="43"/>
        <v>25.749662686026202</v>
      </c>
      <c r="I283" s="36">
        <f t="shared" si="44"/>
        <v>906.44881314388181</v>
      </c>
      <c r="J283" s="39">
        <f t="shared" si="50"/>
        <v>-188.26671939531039</v>
      </c>
      <c r="K283" s="36">
        <f t="shared" si="45"/>
        <v>718.18209374857145</v>
      </c>
      <c r="L283" s="36">
        <f t="shared" si="46"/>
        <v>8339329.0809237128</v>
      </c>
      <c r="M283" s="36">
        <f t="shared" si="47"/>
        <v>6607275.2624868574</v>
      </c>
      <c r="N283" s="40">
        <f>'jan-apr'!M283</f>
        <v>1686830.5783824299</v>
      </c>
      <c r="O283" s="40">
        <f t="shared" si="49"/>
        <v>4920444.6841044277</v>
      </c>
      <c r="P283" s="4"/>
      <c r="Q283" s="4"/>
      <c r="R283" s="4"/>
    </row>
    <row r="284" spans="1:18" s="34" customFormat="1" x14ac:dyDescent="0.3">
      <c r="A284" s="33">
        <v>1535</v>
      </c>
      <c r="B284" s="34" t="s">
        <v>336</v>
      </c>
      <c r="C284" s="35">
        <v>77352</v>
      </c>
      <c r="D284" s="35">
        <v>6611</v>
      </c>
      <c r="E284" s="36">
        <f t="shared" si="41"/>
        <v>11700.499168053244</v>
      </c>
      <c r="F284" s="37">
        <f t="shared" si="48"/>
        <v>0.83918974781444799</v>
      </c>
      <c r="G284" s="38">
        <f t="shared" si="42"/>
        <v>1345.2692148433005</v>
      </c>
      <c r="H284" s="38">
        <f t="shared" si="43"/>
        <v>296.74886691086903</v>
      </c>
      <c r="I284" s="36">
        <f t="shared" si="44"/>
        <v>1642.0180817541695</v>
      </c>
      <c r="J284" s="39">
        <f t="shared" si="50"/>
        <v>-188.26671939531039</v>
      </c>
      <c r="K284" s="36">
        <f t="shared" si="45"/>
        <v>1453.7513623588591</v>
      </c>
      <c r="L284" s="36">
        <f t="shared" si="46"/>
        <v>10855381.538476815</v>
      </c>
      <c r="M284" s="36">
        <f t="shared" si="47"/>
        <v>9610750.2565544173</v>
      </c>
      <c r="N284" s="40">
        <f>'jan-apr'!M284</f>
        <v>4092878.1912121461</v>
      </c>
      <c r="O284" s="40">
        <f t="shared" si="49"/>
        <v>5517872.0653422717</v>
      </c>
      <c r="P284" s="4"/>
      <c r="Q284" s="4"/>
      <c r="R284" s="4"/>
    </row>
    <row r="285" spans="1:18" s="34" customFormat="1" x14ac:dyDescent="0.3">
      <c r="A285" s="33">
        <v>1539</v>
      </c>
      <c r="B285" s="34" t="s">
        <v>337</v>
      </c>
      <c r="C285" s="35">
        <v>87977</v>
      </c>
      <c r="D285" s="35">
        <v>7492</v>
      </c>
      <c r="E285" s="36">
        <f t="shared" si="41"/>
        <v>11742.792311799252</v>
      </c>
      <c r="F285" s="37">
        <f t="shared" si="48"/>
        <v>0.84222312033340851</v>
      </c>
      <c r="G285" s="38">
        <f t="shared" si="42"/>
        <v>1319.8933285956955</v>
      </c>
      <c r="H285" s="38">
        <f t="shared" si="43"/>
        <v>281.94626659976609</v>
      </c>
      <c r="I285" s="36">
        <f t="shared" si="44"/>
        <v>1601.8395951954617</v>
      </c>
      <c r="J285" s="39">
        <f t="shared" si="50"/>
        <v>-188.26671939531039</v>
      </c>
      <c r="K285" s="36">
        <f t="shared" si="45"/>
        <v>1413.5728758001512</v>
      </c>
      <c r="L285" s="36">
        <f t="shared" si="46"/>
        <v>12000982.247204399</v>
      </c>
      <c r="M285" s="36">
        <f t="shared" si="47"/>
        <v>10590487.985494733</v>
      </c>
      <c r="N285" s="40">
        <f>'jan-apr'!M285</f>
        <v>3366588.3162246887</v>
      </c>
      <c r="O285" s="40">
        <f t="shared" si="49"/>
        <v>7223899.6692700442</v>
      </c>
      <c r="P285" s="4"/>
      <c r="Q285" s="4"/>
      <c r="R285" s="4"/>
    </row>
    <row r="286" spans="1:18" s="34" customFormat="1" x14ac:dyDescent="0.3">
      <c r="A286" s="33">
        <v>1543</v>
      </c>
      <c r="B286" s="34" t="s">
        <v>338</v>
      </c>
      <c r="C286" s="35">
        <v>44645</v>
      </c>
      <c r="D286" s="35">
        <v>2970</v>
      </c>
      <c r="E286" s="36">
        <f t="shared" si="41"/>
        <v>15031.986531986531</v>
      </c>
      <c r="F286" s="37">
        <f t="shared" si="48"/>
        <v>1.0781325485130406</v>
      </c>
      <c r="G286" s="38">
        <f t="shared" si="42"/>
        <v>-653.62320351667188</v>
      </c>
      <c r="H286" s="38">
        <f t="shared" si="43"/>
        <v>0</v>
      </c>
      <c r="I286" s="36">
        <f t="shared" si="44"/>
        <v>-653.62320351667188</v>
      </c>
      <c r="J286" s="39">
        <f t="shared" si="50"/>
        <v>-188.26671939531039</v>
      </c>
      <c r="K286" s="36">
        <f t="shared" si="45"/>
        <v>-841.88992291198224</v>
      </c>
      <c r="L286" s="36">
        <f t="shared" si="46"/>
        <v>-1941260.9144445155</v>
      </c>
      <c r="M286" s="36">
        <f t="shared" si="47"/>
        <v>-2500413.0710485871</v>
      </c>
      <c r="N286" s="40">
        <f>'jan-apr'!M286</f>
        <v>-4498888.6067613242</v>
      </c>
      <c r="O286" s="40">
        <f t="shared" si="49"/>
        <v>1998475.5357127371</v>
      </c>
      <c r="P286" s="4"/>
      <c r="Q286" s="4"/>
      <c r="R286" s="4"/>
    </row>
    <row r="287" spans="1:18" s="34" customFormat="1" x14ac:dyDescent="0.3">
      <c r="A287" s="33">
        <v>1545</v>
      </c>
      <c r="B287" s="34" t="s">
        <v>339</v>
      </c>
      <c r="C287" s="35">
        <v>24688</v>
      </c>
      <c r="D287" s="35">
        <v>2088</v>
      </c>
      <c r="E287" s="36">
        <f t="shared" si="41"/>
        <v>11823.75478927203</v>
      </c>
      <c r="F287" s="37">
        <f t="shared" si="48"/>
        <v>0.84802995644159129</v>
      </c>
      <c r="G287" s="38">
        <f t="shared" si="42"/>
        <v>1271.3158421120286</v>
      </c>
      <c r="H287" s="38">
        <f t="shared" si="43"/>
        <v>253.60939948429376</v>
      </c>
      <c r="I287" s="36">
        <f t="shared" si="44"/>
        <v>1524.9252415963224</v>
      </c>
      <c r="J287" s="39">
        <f t="shared" si="50"/>
        <v>-188.26671939531039</v>
      </c>
      <c r="K287" s="36">
        <f t="shared" si="45"/>
        <v>1336.6585222010119</v>
      </c>
      <c r="L287" s="36">
        <f t="shared" si="46"/>
        <v>3184043.9044531211</v>
      </c>
      <c r="M287" s="36">
        <f t="shared" si="47"/>
        <v>2790942.994355713</v>
      </c>
      <c r="N287" s="40">
        <f>'jan-apr'!M287</f>
        <v>765334.07039809937</v>
      </c>
      <c r="O287" s="40">
        <f t="shared" si="49"/>
        <v>2025608.9239576138</v>
      </c>
      <c r="P287" s="4"/>
      <c r="Q287" s="4"/>
      <c r="R287" s="4"/>
    </row>
    <row r="288" spans="1:18" s="34" customFormat="1" x14ac:dyDescent="0.3">
      <c r="A288" s="33">
        <v>1546</v>
      </c>
      <c r="B288" s="34" t="s">
        <v>340</v>
      </c>
      <c r="C288" s="35">
        <v>18363</v>
      </c>
      <c r="D288" s="35">
        <v>1270</v>
      </c>
      <c r="E288" s="36">
        <f t="shared" si="41"/>
        <v>14459.055118110236</v>
      </c>
      <c r="F288" s="37">
        <f t="shared" si="48"/>
        <v>1.0370404410892324</v>
      </c>
      <c r="G288" s="38">
        <f t="shared" si="42"/>
        <v>-309.86435519089497</v>
      </c>
      <c r="H288" s="38">
        <f t="shared" si="43"/>
        <v>0</v>
      </c>
      <c r="I288" s="36">
        <f t="shared" si="44"/>
        <v>-309.86435519089497</v>
      </c>
      <c r="J288" s="39">
        <f t="shared" si="50"/>
        <v>-188.26671939531039</v>
      </c>
      <c r="K288" s="36">
        <f t="shared" si="45"/>
        <v>-498.13107458620539</v>
      </c>
      <c r="L288" s="36">
        <f t="shared" si="46"/>
        <v>-393527.73109243659</v>
      </c>
      <c r="M288" s="36">
        <f t="shared" si="47"/>
        <v>-632626.46472448087</v>
      </c>
      <c r="N288" s="40">
        <f>'jan-apr'!M288</f>
        <v>-727839.90928851231</v>
      </c>
      <c r="O288" s="40">
        <f t="shared" si="49"/>
        <v>95213.444564031437</v>
      </c>
      <c r="P288" s="4"/>
      <c r="Q288" s="4"/>
      <c r="R288" s="4"/>
    </row>
    <row r="289" spans="1:18" s="34" customFormat="1" x14ac:dyDescent="0.3">
      <c r="A289" s="33">
        <v>1547</v>
      </c>
      <c r="B289" s="34" t="s">
        <v>341</v>
      </c>
      <c r="C289" s="35">
        <v>48526</v>
      </c>
      <c r="D289" s="35">
        <v>3518</v>
      </c>
      <c r="E289" s="36">
        <f t="shared" si="41"/>
        <v>13793.63274587834</v>
      </c>
      <c r="F289" s="37">
        <f t="shared" si="48"/>
        <v>0.98931464540112524</v>
      </c>
      <c r="G289" s="38">
        <f t="shared" si="42"/>
        <v>89.389068148242941</v>
      </c>
      <c r="H289" s="38">
        <f t="shared" si="43"/>
        <v>0</v>
      </c>
      <c r="I289" s="36">
        <f t="shared" si="44"/>
        <v>89.389068148242941</v>
      </c>
      <c r="J289" s="39">
        <f t="shared" si="50"/>
        <v>-188.26671939531039</v>
      </c>
      <c r="K289" s="36">
        <f t="shared" si="45"/>
        <v>-98.877651247067448</v>
      </c>
      <c r="L289" s="36">
        <f t="shared" si="46"/>
        <v>314470.7417455187</v>
      </c>
      <c r="M289" s="36">
        <f t="shared" si="47"/>
        <v>-347851.57708718331</v>
      </c>
      <c r="N289" s="40">
        <f>'jan-apr'!M289</f>
        <v>-957197.48100550007</v>
      </c>
      <c r="O289" s="40">
        <f t="shared" si="49"/>
        <v>609345.90391831682</v>
      </c>
      <c r="P289" s="4"/>
      <c r="Q289" s="4"/>
      <c r="R289" s="4"/>
    </row>
    <row r="290" spans="1:18" s="34" customFormat="1" x14ac:dyDescent="0.3">
      <c r="A290" s="33">
        <v>1548</v>
      </c>
      <c r="B290" s="34" t="s">
        <v>342</v>
      </c>
      <c r="C290" s="35">
        <v>107727</v>
      </c>
      <c r="D290" s="35">
        <v>9717</v>
      </c>
      <c r="E290" s="36">
        <f t="shared" si="41"/>
        <v>11086.446434084593</v>
      </c>
      <c r="F290" s="37">
        <f t="shared" si="48"/>
        <v>0.79514831406340725</v>
      </c>
      <c r="G290" s="38">
        <f t="shared" si="42"/>
        <v>1713.7008552244909</v>
      </c>
      <c r="H290" s="38">
        <f t="shared" si="43"/>
        <v>511.66732379989668</v>
      </c>
      <c r="I290" s="36">
        <f t="shared" si="44"/>
        <v>2225.3681790243877</v>
      </c>
      <c r="J290" s="39">
        <f t="shared" si="50"/>
        <v>-188.26671939531039</v>
      </c>
      <c r="K290" s="36">
        <f t="shared" si="45"/>
        <v>2037.1014596290772</v>
      </c>
      <c r="L290" s="36">
        <f t="shared" si="46"/>
        <v>21623902.595579974</v>
      </c>
      <c r="M290" s="36">
        <f t="shared" si="47"/>
        <v>19794514.883215744</v>
      </c>
      <c r="N290" s="40">
        <f>'jan-apr'!M290</f>
        <v>9026713.8305866681</v>
      </c>
      <c r="O290" s="40">
        <f t="shared" si="49"/>
        <v>10767801.052629076</v>
      </c>
      <c r="P290" s="4"/>
      <c r="Q290" s="4"/>
      <c r="R290" s="4"/>
    </row>
    <row r="291" spans="1:18" s="34" customFormat="1" x14ac:dyDescent="0.3">
      <c r="A291" s="33">
        <v>1551</v>
      </c>
      <c r="B291" s="34" t="s">
        <v>343</v>
      </c>
      <c r="C291" s="35">
        <v>39451</v>
      </c>
      <c r="D291" s="35">
        <v>3467</v>
      </c>
      <c r="E291" s="36">
        <f t="shared" si="41"/>
        <v>11379.00201903663</v>
      </c>
      <c r="F291" s="37">
        <f t="shared" si="48"/>
        <v>0.81613114941353848</v>
      </c>
      <c r="G291" s="38">
        <f t="shared" si="42"/>
        <v>1538.1675042532686</v>
      </c>
      <c r="H291" s="38">
        <f t="shared" si="43"/>
        <v>409.27286906668377</v>
      </c>
      <c r="I291" s="36">
        <f t="shared" si="44"/>
        <v>1947.4403733199524</v>
      </c>
      <c r="J291" s="39">
        <f t="shared" si="50"/>
        <v>-188.26671939531039</v>
      </c>
      <c r="K291" s="36">
        <f t="shared" si="45"/>
        <v>1759.1736539246419</v>
      </c>
      <c r="L291" s="36">
        <f t="shared" si="46"/>
        <v>6751775.7743002754</v>
      </c>
      <c r="M291" s="36">
        <f t="shared" si="47"/>
        <v>6099055.0581567334</v>
      </c>
      <c r="N291" s="40">
        <f>'jan-apr'!M291</f>
        <v>3214296.6554125734</v>
      </c>
      <c r="O291" s="40">
        <f t="shared" si="49"/>
        <v>2884758.40274416</v>
      </c>
      <c r="P291" s="4"/>
      <c r="Q291" s="4"/>
      <c r="R291" s="4"/>
    </row>
    <row r="292" spans="1:18" s="34" customFormat="1" x14ac:dyDescent="0.3">
      <c r="A292" s="33">
        <v>1554</v>
      </c>
      <c r="B292" s="34" t="s">
        <v>344</v>
      </c>
      <c r="C292" s="35">
        <v>70024</v>
      </c>
      <c r="D292" s="35">
        <v>5826</v>
      </c>
      <c r="E292" s="36">
        <f t="shared" si="41"/>
        <v>12019.224167524888</v>
      </c>
      <c r="F292" s="37">
        <f t="shared" si="48"/>
        <v>0.86204952055466277</v>
      </c>
      <c r="G292" s="38">
        <f t="shared" si="42"/>
        <v>1154.034215160314</v>
      </c>
      <c r="H292" s="38">
        <f t="shared" si="43"/>
        <v>185.19511709579365</v>
      </c>
      <c r="I292" s="36">
        <f t="shared" si="44"/>
        <v>1339.2293322561077</v>
      </c>
      <c r="J292" s="39">
        <f t="shared" si="50"/>
        <v>-188.26671939531039</v>
      </c>
      <c r="K292" s="36">
        <f t="shared" si="45"/>
        <v>1150.9626128607972</v>
      </c>
      <c r="L292" s="36">
        <f t="shared" si="46"/>
        <v>7802350.0897240834</v>
      </c>
      <c r="M292" s="36">
        <f t="shared" si="47"/>
        <v>6705508.1825270047</v>
      </c>
      <c r="N292" s="40">
        <f>'jan-apr'!M292</f>
        <v>2328285.5814843532</v>
      </c>
      <c r="O292" s="40">
        <f t="shared" si="49"/>
        <v>4377222.6010426516</v>
      </c>
      <c r="P292" s="4"/>
      <c r="Q292" s="4"/>
      <c r="R292" s="4"/>
    </row>
    <row r="293" spans="1:18" s="34" customFormat="1" x14ac:dyDescent="0.3">
      <c r="A293" s="33">
        <v>1557</v>
      </c>
      <c r="B293" s="34" t="s">
        <v>345</v>
      </c>
      <c r="C293" s="35">
        <v>28295</v>
      </c>
      <c r="D293" s="35">
        <v>2593</v>
      </c>
      <c r="E293" s="36">
        <f t="shared" si="41"/>
        <v>10912.070960277671</v>
      </c>
      <c r="F293" s="37">
        <f t="shared" si="48"/>
        <v>0.7826416587671442</v>
      </c>
      <c r="G293" s="38">
        <f t="shared" si="42"/>
        <v>1818.326139508644</v>
      </c>
      <c r="H293" s="38">
        <f t="shared" si="43"/>
        <v>572.6987396323193</v>
      </c>
      <c r="I293" s="36">
        <f t="shared" si="44"/>
        <v>2391.0248791409631</v>
      </c>
      <c r="J293" s="39">
        <f t="shared" si="50"/>
        <v>-188.26671939531039</v>
      </c>
      <c r="K293" s="36">
        <f t="shared" si="45"/>
        <v>2202.7581597456528</v>
      </c>
      <c r="L293" s="36">
        <f t="shared" si="46"/>
        <v>6199927.5116125178</v>
      </c>
      <c r="M293" s="36">
        <f t="shared" si="47"/>
        <v>5711751.9082204774</v>
      </c>
      <c r="N293" s="40">
        <f>'jan-apr'!M293</f>
        <v>3073541.0376362274</v>
      </c>
      <c r="O293" s="40">
        <f t="shared" si="49"/>
        <v>2638210.87058425</v>
      </c>
      <c r="P293" s="4"/>
      <c r="Q293" s="4"/>
      <c r="R293" s="4"/>
    </row>
    <row r="294" spans="1:18" s="34" customFormat="1" x14ac:dyDescent="0.3">
      <c r="A294" s="33">
        <v>1560</v>
      </c>
      <c r="B294" s="34" t="s">
        <v>346</v>
      </c>
      <c r="C294" s="35">
        <v>31641</v>
      </c>
      <c r="D294" s="35">
        <v>3103</v>
      </c>
      <c r="E294" s="36">
        <f t="shared" si="41"/>
        <v>10196.906219787303</v>
      </c>
      <c r="F294" s="37">
        <f t="shared" si="48"/>
        <v>0.73134821311171805</v>
      </c>
      <c r="G294" s="38">
        <f t="shared" si="42"/>
        <v>2247.424983802865</v>
      </c>
      <c r="H294" s="38">
        <f t="shared" si="43"/>
        <v>823.0063988039484</v>
      </c>
      <c r="I294" s="36">
        <f t="shared" si="44"/>
        <v>3070.4313826068133</v>
      </c>
      <c r="J294" s="39">
        <f t="shared" si="50"/>
        <v>-188.26671939531039</v>
      </c>
      <c r="K294" s="36">
        <f t="shared" si="45"/>
        <v>2882.164663211503</v>
      </c>
      <c r="L294" s="36">
        <f t="shared" si="46"/>
        <v>9527548.5802289415</v>
      </c>
      <c r="M294" s="36">
        <f t="shared" si="47"/>
        <v>8943356.9499452934</v>
      </c>
      <c r="N294" s="40">
        <f>'jan-apr'!M294</f>
        <v>5147862.2791304328</v>
      </c>
      <c r="O294" s="40">
        <f t="shared" si="49"/>
        <v>3795494.6708148606</v>
      </c>
      <c r="P294" s="4"/>
      <c r="Q294" s="4"/>
      <c r="R294" s="4"/>
    </row>
    <row r="295" spans="1:18" s="34" customFormat="1" x14ac:dyDescent="0.3">
      <c r="A295" s="33">
        <v>1563</v>
      </c>
      <c r="B295" s="34" t="s">
        <v>347</v>
      </c>
      <c r="C295" s="35">
        <v>101699</v>
      </c>
      <c r="D295" s="35">
        <v>7160</v>
      </c>
      <c r="E295" s="36">
        <f t="shared" si="41"/>
        <v>14203.770949720671</v>
      </c>
      <c r="F295" s="37">
        <f t="shared" si="48"/>
        <v>1.0187308071313246</v>
      </c>
      <c r="G295" s="38">
        <f t="shared" si="42"/>
        <v>-156.6938541571555</v>
      </c>
      <c r="H295" s="38">
        <f t="shared" si="43"/>
        <v>0</v>
      </c>
      <c r="I295" s="36">
        <f t="shared" si="44"/>
        <v>-156.6938541571555</v>
      </c>
      <c r="J295" s="39">
        <f t="shared" si="50"/>
        <v>-188.26671939531039</v>
      </c>
      <c r="K295" s="36">
        <f t="shared" si="45"/>
        <v>-344.96057355246592</v>
      </c>
      <c r="L295" s="36">
        <f t="shared" si="46"/>
        <v>-1121927.9957652334</v>
      </c>
      <c r="M295" s="36">
        <f t="shared" si="47"/>
        <v>-2469917.7066356558</v>
      </c>
      <c r="N295" s="40">
        <f>'jan-apr'!M295</f>
        <v>-4498750.9846501956</v>
      </c>
      <c r="O295" s="40">
        <f t="shared" si="49"/>
        <v>2028833.2780145397</v>
      </c>
      <c r="P295" s="4"/>
      <c r="Q295" s="4"/>
      <c r="R295" s="4"/>
    </row>
    <row r="296" spans="1:18" s="34" customFormat="1" x14ac:dyDescent="0.3">
      <c r="A296" s="33">
        <v>1566</v>
      </c>
      <c r="B296" s="34" t="s">
        <v>348</v>
      </c>
      <c r="C296" s="35">
        <v>67950</v>
      </c>
      <c r="D296" s="35">
        <v>5969</v>
      </c>
      <c r="E296" s="36">
        <f t="shared" si="41"/>
        <v>11383.816384654046</v>
      </c>
      <c r="F296" s="37">
        <f t="shared" si="48"/>
        <v>0.81647644803801056</v>
      </c>
      <c r="G296" s="38">
        <f t="shared" si="42"/>
        <v>1535.2788848828188</v>
      </c>
      <c r="H296" s="38">
        <f t="shared" si="43"/>
        <v>407.58784110058809</v>
      </c>
      <c r="I296" s="36">
        <f t="shared" si="44"/>
        <v>1942.8667259834069</v>
      </c>
      <c r="J296" s="39">
        <f t="shared" si="50"/>
        <v>-188.26671939531039</v>
      </c>
      <c r="K296" s="36">
        <f t="shared" si="45"/>
        <v>1754.6000065880964</v>
      </c>
      <c r="L296" s="36">
        <f t="shared" si="46"/>
        <v>11596971.487394955</v>
      </c>
      <c r="M296" s="36">
        <f t="shared" si="47"/>
        <v>10473207.439324347</v>
      </c>
      <c r="N296" s="40">
        <f>'jan-apr'!M296</f>
        <v>5313929.0989782661</v>
      </c>
      <c r="O296" s="40">
        <f t="shared" si="49"/>
        <v>5159278.3403460812</v>
      </c>
      <c r="P296" s="4"/>
      <c r="Q296" s="4"/>
      <c r="R296" s="4"/>
    </row>
    <row r="297" spans="1:18" s="34" customFormat="1" x14ac:dyDescent="0.3">
      <c r="A297" s="33">
        <v>1567</v>
      </c>
      <c r="B297" s="34" t="s">
        <v>349</v>
      </c>
      <c r="C297" s="35">
        <v>23224</v>
      </c>
      <c r="D297" s="35">
        <v>2036</v>
      </c>
      <c r="E297" s="36">
        <f t="shared" si="41"/>
        <v>11406.679764243614</v>
      </c>
      <c r="F297" s="37">
        <f t="shared" si="48"/>
        <v>0.81811626814110006</v>
      </c>
      <c r="G297" s="38">
        <f t="shared" si="42"/>
        <v>1521.5608571290784</v>
      </c>
      <c r="H297" s="38">
        <f t="shared" si="43"/>
        <v>399.58565824423948</v>
      </c>
      <c r="I297" s="36">
        <f t="shared" si="44"/>
        <v>1921.1465153733179</v>
      </c>
      <c r="J297" s="39">
        <f t="shared" si="50"/>
        <v>-188.26671939531039</v>
      </c>
      <c r="K297" s="36">
        <f t="shared" si="45"/>
        <v>1732.8797959780075</v>
      </c>
      <c r="L297" s="36">
        <f t="shared" si="46"/>
        <v>3911454.3053000751</v>
      </c>
      <c r="M297" s="36">
        <f t="shared" si="47"/>
        <v>3528143.2646112232</v>
      </c>
      <c r="N297" s="40">
        <f>'jan-apr'!M297</f>
        <v>756418.85408550361</v>
      </c>
      <c r="O297" s="40">
        <f t="shared" si="49"/>
        <v>2771724.4105257196</v>
      </c>
      <c r="P297" s="4"/>
      <c r="Q297" s="4"/>
      <c r="R297" s="4"/>
    </row>
    <row r="298" spans="1:18" s="34" customFormat="1" x14ac:dyDescent="0.3">
      <c r="A298" s="33">
        <v>1571</v>
      </c>
      <c r="B298" s="34" t="s">
        <v>350</v>
      </c>
      <c r="C298" s="35">
        <v>16677</v>
      </c>
      <c r="D298" s="35">
        <v>1547</v>
      </c>
      <c r="E298" s="36">
        <f t="shared" si="41"/>
        <v>10780.219780219781</v>
      </c>
      <c r="F298" s="37">
        <f t="shared" si="48"/>
        <v>0.77318495465968784</v>
      </c>
      <c r="G298" s="38">
        <f t="shared" si="42"/>
        <v>1897.4368475433785</v>
      </c>
      <c r="H298" s="38">
        <f t="shared" si="43"/>
        <v>618.84665265258116</v>
      </c>
      <c r="I298" s="36">
        <f t="shared" si="44"/>
        <v>2516.2835001959597</v>
      </c>
      <c r="J298" s="39">
        <f t="shared" si="50"/>
        <v>-188.26671939531039</v>
      </c>
      <c r="K298" s="36">
        <f t="shared" si="45"/>
        <v>2328.0167808006495</v>
      </c>
      <c r="L298" s="36">
        <f t="shared" si="46"/>
        <v>3892690.5748031498</v>
      </c>
      <c r="M298" s="36">
        <f t="shared" si="47"/>
        <v>3601441.9598986045</v>
      </c>
      <c r="N298" s="40">
        <f>'jan-apr'!M298</f>
        <v>1911246.0991990918</v>
      </c>
      <c r="O298" s="40">
        <f t="shared" si="49"/>
        <v>1690195.8606995128</v>
      </c>
      <c r="P298" s="4"/>
      <c r="Q298" s="4"/>
      <c r="R298" s="4"/>
    </row>
    <row r="299" spans="1:18" s="34" customFormat="1" x14ac:dyDescent="0.3">
      <c r="A299" s="33">
        <v>1573</v>
      </c>
      <c r="B299" s="34" t="s">
        <v>351</v>
      </c>
      <c r="C299" s="35">
        <v>23627</v>
      </c>
      <c r="D299" s="35">
        <v>2141</v>
      </c>
      <c r="E299" s="36">
        <f t="shared" si="41"/>
        <v>11035.49743110696</v>
      </c>
      <c r="F299" s="37">
        <f t="shared" si="48"/>
        <v>0.79149412116564299</v>
      </c>
      <c r="G299" s="38">
        <f t="shared" si="42"/>
        <v>1744.2702570110707</v>
      </c>
      <c r="H299" s="38">
        <f t="shared" si="43"/>
        <v>529.49947484206837</v>
      </c>
      <c r="I299" s="36">
        <f t="shared" si="44"/>
        <v>2273.7697318531391</v>
      </c>
      <c r="J299" s="39">
        <f t="shared" si="50"/>
        <v>-188.26671939531039</v>
      </c>
      <c r="K299" s="36">
        <f t="shared" si="45"/>
        <v>2085.5030124578288</v>
      </c>
      <c r="L299" s="36">
        <f t="shared" si="46"/>
        <v>4868140.9958975706</v>
      </c>
      <c r="M299" s="36">
        <f t="shared" si="47"/>
        <v>4465061.9496722119</v>
      </c>
      <c r="N299" s="40">
        <f>'jan-apr'!M299</f>
        <v>2041721.4275276372</v>
      </c>
      <c r="O299" s="40">
        <f t="shared" si="49"/>
        <v>2423340.5221445747</v>
      </c>
      <c r="P299" s="4"/>
      <c r="Q299" s="4"/>
      <c r="R299" s="4"/>
    </row>
    <row r="300" spans="1:18" s="34" customFormat="1" x14ac:dyDescent="0.3">
      <c r="A300" s="33">
        <v>1576</v>
      </c>
      <c r="B300" s="34" t="s">
        <v>352</v>
      </c>
      <c r="C300" s="35">
        <v>42554</v>
      </c>
      <c r="D300" s="35">
        <v>3536</v>
      </c>
      <c r="E300" s="36">
        <f t="shared" si="41"/>
        <v>12034.502262443439</v>
      </c>
      <c r="F300" s="37">
        <f t="shared" si="48"/>
        <v>0.86314530462657579</v>
      </c>
      <c r="G300" s="38">
        <f t="shared" si="42"/>
        <v>1144.8673582091835</v>
      </c>
      <c r="H300" s="38">
        <f t="shared" si="43"/>
        <v>179.84778387430086</v>
      </c>
      <c r="I300" s="36">
        <f t="shared" si="44"/>
        <v>1324.7151420834844</v>
      </c>
      <c r="J300" s="39">
        <f t="shared" si="50"/>
        <v>-188.26671939531039</v>
      </c>
      <c r="K300" s="36">
        <f t="shared" si="45"/>
        <v>1136.4484226881739</v>
      </c>
      <c r="L300" s="36">
        <f t="shared" si="46"/>
        <v>4684192.7424072009</v>
      </c>
      <c r="M300" s="36">
        <f t="shared" si="47"/>
        <v>4018481.6226253826</v>
      </c>
      <c r="N300" s="40">
        <f>'jan-apr'!M300</f>
        <v>3333333.9410264944</v>
      </c>
      <c r="O300" s="40">
        <f t="shared" si="49"/>
        <v>685147.68159888824</v>
      </c>
      <c r="P300" s="4"/>
      <c r="Q300" s="4"/>
      <c r="R300" s="4"/>
    </row>
    <row r="301" spans="1:18" s="34" customFormat="1" x14ac:dyDescent="0.3">
      <c r="A301" s="33">
        <v>1601</v>
      </c>
      <c r="B301" s="34" t="s">
        <v>353</v>
      </c>
      <c r="C301" s="35">
        <v>2591492</v>
      </c>
      <c r="D301" s="35">
        <v>187353</v>
      </c>
      <c r="E301" s="36">
        <f t="shared" si="41"/>
        <v>13832.135060554141</v>
      </c>
      <c r="F301" s="37">
        <f t="shared" si="48"/>
        <v>0.99207612995652605</v>
      </c>
      <c r="G301" s="38">
        <f t="shared" si="42"/>
        <v>66.287679342762203</v>
      </c>
      <c r="H301" s="38">
        <f t="shared" si="43"/>
        <v>0</v>
      </c>
      <c r="I301" s="36">
        <f t="shared" si="44"/>
        <v>66.287679342762203</v>
      </c>
      <c r="J301" s="39">
        <f t="shared" si="50"/>
        <v>-188.26671939531039</v>
      </c>
      <c r="K301" s="36">
        <f t="shared" si="45"/>
        <v>-121.97904005254819</v>
      </c>
      <c r="L301" s="36">
        <f t="shared" si="46"/>
        <v>12419195.587904528</v>
      </c>
      <c r="M301" s="36">
        <f t="shared" si="47"/>
        <v>-22853139.090965059</v>
      </c>
      <c r="N301" s="40">
        <f>'jan-apr'!M301</f>
        <v>-16775747.657425696</v>
      </c>
      <c r="O301" s="40">
        <f t="shared" si="49"/>
        <v>-6077391.4335393626</v>
      </c>
      <c r="P301" s="4"/>
      <c r="Q301" s="4"/>
      <c r="R301" s="4"/>
    </row>
    <row r="302" spans="1:18" s="34" customFormat="1" x14ac:dyDescent="0.3">
      <c r="A302" s="33">
        <v>1612</v>
      </c>
      <c r="B302" s="34" t="s">
        <v>354</v>
      </c>
      <c r="C302" s="35">
        <v>49042</v>
      </c>
      <c r="D302" s="35">
        <v>4260</v>
      </c>
      <c r="E302" s="36">
        <f t="shared" si="41"/>
        <v>11512.206572769954</v>
      </c>
      <c r="F302" s="37">
        <f t="shared" si="48"/>
        <v>0.82568492094496304</v>
      </c>
      <c r="G302" s="38">
        <f t="shared" si="42"/>
        <v>1458.2447720132745</v>
      </c>
      <c r="H302" s="38">
        <f t="shared" si="43"/>
        <v>362.65127526002061</v>
      </c>
      <c r="I302" s="36">
        <f t="shared" si="44"/>
        <v>1820.8960472732952</v>
      </c>
      <c r="J302" s="39">
        <f t="shared" si="50"/>
        <v>-188.26671939531039</v>
      </c>
      <c r="K302" s="36">
        <f t="shared" si="45"/>
        <v>1632.6293278779847</v>
      </c>
      <c r="L302" s="36">
        <f t="shared" si="46"/>
        <v>7757017.161384237</v>
      </c>
      <c r="M302" s="36">
        <f t="shared" si="47"/>
        <v>6955000.9367602151</v>
      </c>
      <c r="N302" s="40">
        <f>'jan-apr'!M302</f>
        <v>3596221.5465986603</v>
      </c>
      <c r="O302" s="40">
        <f t="shared" si="49"/>
        <v>3358779.3901615548</v>
      </c>
      <c r="P302" s="4"/>
      <c r="Q302" s="4"/>
      <c r="R302" s="4"/>
    </row>
    <row r="303" spans="1:18" s="34" customFormat="1" x14ac:dyDescent="0.3">
      <c r="A303" s="33">
        <v>1613</v>
      </c>
      <c r="B303" s="34" t="s">
        <v>355</v>
      </c>
      <c r="C303" s="35">
        <v>11186</v>
      </c>
      <c r="D303" s="35">
        <v>978</v>
      </c>
      <c r="E303" s="36">
        <f t="shared" si="41"/>
        <v>11437.627811860941</v>
      </c>
      <c r="F303" s="37">
        <f t="shared" si="48"/>
        <v>0.82033594132788556</v>
      </c>
      <c r="G303" s="38">
        <f t="shared" si="42"/>
        <v>1502.9920285586825</v>
      </c>
      <c r="H303" s="38">
        <f t="shared" si="43"/>
        <v>388.75384157817513</v>
      </c>
      <c r="I303" s="36">
        <f t="shared" si="44"/>
        <v>1891.7458701368575</v>
      </c>
      <c r="J303" s="39">
        <f t="shared" si="50"/>
        <v>-188.26671939531039</v>
      </c>
      <c r="K303" s="36">
        <f t="shared" si="45"/>
        <v>1703.4791507415471</v>
      </c>
      <c r="L303" s="36">
        <f t="shared" si="46"/>
        <v>1850127.4609938466</v>
      </c>
      <c r="M303" s="36">
        <f t="shared" si="47"/>
        <v>1666002.609425233</v>
      </c>
      <c r="N303" s="40">
        <f>'jan-apr'!M303</f>
        <v>799015.43957124138</v>
      </c>
      <c r="O303" s="40">
        <f t="shared" si="49"/>
        <v>866987.1698539916</v>
      </c>
      <c r="P303" s="4"/>
      <c r="Q303" s="4"/>
      <c r="R303" s="4"/>
    </row>
    <row r="304" spans="1:18" s="34" customFormat="1" x14ac:dyDescent="0.3">
      <c r="A304" s="33">
        <v>1617</v>
      </c>
      <c r="B304" s="34" t="s">
        <v>356</v>
      </c>
      <c r="C304" s="35">
        <v>46298</v>
      </c>
      <c r="D304" s="35">
        <v>4622</v>
      </c>
      <c r="E304" s="36">
        <f t="shared" si="41"/>
        <v>10016.875811337084</v>
      </c>
      <c r="F304" s="37">
        <f t="shared" si="48"/>
        <v>0.71843597142900628</v>
      </c>
      <c r="G304" s="38">
        <f t="shared" si="42"/>
        <v>2355.4432288729963</v>
      </c>
      <c r="H304" s="38">
        <f t="shared" si="43"/>
        <v>886.01704176152498</v>
      </c>
      <c r="I304" s="36">
        <f t="shared" si="44"/>
        <v>3241.4602706345213</v>
      </c>
      <c r="J304" s="39">
        <f t="shared" si="50"/>
        <v>-188.26671939531039</v>
      </c>
      <c r="K304" s="36">
        <f t="shared" si="45"/>
        <v>3053.193551239211</v>
      </c>
      <c r="L304" s="36">
        <f t="shared" si="46"/>
        <v>14982029.370872758</v>
      </c>
      <c r="M304" s="36">
        <f t="shared" si="47"/>
        <v>14111860.593827633</v>
      </c>
      <c r="N304" s="40">
        <f>'jan-apr'!M304</f>
        <v>7799840.3493847456</v>
      </c>
      <c r="O304" s="40">
        <f t="shared" si="49"/>
        <v>6312020.2444428876</v>
      </c>
      <c r="P304" s="4"/>
      <c r="Q304" s="4"/>
      <c r="R304" s="4"/>
    </row>
    <row r="305" spans="1:18" s="34" customFormat="1" x14ac:dyDescent="0.3">
      <c r="A305" s="33">
        <v>1620</v>
      </c>
      <c r="B305" s="34" t="s">
        <v>357</v>
      </c>
      <c r="C305" s="35">
        <v>62480</v>
      </c>
      <c r="D305" s="35">
        <v>4799</v>
      </c>
      <c r="E305" s="36">
        <f t="shared" si="41"/>
        <v>13019.379037299437</v>
      </c>
      <c r="F305" s="37">
        <f t="shared" si="48"/>
        <v>0.93378318771590274</v>
      </c>
      <c r="G305" s="38">
        <f t="shared" si="42"/>
        <v>553.9412932955845</v>
      </c>
      <c r="H305" s="38">
        <f t="shared" si="43"/>
        <v>0</v>
      </c>
      <c r="I305" s="36">
        <f t="shared" si="44"/>
        <v>553.9412932955845</v>
      </c>
      <c r="J305" s="39">
        <f t="shared" si="50"/>
        <v>-188.26671939531039</v>
      </c>
      <c r="K305" s="36">
        <f t="shared" si="45"/>
        <v>365.67457390027414</v>
      </c>
      <c r="L305" s="36">
        <f t="shared" si="46"/>
        <v>2658364.2665255102</v>
      </c>
      <c r="M305" s="36">
        <f t="shared" si="47"/>
        <v>1754872.2801474156</v>
      </c>
      <c r="N305" s="40">
        <f>'jan-apr'!M305</f>
        <v>-603439.94068942685</v>
      </c>
      <c r="O305" s="40">
        <f t="shared" si="49"/>
        <v>2358312.2208368424</v>
      </c>
      <c r="P305" s="4"/>
      <c r="Q305" s="4"/>
      <c r="R305" s="4"/>
    </row>
    <row r="306" spans="1:18" s="34" customFormat="1" x14ac:dyDescent="0.3">
      <c r="A306" s="33">
        <v>1621</v>
      </c>
      <c r="B306" s="34" t="s">
        <v>358</v>
      </c>
      <c r="C306" s="35">
        <v>57425</v>
      </c>
      <c r="D306" s="35">
        <v>5209</v>
      </c>
      <c r="E306" s="36">
        <f t="shared" si="41"/>
        <v>11024.188903820312</v>
      </c>
      <c r="F306" s="37">
        <f t="shared" si="48"/>
        <v>0.79068304464441674</v>
      </c>
      <c r="G306" s="38">
        <f t="shared" si="42"/>
        <v>1751.0553733830598</v>
      </c>
      <c r="H306" s="38">
        <f t="shared" si="43"/>
        <v>533.45745939239532</v>
      </c>
      <c r="I306" s="36">
        <f t="shared" si="44"/>
        <v>2284.5128327754551</v>
      </c>
      <c r="J306" s="39">
        <f t="shared" si="50"/>
        <v>-188.26671939531039</v>
      </c>
      <c r="K306" s="36">
        <f t="shared" si="45"/>
        <v>2096.2461133801448</v>
      </c>
      <c r="L306" s="36">
        <f t="shared" si="46"/>
        <v>11900027.345927345</v>
      </c>
      <c r="M306" s="36">
        <f t="shared" si="47"/>
        <v>10919346.004597174</v>
      </c>
      <c r="N306" s="40">
        <f>'jan-apr'!M306</f>
        <v>5427711.1704770951</v>
      </c>
      <c r="O306" s="40">
        <f t="shared" si="49"/>
        <v>5491634.8341200789</v>
      </c>
      <c r="P306" s="4"/>
      <c r="Q306" s="4"/>
      <c r="R306" s="4"/>
    </row>
    <row r="307" spans="1:18" s="34" customFormat="1" x14ac:dyDescent="0.3">
      <c r="A307" s="33">
        <v>1622</v>
      </c>
      <c r="B307" s="34" t="s">
        <v>359</v>
      </c>
      <c r="C307" s="35">
        <v>16762</v>
      </c>
      <c r="D307" s="35">
        <v>1733</v>
      </c>
      <c r="E307" s="36">
        <f t="shared" si="41"/>
        <v>9672.2446624350832</v>
      </c>
      <c r="F307" s="37">
        <f t="shared" si="48"/>
        <v>0.69371814334473725</v>
      </c>
      <c r="G307" s="38">
        <f t="shared" si="42"/>
        <v>2562.2219182141966</v>
      </c>
      <c r="H307" s="38">
        <f t="shared" si="43"/>
        <v>1006.6379438772252</v>
      </c>
      <c r="I307" s="36">
        <f t="shared" si="44"/>
        <v>3568.8598620914217</v>
      </c>
      <c r="J307" s="39">
        <f t="shared" si="50"/>
        <v>-188.26671939531039</v>
      </c>
      <c r="K307" s="36">
        <f t="shared" si="45"/>
        <v>3380.5931426961115</v>
      </c>
      <c r="L307" s="36">
        <f t="shared" si="46"/>
        <v>6184834.1410044339</v>
      </c>
      <c r="M307" s="36">
        <f t="shared" si="47"/>
        <v>5858567.916292361</v>
      </c>
      <c r="N307" s="40">
        <f>'jan-apr'!M307</f>
        <v>3302944.434332272</v>
      </c>
      <c r="O307" s="40">
        <f t="shared" si="49"/>
        <v>2555623.4819600889</v>
      </c>
      <c r="P307" s="4"/>
      <c r="Q307" s="4"/>
      <c r="R307" s="4"/>
    </row>
    <row r="308" spans="1:18" s="34" customFormat="1" x14ac:dyDescent="0.3">
      <c r="A308" s="33">
        <v>1624</v>
      </c>
      <c r="B308" s="34" t="s">
        <v>360</v>
      </c>
      <c r="C308" s="35">
        <v>64231</v>
      </c>
      <c r="D308" s="35">
        <v>6644</v>
      </c>
      <c r="E308" s="36">
        <f t="shared" si="41"/>
        <v>9667.519566526189</v>
      </c>
      <c r="F308" s="37">
        <f t="shared" si="48"/>
        <v>0.69337924737224654</v>
      </c>
      <c r="G308" s="38">
        <f t="shared" si="42"/>
        <v>2565.0569757595335</v>
      </c>
      <c r="H308" s="38">
        <f t="shared" si="43"/>
        <v>1008.2917274453382</v>
      </c>
      <c r="I308" s="36">
        <f t="shared" si="44"/>
        <v>3573.3487032048715</v>
      </c>
      <c r="J308" s="39">
        <f t="shared" si="50"/>
        <v>-188.26671939531039</v>
      </c>
      <c r="K308" s="36">
        <f t="shared" si="45"/>
        <v>3385.0819838095613</v>
      </c>
      <c r="L308" s="36">
        <f t="shared" si="46"/>
        <v>23741328.784093168</v>
      </c>
      <c r="M308" s="36">
        <f t="shared" si="47"/>
        <v>22490484.700430725</v>
      </c>
      <c r="N308" s="40">
        <f>'jan-apr'!M308</f>
        <v>12451735.153897069</v>
      </c>
      <c r="O308" s="40">
        <f t="shared" si="49"/>
        <v>10038749.546533655</v>
      </c>
      <c r="P308" s="4"/>
      <c r="Q308" s="4"/>
      <c r="R308" s="4"/>
    </row>
    <row r="309" spans="1:18" s="34" customFormat="1" x14ac:dyDescent="0.3">
      <c r="A309" s="33">
        <v>1627</v>
      </c>
      <c r="B309" s="34" t="s">
        <v>361</v>
      </c>
      <c r="C309" s="35">
        <v>46547</v>
      </c>
      <c r="D309" s="35">
        <v>4779</v>
      </c>
      <c r="E309" s="36">
        <f t="shared" si="41"/>
        <v>9739.9037455534635</v>
      </c>
      <c r="F309" s="37">
        <f t="shared" si="48"/>
        <v>0.6985708259597232</v>
      </c>
      <c r="G309" s="38">
        <f t="shared" si="42"/>
        <v>2521.6264683431687</v>
      </c>
      <c r="H309" s="38">
        <f t="shared" si="43"/>
        <v>982.95726478579206</v>
      </c>
      <c r="I309" s="36">
        <f t="shared" si="44"/>
        <v>3504.5837331289608</v>
      </c>
      <c r="J309" s="39">
        <f t="shared" si="50"/>
        <v>-188.26671939531039</v>
      </c>
      <c r="K309" s="36">
        <f t="shared" si="45"/>
        <v>3316.3170137336506</v>
      </c>
      <c r="L309" s="36">
        <f t="shared" si="46"/>
        <v>16748405.660623305</v>
      </c>
      <c r="M309" s="36">
        <f t="shared" si="47"/>
        <v>15848679.008633116</v>
      </c>
      <c r="N309" s="40">
        <f>'jan-apr'!M309</f>
        <v>8572912.868825119</v>
      </c>
      <c r="O309" s="40">
        <f t="shared" si="49"/>
        <v>7275766.1398079973</v>
      </c>
      <c r="P309" s="4"/>
      <c r="Q309" s="4"/>
      <c r="R309" s="4"/>
    </row>
    <row r="310" spans="1:18" s="34" customFormat="1" x14ac:dyDescent="0.3">
      <c r="A310" s="33">
        <v>1630</v>
      </c>
      <c r="B310" s="34" t="s">
        <v>362</v>
      </c>
      <c r="C310" s="35">
        <v>34003</v>
      </c>
      <c r="D310" s="35">
        <v>3272</v>
      </c>
      <c r="E310" s="36">
        <f t="shared" si="41"/>
        <v>10392.114914425429</v>
      </c>
      <c r="F310" s="37">
        <f t="shared" si="48"/>
        <v>0.74534908032872005</v>
      </c>
      <c r="G310" s="38">
        <f t="shared" si="42"/>
        <v>2130.2997670199898</v>
      </c>
      <c r="H310" s="38">
        <f t="shared" si="43"/>
        <v>754.68335568060434</v>
      </c>
      <c r="I310" s="36">
        <f t="shared" si="44"/>
        <v>2884.9831227005943</v>
      </c>
      <c r="J310" s="39">
        <f t="shared" si="50"/>
        <v>-188.26671939531039</v>
      </c>
      <c r="K310" s="36">
        <f t="shared" si="45"/>
        <v>2696.7164033052841</v>
      </c>
      <c r="L310" s="36">
        <f t="shared" si="46"/>
        <v>9439664.7774763443</v>
      </c>
      <c r="M310" s="36">
        <f t="shared" si="47"/>
        <v>8823656.0716148894</v>
      </c>
      <c r="N310" s="40">
        <f>'jan-apr'!M310</f>
        <v>4360878.23954714</v>
      </c>
      <c r="O310" s="40">
        <f t="shared" si="49"/>
        <v>4462777.8320677495</v>
      </c>
      <c r="P310" s="4"/>
      <c r="Q310" s="4"/>
      <c r="R310" s="4"/>
    </row>
    <row r="311" spans="1:18" s="34" customFormat="1" x14ac:dyDescent="0.3">
      <c r="A311" s="33">
        <v>1632</v>
      </c>
      <c r="B311" s="34" t="s">
        <v>363</v>
      </c>
      <c r="C311" s="35">
        <v>9257</v>
      </c>
      <c r="D311" s="35">
        <v>961</v>
      </c>
      <c r="E311" s="36">
        <f t="shared" si="41"/>
        <v>9632.6742976066598</v>
      </c>
      <c r="F311" s="37">
        <f t="shared" si="48"/>
        <v>0.69088005549871112</v>
      </c>
      <c r="G311" s="38">
        <f t="shared" si="42"/>
        <v>2585.9641371112507</v>
      </c>
      <c r="H311" s="38">
        <f t="shared" si="43"/>
        <v>1020.4875715671734</v>
      </c>
      <c r="I311" s="36">
        <f t="shared" si="44"/>
        <v>3606.451708678424</v>
      </c>
      <c r="J311" s="39">
        <f t="shared" si="50"/>
        <v>-188.26671939531039</v>
      </c>
      <c r="K311" s="36">
        <f t="shared" si="45"/>
        <v>3418.1849892831137</v>
      </c>
      <c r="L311" s="36">
        <f t="shared" si="46"/>
        <v>3465800.0920399656</v>
      </c>
      <c r="M311" s="36">
        <f t="shared" si="47"/>
        <v>3284875.7747010724</v>
      </c>
      <c r="N311" s="40">
        <f>'jan-apr'!M311</f>
        <v>1941533.064854769</v>
      </c>
      <c r="O311" s="40">
        <f t="shared" si="49"/>
        <v>1343342.7098463033</v>
      </c>
      <c r="P311" s="4"/>
      <c r="Q311" s="4"/>
      <c r="R311" s="4"/>
    </row>
    <row r="312" spans="1:18" s="34" customFormat="1" x14ac:dyDescent="0.3">
      <c r="A312" s="33">
        <v>1633</v>
      </c>
      <c r="B312" s="34" t="s">
        <v>364</v>
      </c>
      <c r="C312" s="35">
        <v>9631</v>
      </c>
      <c r="D312" s="35">
        <v>976</v>
      </c>
      <c r="E312" s="36">
        <f t="shared" si="41"/>
        <v>9867.8278688524588</v>
      </c>
      <c r="F312" s="37">
        <f t="shared" si="48"/>
        <v>0.7077458715051117</v>
      </c>
      <c r="G312" s="38">
        <f t="shared" si="42"/>
        <v>2444.8719943637716</v>
      </c>
      <c r="H312" s="38">
        <f t="shared" si="43"/>
        <v>938.18382163114381</v>
      </c>
      <c r="I312" s="36">
        <f t="shared" si="44"/>
        <v>3383.0558159949155</v>
      </c>
      <c r="J312" s="39">
        <f t="shared" si="50"/>
        <v>-188.26671939531039</v>
      </c>
      <c r="K312" s="36">
        <f t="shared" si="45"/>
        <v>3194.7890965996053</v>
      </c>
      <c r="L312" s="36">
        <f t="shared" si="46"/>
        <v>3301862.4764110376</v>
      </c>
      <c r="M312" s="36">
        <f t="shared" si="47"/>
        <v>3118114.1582812145</v>
      </c>
      <c r="N312" s="40">
        <f>'jan-apr'!M312</f>
        <v>1561099.8660751865</v>
      </c>
      <c r="O312" s="40">
        <f t="shared" si="49"/>
        <v>1557014.292206028</v>
      </c>
      <c r="P312" s="4"/>
      <c r="Q312" s="4"/>
      <c r="R312" s="4"/>
    </row>
    <row r="313" spans="1:18" s="34" customFormat="1" x14ac:dyDescent="0.3">
      <c r="A313" s="33">
        <v>1634</v>
      </c>
      <c r="B313" s="34" t="s">
        <v>365</v>
      </c>
      <c r="C313" s="35">
        <v>75791</v>
      </c>
      <c r="D313" s="35">
        <v>6886</v>
      </c>
      <c r="E313" s="36">
        <f t="shared" si="41"/>
        <v>11006.534998547779</v>
      </c>
      <c r="F313" s="37">
        <f t="shared" si="48"/>
        <v>0.78941686137301859</v>
      </c>
      <c r="G313" s="38">
        <f t="shared" si="42"/>
        <v>1761.6477165465797</v>
      </c>
      <c r="H313" s="38">
        <f t="shared" si="43"/>
        <v>539.63632623778176</v>
      </c>
      <c r="I313" s="36">
        <f t="shared" si="44"/>
        <v>2301.2840427843612</v>
      </c>
      <c r="J313" s="39">
        <f t="shared" si="50"/>
        <v>-188.26671939531039</v>
      </c>
      <c r="K313" s="36">
        <f t="shared" si="45"/>
        <v>2113.0173233890509</v>
      </c>
      <c r="L313" s="36">
        <f t="shared" si="46"/>
        <v>15846641.918613112</v>
      </c>
      <c r="M313" s="36">
        <f t="shared" si="47"/>
        <v>14550237.288857006</v>
      </c>
      <c r="N313" s="40">
        <f>'jan-apr'!M313</f>
        <v>7421019.5469198106</v>
      </c>
      <c r="O313" s="40">
        <f t="shared" si="49"/>
        <v>7129217.741937195</v>
      </c>
      <c r="P313" s="4"/>
      <c r="Q313" s="4"/>
      <c r="R313" s="4"/>
    </row>
    <row r="314" spans="1:18" s="34" customFormat="1" x14ac:dyDescent="0.3">
      <c r="A314" s="33">
        <v>1635</v>
      </c>
      <c r="B314" s="34" t="s">
        <v>366</v>
      </c>
      <c r="C314" s="35">
        <v>30169</v>
      </c>
      <c r="D314" s="35">
        <v>2562</v>
      </c>
      <c r="E314" s="36">
        <f t="shared" si="41"/>
        <v>11775.565964090554</v>
      </c>
      <c r="F314" s="37">
        <f t="shared" si="48"/>
        <v>0.84457373056005514</v>
      </c>
      <c r="G314" s="38">
        <f t="shared" si="42"/>
        <v>1300.2291372209143</v>
      </c>
      <c r="H314" s="38">
        <f t="shared" si="43"/>
        <v>270.47548829781044</v>
      </c>
      <c r="I314" s="36">
        <f t="shared" si="44"/>
        <v>1570.7046255187247</v>
      </c>
      <c r="J314" s="39">
        <f t="shared" si="50"/>
        <v>-188.26671939531039</v>
      </c>
      <c r="K314" s="36">
        <f t="shared" si="45"/>
        <v>1382.4379061234142</v>
      </c>
      <c r="L314" s="36">
        <f t="shared" si="46"/>
        <v>4024145.2505789725</v>
      </c>
      <c r="M314" s="36">
        <f t="shared" si="47"/>
        <v>3541805.9154881872</v>
      </c>
      <c r="N314" s="40">
        <f>'jan-apr'!M314</f>
        <v>129115.0806321511</v>
      </c>
      <c r="O314" s="40">
        <f t="shared" si="49"/>
        <v>3412690.8348560361</v>
      </c>
      <c r="P314" s="4"/>
      <c r="Q314" s="4"/>
      <c r="R314" s="4"/>
    </row>
    <row r="315" spans="1:18" s="34" customFormat="1" x14ac:dyDescent="0.3">
      <c r="A315" s="33">
        <v>1636</v>
      </c>
      <c r="B315" s="34" t="s">
        <v>367</v>
      </c>
      <c r="C315" s="35">
        <v>42253</v>
      </c>
      <c r="D315" s="35">
        <v>3954</v>
      </c>
      <c r="E315" s="36">
        <f t="shared" si="41"/>
        <v>10686.140617096611</v>
      </c>
      <c r="F315" s="37">
        <f t="shared" si="48"/>
        <v>0.76643735628444143</v>
      </c>
      <c r="G315" s="38">
        <f t="shared" si="42"/>
        <v>1953.8843454172802</v>
      </c>
      <c r="H315" s="38">
        <f t="shared" si="43"/>
        <v>651.7743597456905</v>
      </c>
      <c r="I315" s="36">
        <f t="shared" si="44"/>
        <v>2605.6587051629708</v>
      </c>
      <c r="J315" s="39">
        <f t="shared" si="50"/>
        <v>-188.26671939531039</v>
      </c>
      <c r="K315" s="36">
        <f t="shared" si="45"/>
        <v>2417.3919857676606</v>
      </c>
      <c r="L315" s="36">
        <f t="shared" si="46"/>
        <v>10302774.520214386</v>
      </c>
      <c r="M315" s="36">
        <f t="shared" si="47"/>
        <v>9558367.9117253292</v>
      </c>
      <c r="N315" s="40">
        <f>'jan-apr'!M315</f>
        <v>3446788.801702138</v>
      </c>
      <c r="O315" s="40">
        <f t="shared" si="49"/>
        <v>6111579.1100231912</v>
      </c>
      <c r="P315" s="4"/>
      <c r="Q315" s="4"/>
      <c r="R315" s="4"/>
    </row>
    <row r="316" spans="1:18" s="34" customFormat="1" x14ac:dyDescent="0.3">
      <c r="A316" s="33">
        <v>1638</v>
      </c>
      <c r="B316" s="34" t="s">
        <v>368</v>
      </c>
      <c r="C316" s="35">
        <v>129646</v>
      </c>
      <c r="D316" s="35">
        <v>11779</v>
      </c>
      <c r="E316" s="36">
        <f t="shared" si="41"/>
        <v>11006.537057475167</v>
      </c>
      <c r="F316" s="37">
        <f t="shared" si="48"/>
        <v>0.78941700904456069</v>
      </c>
      <c r="G316" s="38">
        <f t="shared" si="42"/>
        <v>1761.6464811901467</v>
      </c>
      <c r="H316" s="38">
        <f t="shared" si="43"/>
        <v>539.63560561319593</v>
      </c>
      <c r="I316" s="36">
        <f t="shared" si="44"/>
        <v>2301.2820868033427</v>
      </c>
      <c r="J316" s="39">
        <f t="shared" si="50"/>
        <v>-188.26671939531039</v>
      </c>
      <c r="K316" s="36">
        <f t="shared" si="45"/>
        <v>2113.0153674080325</v>
      </c>
      <c r="L316" s="36">
        <f t="shared" si="46"/>
        <v>27106801.700456575</v>
      </c>
      <c r="M316" s="36">
        <f t="shared" si="47"/>
        <v>24889208.012699213</v>
      </c>
      <c r="N316" s="40">
        <f>'jan-apr'!M316</f>
        <v>12592870.105020108</v>
      </c>
      <c r="O316" s="40">
        <f t="shared" si="49"/>
        <v>12296337.907679105</v>
      </c>
      <c r="P316" s="4"/>
      <c r="Q316" s="4"/>
      <c r="R316" s="4"/>
    </row>
    <row r="317" spans="1:18" s="34" customFormat="1" x14ac:dyDescent="0.3">
      <c r="A317" s="33">
        <v>1640</v>
      </c>
      <c r="B317" s="34" t="s">
        <v>369</v>
      </c>
      <c r="C317" s="35">
        <v>66319</v>
      </c>
      <c r="D317" s="35">
        <v>5635</v>
      </c>
      <c r="E317" s="36">
        <f t="shared" si="41"/>
        <v>11769.121561668146</v>
      </c>
      <c r="F317" s="37">
        <f t="shared" si="48"/>
        <v>0.84411152152384228</v>
      </c>
      <c r="G317" s="38">
        <f t="shared" si="42"/>
        <v>1304.0957786743595</v>
      </c>
      <c r="H317" s="38">
        <f t="shared" si="43"/>
        <v>272.73102914565339</v>
      </c>
      <c r="I317" s="36">
        <f t="shared" si="44"/>
        <v>1576.8268078200128</v>
      </c>
      <c r="J317" s="39">
        <f t="shared" si="50"/>
        <v>-188.26671939531039</v>
      </c>
      <c r="K317" s="36">
        <f t="shared" si="45"/>
        <v>1388.5600884247024</v>
      </c>
      <c r="L317" s="36">
        <f t="shared" si="46"/>
        <v>8885419.0620657727</v>
      </c>
      <c r="M317" s="36">
        <f t="shared" si="47"/>
        <v>7824536.0982731981</v>
      </c>
      <c r="N317" s="40">
        <f>'jan-apr'!M317</f>
        <v>2837678.3251369605</v>
      </c>
      <c r="O317" s="40">
        <f t="shared" si="49"/>
        <v>4986857.7731362376</v>
      </c>
      <c r="P317" s="4"/>
      <c r="Q317" s="4"/>
      <c r="R317" s="4"/>
    </row>
    <row r="318" spans="1:18" s="34" customFormat="1" x14ac:dyDescent="0.3">
      <c r="A318" s="33">
        <v>1644</v>
      </c>
      <c r="B318" s="34" t="s">
        <v>370</v>
      </c>
      <c r="C318" s="35">
        <v>19910</v>
      </c>
      <c r="D318" s="35">
        <v>2031</v>
      </c>
      <c r="E318" s="36">
        <f t="shared" si="41"/>
        <v>9803.0526834071879</v>
      </c>
      <c r="F318" s="37">
        <f t="shared" si="48"/>
        <v>0.70310002941259042</v>
      </c>
      <c r="G318" s="38">
        <f t="shared" si="42"/>
        <v>2483.7371056309339</v>
      </c>
      <c r="H318" s="38">
        <f t="shared" si="43"/>
        <v>960.85513653698854</v>
      </c>
      <c r="I318" s="36">
        <f t="shared" si="44"/>
        <v>3444.5922421679224</v>
      </c>
      <c r="J318" s="39">
        <f t="shared" si="50"/>
        <v>-188.26671939531039</v>
      </c>
      <c r="K318" s="36">
        <f t="shared" si="45"/>
        <v>3256.3255227726122</v>
      </c>
      <c r="L318" s="36">
        <f t="shared" si="46"/>
        <v>6995966.8438430503</v>
      </c>
      <c r="M318" s="36">
        <f t="shared" si="47"/>
        <v>6613597.1367511749</v>
      </c>
      <c r="N318" s="40">
        <f>'jan-apr'!M318</f>
        <v>3480664.8852445739</v>
      </c>
      <c r="O318" s="40">
        <f t="shared" si="49"/>
        <v>3132932.251506601</v>
      </c>
      <c r="P318" s="4"/>
      <c r="Q318" s="4"/>
      <c r="R318" s="4"/>
    </row>
    <row r="319" spans="1:18" s="34" customFormat="1" x14ac:dyDescent="0.3">
      <c r="A319" s="33">
        <v>1648</v>
      </c>
      <c r="B319" s="34" t="s">
        <v>371</v>
      </c>
      <c r="C319" s="35">
        <v>62994</v>
      </c>
      <c r="D319" s="35">
        <v>6298</v>
      </c>
      <c r="E319" s="36">
        <f t="shared" si="41"/>
        <v>10002.222927913623</v>
      </c>
      <c r="F319" s="37">
        <f t="shared" si="48"/>
        <v>0.71738502912575286</v>
      </c>
      <c r="G319" s="38">
        <f t="shared" si="42"/>
        <v>2364.234958927073</v>
      </c>
      <c r="H319" s="38">
        <f t="shared" si="43"/>
        <v>891.1455509597364</v>
      </c>
      <c r="I319" s="36">
        <f t="shared" si="44"/>
        <v>3255.3805098868093</v>
      </c>
      <c r="J319" s="39">
        <f t="shared" si="50"/>
        <v>-188.26671939531039</v>
      </c>
      <c r="K319" s="36">
        <f t="shared" si="45"/>
        <v>3067.113790491499</v>
      </c>
      <c r="L319" s="36">
        <f t="shared" si="46"/>
        <v>20502386.451267123</v>
      </c>
      <c r="M319" s="36">
        <f t="shared" si="47"/>
        <v>19316682.65251546</v>
      </c>
      <c r="N319" s="40">
        <f>'jan-apr'!M319</f>
        <v>11280940.93907943</v>
      </c>
      <c r="O319" s="40">
        <f t="shared" si="49"/>
        <v>8035741.7134360299</v>
      </c>
      <c r="P319" s="4"/>
      <c r="Q319" s="4"/>
      <c r="R319" s="4"/>
    </row>
    <row r="320" spans="1:18" s="34" customFormat="1" x14ac:dyDescent="0.3">
      <c r="A320" s="33">
        <v>1653</v>
      </c>
      <c r="B320" s="34" t="s">
        <v>372</v>
      </c>
      <c r="C320" s="35">
        <v>178767</v>
      </c>
      <c r="D320" s="35">
        <v>16096</v>
      </c>
      <c r="E320" s="36">
        <f t="shared" si="41"/>
        <v>11106.299701789265</v>
      </c>
      <c r="F320" s="37">
        <f t="shared" si="48"/>
        <v>0.79657224123771675</v>
      </c>
      <c r="G320" s="38">
        <f t="shared" si="42"/>
        <v>1701.7888946016878</v>
      </c>
      <c r="H320" s="38">
        <f t="shared" si="43"/>
        <v>504.71868010326165</v>
      </c>
      <c r="I320" s="36">
        <f t="shared" si="44"/>
        <v>2206.5075747049495</v>
      </c>
      <c r="J320" s="39">
        <f t="shared" si="50"/>
        <v>-188.26671939531039</v>
      </c>
      <c r="K320" s="36">
        <f t="shared" si="45"/>
        <v>2018.2408553096391</v>
      </c>
      <c r="L320" s="36">
        <f t="shared" si="46"/>
        <v>35515945.92245087</v>
      </c>
      <c r="M320" s="36">
        <f t="shared" si="47"/>
        <v>32485604.807063952</v>
      </c>
      <c r="N320" s="40">
        <f>'jan-apr'!M320</f>
        <v>16394735.496256353</v>
      </c>
      <c r="O320" s="40">
        <f t="shared" si="49"/>
        <v>16090869.310807599</v>
      </c>
      <c r="P320" s="4"/>
      <c r="Q320" s="4"/>
      <c r="R320" s="4"/>
    </row>
    <row r="321" spans="1:18" s="34" customFormat="1" x14ac:dyDescent="0.3">
      <c r="A321" s="33">
        <v>1657</v>
      </c>
      <c r="B321" s="34" t="s">
        <v>373</v>
      </c>
      <c r="C321" s="35">
        <v>81459</v>
      </c>
      <c r="D321" s="35">
        <v>7755</v>
      </c>
      <c r="E321" s="36">
        <f t="shared" si="41"/>
        <v>10504.061895551256</v>
      </c>
      <c r="F321" s="37">
        <f t="shared" si="48"/>
        <v>0.7533782043438797</v>
      </c>
      <c r="G321" s="38">
        <f t="shared" si="42"/>
        <v>2063.1315783444929</v>
      </c>
      <c r="H321" s="38">
        <f t="shared" si="43"/>
        <v>715.50191228656468</v>
      </c>
      <c r="I321" s="36">
        <f t="shared" si="44"/>
        <v>2778.6334906310576</v>
      </c>
      <c r="J321" s="39">
        <f t="shared" si="50"/>
        <v>-188.26671939531039</v>
      </c>
      <c r="K321" s="36">
        <f t="shared" si="45"/>
        <v>2590.3667712357474</v>
      </c>
      <c r="L321" s="36">
        <f t="shared" si="46"/>
        <v>21548302.719843853</v>
      </c>
      <c r="M321" s="36">
        <f t="shared" si="47"/>
        <v>20088294.310933221</v>
      </c>
      <c r="N321" s="40">
        <f>'jan-apr'!M321</f>
        <v>10364736.230956011</v>
      </c>
      <c r="O321" s="40">
        <f t="shared" si="49"/>
        <v>9723558.0799772106</v>
      </c>
      <c r="P321" s="4"/>
      <c r="Q321" s="4"/>
      <c r="R321" s="4"/>
    </row>
    <row r="322" spans="1:18" s="34" customFormat="1" x14ac:dyDescent="0.3">
      <c r="A322" s="33">
        <v>1662</v>
      </c>
      <c r="B322" s="34" t="s">
        <v>374</v>
      </c>
      <c r="C322" s="35">
        <v>71273</v>
      </c>
      <c r="D322" s="35">
        <v>6067</v>
      </c>
      <c r="E322" s="36">
        <f t="shared" si="41"/>
        <v>11747.651227954508</v>
      </c>
      <c r="F322" s="37">
        <f t="shared" si="48"/>
        <v>0.84257161423648186</v>
      </c>
      <c r="G322" s="38">
        <f t="shared" si="42"/>
        <v>1316.9779789025422</v>
      </c>
      <c r="H322" s="38">
        <f t="shared" si="43"/>
        <v>280.2456459454267</v>
      </c>
      <c r="I322" s="36">
        <f t="shared" si="44"/>
        <v>1597.2236248479689</v>
      </c>
      <c r="J322" s="39">
        <f t="shared" si="50"/>
        <v>-188.26671939531039</v>
      </c>
      <c r="K322" s="36">
        <f t="shared" si="45"/>
        <v>1408.9569054526585</v>
      </c>
      <c r="L322" s="36">
        <f t="shared" si="46"/>
        <v>9690355.7319526281</v>
      </c>
      <c r="M322" s="36">
        <f t="shared" si="47"/>
        <v>8548141.5453812797</v>
      </c>
      <c r="N322" s="40">
        <f>'jan-apr'!M322</f>
        <v>2981192.2002849923</v>
      </c>
      <c r="O322" s="40">
        <f t="shared" si="49"/>
        <v>5566949.3450962873</v>
      </c>
      <c r="P322" s="4"/>
      <c r="Q322" s="4"/>
      <c r="R322" s="4"/>
    </row>
    <row r="323" spans="1:18" s="34" customFormat="1" x14ac:dyDescent="0.3">
      <c r="A323" s="33">
        <v>1663</v>
      </c>
      <c r="B323" s="34" t="s">
        <v>375</v>
      </c>
      <c r="C323" s="35">
        <v>170857</v>
      </c>
      <c r="D323" s="35">
        <v>13738</v>
      </c>
      <c r="E323" s="36">
        <f t="shared" si="41"/>
        <v>12436.817586257097</v>
      </c>
      <c r="F323" s="37">
        <f t="shared" si="48"/>
        <v>0.89200038937842108</v>
      </c>
      <c r="G323" s="38">
        <f t="shared" si="42"/>
        <v>903.47816392098866</v>
      </c>
      <c r="H323" s="38">
        <f t="shared" si="43"/>
        <v>39.037420539520461</v>
      </c>
      <c r="I323" s="36">
        <f t="shared" si="44"/>
        <v>942.5155844605091</v>
      </c>
      <c r="J323" s="39">
        <f t="shared" si="50"/>
        <v>-188.26671939531039</v>
      </c>
      <c r="K323" s="36">
        <f t="shared" si="45"/>
        <v>754.24886506519874</v>
      </c>
      <c r="L323" s="36">
        <f t="shared" si="46"/>
        <v>12948279.099318475</v>
      </c>
      <c r="M323" s="36">
        <f t="shared" si="47"/>
        <v>10361870.908265701</v>
      </c>
      <c r="N323" s="40">
        <f>'jan-apr'!M323</f>
        <v>5064723.878893245</v>
      </c>
      <c r="O323" s="40">
        <f t="shared" si="49"/>
        <v>5297147.0293724556</v>
      </c>
      <c r="P323" s="4"/>
      <c r="Q323" s="4"/>
      <c r="R323" s="4"/>
    </row>
    <row r="324" spans="1:18" s="34" customFormat="1" x14ac:dyDescent="0.3">
      <c r="A324" s="33">
        <v>1664</v>
      </c>
      <c r="B324" s="34" t="s">
        <v>376</v>
      </c>
      <c r="C324" s="35">
        <v>45384</v>
      </c>
      <c r="D324" s="35">
        <v>4132</v>
      </c>
      <c r="E324" s="36">
        <f t="shared" si="41"/>
        <v>10983.543078412391</v>
      </c>
      <c r="F324" s="37">
        <f t="shared" si="48"/>
        <v>0.78776782201298279</v>
      </c>
      <c r="G324" s="38">
        <f t="shared" si="42"/>
        <v>1775.4428686278122</v>
      </c>
      <c r="H324" s="38">
        <f t="shared" si="43"/>
        <v>547.6834982851675</v>
      </c>
      <c r="I324" s="36">
        <f t="shared" si="44"/>
        <v>2323.1263669129798</v>
      </c>
      <c r="J324" s="39">
        <f t="shared" si="50"/>
        <v>-188.26671939531039</v>
      </c>
      <c r="K324" s="36">
        <f t="shared" si="45"/>
        <v>2134.8596475176696</v>
      </c>
      <c r="L324" s="36">
        <f t="shared" si="46"/>
        <v>9599158.1480844319</v>
      </c>
      <c r="M324" s="36">
        <f t="shared" si="47"/>
        <v>8821240.0635430105</v>
      </c>
      <c r="N324" s="40">
        <f>'jan-apr'!M324</f>
        <v>3186224.8428510944</v>
      </c>
      <c r="O324" s="40">
        <f t="shared" si="49"/>
        <v>5635015.2206919156</v>
      </c>
      <c r="P324" s="4"/>
      <c r="Q324" s="4"/>
      <c r="R324" s="4"/>
    </row>
    <row r="325" spans="1:18" s="34" customFormat="1" x14ac:dyDescent="0.3">
      <c r="A325" s="33">
        <v>1665</v>
      </c>
      <c r="B325" s="34" t="s">
        <v>377</v>
      </c>
      <c r="C325" s="35">
        <v>24102</v>
      </c>
      <c r="D325" s="35">
        <v>851</v>
      </c>
      <c r="E325" s="36">
        <f t="shared" si="41"/>
        <v>28321.974148061105</v>
      </c>
      <c r="F325" s="37">
        <f t="shared" si="48"/>
        <v>2.0313244761226037</v>
      </c>
      <c r="G325" s="38">
        <f t="shared" si="42"/>
        <v>-8627.6157731614148</v>
      </c>
      <c r="H325" s="38">
        <f t="shared" si="43"/>
        <v>0</v>
      </c>
      <c r="I325" s="36">
        <f t="shared" si="44"/>
        <v>-8627.6157731614148</v>
      </c>
      <c r="J325" s="39">
        <f t="shared" si="50"/>
        <v>-188.26671939531039</v>
      </c>
      <c r="K325" s="36">
        <f t="shared" si="45"/>
        <v>-8815.882492556726</v>
      </c>
      <c r="L325" s="36">
        <f t="shared" si="46"/>
        <v>-7342101.0229603639</v>
      </c>
      <c r="M325" s="36">
        <f t="shared" si="47"/>
        <v>-7502316.0011657737</v>
      </c>
      <c r="N325" s="40">
        <f>'jan-apr'!M325</f>
        <v>-7971233.6714996248</v>
      </c>
      <c r="O325" s="40">
        <f t="shared" si="49"/>
        <v>468917.67033385113</v>
      </c>
      <c r="P325" s="4"/>
      <c r="Q325" s="4"/>
      <c r="R325" s="4"/>
    </row>
    <row r="326" spans="1:18" s="34" customFormat="1" x14ac:dyDescent="0.3">
      <c r="A326" s="33">
        <v>1702</v>
      </c>
      <c r="B326" s="34" t="s">
        <v>378</v>
      </c>
      <c r="C326" s="35">
        <v>224989</v>
      </c>
      <c r="D326" s="35">
        <v>21781</v>
      </c>
      <c r="E326" s="36">
        <f t="shared" si="41"/>
        <v>10329.599191956293</v>
      </c>
      <c r="F326" s="37">
        <f t="shared" si="48"/>
        <v>0.74086529270395318</v>
      </c>
      <c r="G326" s="38">
        <f t="shared" si="42"/>
        <v>2167.809200501471</v>
      </c>
      <c r="H326" s="38">
        <f t="shared" si="43"/>
        <v>776.56385854480186</v>
      </c>
      <c r="I326" s="36">
        <f t="shared" si="44"/>
        <v>2944.3730590462728</v>
      </c>
      <c r="J326" s="39">
        <f t="shared" si="50"/>
        <v>-188.26671939531039</v>
      </c>
      <c r="K326" s="36">
        <f t="shared" si="45"/>
        <v>2756.1063396509626</v>
      </c>
      <c r="L326" s="36">
        <f t="shared" si="46"/>
        <v>64131389.599086866</v>
      </c>
      <c r="M326" s="36">
        <f t="shared" si="47"/>
        <v>60030752.183937617</v>
      </c>
      <c r="N326" s="40">
        <f>'jan-apr'!M326</f>
        <v>35199203.158794701</v>
      </c>
      <c r="O326" s="40">
        <f t="shared" si="49"/>
        <v>24831549.025142916</v>
      </c>
      <c r="P326" s="4"/>
      <c r="Q326" s="4"/>
      <c r="R326" s="4"/>
    </row>
    <row r="327" spans="1:18" s="34" customFormat="1" x14ac:dyDescent="0.3">
      <c r="A327" s="33">
        <v>1703</v>
      </c>
      <c r="B327" s="34" t="s">
        <v>379</v>
      </c>
      <c r="C327" s="35">
        <v>141993</v>
      </c>
      <c r="D327" s="35">
        <v>13010</v>
      </c>
      <c r="E327" s="36">
        <f t="shared" si="41"/>
        <v>10914.142966948501</v>
      </c>
      <c r="F327" s="37">
        <f t="shared" si="48"/>
        <v>0.78279026838888666</v>
      </c>
      <c r="G327" s="38">
        <f t="shared" si="42"/>
        <v>1817.0829355061464</v>
      </c>
      <c r="H327" s="38">
        <f t="shared" si="43"/>
        <v>571.97353729752922</v>
      </c>
      <c r="I327" s="36">
        <f t="shared" si="44"/>
        <v>2389.0564728036757</v>
      </c>
      <c r="J327" s="39">
        <f t="shared" si="50"/>
        <v>-188.26671939531039</v>
      </c>
      <c r="K327" s="36">
        <f t="shared" si="45"/>
        <v>2200.7897534083654</v>
      </c>
      <c r="L327" s="36">
        <f t="shared" si="46"/>
        <v>31081624.711175822</v>
      </c>
      <c r="M327" s="36">
        <f t="shared" si="47"/>
        <v>28632274.691842835</v>
      </c>
      <c r="N327" s="40">
        <f>'jan-apr'!M327</f>
        <v>14589305.591842389</v>
      </c>
      <c r="O327" s="40">
        <f t="shared" si="49"/>
        <v>14042969.100000447</v>
      </c>
      <c r="P327" s="4"/>
      <c r="Q327" s="4"/>
      <c r="R327" s="4"/>
    </row>
    <row r="328" spans="1:18" s="34" customFormat="1" x14ac:dyDescent="0.3">
      <c r="A328" s="33">
        <v>1711</v>
      </c>
      <c r="B328" s="34" t="s">
        <v>380</v>
      </c>
      <c r="C328" s="35">
        <v>28878</v>
      </c>
      <c r="D328" s="35">
        <v>2523</v>
      </c>
      <c r="E328" s="36">
        <f t="shared" ref="E328:E391" si="51">(C328*1000)/D328</f>
        <v>11445.89774078478</v>
      </c>
      <c r="F328" s="37">
        <f t="shared" si="48"/>
        <v>0.82092908179722457</v>
      </c>
      <c r="G328" s="38">
        <f t="shared" ref="G328:G391" si="52">(E$437-E328)*0.6</f>
        <v>1498.0300712043791</v>
      </c>
      <c r="H328" s="38">
        <f t="shared" ref="H328:H391" si="53">IF(E328&gt;=E$437*0.9,0,IF(E328&lt;0.9*E$437,(E$437*0.9-E328)*0.35))</f>
        <v>385.8593664548315</v>
      </c>
      <c r="I328" s="36">
        <f t="shared" ref="I328:I391" si="54">G328+H328</f>
        <v>1883.8894376592107</v>
      </c>
      <c r="J328" s="39">
        <f t="shared" si="50"/>
        <v>-188.26671939531039</v>
      </c>
      <c r="K328" s="36">
        <f t="shared" ref="K328:K391" si="55">I328+J328</f>
        <v>1695.6227182639002</v>
      </c>
      <c r="L328" s="36">
        <f t="shared" ref="L328:L391" si="56">(I328*D328)</f>
        <v>4753053.0512141883</v>
      </c>
      <c r="M328" s="36">
        <f t="shared" ref="M328:M391" si="57">(K328*D328)</f>
        <v>4278056.1181798205</v>
      </c>
      <c r="N328" s="40">
        <f>'jan-apr'!M328</f>
        <v>-19621.331602295351</v>
      </c>
      <c r="O328" s="40">
        <f t="shared" si="49"/>
        <v>4297677.4497821154</v>
      </c>
      <c r="P328" s="4"/>
      <c r="Q328" s="4"/>
      <c r="R328" s="4"/>
    </row>
    <row r="329" spans="1:18" s="34" customFormat="1" x14ac:dyDescent="0.3">
      <c r="A329" s="33">
        <v>1714</v>
      </c>
      <c r="B329" s="34" t="s">
        <v>381</v>
      </c>
      <c r="C329" s="35">
        <v>258651</v>
      </c>
      <c r="D329" s="35">
        <v>23308</v>
      </c>
      <c r="E329" s="36">
        <f t="shared" si="51"/>
        <v>11097.091127509868</v>
      </c>
      <c r="F329" s="37">
        <f t="shared" ref="F329:F392" si="58">IF(ISNUMBER(C329),E329/E$437,"")</f>
        <v>0.79591177872100993</v>
      </c>
      <c r="G329" s="38">
        <f t="shared" si="52"/>
        <v>1707.3140391693262</v>
      </c>
      <c r="H329" s="38">
        <f t="shared" si="53"/>
        <v>507.94168110105062</v>
      </c>
      <c r="I329" s="36">
        <f t="shared" si="54"/>
        <v>2215.255720270377</v>
      </c>
      <c r="J329" s="39">
        <f t="shared" si="50"/>
        <v>-188.26671939531039</v>
      </c>
      <c r="K329" s="36">
        <f t="shared" si="55"/>
        <v>2026.9890008750665</v>
      </c>
      <c r="L329" s="36">
        <f t="shared" si="56"/>
        <v>51633180.328061946</v>
      </c>
      <c r="M329" s="36">
        <f t="shared" si="57"/>
        <v>47245059.63239605</v>
      </c>
      <c r="N329" s="40">
        <f>'jan-apr'!M329</f>
        <v>25221143.523033246</v>
      </c>
      <c r="O329" s="40">
        <f t="shared" ref="O329:O392" si="59">M329-N329</f>
        <v>22023916.109362803</v>
      </c>
      <c r="P329" s="4"/>
      <c r="Q329" s="4"/>
      <c r="R329" s="4"/>
    </row>
    <row r="330" spans="1:18" s="34" customFormat="1" x14ac:dyDescent="0.3">
      <c r="A330" s="33">
        <v>1717</v>
      </c>
      <c r="B330" s="34" t="s">
        <v>382</v>
      </c>
      <c r="C330" s="35">
        <v>23279</v>
      </c>
      <c r="D330" s="35">
        <v>2631</v>
      </c>
      <c r="E330" s="36">
        <f t="shared" si="51"/>
        <v>8847.9665526415811</v>
      </c>
      <c r="F330" s="37">
        <f t="shared" si="58"/>
        <v>0.6345988075667176</v>
      </c>
      <c r="G330" s="38">
        <f t="shared" si="52"/>
        <v>3056.7887840902981</v>
      </c>
      <c r="H330" s="38">
        <f t="shared" si="53"/>
        <v>1295.135282304951</v>
      </c>
      <c r="I330" s="36">
        <f t="shared" si="54"/>
        <v>4351.9240663952496</v>
      </c>
      <c r="J330" s="39">
        <f t="shared" ref="J330:J393" si="60">I$439</f>
        <v>-188.26671939531039</v>
      </c>
      <c r="K330" s="36">
        <f t="shared" si="55"/>
        <v>4163.6573469999394</v>
      </c>
      <c r="L330" s="36">
        <f t="shared" si="56"/>
        <v>11449912.218685903</v>
      </c>
      <c r="M330" s="36">
        <f t="shared" si="57"/>
        <v>10954582.479956841</v>
      </c>
      <c r="N330" s="40">
        <f>'jan-apr'!M330</f>
        <v>6165136.934061286</v>
      </c>
      <c r="O330" s="40">
        <f t="shared" si="59"/>
        <v>4789445.5458955551</v>
      </c>
      <c r="P330" s="4"/>
      <c r="Q330" s="4"/>
      <c r="R330" s="4"/>
    </row>
    <row r="331" spans="1:18" s="34" customFormat="1" x14ac:dyDescent="0.3">
      <c r="A331" s="33">
        <v>1718</v>
      </c>
      <c r="B331" s="34" t="s">
        <v>383</v>
      </c>
      <c r="C331" s="35">
        <v>32914</v>
      </c>
      <c r="D331" s="35">
        <v>3531</v>
      </c>
      <c r="E331" s="36">
        <f t="shared" si="51"/>
        <v>9321.4386859246679</v>
      </c>
      <c r="F331" s="37">
        <f t="shared" si="58"/>
        <v>0.66855744081989288</v>
      </c>
      <c r="G331" s="38">
        <f t="shared" si="52"/>
        <v>2772.7055041204462</v>
      </c>
      <c r="H331" s="38">
        <f t="shared" si="53"/>
        <v>1129.4200356558706</v>
      </c>
      <c r="I331" s="36">
        <f t="shared" si="54"/>
        <v>3902.1255397763171</v>
      </c>
      <c r="J331" s="39">
        <f t="shared" si="60"/>
        <v>-188.26671939531039</v>
      </c>
      <c r="K331" s="36">
        <f t="shared" si="55"/>
        <v>3713.8588203810068</v>
      </c>
      <c r="L331" s="36">
        <f t="shared" si="56"/>
        <v>13778405.280950176</v>
      </c>
      <c r="M331" s="36">
        <f t="shared" si="57"/>
        <v>13113635.494765336</v>
      </c>
      <c r="N331" s="40">
        <f>'jan-apr'!M331</f>
        <v>7442545.0072863549</v>
      </c>
      <c r="O331" s="40">
        <f t="shared" si="59"/>
        <v>5671090.4874789808</v>
      </c>
      <c r="P331" s="4"/>
      <c r="Q331" s="4"/>
      <c r="R331" s="4"/>
    </row>
    <row r="332" spans="1:18" s="34" customFormat="1" x14ac:dyDescent="0.3">
      <c r="A332" s="33">
        <v>1719</v>
      </c>
      <c r="B332" s="34" t="s">
        <v>384</v>
      </c>
      <c r="C332" s="35">
        <v>211549</v>
      </c>
      <c r="D332" s="35">
        <v>19610</v>
      </c>
      <c r="E332" s="36">
        <f t="shared" si="51"/>
        <v>10787.812340642529</v>
      </c>
      <c r="F332" s="37">
        <f t="shared" si="58"/>
        <v>0.77372951252640076</v>
      </c>
      <c r="G332" s="38">
        <f t="shared" si="52"/>
        <v>1892.8813112897292</v>
      </c>
      <c r="H332" s="38">
        <f t="shared" si="53"/>
        <v>616.18925650461915</v>
      </c>
      <c r="I332" s="36">
        <f t="shared" si="54"/>
        <v>2509.0705677943483</v>
      </c>
      <c r="J332" s="39">
        <f t="shared" si="60"/>
        <v>-188.26671939531039</v>
      </c>
      <c r="K332" s="36">
        <f t="shared" si="55"/>
        <v>2320.8038483990381</v>
      </c>
      <c r="L332" s="36">
        <f t="shared" si="56"/>
        <v>49202873.834447168</v>
      </c>
      <c r="M332" s="36">
        <f t="shared" si="57"/>
        <v>45510963.467105135</v>
      </c>
      <c r="N332" s="40">
        <f>'jan-apr'!M332</f>
        <v>27753798.128826227</v>
      </c>
      <c r="O332" s="40">
        <f t="shared" si="59"/>
        <v>17757165.338278908</v>
      </c>
      <c r="P332" s="4"/>
      <c r="Q332" s="4"/>
      <c r="R332" s="4"/>
    </row>
    <row r="333" spans="1:18" s="34" customFormat="1" x14ac:dyDescent="0.3">
      <c r="A333" s="33">
        <v>1721</v>
      </c>
      <c r="B333" s="34" t="s">
        <v>385</v>
      </c>
      <c r="C333" s="35">
        <v>145047</v>
      </c>
      <c r="D333" s="35">
        <v>14885</v>
      </c>
      <c r="E333" s="36">
        <f t="shared" si="51"/>
        <v>9744.5078938528713</v>
      </c>
      <c r="F333" s="37">
        <f t="shared" si="58"/>
        <v>0.69890104726009561</v>
      </c>
      <c r="G333" s="38">
        <f t="shared" si="52"/>
        <v>2518.8639793635239</v>
      </c>
      <c r="H333" s="38">
        <f t="shared" si="53"/>
        <v>981.34581288099935</v>
      </c>
      <c r="I333" s="36">
        <f t="shared" si="54"/>
        <v>3500.2097922445232</v>
      </c>
      <c r="J333" s="39">
        <f t="shared" si="60"/>
        <v>-188.26671939531039</v>
      </c>
      <c r="K333" s="36">
        <f t="shared" si="55"/>
        <v>3311.943072849213</v>
      </c>
      <c r="L333" s="36">
        <f t="shared" si="56"/>
        <v>52100622.757559732</v>
      </c>
      <c r="M333" s="36">
        <f t="shared" si="57"/>
        <v>49298272.639360532</v>
      </c>
      <c r="N333" s="40">
        <f>'jan-apr'!M333</f>
        <v>27221455.744394612</v>
      </c>
      <c r="O333" s="40">
        <f t="shared" si="59"/>
        <v>22076816.894965921</v>
      </c>
      <c r="P333" s="4"/>
      <c r="Q333" s="4"/>
      <c r="R333" s="4"/>
    </row>
    <row r="334" spans="1:18" s="34" customFormat="1" x14ac:dyDescent="0.3">
      <c r="A334" s="33">
        <v>1724</v>
      </c>
      <c r="B334" s="34" t="s">
        <v>386</v>
      </c>
      <c r="C334" s="35">
        <v>23350</v>
      </c>
      <c r="D334" s="35">
        <v>2527</v>
      </c>
      <c r="E334" s="36">
        <f t="shared" si="51"/>
        <v>9240.2057776018992</v>
      </c>
      <c r="F334" s="37">
        <f t="shared" si="58"/>
        <v>0.66273120871897973</v>
      </c>
      <c r="G334" s="38">
        <f t="shared" si="52"/>
        <v>2821.4452491141074</v>
      </c>
      <c r="H334" s="38">
        <f t="shared" si="53"/>
        <v>1157.8515535688396</v>
      </c>
      <c r="I334" s="36">
        <f t="shared" si="54"/>
        <v>3979.2968026829467</v>
      </c>
      <c r="J334" s="39">
        <f t="shared" si="60"/>
        <v>-188.26671939531039</v>
      </c>
      <c r="K334" s="36">
        <f t="shared" si="55"/>
        <v>3791.0300832876364</v>
      </c>
      <c r="L334" s="36">
        <f t="shared" si="56"/>
        <v>10055683.020379806</v>
      </c>
      <c r="M334" s="36">
        <f t="shared" si="57"/>
        <v>9579933.0204678569</v>
      </c>
      <c r="N334" s="40">
        <f>'jan-apr'!M334</f>
        <v>4334577.1122663878</v>
      </c>
      <c r="O334" s="40">
        <f t="shared" si="59"/>
        <v>5245355.9082014691</v>
      </c>
      <c r="P334" s="4"/>
      <c r="Q334" s="4"/>
      <c r="R334" s="4"/>
    </row>
    <row r="335" spans="1:18" s="34" customFormat="1" x14ac:dyDescent="0.3">
      <c r="A335" s="33">
        <v>1725</v>
      </c>
      <c r="B335" s="34" t="s">
        <v>387</v>
      </c>
      <c r="C335" s="35">
        <v>14209</v>
      </c>
      <c r="D335" s="35">
        <v>1622</v>
      </c>
      <c r="E335" s="36">
        <f t="shared" si="51"/>
        <v>8760.1726263871769</v>
      </c>
      <c r="F335" s="37">
        <f t="shared" si="58"/>
        <v>0.62830200246679191</v>
      </c>
      <c r="G335" s="38">
        <f t="shared" si="52"/>
        <v>3109.4651398429405</v>
      </c>
      <c r="H335" s="38">
        <f t="shared" si="53"/>
        <v>1325.8631564939924</v>
      </c>
      <c r="I335" s="36">
        <f t="shared" si="54"/>
        <v>4435.3282963369329</v>
      </c>
      <c r="J335" s="39">
        <f t="shared" si="60"/>
        <v>-188.26671939531039</v>
      </c>
      <c r="K335" s="36">
        <f t="shared" si="55"/>
        <v>4247.0615769416227</v>
      </c>
      <c r="L335" s="36">
        <f t="shared" si="56"/>
        <v>7194102.4966585049</v>
      </c>
      <c r="M335" s="36">
        <f t="shared" si="57"/>
        <v>6888733.8777993117</v>
      </c>
      <c r="N335" s="40">
        <f>'jan-apr'!M335</f>
        <v>4003830.1053011804</v>
      </c>
      <c r="O335" s="40">
        <f t="shared" si="59"/>
        <v>2884903.7724981313</v>
      </c>
      <c r="P335" s="4"/>
      <c r="Q335" s="4"/>
      <c r="R335" s="4"/>
    </row>
    <row r="336" spans="1:18" s="34" customFormat="1" x14ac:dyDescent="0.3">
      <c r="A336" s="33">
        <v>1736</v>
      </c>
      <c r="B336" s="34" t="s">
        <v>388</v>
      </c>
      <c r="C336" s="35">
        <v>20640</v>
      </c>
      <c r="D336" s="35">
        <v>2139</v>
      </c>
      <c r="E336" s="36">
        <f t="shared" si="51"/>
        <v>9649.3688639551201</v>
      </c>
      <c r="F336" s="37">
        <f t="shared" si="58"/>
        <v>0.69207743252704235</v>
      </c>
      <c r="G336" s="38">
        <f t="shared" si="52"/>
        <v>2575.9473973021745</v>
      </c>
      <c r="H336" s="38">
        <f t="shared" si="53"/>
        <v>1014.6444733452123</v>
      </c>
      <c r="I336" s="36">
        <f t="shared" si="54"/>
        <v>3590.5918706473867</v>
      </c>
      <c r="J336" s="39">
        <f t="shared" si="60"/>
        <v>-188.26671939531039</v>
      </c>
      <c r="K336" s="36">
        <f t="shared" si="55"/>
        <v>3402.3251512520765</v>
      </c>
      <c r="L336" s="36">
        <f t="shared" si="56"/>
        <v>7680276.01131476</v>
      </c>
      <c r="M336" s="36">
        <f t="shared" si="57"/>
        <v>7277573.4985281918</v>
      </c>
      <c r="N336" s="40">
        <f>'jan-apr'!M336</f>
        <v>3655005.8540315814</v>
      </c>
      <c r="O336" s="40">
        <f t="shared" si="59"/>
        <v>3622567.6444966104</v>
      </c>
      <c r="P336" s="4"/>
      <c r="Q336" s="4"/>
      <c r="R336" s="4"/>
    </row>
    <row r="337" spans="1:18" s="34" customFormat="1" x14ac:dyDescent="0.3">
      <c r="A337" s="33">
        <v>1738</v>
      </c>
      <c r="B337" s="34" t="s">
        <v>389</v>
      </c>
      <c r="C337" s="35">
        <v>15697</v>
      </c>
      <c r="D337" s="35">
        <v>1375</v>
      </c>
      <c r="E337" s="36">
        <f t="shared" si="51"/>
        <v>11416</v>
      </c>
      <c r="F337" s="37">
        <f t="shared" si="58"/>
        <v>0.8187847393047345</v>
      </c>
      <c r="G337" s="38">
        <f t="shared" si="52"/>
        <v>1515.9687156752468</v>
      </c>
      <c r="H337" s="38">
        <f t="shared" si="53"/>
        <v>396.3235757295044</v>
      </c>
      <c r="I337" s="36">
        <f t="shared" si="54"/>
        <v>1912.2922914047513</v>
      </c>
      <c r="J337" s="39">
        <f t="shared" si="60"/>
        <v>-188.26671939531039</v>
      </c>
      <c r="K337" s="36">
        <f t="shared" si="55"/>
        <v>1724.0255720094408</v>
      </c>
      <c r="L337" s="36">
        <f t="shared" si="56"/>
        <v>2629401.9006815329</v>
      </c>
      <c r="M337" s="36">
        <f t="shared" si="57"/>
        <v>2370535.1615129812</v>
      </c>
      <c r="N337" s="40">
        <f>'jan-apr'!M337</f>
        <v>446881.20057346165</v>
      </c>
      <c r="O337" s="40">
        <f t="shared" si="59"/>
        <v>1923653.9609395196</v>
      </c>
      <c r="P337" s="4"/>
      <c r="Q337" s="4"/>
      <c r="R337" s="4"/>
    </row>
    <row r="338" spans="1:18" s="34" customFormat="1" x14ac:dyDescent="0.3">
      <c r="A338" s="33">
        <v>1739</v>
      </c>
      <c r="B338" s="34" t="s">
        <v>390</v>
      </c>
      <c r="C338" s="35">
        <v>8420</v>
      </c>
      <c r="D338" s="35">
        <v>469</v>
      </c>
      <c r="E338" s="36">
        <f t="shared" si="51"/>
        <v>17953.091684434967</v>
      </c>
      <c r="F338" s="37">
        <f t="shared" si="58"/>
        <v>1.2876416866287739</v>
      </c>
      <c r="G338" s="38">
        <f t="shared" si="52"/>
        <v>-2406.2862949857331</v>
      </c>
      <c r="H338" s="38">
        <f t="shared" si="53"/>
        <v>0</v>
      </c>
      <c r="I338" s="36">
        <f t="shared" si="54"/>
        <v>-2406.2862949857331</v>
      </c>
      <c r="J338" s="39">
        <f t="shared" si="60"/>
        <v>-188.26671939531039</v>
      </c>
      <c r="K338" s="36">
        <f t="shared" si="55"/>
        <v>-2594.5530143810433</v>
      </c>
      <c r="L338" s="36">
        <f t="shared" si="56"/>
        <v>-1128548.2723483089</v>
      </c>
      <c r="M338" s="36">
        <f t="shared" si="57"/>
        <v>-1216845.3637447094</v>
      </c>
      <c r="N338" s="40">
        <f>'jan-apr'!M338</f>
        <v>-1725672.3759498522</v>
      </c>
      <c r="O338" s="40">
        <f t="shared" si="59"/>
        <v>508827.01220514276</v>
      </c>
      <c r="P338" s="4"/>
      <c r="Q338" s="4"/>
      <c r="R338" s="4"/>
    </row>
    <row r="339" spans="1:18" s="34" customFormat="1" x14ac:dyDescent="0.3">
      <c r="A339" s="33">
        <v>1740</v>
      </c>
      <c r="B339" s="34" t="s">
        <v>391</v>
      </c>
      <c r="C339" s="35">
        <v>17254</v>
      </c>
      <c r="D339" s="35">
        <v>867</v>
      </c>
      <c r="E339" s="36">
        <f t="shared" si="51"/>
        <v>19900.807381776242</v>
      </c>
      <c r="F339" s="37">
        <f t="shared" si="58"/>
        <v>1.4273368416294145</v>
      </c>
      <c r="G339" s="38">
        <f t="shared" si="52"/>
        <v>-3574.9157133904978</v>
      </c>
      <c r="H339" s="38">
        <f t="shared" si="53"/>
        <v>0</v>
      </c>
      <c r="I339" s="36">
        <f t="shared" si="54"/>
        <v>-3574.9157133904978</v>
      </c>
      <c r="J339" s="39">
        <f t="shared" si="60"/>
        <v>-188.26671939531039</v>
      </c>
      <c r="K339" s="36">
        <f t="shared" si="55"/>
        <v>-3763.182432785808</v>
      </c>
      <c r="L339" s="36">
        <f t="shared" si="56"/>
        <v>-3099451.9235095615</v>
      </c>
      <c r="M339" s="36">
        <f t="shared" si="57"/>
        <v>-3262679.1692252955</v>
      </c>
      <c r="N339" s="40">
        <f>'jan-apr'!M339</f>
        <v>-4236582.8357111337</v>
      </c>
      <c r="O339" s="40">
        <f t="shared" si="59"/>
        <v>973903.66648583813</v>
      </c>
      <c r="P339" s="4"/>
      <c r="Q339" s="4"/>
      <c r="R339" s="4"/>
    </row>
    <row r="340" spans="1:18" s="34" customFormat="1" x14ac:dyDescent="0.3">
      <c r="A340" s="33">
        <v>1742</v>
      </c>
      <c r="B340" s="34" t="s">
        <v>392</v>
      </c>
      <c r="C340" s="35">
        <v>31124</v>
      </c>
      <c r="D340" s="35">
        <v>2466</v>
      </c>
      <c r="E340" s="36">
        <f t="shared" si="51"/>
        <v>12621.248986212489</v>
      </c>
      <c r="F340" s="37">
        <f t="shared" si="58"/>
        <v>0.90522828143624201</v>
      </c>
      <c r="G340" s="38">
        <f t="shared" si="52"/>
        <v>792.81932394775322</v>
      </c>
      <c r="H340" s="38">
        <f t="shared" si="53"/>
        <v>0</v>
      </c>
      <c r="I340" s="36">
        <f t="shared" si="54"/>
        <v>792.81932394775322</v>
      </c>
      <c r="J340" s="39">
        <f t="shared" si="60"/>
        <v>-188.26671939531039</v>
      </c>
      <c r="K340" s="36">
        <f t="shared" si="55"/>
        <v>604.55260455244286</v>
      </c>
      <c r="L340" s="36">
        <f t="shared" si="56"/>
        <v>1955092.4528551595</v>
      </c>
      <c r="M340" s="36">
        <f t="shared" si="57"/>
        <v>1490826.7228263242</v>
      </c>
      <c r="N340" s="40">
        <f>'jan-apr'!M340</f>
        <v>-532989.93409879645</v>
      </c>
      <c r="O340" s="40">
        <f t="shared" si="59"/>
        <v>2023816.6569251206</v>
      </c>
      <c r="P340" s="4"/>
      <c r="Q340" s="4"/>
      <c r="R340" s="4"/>
    </row>
    <row r="341" spans="1:18" s="34" customFormat="1" x14ac:dyDescent="0.3">
      <c r="A341" s="33">
        <v>1743</v>
      </c>
      <c r="B341" s="34" t="s">
        <v>393</v>
      </c>
      <c r="C341" s="35">
        <v>11800</v>
      </c>
      <c r="D341" s="35">
        <v>1250</v>
      </c>
      <c r="E341" s="36">
        <f t="shared" si="51"/>
        <v>9440</v>
      </c>
      <c r="F341" s="37">
        <f t="shared" si="58"/>
        <v>0.67706096172360675</v>
      </c>
      <c r="G341" s="38">
        <f t="shared" si="52"/>
        <v>2701.5687156752469</v>
      </c>
      <c r="H341" s="38">
        <f t="shared" si="53"/>
        <v>1087.9235757295044</v>
      </c>
      <c r="I341" s="36">
        <f t="shared" si="54"/>
        <v>3789.4922914047511</v>
      </c>
      <c r="J341" s="39">
        <f t="shared" si="60"/>
        <v>-188.26671939531039</v>
      </c>
      <c r="K341" s="36">
        <f t="shared" si="55"/>
        <v>3601.2255720094408</v>
      </c>
      <c r="L341" s="36">
        <f t="shared" si="56"/>
        <v>4736865.3642559387</v>
      </c>
      <c r="M341" s="36">
        <f t="shared" si="57"/>
        <v>4501531.9650118006</v>
      </c>
      <c r="N341" s="40">
        <f>'jan-apr'!M341</f>
        <v>2512433.4350348185</v>
      </c>
      <c r="O341" s="40">
        <f t="shared" si="59"/>
        <v>1989098.5299769822</v>
      </c>
      <c r="P341" s="4"/>
      <c r="Q341" s="4"/>
      <c r="R341" s="4"/>
    </row>
    <row r="342" spans="1:18" s="34" customFormat="1" x14ac:dyDescent="0.3">
      <c r="A342" s="33">
        <v>1744</v>
      </c>
      <c r="B342" s="34" t="s">
        <v>394</v>
      </c>
      <c r="C342" s="35">
        <v>39601</v>
      </c>
      <c r="D342" s="35">
        <v>3825</v>
      </c>
      <c r="E342" s="36">
        <f t="shared" si="51"/>
        <v>10353.202614379084</v>
      </c>
      <c r="F342" s="37">
        <f t="shared" si="58"/>
        <v>0.74255819057318451</v>
      </c>
      <c r="G342" s="38">
        <f t="shared" si="52"/>
        <v>2153.6471470477959</v>
      </c>
      <c r="H342" s="38">
        <f t="shared" si="53"/>
        <v>768.30266069682477</v>
      </c>
      <c r="I342" s="36">
        <f t="shared" si="54"/>
        <v>2921.9498077446206</v>
      </c>
      <c r="J342" s="39">
        <f t="shared" si="60"/>
        <v>-188.26671939531039</v>
      </c>
      <c r="K342" s="36">
        <f t="shared" si="55"/>
        <v>2733.6830883493103</v>
      </c>
      <c r="L342" s="36">
        <f t="shared" si="56"/>
        <v>11176458.014623174</v>
      </c>
      <c r="M342" s="36">
        <f t="shared" si="57"/>
        <v>10456337.812936112</v>
      </c>
      <c r="N342" s="40">
        <f>'jan-apr'!M342</f>
        <v>5819434.3112065429</v>
      </c>
      <c r="O342" s="40">
        <f t="shared" si="59"/>
        <v>4636903.5017295694</v>
      </c>
      <c r="P342" s="4"/>
      <c r="Q342" s="4"/>
      <c r="R342" s="4"/>
    </row>
    <row r="343" spans="1:18" s="34" customFormat="1" x14ac:dyDescent="0.3">
      <c r="A343" s="33">
        <v>1748</v>
      </c>
      <c r="B343" s="34" t="s">
        <v>395</v>
      </c>
      <c r="C343" s="35">
        <v>5355</v>
      </c>
      <c r="D343" s="35">
        <v>633</v>
      </c>
      <c r="E343" s="36">
        <f t="shared" si="51"/>
        <v>8459.7156398104271</v>
      </c>
      <c r="F343" s="37">
        <f t="shared" si="58"/>
        <v>0.60675245836846237</v>
      </c>
      <c r="G343" s="38">
        <f t="shared" si="52"/>
        <v>3289.7393317889905</v>
      </c>
      <c r="H343" s="38">
        <f t="shared" si="53"/>
        <v>1431.0231017958549</v>
      </c>
      <c r="I343" s="36">
        <f t="shared" si="54"/>
        <v>4720.762433584845</v>
      </c>
      <c r="J343" s="39">
        <f t="shared" si="60"/>
        <v>-188.26671939531039</v>
      </c>
      <c r="K343" s="36">
        <f t="shared" si="55"/>
        <v>4532.4957141895347</v>
      </c>
      <c r="L343" s="36">
        <f t="shared" si="56"/>
        <v>2988242.6204592069</v>
      </c>
      <c r="M343" s="36">
        <f t="shared" si="57"/>
        <v>2869069.7870819755</v>
      </c>
      <c r="N343" s="40">
        <f>'jan-apr'!M343</f>
        <v>1604129.0115016319</v>
      </c>
      <c r="O343" s="40">
        <f t="shared" si="59"/>
        <v>1264940.7755803436</v>
      </c>
      <c r="P343" s="4"/>
      <c r="Q343" s="4"/>
      <c r="R343" s="4"/>
    </row>
    <row r="344" spans="1:18" s="34" customFormat="1" x14ac:dyDescent="0.3">
      <c r="A344" s="33">
        <v>1749</v>
      </c>
      <c r="B344" s="34" t="s">
        <v>396</v>
      </c>
      <c r="C344" s="35">
        <v>11834</v>
      </c>
      <c r="D344" s="35">
        <v>1103</v>
      </c>
      <c r="E344" s="36">
        <f t="shared" si="51"/>
        <v>10728.921124206709</v>
      </c>
      <c r="F344" s="37">
        <f t="shared" si="58"/>
        <v>0.76950568375128325</v>
      </c>
      <c r="G344" s="38">
        <f t="shared" si="52"/>
        <v>1928.2160411512216</v>
      </c>
      <c r="H344" s="38">
        <f t="shared" si="53"/>
        <v>636.80118225715637</v>
      </c>
      <c r="I344" s="36">
        <f t="shared" si="54"/>
        <v>2565.017223408378</v>
      </c>
      <c r="J344" s="39">
        <f t="shared" si="60"/>
        <v>-188.26671939531039</v>
      </c>
      <c r="K344" s="36">
        <f t="shared" si="55"/>
        <v>2376.7505040130677</v>
      </c>
      <c r="L344" s="36">
        <f t="shared" si="56"/>
        <v>2829213.9974194411</v>
      </c>
      <c r="M344" s="36">
        <f t="shared" si="57"/>
        <v>2621555.8059264137</v>
      </c>
      <c r="N344" s="40">
        <f>'jan-apr'!M344</f>
        <v>1417338.7830747236</v>
      </c>
      <c r="O344" s="40">
        <f t="shared" si="59"/>
        <v>1204217.0228516902</v>
      </c>
      <c r="P344" s="4"/>
      <c r="Q344" s="4"/>
      <c r="R344" s="4"/>
    </row>
    <row r="345" spans="1:18" s="34" customFormat="1" x14ac:dyDescent="0.3">
      <c r="A345" s="33">
        <v>1750</v>
      </c>
      <c r="B345" s="34" t="s">
        <v>397</v>
      </c>
      <c r="C345" s="35">
        <v>50106</v>
      </c>
      <c r="D345" s="35">
        <v>4387</v>
      </c>
      <c r="E345" s="36">
        <f t="shared" si="51"/>
        <v>11421.472532482334</v>
      </c>
      <c r="F345" s="37">
        <f t="shared" si="58"/>
        <v>0.81917724334133968</v>
      </c>
      <c r="G345" s="38">
        <f t="shared" si="52"/>
        <v>1512.6851961858465</v>
      </c>
      <c r="H345" s="38">
        <f t="shared" si="53"/>
        <v>394.40818936068752</v>
      </c>
      <c r="I345" s="36">
        <f t="shared" si="54"/>
        <v>1907.0933855465341</v>
      </c>
      <c r="J345" s="39">
        <f t="shared" si="60"/>
        <v>-188.26671939531039</v>
      </c>
      <c r="K345" s="36">
        <f t="shared" si="55"/>
        <v>1718.8266661512237</v>
      </c>
      <c r="L345" s="36">
        <f t="shared" si="56"/>
        <v>8366418.6823926456</v>
      </c>
      <c r="M345" s="36">
        <f t="shared" si="57"/>
        <v>7540492.5844054185</v>
      </c>
      <c r="N345" s="40">
        <f>'jan-apr'!M345</f>
        <v>3644360.4635981987</v>
      </c>
      <c r="O345" s="40">
        <f t="shared" si="59"/>
        <v>3896132.1208072198</v>
      </c>
      <c r="P345" s="4"/>
      <c r="Q345" s="4"/>
      <c r="R345" s="4"/>
    </row>
    <row r="346" spans="1:18" s="34" customFormat="1" x14ac:dyDescent="0.3">
      <c r="A346" s="33">
        <v>1751</v>
      </c>
      <c r="B346" s="34" t="s">
        <v>398</v>
      </c>
      <c r="C346" s="35">
        <v>51997</v>
      </c>
      <c r="D346" s="35">
        <v>5126</v>
      </c>
      <c r="E346" s="36">
        <f t="shared" si="51"/>
        <v>10143.776824034334</v>
      </c>
      <c r="F346" s="37">
        <f t="shared" si="58"/>
        <v>0.72753763686338124</v>
      </c>
      <c r="G346" s="38">
        <f t="shared" si="52"/>
        <v>2279.3026212546465</v>
      </c>
      <c r="H346" s="38">
        <f t="shared" si="53"/>
        <v>841.60168731748752</v>
      </c>
      <c r="I346" s="36">
        <f t="shared" si="54"/>
        <v>3120.9043085721341</v>
      </c>
      <c r="J346" s="39">
        <f t="shared" si="60"/>
        <v>-188.26671939531039</v>
      </c>
      <c r="K346" s="36">
        <f t="shared" si="55"/>
        <v>2932.6375891768239</v>
      </c>
      <c r="L346" s="36">
        <f t="shared" si="56"/>
        <v>15997755.48574076</v>
      </c>
      <c r="M346" s="36">
        <f t="shared" si="57"/>
        <v>15032700.282120399</v>
      </c>
      <c r="N346" s="40">
        <f>'jan-apr'!M346</f>
        <v>7823664.870390784</v>
      </c>
      <c r="O346" s="40">
        <f t="shared" si="59"/>
        <v>7209035.4117296152</v>
      </c>
      <c r="P346" s="4"/>
      <c r="Q346" s="4"/>
      <c r="R346" s="4"/>
    </row>
    <row r="347" spans="1:18" s="34" customFormat="1" x14ac:dyDescent="0.3">
      <c r="A347" s="33">
        <v>1755</v>
      </c>
      <c r="B347" s="34" t="s">
        <v>399</v>
      </c>
      <c r="C347" s="35">
        <v>5357</v>
      </c>
      <c r="D347" s="35">
        <v>562</v>
      </c>
      <c r="E347" s="36">
        <f t="shared" si="51"/>
        <v>9532.0284697508905</v>
      </c>
      <c r="F347" s="37">
        <f t="shared" si="58"/>
        <v>0.68366147912143405</v>
      </c>
      <c r="G347" s="38">
        <f t="shared" si="52"/>
        <v>2646.3516338247123</v>
      </c>
      <c r="H347" s="38">
        <f t="shared" si="53"/>
        <v>1055.7136113166928</v>
      </c>
      <c r="I347" s="36">
        <f t="shared" si="54"/>
        <v>3702.0652451414053</v>
      </c>
      <c r="J347" s="39">
        <f t="shared" si="60"/>
        <v>-188.26671939531039</v>
      </c>
      <c r="K347" s="36">
        <f t="shared" si="55"/>
        <v>3513.798525746095</v>
      </c>
      <c r="L347" s="36">
        <f t="shared" si="56"/>
        <v>2080560.6677694698</v>
      </c>
      <c r="M347" s="36">
        <f t="shared" si="57"/>
        <v>1974754.7714693055</v>
      </c>
      <c r="N347" s="40">
        <f>'jan-apr'!M347</f>
        <v>1149926.1523916547</v>
      </c>
      <c r="O347" s="40">
        <f t="shared" si="59"/>
        <v>824828.61907765083</v>
      </c>
      <c r="P347" s="4"/>
      <c r="Q347" s="4"/>
      <c r="R347" s="4"/>
    </row>
    <row r="348" spans="1:18" s="34" customFormat="1" x14ac:dyDescent="0.3">
      <c r="A348" s="33">
        <v>1756</v>
      </c>
      <c r="B348" s="34" t="s">
        <v>400</v>
      </c>
      <c r="C348" s="35">
        <v>70719</v>
      </c>
      <c r="D348" s="35">
        <v>6769</v>
      </c>
      <c r="E348" s="36">
        <f t="shared" si="51"/>
        <v>10447.481164130595</v>
      </c>
      <c r="F348" s="37">
        <f t="shared" si="58"/>
        <v>0.74932008946774653</v>
      </c>
      <c r="G348" s="38">
        <f t="shared" si="52"/>
        <v>2097.0800171968899</v>
      </c>
      <c r="H348" s="38">
        <f t="shared" si="53"/>
        <v>735.30516828379609</v>
      </c>
      <c r="I348" s="36">
        <f t="shared" si="54"/>
        <v>2832.3851854806862</v>
      </c>
      <c r="J348" s="39">
        <f t="shared" si="60"/>
        <v>-188.26671939531039</v>
      </c>
      <c r="K348" s="36">
        <f t="shared" si="55"/>
        <v>2644.118466085376</v>
      </c>
      <c r="L348" s="36">
        <f t="shared" si="56"/>
        <v>19172415.320518766</v>
      </c>
      <c r="M348" s="36">
        <f t="shared" si="57"/>
        <v>17898037.896931909</v>
      </c>
      <c r="N348" s="40">
        <f>'jan-apr'!M348</f>
        <v>10342608.497400548</v>
      </c>
      <c r="O348" s="40">
        <f t="shared" si="59"/>
        <v>7555429.3995313607</v>
      </c>
      <c r="P348" s="4"/>
      <c r="Q348" s="4"/>
      <c r="R348" s="4"/>
    </row>
    <row r="349" spans="1:18" s="34" customFormat="1" x14ac:dyDescent="0.3">
      <c r="A349" s="33">
        <v>1804</v>
      </c>
      <c r="B349" s="34" t="s">
        <v>401</v>
      </c>
      <c r="C349" s="35">
        <v>652774</v>
      </c>
      <c r="D349" s="35">
        <v>50488</v>
      </c>
      <c r="E349" s="36">
        <f t="shared" si="51"/>
        <v>12929.290128347329</v>
      </c>
      <c r="F349" s="37">
        <f t="shared" si="58"/>
        <v>0.92732178058287895</v>
      </c>
      <c r="G349" s="38">
        <f t="shared" si="52"/>
        <v>607.99463866684926</v>
      </c>
      <c r="H349" s="38">
        <f t="shared" si="53"/>
        <v>0</v>
      </c>
      <c r="I349" s="36">
        <f t="shared" si="54"/>
        <v>607.99463866684926</v>
      </c>
      <c r="J349" s="39">
        <f t="shared" si="60"/>
        <v>-188.26671939531039</v>
      </c>
      <c r="K349" s="36">
        <f t="shared" si="55"/>
        <v>419.72791927153889</v>
      </c>
      <c r="L349" s="36">
        <f t="shared" si="56"/>
        <v>30696433.317011885</v>
      </c>
      <c r="M349" s="36">
        <f t="shared" si="57"/>
        <v>21191223.188181456</v>
      </c>
      <c r="N349" s="40">
        <f>'jan-apr'!M349</f>
        <v>4200712.3305839486</v>
      </c>
      <c r="O349" s="40">
        <f t="shared" si="59"/>
        <v>16990510.857597508</v>
      </c>
      <c r="P349" s="4"/>
      <c r="Q349" s="4"/>
      <c r="R349" s="4"/>
    </row>
    <row r="350" spans="1:18" s="34" customFormat="1" x14ac:dyDescent="0.3">
      <c r="A350" s="33">
        <v>1805</v>
      </c>
      <c r="B350" s="34" t="s">
        <v>402</v>
      </c>
      <c r="C350" s="35">
        <v>235819</v>
      </c>
      <c r="D350" s="35">
        <v>18787</v>
      </c>
      <c r="E350" s="36">
        <f t="shared" si="51"/>
        <v>12552.243572683239</v>
      </c>
      <c r="F350" s="37">
        <f t="shared" si="58"/>
        <v>0.90027903655824948</v>
      </c>
      <c r="G350" s="38">
        <f t="shared" si="52"/>
        <v>834.22257206530332</v>
      </c>
      <c r="H350" s="38">
        <f t="shared" si="53"/>
        <v>0</v>
      </c>
      <c r="I350" s="36">
        <f t="shared" si="54"/>
        <v>834.22257206530332</v>
      </c>
      <c r="J350" s="39">
        <f t="shared" si="60"/>
        <v>-188.26671939531039</v>
      </c>
      <c r="K350" s="36">
        <f t="shared" si="55"/>
        <v>645.95585266999296</v>
      </c>
      <c r="L350" s="36">
        <f t="shared" si="56"/>
        <v>15672539.461390853</v>
      </c>
      <c r="M350" s="36">
        <f t="shared" si="57"/>
        <v>12135572.604111157</v>
      </c>
      <c r="N350" s="40">
        <f>'jan-apr'!M350</f>
        <v>135153.24739899833</v>
      </c>
      <c r="O350" s="40">
        <f t="shared" si="59"/>
        <v>12000419.356712159</v>
      </c>
      <c r="P350" s="4"/>
      <c r="Q350" s="4"/>
      <c r="R350" s="4"/>
    </row>
    <row r="351" spans="1:18" s="34" customFormat="1" x14ac:dyDescent="0.3">
      <c r="A351" s="33">
        <v>1811</v>
      </c>
      <c r="B351" s="34" t="s">
        <v>403</v>
      </c>
      <c r="C351" s="35">
        <v>19534</v>
      </c>
      <c r="D351" s="35">
        <v>1465</v>
      </c>
      <c r="E351" s="36">
        <f t="shared" si="51"/>
        <v>13333.788395904437</v>
      </c>
      <c r="F351" s="37">
        <f t="shared" si="58"/>
        <v>0.95633343164725904</v>
      </c>
      <c r="G351" s="38">
        <f t="shared" si="52"/>
        <v>365.29567813258433</v>
      </c>
      <c r="H351" s="38">
        <f t="shared" si="53"/>
        <v>0</v>
      </c>
      <c r="I351" s="36">
        <f t="shared" si="54"/>
        <v>365.29567813258433</v>
      </c>
      <c r="J351" s="39">
        <f t="shared" si="60"/>
        <v>-188.26671939531039</v>
      </c>
      <c r="K351" s="36">
        <f t="shared" si="55"/>
        <v>177.02895873727394</v>
      </c>
      <c r="L351" s="36">
        <f t="shared" si="56"/>
        <v>535158.16846423608</v>
      </c>
      <c r="M351" s="36">
        <f t="shared" si="57"/>
        <v>259347.42455010631</v>
      </c>
      <c r="N351" s="40">
        <f>'jan-apr'!M351</f>
        <v>-1390557.8481162754</v>
      </c>
      <c r="O351" s="40">
        <f t="shared" si="59"/>
        <v>1649905.2726663817</v>
      </c>
      <c r="P351" s="4"/>
      <c r="Q351" s="4"/>
      <c r="R351" s="4"/>
    </row>
    <row r="352" spans="1:18" s="34" customFormat="1" x14ac:dyDescent="0.3">
      <c r="A352" s="33">
        <v>1812</v>
      </c>
      <c r="B352" s="34" t="s">
        <v>404</v>
      </c>
      <c r="C352" s="35">
        <v>19572</v>
      </c>
      <c r="D352" s="35">
        <v>2031</v>
      </c>
      <c r="E352" s="36">
        <f t="shared" si="51"/>
        <v>9636.6322008862626</v>
      </c>
      <c r="F352" s="37">
        <f t="shared" si="58"/>
        <v>0.69116392645219593</v>
      </c>
      <c r="G352" s="38">
        <f t="shared" si="52"/>
        <v>2583.5893951434891</v>
      </c>
      <c r="H352" s="38">
        <f t="shared" si="53"/>
        <v>1019.1023054193124</v>
      </c>
      <c r="I352" s="36">
        <f t="shared" si="54"/>
        <v>3602.6917005628015</v>
      </c>
      <c r="J352" s="39">
        <f t="shared" si="60"/>
        <v>-188.26671939531039</v>
      </c>
      <c r="K352" s="36">
        <f t="shared" si="55"/>
        <v>3414.4249811674913</v>
      </c>
      <c r="L352" s="36">
        <f t="shared" si="56"/>
        <v>7317066.8438430503</v>
      </c>
      <c r="M352" s="36">
        <f t="shared" si="57"/>
        <v>6934697.1367511749</v>
      </c>
      <c r="N352" s="40">
        <f>'jan-apr'!M352</f>
        <v>3829314.885244573</v>
      </c>
      <c r="O352" s="40">
        <f t="shared" si="59"/>
        <v>3105382.2515066019</v>
      </c>
      <c r="P352" s="4"/>
      <c r="Q352" s="4"/>
      <c r="R352" s="4"/>
    </row>
    <row r="353" spans="1:18" s="34" customFormat="1" x14ac:dyDescent="0.3">
      <c r="A353" s="33">
        <v>1813</v>
      </c>
      <c r="B353" s="34" t="s">
        <v>405</v>
      </c>
      <c r="C353" s="35">
        <v>88321</v>
      </c>
      <c r="D353" s="35">
        <v>7962</v>
      </c>
      <c r="E353" s="36">
        <f t="shared" si="51"/>
        <v>11092.815875408189</v>
      </c>
      <c r="F353" s="37">
        <f t="shared" si="58"/>
        <v>0.79560514669775007</v>
      </c>
      <c r="G353" s="38">
        <f t="shared" si="52"/>
        <v>1709.8791904303337</v>
      </c>
      <c r="H353" s="38">
        <f t="shared" si="53"/>
        <v>509.43801933663832</v>
      </c>
      <c r="I353" s="36">
        <f t="shared" si="54"/>
        <v>2219.3172097669722</v>
      </c>
      <c r="J353" s="39">
        <f t="shared" si="60"/>
        <v>-188.26671939531039</v>
      </c>
      <c r="K353" s="36">
        <f t="shared" si="55"/>
        <v>2031.0504903716617</v>
      </c>
      <c r="L353" s="36">
        <f t="shared" si="56"/>
        <v>17670203.624164633</v>
      </c>
      <c r="M353" s="36">
        <f t="shared" si="57"/>
        <v>16171224.00433917</v>
      </c>
      <c r="N353" s="40">
        <f>'jan-apr'!M353</f>
        <v>9095448.0877977815</v>
      </c>
      <c r="O353" s="40">
        <f t="shared" si="59"/>
        <v>7075775.9165413883</v>
      </c>
      <c r="P353" s="4"/>
      <c r="Q353" s="4"/>
      <c r="R353" s="4"/>
    </row>
    <row r="354" spans="1:18" s="34" customFormat="1" x14ac:dyDescent="0.3">
      <c r="A354" s="33">
        <v>1815</v>
      </c>
      <c r="B354" s="34" t="s">
        <v>406</v>
      </c>
      <c r="C354" s="35">
        <v>11548</v>
      </c>
      <c r="D354" s="35">
        <v>1244</v>
      </c>
      <c r="E354" s="36">
        <f t="shared" si="51"/>
        <v>9282.9581993569136</v>
      </c>
      <c r="F354" s="37">
        <f t="shared" si="58"/>
        <v>0.66579752183227037</v>
      </c>
      <c r="G354" s="38">
        <f t="shared" si="52"/>
        <v>2795.7937960610984</v>
      </c>
      <c r="H354" s="38">
        <f t="shared" si="53"/>
        <v>1142.8882059545845</v>
      </c>
      <c r="I354" s="36">
        <f t="shared" si="54"/>
        <v>3938.6820020156829</v>
      </c>
      <c r="J354" s="39">
        <f t="shared" si="60"/>
        <v>-188.26671939531039</v>
      </c>
      <c r="K354" s="36">
        <f t="shared" si="55"/>
        <v>3750.4152826203726</v>
      </c>
      <c r="L354" s="36">
        <f t="shared" si="56"/>
        <v>4899720.4105075095</v>
      </c>
      <c r="M354" s="36">
        <f t="shared" si="57"/>
        <v>4665516.6115797432</v>
      </c>
      <c r="N354" s="40">
        <f>'jan-apr'!M354</f>
        <v>2800836.7145466506</v>
      </c>
      <c r="O354" s="40">
        <f t="shared" si="59"/>
        <v>1864679.8970330926</v>
      </c>
      <c r="P354" s="4"/>
      <c r="Q354" s="4"/>
      <c r="R354" s="4"/>
    </row>
    <row r="355" spans="1:18" s="34" customFormat="1" x14ac:dyDescent="0.3">
      <c r="A355" s="33">
        <v>1816</v>
      </c>
      <c r="B355" s="34" t="s">
        <v>407</v>
      </c>
      <c r="C355" s="35">
        <v>5020</v>
      </c>
      <c r="D355" s="35">
        <v>507</v>
      </c>
      <c r="E355" s="36">
        <f t="shared" si="51"/>
        <v>9901.3806706114392</v>
      </c>
      <c r="F355" s="37">
        <f t="shared" si="58"/>
        <v>0.71015236432581685</v>
      </c>
      <c r="G355" s="38">
        <f t="shared" si="52"/>
        <v>2424.7403133083831</v>
      </c>
      <c r="H355" s="38">
        <f t="shared" si="53"/>
        <v>926.44034101550062</v>
      </c>
      <c r="I355" s="36">
        <f t="shared" si="54"/>
        <v>3351.1806543238836</v>
      </c>
      <c r="J355" s="39">
        <f t="shared" si="60"/>
        <v>-188.26671939531039</v>
      </c>
      <c r="K355" s="36">
        <f t="shared" si="55"/>
        <v>3162.9139349285733</v>
      </c>
      <c r="L355" s="36">
        <f t="shared" si="56"/>
        <v>1699048.5917422089</v>
      </c>
      <c r="M355" s="36">
        <f t="shared" si="57"/>
        <v>1603597.3650087868</v>
      </c>
      <c r="N355" s="40">
        <f>'jan-apr'!M355</f>
        <v>975447.88125012245</v>
      </c>
      <c r="O355" s="40">
        <f t="shared" si="59"/>
        <v>628149.48375866434</v>
      </c>
      <c r="P355" s="4"/>
      <c r="Q355" s="4"/>
      <c r="R355" s="4"/>
    </row>
    <row r="356" spans="1:18" s="34" customFormat="1" x14ac:dyDescent="0.3">
      <c r="A356" s="33">
        <v>1818</v>
      </c>
      <c r="B356" s="34" t="s">
        <v>322</v>
      </c>
      <c r="C356" s="35">
        <v>18954</v>
      </c>
      <c r="D356" s="35">
        <v>1743</v>
      </c>
      <c r="E356" s="36">
        <f t="shared" si="51"/>
        <v>10874.354561101549</v>
      </c>
      <c r="F356" s="37">
        <f t="shared" si="58"/>
        <v>0.77993654208293473</v>
      </c>
      <c r="G356" s="38">
        <f t="shared" si="52"/>
        <v>1840.9559790143176</v>
      </c>
      <c r="H356" s="38">
        <f t="shared" si="53"/>
        <v>585.8994793439623</v>
      </c>
      <c r="I356" s="36">
        <f t="shared" si="54"/>
        <v>2426.85545835828</v>
      </c>
      <c r="J356" s="39">
        <f t="shared" si="60"/>
        <v>-188.26671939531039</v>
      </c>
      <c r="K356" s="36">
        <f t="shared" si="55"/>
        <v>2238.5887389629697</v>
      </c>
      <c r="L356" s="36">
        <f t="shared" si="56"/>
        <v>4230009.0639184816</v>
      </c>
      <c r="M356" s="36">
        <f t="shared" si="57"/>
        <v>3901860.1720124562</v>
      </c>
      <c r="N356" s="40">
        <f>'jan-apr'!M356</f>
        <v>1901722.3018125514</v>
      </c>
      <c r="O356" s="40">
        <f t="shared" si="59"/>
        <v>2000137.8701999048</v>
      </c>
      <c r="P356" s="4"/>
      <c r="Q356" s="4"/>
      <c r="R356" s="4"/>
    </row>
    <row r="357" spans="1:18" s="34" customFormat="1" x14ac:dyDescent="0.3">
      <c r="A357" s="33">
        <v>1820</v>
      </c>
      <c r="B357" s="34" t="s">
        <v>408</v>
      </c>
      <c r="C357" s="35">
        <v>83145</v>
      </c>
      <c r="D357" s="35">
        <v>7437</v>
      </c>
      <c r="E357" s="36">
        <f t="shared" si="51"/>
        <v>11179.911254538119</v>
      </c>
      <c r="F357" s="37">
        <f t="shared" si="58"/>
        <v>0.80185185020997385</v>
      </c>
      <c r="G357" s="38">
        <f t="shared" si="52"/>
        <v>1657.621962952375</v>
      </c>
      <c r="H357" s="38">
        <f t="shared" si="53"/>
        <v>478.95463664116255</v>
      </c>
      <c r="I357" s="36">
        <f t="shared" si="54"/>
        <v>2136.5765995935376</v>
      </c>
      <c r="J357" s="39">
        <f t="shared" si="60"/>
        <v>-188.26671939531039</v>
      </c>
      <c r="K357" s="36">
        <f t="shared" si="55"/>
        <v>1948.3098801982271</v>
      </c>
      <c r="L357" s="36">
        <f t="shared" si="56"/>
        <v>15889720.17117714</v>
      </c>
      <c r="M357" s="36">
        <f t="shared" si="57"/>
        <v>14489580.579034215</v>
      </c>
      <c r="N357" s="40">
        <f>'jan-apr'!M357</f>
        <v>7691310.0450831549</v>
      </c>
      <c r="O357" s="40">
        <f t="shared" si="59"/>
        <v>6798270.5339510599</v>
      </c>
      <c r="P357" s="4"/>
      <c r="Q357" s="4"/>
      <c r="R357" s="4"/>
    </row>
    <row r="358" spans="1:18" s="34" customFormat="1" x14ac:dyDescent="0.3">
      <c r="A358" s="33">
        <v>1822</v>
      </c>
      <c r="B358" s="34" t="s">
        <v>409</v>
      </c>
      <c r="C358" s="35">
        <v>19909</v>
      </c>
      <c r="D358" s="35">
        <v>2216</v>
      </c>
      <c r="E358" s="36">
        <f t="shared" si="51"/>
        <v>8984.2057761732849</v>
      </c>
      <c r="F358" s="37">
        <f t="shared" si="58"/>
        <v>0.64437023338333332</v>
      </c>
      <c r="G358" s="38">
        <f t="shared" si="52"/>
        <v>2975.045249971276</v>
      </c>
      <c r="H358" s="38">
        <f t="shared" si="53"/>
        <v>1247.4515540688546</v>
      </c>
      <c r="I358" s="36">
        <f t="shared" si="54"/>
        <v>4222.4968040401309</v>
      </c>
      <c r="J358" s="39">
        <f t="shared" si="60"/>
        <v>-188.26671939531039</v>
      </c>
      <c r="K358" s="36">
        <f t="shared" si="55"/>
        <v>4034.2300846448206</v>
      </c>
      <c r="L358" s="36">
        <f t="shared" si="56"/>
        <v>9357052.9177529309</v>
      </c>
      <c r="M358" s="36">
        <f t="shared" si="57"/>
        <v>8939853.8675729223</v>
      </c>
      <c r="N358" s="40">
        <f>'jan-apr'!M358</f>
        <v>5007355.433629727</v>
      </c>
      <c r="O358" s="40">
        <f t="shared" si="59"/>
        <v>3932498.4339431953</v>
      </c>
      <c r="P358" s="4"/>
      <c r="Q358" s="4"/>
      <c r="R358" s="4"/>
    </row>
    <row r="359" spans="1:18" s="34" customFormat="1" x14ac:dyDescent="0.3">
      <c r="A359" s="33">
        <v>1824</v>
      </c>
      <c r="B359" s="34" t="s">
        <v>410</v>
      </c>
      <c r="C359" s="35">
        <v>149668</v>
      </c>
      <c r="D359" s="35">
        <v>13427</v>
      </c>
      <c r="E359" s="36">
        <f t="shared" si="51"/>
        <v>11146.79377373948</v>
      </c>
      <c r="F359" s="37">
        <f t="shared" si="58"/>
        <v>0.79947657972275044</v>
      </c>
      <c r="G359" s="38">
        <f t="shared" si="52"/>
        <v>1677.4924514315585</v>
      </c>
      <c r="H359" s="38">
        <f t="shared" si="53"/>
        <v>490.54575492068619</v>
      </c>
      <c r="I359" s="36">
        <f t="shared" si="54"/>
        <v>2168.0382063522447</v>
      </c>
      <c r="J359" s="39">
        <f t="shared" si="60"/>
        <v>-188.26671939531039</v>
      </c>
      <c r="K359" s="36">
        <f t="shared" si="55"/>
        <v>1979.7714869569343</v>
      </c>
      <c r="L359" s="36">
        <f t="shared" si="56"/>
        <v>29110248.996691588</v>
      </c>
      <c r="M359" s="36">
        <f t="shared" si="57"/>
        <v>26582391.755370755</v>
      </c>
      <c r="N359" s="40">
        <f>'jan-apr'!M359</f>
        <v>11859502.665770002</v>
      </c>
      <c r="O359" s="40">
        <f t="shared" si="59"/>
        <v>14722889.089600753</v>
      </c>
      <c r="P359" s="4"/>
      <c r="Q359" s="4"/>
      <c r="R359" s="4"/>
    </row>
    <row r="360" spans="1:18" s="34" customFormat="1" x14ac:dyDescent="0.3">
      <c r="A360" s="33">
        <v>1825</v>
      </c>
      <c r="B360" s="34" t="s">
        <v>411</v>
      </c>
      <c r="C360" s="35">
        <v>16226</v>
      </c>
      <c r="D360" s="35">
        <v>1462</v>
      </c>
      <c r="E360" s="36">
        <f t="shared" si="51"/>
        <v>11098.495212038304</v>
      </c>
      <c r="F360" s="37">
        <f t="shared" si="58"/>
        <v>0.79601248325715024</v>
      </c>
      <c r="G360" s="38">
        <f t="shared" si="52"/>
        <v>1706.4715884522643</v>
      </c>
      <c r="H360" s="38">
        <f t="shared" si="53"/>
        <v>507.45025151609792</v>
      </c>
      <c r="I360" s="36">
        <f t="shared" si="54"/>
        <v>2213.9218399683623</v>
      </c>
      <c r="J360" s="39">
        <f t="shared" si="60"/>
        <v>-188.26671939531039</v>
      </c>
      <c r="K360" s="36">
        <f t="shared" si="55"/>
        <v>2025.6551205730518</v>
      </c>
      <c r="L360" s="36">
        <f t="shared" si="56"/>
        <v>3236753.7300337455</v>
      </c>
      <c r="M360" s="36">
        <f t="shared" si="57"/>
        <v>2961507.7862778017</v>
      </c>
      <c r="N360" s="40">
        <f>'jan-apr'!M360</f>
        <v>619484.22561672318</v>
      </c>
      <c r="O360" s="40">
        <f t="shared" si="59"/>
        <v>2342023.5606610784</v>
      </c>
      <c r="P360" s="4"/>
      <c r="Q360" s="4"/>
      <c r="R360" s="4"/>
    </row>
    <row r="361" spans="1:18" s="34" customFormat="1" x14ac:dyDescent="0.3">
      <c r="A361" s="33">
        <v>1826</v>
      </c>
      <c r="B361" s="34" t="s">
        <v>412</v>
      </c>
      <c r="C361" s="35">
        <v>15693</v>
      </c>
      <c r="D361" s="35">
        <v>1465</v>
      </c>
      <c r="E361" s="36">
        <f t="shared" si="51"/>
        <v>10711.945392491467</v>
      </c>
      <c r="F361" s="37">
        <f t="shared" si="58"/>
        <v>0.7682881408232024</v>
      </c>
      <c r="G361" s="38">
        <f t="shared" si="52"/>
        <v>1938.4014801803667</v>
      </c>
      <c r="H361" s="38">
        <f t="shared" si="53"/>
        <v>642.74268835749092</v>
      </c>
      <c r="I361" s="36">
        <f t="shared" si="54"/>
        <v>2581.1441685378577</v>
      </c>
      <c r="J361" s="39">
        <f t="shared" si="60"/>
        <v>-188.26671939531039</v>
      </c>
      <c r="K361" s="36">
        <f t="shared" si="55"/>
        <v>2392.8774491425474</v>
      </c>
      <c r="L361" s="36">
        <f t="shared" si="56"/>
        <v>3781376.2069079615</v>
      </c>
      <c r="M361" s="36">
        <f t="shared" si="57"/>
        <v>3505565.4629938318</v>
      </c>
      <c r="N361" s="40">
        <f>'jan-apr'!M361</f>
        <v>1552107.585860807</v>
      </c>
      <c r="O361" s="40">
        <f t="shared" si="59"/>
        <v>1953457.8771330249</v>
      </c>
      <c r="P361" s="4"/>
      <c r="Q361" s="4"/>
      <c r="R361" s="4"/>
    </row>
    <row r="362" spans="1:18" s="34" customFormat="1" x14ac:dyDescent="0.3">
      <c r="A362" s="33">
        <v>1827</v>
      </c>
      <c r="B362" s="34" t="s">
        <v>413</v>
      </c>
      <c r="C362" s="35">
        <v>15296</v>
      </c>
      <c r="D362" s="35">
        <v>1402</v>
      </c>
      <c r="E362" s="36">
        <f t="shared" si="51"/>
        <v>10910.128388017118</v>
      </c>
      <c r="F362" s="37">
        <f t="shared" si="58"/>
        <v>0.7825023325125946</v>
      </c>
      <c r="G362" s="38">
        <f t="shared" si="52"/>
        <v>1819.4916828649762</v>
      </c>
      <c r="H362" s="38">
        <f t="shared" si="53"/>
        <v>573.37863992351322</v>
      </c>
      <c r="I362" s="36">
        <f t="shared" si="54"/>
        <v>2392.8703227884894</v>
      </c>
      <c r="J362" s="39">
        <f t="shared" si="60"/>
        <v>-188.26671939531039</v>
      </c>
      <c r="K362" s="36">
        <f t="shared" si="55"/>
        <v>2204.6036033931791</v>
      </c>
      <c r="L362" s="36">
        <f t="shared" si="56"/>
        <v>3354804.192549462</v>
      </c>
      <c r="M362" s="36">
        <f t="shared" si="57"/>
        <v>3090854.2519572373</v>
      </c>
      <c r="N362" s="40">
        <f>'jan-apr'!M362</f>
        <v>1263417.0207350526</v>
      </c>
      <c r="O362" s="40">
        <f t="shared" si="59"/>
        <v>1827437.2312221846</v>
      </c>
      <c r="P362" s="4"/>
      <c r="Q362" s="4"/>
      <c r="R362" s="4"/>
    </row>
    <row r="363" spans="1:18" s="34" customFormat="1" x14ac:dyDescent="0.3">
      <c r="A363" s="33">
        <v>1828</v>
      </c>
      <c r="B363" s="34" t="s">
        <v>414</v>
      </c>
      <c r="C363" s="35">
        <v>16832</v>
      </c>
      <c r="D363" s="35">
        <v>1838</v>
      </c>
      <c r="E363" s="36">
        <f t="shared" si="51"/>
        <v>9157.7801958650707</v>
      </c>
      <c r="F363" s="37">
        <f t="shared" si="58"/>
        <v>0.65681943502815721</v>
      </c>
      <c r="G363" s="38">
        <f t="shared" si="52"/>
        <v>2870.9005981562045</v>
      </c>
      <c r="H363" s="38">
        <f t="shared" si="53"/>
        <v>1186.7005071767296</v>
      </c>
      <c r="I363" s="36">
        <f t="shared" si="54"/>
        <v>4057.6011053329339</v>
      </c>
      <c r="J363" s="39">
        <f t="shared" si="60"/>
        <v>-188.26671939531039</v>
      </c>
      <c r="K363" s="36">
        <f t="shared" si="55"/>
        <v>3869.3343859376237</v>
      </c>
      <c r="L363" s="36">
        <f t="shared" si="56"/>
        <v>7457870.8316019326</v>
      </c>
      <c r="M363" s="36">
        <f t="shared" si="57"/>
        <v>7111836.601353352</v>
      </c>
      <c r="N363" s="40">
        <f>'jan-apr'!M363</f>
        <v>3997212.0428751973</v>
      </c>
      <c r="O363" s="40">
        <f t="shared" si="59"/>
        <v>3114624.5584781547</v>
      </c>
      <c r="P363" s="4"/>
      <c r="Q363" s="4"/>
      <c r="R363" s="4"/>
    </row>
    <row r="364" spans="1:18" s="34" customFormat="1" x14ac:dyDescent="0.3">
      <c r="A364" s="33">
        <v>1832</v>
      </c>
      <c r="B364" s="34" t="s">
        <v>415</v>
      </c>
      <c r="C364" s="35">
        <v>73933</v>
      </c>
      <c r="D364" s="35">
        <v>4486</v>
      </c>
      <c r="E364" s="36">
        <f t="shared" si="51"/>
        <v>16480.829246544807</v>
      </c>
      <c r="F364" s="37">
        <f t="shared" si="58"/>
        <v>1.1820472563207809</v>
      </c>
      <c r="G364" s="38">
        <f t="shared" si="52"/>
        <v>-1522.928832251637</v>
      </c>
      <c r="H364" s="38">
        <f t="shared" si="53"/>
        <v>0</v>
      </c>
      <c r="I364" s="36">
        <f t="shared" si="54"/>
        <v>-1522.928832251637</v>
      </c>
      <c r="J364" s="39">
        <f t="shared" si="60"/>
        <v>-188.26671939531039</v>
      </c>
      <c r="K364" s="36">
        <f t="shared" si="55"/>
        <v>-1711.1955516469475</v>
      </c>
      <c r="L364" s="36">
        <f t="shared" si="56"/>
        <v>-6831858.7414808432</v>
      </c>
      <c r="M364" s="36">
        <f t="shared" si="57"/>
        <v>-7676423.2446882064</v>
      </c>
      <c r="N364" s="40">
        <f>'jan-apr'!M364</f>
        <v>-11355021.915801784</v>
      </c>
      <c r="O364" s="40">
        <f t="shared" si="59"/>
        <v>3678598.6711135777</v>
      </c>
      <c r="P364" s="4"/>
      <c r="Q364" s="4"/>
      <c r="R364" s="4"/>
    </row>
    <row r="365" spans="1:18" s="34" customFormat="1" x14ac:dyDescent="0.3">
      <c r="A365" s="33">
        <v>1833</v>
      </c>
      <c r="B365" s="34" t="s">
        <v>416</v>
      </c>
      <c r="C365" s="35">
        <v>325056</v>
      </c>
      <c r="D365" s="35">
        <v>26039</v>
      </c>
      <c r="E365" s="36">
        <f t="shared" si="51"/>
        <v>12483.428703099198</v>
      </c>
      <c r="F365" s="37">
        <f t="shared" si="58"/>
        <v>0.89534345797970549</v>
      </c>
      <c r="G365" s="38">
        <f t="shared" si="52"/>
        <v>875.51149381572793</v>
      </c>
      <c r="H365" s="38">
        <f t="shared" si="53"/>
        <v>22.723529644785046</v>
      </c>
      <c r="I365" s="36">
        <f t="shared" si="54"/>
        <v>898.23502346051293</v>
      </c>
      <c r="J365" s="39">
        <f t="shared" si="60"/>
        <v>-188.26671939531039</v>
      </c>
      <c r="K365" s="36">
        <f t="shared" si="55"/>
        <v>709.96830406520257</v>
      </c>
      <c r="L365" s="36">
        <f t="shared" si="56"/>
        <v>23389141.775888298</v>
      </c>
      <c r="M365" s="36">
        <f t="shared" si="57"/>
        <v>18486864.669553809</v>
      </c>
      <c r="N365" s="40">
        <f>'jan-apr'!M365</f>
        <v>2778144.5685326187</v>
      </c>
      <c r="O365" s="40">
        <f t="shared" si="59"/>
        <v>15708720.101021189</v>
      </c>
      <c r="P365" s="4"/>
      <c r="Q365" s="4"/>
      <c r="R365" s="4"/>
    </row>
    <row r="366" spans="1:18" s="34" customFormat="1" x14ac:dyDescent="0.3">
      <c r="A366" s="33">
        <v>1834</v>
      </c>
      <c r="B366" s="34" t="s">
        <v>417</v>
      </c>
      <c r="C366" s="35">
        <v>24756</v>
      </c>
      <c r="D366" s="35">
        <v>1923</v>
      </c>
      <c r="E366" s="36">
        <f t="shared" si="51"/>
        <v>12873.634945397816</v>
      </c>
      <c r="F366" s="37">
        <f t="shared" si="58"/>
        <v>0.92333004841204203</v>
      </c>
      <c r="G366" s="38">
        <f t="shared" si="52"/>
        <v>641.38774843655699</v>
      </c>
      <c r="H366" s="38">
        <f t="shared" si="53"/>
        <v>0</v>
      </c>
      <c r="I366" s="36">
        <f t="shared" si="54"/>
        <v>641.38774843655699</v>
      </c>
      <c r="J366" s="39">
        <f t="shared" si="60"/>
        <v>-188.26671939531039</v>
      </c>
      <c r="K366" s="36">
        <f t="shared" si="55"/>
        <v>453.12102904124663</v>
      </c>
      <c r="L366" s="36">
        <f t="shared" si="56"/>
        <v>1233388.6402434991</v>
      </c>
      <c r="M366" s="36">
        <f t="shared" si="57"/>
        <v>871351.73884631728</v>
      </c>
      <c r="N366" s="40">
        <f>'jan-apr'!M366</f>
        <v>600372.32632928481</v>
      </c>
      <c r="O366" s="40">
        <f t="shared" si="59"/>
        <v>270979.41251703247</v>
      </c>
      <c r="P366" s="4"/>
      <c r="Q366" s="4"/>
      <c r="R366" s="4"/>
    </row>
    <row r="367" spans="1:18" s="34" customFormat="1" x14ac:dyDescent="0.3">
      <c r="A367" s="33">
        <v>1835</v>
      </c>
      <c r="B367" s="34" t="s">
        <v>418</v>
      </c>
      <c r="C367" s="35">
        <v>5678</v>
      </c>
      <c r="D367" s="35">
        <v>478</v>
      </c>
      <c r="E367" s="36">
        <f t="shared" si="51"/>
        <v>11878.661087866109</v>
      </c>
      <c r="F367" s="37">
        <f t="shared" si="58"/>
        <v>0.85196797670968349</v>
      </c>
      <c r="G367" s="38">
        <f t="shared" si="52"/>
        <v>1238.3720629555817</v>
      </c>
      <c r="H367" s="38">
        <f t="shared" si="53"/>
        <v>234.3921949763664</v>
      </c>
      <c r="I367" s="36">
        <f t="shared" si="54"/>
        <v>1472.7642579319481</v>
      </c>
      <c r="J367" s="39">
        <f t="shared" si="60"/>
        <v>-188.26671939531039</v>
      </c>
      <c r="K367" s="36">
        <f t="shared" si="55"/>
        <v>1284.4975385366376</v>
      </c>
      <c r="L367" s="36">
        <f t="shared" si="56"/>
        <v>703981.3152914712</v>
      </c>
      <c r="M367" s="36">
        <f t="shared" si="57"/>
        <v>613989.82342051284</v>
      </c>
      <c r="N367" s="40">
        <f>'jan-apr'!M367</f>
        <v>410972.06555731449</v>
      </c>
      <c r="O367" s="40">
        <f t="shared" si="59"/>
        <v>203017.75786319835</v>
      </c>
      <c r="P367" s="4"/>
      <c r="Q367" s="4"/>
      <c r="R367" s="4"/>
    </row>
    <row r="368" spans="1:18" s="34" customFormat="1" x14ac:dyDescent="0.3">
      <c r="A368" s="33">
        <v>1836</v>
      </c>
      <c r="B368" s="34" t="s">
        <v>419</v>
      </c>
      <c r="C368" s="35">
        <v>12753</v>
      </c>
      <c r="D368" s="35">
        <v>1268</v>
      </c>
      <c r="E368" s="36">
        <f t="shared" si="51"/>
        <v>10057.570977917982</v>
      </c>
      <c r="F368" s="37">
        <f t="shared" si="58"/>
        <v>0.72135473293565511</v>
      </c>
      <c r="G368" s="38">
        <f t="shared" si="52"/>
        <v>2331.0261289244577</v>
      </c>
      <c r="H368" s="38">
        <f t="shared" si="53"/>
        <v>871.77373345821081</v>
      </c>
      <c r="I368" s="36">
        <f t="shared" si="54"/>
        <v>3202.7998623826684</v>
      </c>
      <c r="J368" s="39">
        <f t="shared" si="60"/>
        <v>-188.26671939531039</v>
      </c>
      <c r="K368" s="36">
        <f t="shared" si="55"/>
        <v>3014.5331429873581</v>
      </c>
      <c r="L368" s="36">
        <f t="shared" si="56"/>
        <v>4061150.2255012235</v>
      </c>
      <c r="M368" s="36">
        <f t="shared" si="57"/>
        <v>3822428.0253079701</v>
      </c>
      <c r="N368" s="40">
        <f>'jan-apr'!M368</f>
        <v>1842923.5964993201</v>
      </c>
      <c r="O368" s="40">
        <f t="shared" si="59"/>
        <v>1979504.42880865</v>
      </c>
      <c r="P368" s="4"/>
      <c r="Q368" s="4"/>
      <c r="R368" s="4"/>
    </row>
    <row r="369" spans="1:18" s="34" customFormat="1" x14ac:dyDescent="0.3">
      <c r="A369" s="33">
        <v>1837</v>
      </c>
      <c r="B369" s="34" t="s">
        <v>420</v>
      </c>
      <c r="C369" s="35">
        <v>96657</v>
      </c>
      <c r="D369" s="35">
        <v>6471</v>
      </c>
      <c r="E369" s="36">
        <f t="shared" si="51"/>
        <v>14936.949466852109</v>
      </c>
      <c r="F369" s="37">
        <f t="shared" si="58"/>
        <v>1.0713162469537927</v>
      </c>
      <c r="G369" s="38">
        <f t="shared" si="52"/>
        <v>-596.60096443601867</v>
      </c>
      <c r="H369" s="38">
        <f t="shared" si="53"/>
        <v>0</v>
      </c>
      <c r="I369" s="36">
        <f t="shared" si="54"/>
        <v>-596.60096443601867</v>
      </c>
      <c r="J369" s="39">
        <f t="shared" si="60"/>
        <v>-188.26671939531039</v>
      </c>
      <c r="K369" s="36">
        <f t="shared" si="55"/>
        <v>-784.86768383132903</v>
      </c>
      <c r="L369" s="36">
        <f t="shared" si="56"/>
        <v>-3860604.840865477</v>
      </c>
      <c r="M369" s="36">
        <f t="shared" si="57"/>
        <v>-5078878.7820725301</v>
      </c>
      <c r="N369" s="40">
        <f>'jan-apr'!M369</f>
        <v>-9340827.6007920951</v>
      </c>
      <c r="O369" s="40">
        <f t="shared" si="59"/>
        <v>4261948.8187195649</v>
      </c>
      <c r="P369" s="4"/>
      <c r="Q369" s="4"/>
      <c r="R369" s="4"/>
    </row>
    <row r="370" spans="1:18" s="34" customFormat="1" x14ac:dyDescent="0.3">
      <c r="A370" s="33">
        <v>1838</v>
      </c>
      <c r="B370" s="34" t="s">
        <v>421</v>
      </c>
      <c r="C370" s="35">
        <v>27985</v>
      </c>
      <c r="D370" s="35">
        <v>2043</v>
      </c>
      <c r="E370" s="36">
        <f t="shared" si="51"/>
        <v>13697.993147332354</v>
      </c>
      <c r="F370" s="37">
        <f t="shared" si="58"/>
        <v>0.98245512860341289</v>
      </c>
      <c r="G370" s="38">
        <f t="shared" si="52"/>
        <v>146.77282727583443</v>
      </c>
      <c r="H370" s="38">
        <f t="shared" si="53"/>
        <v>0</v>
      </c>
      <c r="I370" s="36">
        <f t="shared" si="54"/>
        <v>146.77282727583443</v>
      </c>
      <c r="J370" s="39">
        <f t="shared" si="60"/>
        <v>-188.26671939531039</v>
      </c>
      <c r="K370" s="36">
        <f t="shared" si="55"/>
        <v>-41.493892119475959</v>
      </c>
      <c r="L370" s="36">
        <f t="shared" si="56"/>
        <v>299856.88612452976</v>
      </c>
      <c r="M370" s="36">
        <f t="shared" si="57"/>
        <v>-84772.021600089385</v>
      </c>
      <c r="N370" s="40">
        <f>'jan-apr'!M370</f>
        <v>-1770746.4052570318</v>
      </c>
      <c r="O370" s="40">
        <f t="shared" si="59"/>
        <v>1685974.3836569423</v>
      </c>
      <c r="P370" s="4"/>
      <c r="Q370" s="4"/>
      <c r="R370" s="4"/>
    </row>
    <row r="371" spans="1:18" s="34" customFormat="1" x14ac:dyDescent="0.3">
      <c r="A371" s="33">
        <v>1839</v>
      </c>
      <c r="B371" s="34" t="s">
        <v>422</v>
      </c>
      <c r="C371" s="35">
        <v>15902</v>
      </c>
      <c r="D371" s="35">
        <v>1034</v>
      </c>
      <c r="E371" s="36">
        <f t="shared" si="51"/>
        <v>15379.110251450677</v>
      </c>
      <c r="F371" s="37">
        <f t="shared" si="58"/>
        <v>1.1030291501377727</v>
      </c>
      <c r="G371" s="38">
        <f t="shared" si="52"/>
        <v>-861.89743519515901</v>
      </c>
      <c r="H371" s="38">
        <f t="shared" si="53"/>
        <v>0</v>
      </c>
      <c r="I371" s="36">
        <f t="shared" si="54"/>
        <v>-861.89743519515901</v>
      </c>
      <c r="J371" s="39">
        <f t="shared" si="60"/>
        <v>-188.26671939531039</v>
      </c>
      <c r="K371" s="36">
        <f t="shared" si="55"/>
        <v>-1050.1641545904695</v>
      </c>
      <c r="L371" s="36">
        <f t="shared" si="56"/>
        <v>-891201.94799179444</v>
      </c>
      <c r="M371" s="36">
        <f t="shared" si="57"/>
        <v>-1085869.7358465455</v>
      </c>
      <c r="N371" s="40">
        <f>'jan-apr'!M371</f>
        <v>-2423839.7371687563</v>
      </c>
      <c r="O371" s="40">
        <f t="shared" si="59"/>
        <v>1337970.0013222108</v>
      </c>
      <c r="P371" s="4"/>
      <c r="Q371" s="4"/>
      <c r="R371" s="4"/>
    </row>
    <row r="372" spans="1:18" s="34" customFormat="1" x14ac:dyDescent="0.3">
      <c r="A372" s="33">
        <v>1840</v>
      </c>
      <c r="B372" s="34" t="s">
        <v>423</v>
      </c>
      <c r="C372" s="35">
        <v>53052</v>
      </c>
      <c r="D372" s="35">
        <v>4700</v>
      </c>
      <c r="E372" s="36">
        <f t="shared" si="51"/>
        <v>11287.659574468085</v>
      </c>
      <c r="F372" s="37">
        <f t="shared" si="58"/>
        <v>0.80957983549767365</v>
      </c>
      <c r="G372" s="38">
        <f t="shared" si="52"/>
        <v>1592.9729709943956</v>
      </c>
      <c r="H372" s="38">
        <f t="shared" si="53"/>
        <v>441.24272466567453</v>
      </c>
      <c r="I372" s="36">
        <f t="shared" si="54"/>
        <v>2034.2156956600702</v>
      </c>
      <c r="J372" s="39">
        <f t="shared" si="60"/>
        <v>-188.26671939531039</v>
      </c>
      <c r="K372" s="36">
        <f t="shared" si="55"/>
        <v>1845.9489762647597</v>
      </c>
      <c r="L372" s="36">
        <f t="shared" si="56"/>
        <v>9560813.7696023304</v>
      </c>
      <c r="M372" s="36">
        <f t="shared" si="57"/>
        <v>8675960.1884443704</v>
      </c>
      <c r="N372" s="40">
        <f>'jan-apr'!M372</f>
        <v>5708347.7157309167</v>
      </c>
      <c r="O372" s="40">
        <f t="shared" si="59"/>
        <v>2967612.4727134537</v>
      </c>
      <c r="P372" s="4"/>
      <c r="Q372" s="4"/>
      <c r="R372" s="4"/>
    </row>
    <row r="373" spans="1:18" s="34" customFormat="1" x14ac:dyDescent="0.3">
      <c r="A373" s="33">
        <v>1841</v>
      </c>
      <c r="B373" s="34" t="s">
        <v>424</v>
      </c>
      <c r="C373" s="35">
        <v>95720</v>
      </c>
      <c r="D373" s="35">
        <v>9604</v>
      </c>
      <c r="E373" s="36">
        <f t="shared" si="51"/>
        <v>9966.6805497709283</v>
      </c>
      <c r="F373" s="37">
        <f t="shared" si="58"/>
        <v>0.71483583879447776</v>
      </c>
      <c r="G373" s="38">
        <f t="shared" si="52"/>
        <v>2385.5603858126897</v>
      </c>
      <c r="H373" s="38">
        <f t="shared" si="53"/>
        <v>903.5853833096794</v>
      </c>
      <c r="I373" s="36">
        <f t="shared" si="54"/>
        <v>3289.1457691223691</v>
      </c>
      <c r="J373" s="39">
        <f t="shared" si="60"/>
        <v>-188.26671939531039</v>
      </c>
      <c r="K373" s="36">
        <f t="shared" si="55"/>
        <v>3100.8790497270588</v>
      </c>
      <c r="L373" s="36">
        <f t="shared" si="56"/>
        <v>31588955.966651231</v>
      </c>
      <c r="M373" s="36">
        <f t="shared" si="57"/>
        <v>29780842.393578675</v>
      </c>
      <c r="N373" s="40">
        <f>'jan-apr'!M373</f>
        <v>20058083.928059515</v>
      </c>
      <c r="O373" s="40">
        <f t="shared" si="59"/>
        <v>9722758.46551916</v>
      </c>
      <c r="P373" s="4"/>
      <c r="Q373" s="4"/>
      <c r="R373" s="4"/>
    </row>
    <row r="374" spans="1:18" s="34" customFormat="1" x14ac:dyDescent="0.3">
      <c r="A374" s="33">
        <v>1845</v>
      </c>
      <c r="B374" s="34" t="s">
        <v>425</v>
      </c>
      <c r="C374" s="35">
        <v>30886</v>
      </c>
      <c r="D374" s="35">
        <v>1963</v>
      </c>
      <c r="E374" s="36">
        <f t="shared" si="51"/>
        <v>15734.080489047377</v>
      </c>
      <c r="F374" s="37">
        <f t="shared" si="58"/>
        <v>1.1284885241261708</v>
      </c>
      <c r="G374" s="38">
        <f t="shared" si="52"/>
        <v>-1074.8795777531795</v>
      </c>
      <c r="H374" s="38">
        <f t="shared" si="53"/>
        <v>0</v>
      </c>
      <c r="I374" s="36">
        <f t="shared" si="54"/>
        <v>-1074.8795777531795</v>
      </c>
      <c r="J374" s="39">
        <f t="shared" si="60"/>
        <v>-188.26671939531039</v>
      </c>
      <c r="K374" s="36">
        <f t="shared" si="55"/>
        <v>-1263.14629714849</v>
      </c>
      <c r="L374" s="36">
        <f t="shared" si="56"/>
        <v>-2109988.6111294916</v>
      </c>
      <c r="M374" s="36">
        <f t="shared" si="57"/>
        <v>-2479556.181302486</v>
      </c>
      <c r="N374" s="40">
        <f>'jan-apr'!M374</f>
        <v>-4412600.5841994863</v>
      </c>
      <c r="O374" s="40">
        <f t="shared" si="59"/>
        <v>1933044.4028970003</v>
      </c>
      <c r="P374" s="4"/>
      <c r="Q374" s="4"/>
      <c r="R374" s="4"/>
    </row>
    <row r="375" spans="1:18" s="34" customFormat="1" x14ac:dyDescent="0.3">
      <c r="A375" s="33">
        <v>1848</v>
      </c>
      <c r="B375" s="34" t="s">
        <v>426</v>
      </c>
      <c r="C375" s="35">
        <v>25729</v>
      </c>
      <c r="D375" s="35">
        <v>2543</v>
      </c>
      <c r="E375" s="36">
        <f t="shared" si="51"/>
        <v>10117.577664176169</v>
      </c>
      <c r="F375" s="37">
        <f t="shared" si="58"/>
        <v>0.72565856606148305</v>
      </c>
      <c r="G375" s="38">
        <f t="shared" si="52"/>
        <v>2295.0221171695453</v>
      </c>
      <c r="H375" s="38">
        <f t="shared" si="53"/>
        <v>850.77139326784504</v>
      </c>
      <c r="I375" s="36">
        <f t="shared" si="54"/>
        <v>3145.7935104373901</v>
      </c>
      <c r="J375" s="39">
        <f t="shared" si="60"/>
        <v>-188.26671939531039</v>
      </c>
      <c r="K375" s="36">
        <f t="shared" si="55"/>
        <v>2957.5267910420798</v>
      </c>
      <c r="L375" s="36">
        <f t="shared" si="56"/>
        <v>7999752.8970422829</v>
      </c>
      <c r="M375" s="36">
        <f t="shared" si="57"/>
        <v>7520990.6296200091</v>
      </c>
      <c r="N375" s="40">
        <f>'jan-apr'!M375</f>
        <v>4153551.700234835</v>
      </c>
      <c r="O375" s="40">
        <f t="shared" si="59"/>
        <v>3367438.9293851741</v>
      </c>
      <c r="P375" s="4"/>
      <c r="Q375" s="4"/>
      <c r="R375" s="4"/>
    </row>
    <row r="376" spans="1:18" s="34" customFormat="1" x14ac:dyDescent="0.3">
      <c r="A376" s="33">
        <v>1849</v>
      </c>
      <c r="B376" s="34" t="s">
        <v>427</v>
      </c>
      <c r="C376" s="35">
        <v>23787</v>
      </c>
      <c r="D376" s="35">
        <v>1824</v>
      </c>
      <c r="E376" s="36">
        <f t="shared" si="51"/>
        <v>13041.118421052632</v>
      </c>
      <c r="F376" s="37">
        <f t="shared" si="58"/>
        <v>0.93534239196073499</v>
      </c>
      <c r="G376" s="38">
        <f t="shared" si="52"/>
        <v>540.89766304366788</v>
      </c>
      <c r="H376" s="38">
        <f t="shared" si="53"/>
        <v>0</v>
      </c>
      <c r="I376" s="36">
        <f t="shared" si="54"/>
        <v>540.89766304366788</v>
      </c>
      <c r="J376" s="39">
        <f t="shared" si="60"/>
        <v>-188.26671939531039</v>
      </c>
      <c r="K376" s="36">
        <f t="shared" si="55"/>
        <v>352.63094364835752</v>
      </c>
      <c r="L376" s="36">
        <f t="shared" si="56"/>
        <v>986597.33739165019</v>
      </c>
      <c r="M376" s="36">
        <f t="shared" si="57"/>
        <v>643198.84121460409</v>
      </c>
      <c r="N376" s="40">
        <f>'jan-apr'!M376</f>
        <v>-1120404.7201120046</v>
      </c>
      <c r="O376" s="40">
        <f t="shared" si="59"/>
        <v>1763603.5613266085</v>
      </c>
      <c r="P376" s="4"/>
      <c r="Q376" s="4"/>
      <c r="R376" s="4"/>
    </row>
    <row r="377" spans="1:18" s="34" customFormat="1" x14ac:dyDescent="0.3">
      <c r="A377" s="33">
        <v>1850</v>
      </c>
      <c r="B377" s="34" t="s">
        <v>428</v>
      </c>
      <c r="C377" s="35">
        <v>21909</v>
      </c>
      <c r="D377" s="35">
        <v>1974</v>
      </c>
      <c r="E377" s="36">
        <f t="shared" si="51"/>
        <v>11098.784194528875</v>
      </c>
      <c r="F377" s="37">
        <f t="shared" si="58"/>
        <v>0.79603320982102599</v>
      </c>
      <c r="G377" s="38">
        <f t="shared" si="52"/>
        <v>1706.2981989579221</v>
      </c>
      <c r="H377" s="38">
        <f t="shared" si="53"/>
        <v>507.34910764439826</v>
      </c>
      <c r="I377" s="36">
        <f t="shared" si="54"/>
        <v>2213.6473066023204</v>
      </c>
      <c r="J377" s="39">
        <f t="shared" si="60"/>
        <v>-188.26671939531039</v>
      </c>
      <c r="K377" s="36">
        <f t="shared" si="55"/>
        <v>2025.38058720701</v>
      </c>
      <c r="L377" s="36">
        <f t="shared" si="56"/>
        <v>4369739.7832329804</v>
      </c>
      <c r="M377" s="36">
        <f t="shared" si="57"/>
        <v>3998101.2791466378</v>
      </c>
      <c r="N377" s="40">
        <f>'jan-apr'!M377</f>
        <v>912371.04060698533</v>
      </c>
      <c r="O377" s="40">
        <f t="shared" si="59"/>
        <v>3085730.2385396524</v>
      </c>
      <c r="P377" s="4"/>
      <c r="Q377" s="4"/>
      <c r="R377" s="4"/>
    </row>
    <row r="378" spans="1:18" s="34" customFormat="1" x14ac:dyDescent="0.3">
      <c r="A378" s="33">
        <v>1851</v>
      </c>
      <c r="B378" s="34" t="s">
        <v>429</v>
      </c>
      <c r="C378" s="35">
        <v>24514</v>
      </c>
      <c r="D378" s="35">
        <v>2144</v>
      </c>
      <c r="E378" s="36">
        <f t="shared" si="51"/>
        <v>11433.768656716418</v>
      </c>
      <c r="F378" s="37">
        <f t="shared" si="58"/>
        <v>0.82005915284339503</v>
      </c>
      <c r="G378" s="38">
        <f t="shared" si="52"/>
        <v>1505.3075216453958</v>
      </c>
      <c r="H378" s="38">
        <f t="shared" si="53"/>
        <v>390.10454587875802</v>
      </c>
      <c r="I378" s="36">
        <f t="shared" si="54"/>
        <v>1895.4120675241538</v>
      </c>
      <c r="J378" s="39">
        <f t="shared" si="60"/>
        <v>-188.26671939531039</v>
      </c>
      <c r="K378" s="36">
        <f t="shared" si="55"/>
        <v>1707.1453481288434</v>
      </c>
      <c r="L378" s="36">
        <f t="shared" si="56"/>
        <v>4063763.4727717857</v>
      </c>
      <c r="M378" s="36">
        <f t="shared" si="57"/>
        <v>3660119.6263882401</v>
      </c>
      <c r="N378" s="40">
        <f>'jan-apr'!M378</f>
        <v>2311244.78777172</v>
      </c>
      <c r="O378" s="40">
        <f t="shared" si="59"/>
        <v>1348874.8386165202</v>
      </c>
      <c r="P378" s="4"/>
      <c r="Q378" s="4"/>
      <c r="R378" s="4"/>
    </row>
    <row r="379" spans="1:18" s="34" customFormat="1" x14ac:dyDescent="0.3">
      <c r="A379" s="33">
        <v>1852</v>
      </c>
      <c r="B379" s="34" t="s">
        <v>430</v>
      </c>
      <c r="C379" s="35">
        <v>12618</v>
      </c>
      <c r="D379" s="35">
        <v>1283</v>
      </c>
      <c r="E379" s="36">
        <f t="shared" si="51"/>
        <v>9834.7622759158221</v>
      </c>
      <c r="F379" s="37">
        <f t="shared" si="58"/>
        <v>0.70537432254815824</v>
      </c>
      <c r="G379" s="38">
        <f t="shared" si="52"/>
        <v>2464.7113501257536</v>
      </c>
      <c r="H379" s="38">
        <f t="shared" si="53"/>
        <v>949.75677915896665</v>
      </c>
      <c r="I379" s="36">
        <f t="shared" si="54"/>
        <v>3414.4681292847204</v>
      </c>
      <c r="J379" s="39">
        <f t="shared" si="60"/>
        <v>-188.26671939531039</v>
      </c>
      <c r="K379" s="36">
        <f t="shared" si="55"/>
        <v>3226.2014098894101</v>
      </c>
      <c r="L379" s="36">
        <f t="shared" si="56"/>
        <v>4380762.6098722965</v>
      </c>
      <c r="M379" s="36">
        <f t="shared" si="57"/>
        <v>4139216.4088881132</v>
      </c>
      <c r="N379" s="40">
        <f>'jan-apr'!M379</f>
        <v>2191140.3977197376</v>
      </c>
      <c r="O379" s="40">
        <f t="shared" si="59"/>
        <v>1948076.0111683756</v>
      </c>
      <c r="P379" s="4"/>
      <c r="Q379" s="4"/>
      <c r="R379" s="4"/>
    </row>
    <row r="380" spans="1:18" s="34" customFormat="1" x14ac:dyDescent="0.3">
      <c r="A380" s="33">
        <v>1853</v>
      </c>
      <c r="B380" s="34" t="s">
        <v>431</v>
      </c>
      <c r="C380" s="35">
        <v>13631</v>
      </c>
      <c r="D380" s="35">
        <v>1400</v>
      </c>
      <c r="E380" s="36">
        <f t="shared" si="51"/>
        <v>9736.4285714285706</v>
      </c>
      <c r="F380" s="37">
        <f t="shared" si="58"/>
        <v>0.69832157757676172</v>
      </c>
      <c r="G380" s="38">
        <f t="shared" si="52"/>
        <v>2523.7115728181043</v>
      </c>
      <c r="H380" s="38">
        <f t="shared" si="53"/>
        <v>984.17357572950459</v>
      </c>
      <c r="I380" s="36">
        <f t="shared" si="54"/>
        <v>3507.8851485476089</v>
      </c>
      <c r="J380" s="39">
        <f t="shared" si="60"/>
        <v>-188.26671939531039</v>
      </c>
      <c r="K380" s="36">
        <f t="shared" si="55"/>
        <v>3319.6184291522986</v>
      </c>
      <c r="L380" s="36">
        <f t="shared" si="56"/>
        <v>4911039.2079666527</v>
      </c>
      <c r="M380" s="36">
        <f t="shared" si="57"/>
        <v>4647465.8008132176</v>
      </c>
      <c r="N380" s="40">
        <f>'jan-apr'!M380</f>
        <v>2208851.4472389971</v>
      </c>
      <c r="O380" s="40">
        <f t="shared" si="59"/>
        <v>2438614.3535742206</v>
      </c>
      <c r="P380" s="4"/>
      <c r="Q380" s="4"/>
      <c r="R380" s="4"/>
    </row>
    <row r="381" spans="1:18" s="34" customFormat="1" x14ac:dyDescent="0.3">
      <c r="A381" s="33">
        <v>1854</v>
      </c>
      <c r="B381" s="34" t="s">
        <v>432</v>
      </c>
      <c r="C381" s="35">
        <v>24081</v>
      </c>
      <c r="D381" s="35">
        <v>2556</v>
      </c>
      <c r="E381" s="36">
        <f t="shared" si="51"/>
        <v>9421.3615023474176</v>
      </c>
      <c r="F381" s="37">
        <f t="shared" si="58"/>
        <v>0.67572416096664267</v>
      </c>
      <c r="G381" s="38">
        <f t="shared" si="52"/>
        <v>2712.7518142667964</v>
      </c>
      <c r="H381" s="38">
        <f t="shared" si="53"/>
        <v>1094.4470499079082</v>
      </c>
      <c r="I381" s="36">
        <f t="shared" si="54"/>
        <v>3807.1988641747048</v>
      </c>
      <c r="J381" s="39">
        <f t="shared" si="60"/>
        <v>-188.26671939531039</v>
      </c>
      <c r="K381" s="36">
        <f t="shared" si="55"/>
        <v>3618.9321447793945</v>
      </c>
      <c r="L381" s="36">
        <f t="shared" si="56"/>
        <v>9731200.2968305461</v>
      </c>
      <c r="M381" s="36">
        <f t="shared" si="57"/>
        <v>9249990.5620561317</v>
      </c>
      <c r="N381" s="40">
        <f>'jan-apr'!M381</f>
        <v>4902852.9279591963</v>
      </c>
      <c r="O381" s="40">
        <f t="shared" si="59"/>
        <v>4347137.6340969354</v>
      </c>
      <c r="P381" s="4"/>
      <c r="Q381" s="4"/>
      <c r="R381" s="4"/>
    </row>
    <row r="382" spans="1:18" s="34" customFormat="1" x14ac:dyDescent="0.3">
      <c r="A382" s="33">
        <v>1856</v>
      </c>
      <c r="B382" s="34" t="s">
        <v>433</v>
      </c>
      <c r="C382" s="35">
        <v>7229</v>
      </c>
      <c r="D382" s="35">
        <v>551</v>
      </c>
      <c r="E382" s="36">
        <f t="shared" si="51"/>
        <v>13119.782214156079</v>
      </c>
      <c r="F382" s="37">
        <f t="shared" si="58"/>
        <v>0.94098436054245604</v>
      </c>
      <c r="G382" s="38">
        <f t="shared" si="52"/>
        <v>493.69938718159938</v>
      </c>
      <c r="H382" s="38">
        <f t="shared" si="53"/>
        <v>0</v>
      </c>
      <c r="I382" s="36">
        <f t="shared" si="54"/>
        <v>493.69938718159938</v>
      </c>
      <c r="J382" s="39">
        <f t="shared" si="60"/>
        <v>-188.26671939531039</v>
      </c>
      <c r="K382" s="36">
        <f t="shared" si="55"/>
        <v>305.43266778628902</v>
      </c>
      <c r="L382" s="36">
        <f t="shared" si="56"/>
        <v>272028.36233706126</v>
      </c>
      <c r="M382" s="36">
        <f t="shared" si="57"/>
        <v>168293.39995024525</v>
      </c>
      <c r="N382" s="40">
        <f>'jan-apr'!M382</f>
        <v>795640.49816334806</v>
      </c>
      <c r="O382" s="40">
        <f t="shared" si="59"/>
        <v>-627347.09821310278</v>
      </c>
      <c r="P382" s="4"/>
      <c r="Q382" s="4"/>
      <c r="R382" s="4"/>
    </row>
    <row r="383" spans="1:18" s="34" customFormat="1" x14ac:dyDescent="0.3">
      <c r="A383" s="33">
        <v>1857</v>
      </c>
      <c r="B383" s="34" t="s">
        <v>434</v>
      </c>
      <c r="C383" s="35">
        <v>9916</v>
      </c>
      <c r="D383" s="35">
        <v>765</v>
      </c>
      <c r="E383" s="36">
        <f t="shared" si="51"/>
        <v>12962.091503267973</v>
      </c>
      <c r="F383" s="37">
        <f t="shared" si="58"/>
        <v>0.9296743791474581</v>
      </c>
      <c r="G383" s="38">
        <f t="shared" si="52"/>
        <v>588.31381371446298</v>
      </c>
      <c r="H383" s="38">
        <f t="shared" si="53"/>
        <v>0</v>
      </c>
      <c r="I383" s="36">
        <f t="shared" si="54"/>
        <v>588.31381371446298</v>
      </c>
      <c r="J383" s="39">
        <f t="shared" si="60"/>
        <v>-188.26671939531039</v>
      </c>
      <c r="K383" s="36">
        <f t="shared" si="55"/>
        <v>400.04709431915262</v>
      </c>
      <c r="L383" s="36">
        <f t="shared" si="56"/>
        <v>450060.0674915642</v>
      </c>
      <c r="M383" s="36">
        <f t="shared" si="57"/>
        <v>306036.02715415176</v>
      </c>
      <c r="N383" s="40">
        <f>'jan-apr'!M383</f>
        <v>355056.86224130867</v>
      </c>
      <c r="O383" s="40">
        <f t="shared" si="59"/>
        <v>-49020.835087156913</v>
      </c>
      <c r="P383" s="4"/>
      <c r="Q383" s="4"/>
      <c r="R383" s="4"/>
    </row>
    <row r="384" spans="1:18" s="34" customFormat="1" x14ac:dyDescent="0.3">
      <c r="A384" s="33">
        <v>1859</v>
      </c>
      <c r="B384" s="34" t="s">
        <v>435</v>
      </c>
      <c r="C384" s="35">
        <v>14775</v>
      </c>
      <c r="D384" s="35">
        <v>1336</v>
      </c>
      <c r="E384" s="36">
        <f t="shared" si="51"/>
        <v>11059.131736526946</v>
      </c>
      <c r="F384" s="37">
        <f t="shared" si="58"/>
        <v>0.79318923404247821</v>
      </c>
      <c r="G384" s="38">
        <f t="shared" si="52"/>
        <v>1730.0896737590792</v>
      </c>
      <c r="H384" s="38">
        <f t="shared" si="53"/>
        <v>521.22746794507327</v>
      </c>
      <c r="I384" s="36">
        <f t="shared" si="54"/>
        <v>2251.3171417041526</v>
      </c>
      <c r="J384" s="39">
        <f t="shared" si="60"/>
        <v>-188.26671939531039</v>
      </c>
      <c r="K384" s="36">
        <f t="shared" si="55"/>
        <v>2063.0504223088424</v>
      </c>
      <c r="L384" s="36">
        <f t="shared" si="56"/>
        <v>3007759.7013167478</v>
      </c>
      <c r="M384" s="36">
        <f t="shared" si="57"/>
        <v>2756235.3642046135</v>
      </c>
      <c r="N384" s="40">
        <f>'jan-apr'!M384</f>
        <v>1898403.0953652135</v>
      </c>
      <c r="O384" s="40">
        <f t="shared" si="59"/>
        <v>857832.26883940003</v>
      </c>
      <c r="P384" s="4"/>
      <c r="Q384" s="4"/>
      <c r="R384" s="4"/>
    </row>
    <row r="385" spans="1:18" s="34" customFormat="1" x14ac:dyDescent="0.3">
      <c r="A385" s="33">
        <v>1860</v>
      </c>
      <c r="B385" s="34" t="s">
        <v>436</v>
      </c>
      <c r="C385" s="35">
        <v>117391</v>
      </c>
      <c r="D385" s="35">
        <v>11198</v>
      </c>
      <c r="E385" s="36">
        <f t="shared" si="51"/>
        <v>10483.211287729951</v>
      </c>
      <c r="F385" s="37">
        <f t="shared" si="58"/>
        <v>0.75188274538370869</v>
      </c>
      <c r="G385" s="38">
        <f t="shared" si="52"/>
        <v>2075.6419430372757</v>
      </c>
      <c r="H385" s="38">
        <f t="shared" si="53"/>
        <v>722.79962502402134</v>
      </c>
      <c r="I385" s="36">
        <f t="shared" si="54"/>
        <v>2798.4415680612969</v>
      </c>
      <c r="J385" s="39">
        <f t="shared" si="60"/>
        <v>-188.26671939531039</v>
      </c>
      <c r="K385" s="36">
        <f t="shared" si="55"/>
        <v>2610.1748486659867</v>
      </c>
      <c r="L385" s="36">
        <f t="shared" si="56"/>
        <v>31336948.679150403</v>
      </c>
      <c r="M385" s="36">
        <f t="shared" si="57"/>
        <v>29228737.95536172</v>
      </c>
      <c r="N385" s="40">
        <f>'jan-apr'!M385</f>
        <v>16166196.00441592</v>
      </c>
      <c r="O385" s="40">
        <f t="shared" si="59"/>
        <v>13062541.9509458</v>
      </c>
      <c r="P385" s="4"/>
      <c r="Q385" s="4"/>
      <c r="R385" s="4"/>
    </row>
    <row r="386" spans="1:18" s="34" customFormat="1" x14ac:dyDescent="0.3">
      <c r="A386" s="33">
        <v>1865</v>
      </c>
      <c r="B386" s="34" t="s">
        <v>437</v>
      </c>
      <c r="C386" s="35">
        <v>106078</v>
      </c>
      <c r="D386" s="35">
        <v>9350</v>
      </c>
      <c r="E386" s="36">
        <f t="shared" si="51"/>
        <v>11345.240641711231</v>
      </c>
      <c r="F386" s="37">
        <f t="shared" si="58"/>
        <v>0.81370969701935958</v>
      </c>
      <c r="G386" s="38">
        <f t="shared" si="52"/>
        <v>1558.4243306485084</v>
      </c>
      <c r="H386" s="38">
        <f t="shared" si="53"/>
        <v>421.08935113057368</v>
      </c>
      <c r="I386" s="36">
        <f t="shared" si="54"/>
        <v>1979.5136817790822</v>
      </c>
      <c r="J386" s="39">
        <f t="shared" si="60"/>
        <v>-188.26671939531039</v>
      </c>
      <c r="K386" s="36">
        <f t="shared" si="55"/>
        <v>1791.2469623837717</v>
      </c>
      <c r="L386" s="36">
        <f t="shared" si="56"/>
        <v>18508452.924634419</v>
      </c>
      <c r="M386" s="36">
        <f t="shared" si="57"/>
        <v>16748159.098288266</v>
      </c>
      <c r="N386" s="40">
        <f>'jan-apr'!M386</f>
        <v>11934306.094060443</v>
      </c>
      <c r="O386" s="40">
        <f t="shared" si="59"/>
        <v>4813853.0042278226</v>
      </c>
      <c r="P386" s="4"/>
      <c r="Q386" s="4"/>
      <c r="R386" s="4"/>
    </row>
    <row r="387" spans="1:18" s="34" customFormat="1" x14ac:dyDescent="0.3">
      <c r="A387" s="33">
        <v>1866</v>
      </c>
      <c r="B387" s="34" t="s">
        <v>438</v>
      </c>
      <c r="C387" s="35">
        <v>91159</v>
      </c>
      <c r="D387" s="35">
        <v>8082</v>
      </c>
      <c r="E387" s="36">
        <f t="shared" si="51"/>
        <v>11279.262558772582</v>
      </c>
      <c r="F387" s="37">
        <f t="shared" si="58"/>
        <v>0.80897758003979159</v>
      </c>
      <c r="G387" s="38">
        <f t="shared" si="52"/>
        <v>1598.011180411698</v>
      </c>
      <c r="H387" s="38">
        <f t="shared" si="53"/>
        <v>444.18168015910084</v>
      </c>
      <c r="I387" s="36">
        <f t="shared" si="54"/>
        <v>2042.1928605707988</v>
      </c>
      <c r="J387" s="39">
        <f t="shared" si="60"/>
        <v>-188.26671939531039</v>
      </c>
      <c r="K387" s="36">
        <f t="shared" si="55"/>
        <v>1853.9261411754883</v>
      </c>
      <c r="L387" s="36">
        <f t="shared" si="56"/>
        <v>16505002.699133195</v>
      </c>
      <c r="M387" s="36">
        <f t="shared" si="57"/>
        <v>14983431.072980296</v>
      </c>
      <c r="N387" s="40">
        <f>'jan-apr'!M387</f>
        <v>9798782.4975611251</v>
      </c>
      <c r="O387" s="40">
        <f t="shared" si="59"/>
        <v>5184648.5754191708</v>
      </c>
      <c r="P387" s="4"/>
      <c r="Q387" s="4"/>
      <c r="R387" s="4"/>
    </row>
    <row r="388" spans="1:18" s="34" customFormat="1" x14ac:dyDescent="0.3">
      <c r="A388" s="33">
        <v>1867</v>
      </c>
      <c r="B388" s="34" t="s">
        <v>194</v>
      </c>
      <c r="C388" s="35">
        <v>24711</v>
      </c>
      <c r="D388" s="35">
        <v>2632</v>
      </c>
      <c r="E388" s="36">
        <f t="shared" si="51"/>
        <v>9388.6778115501511</v>
      </c>
      <c r="F388" s="37">
        <f t="shared" si="58"/>
        <v>0.67338000300860512</v>
      </c>
      <c r="G388" s="38">
        <f t="shared" si="52"/>
        <v>2732.3620287451563</v>
      </c>
      <c r="H388" s="38">
        <f t="shared" si="53"/>
        <v>1105.8863416869515</v>
      </c>
      <c r="I388" s="36">
        <f t="shared" si="54"/>
        <v>3838.2483704321075</v>
      </c>
      <c r="J388" s="39">
        <f t="shared" si="60"/>
        <v>-188.26671939531039</v>
      </c>
      <c r="K388" s="36">
        <f t="shared" si="55"/>
        <v>3649.9816510367973</v>
      </c>
      <c r="L388" s="36">
        <f t="shared" si="56"/>
        <v>10102269.710977307</v>
      </c>
      <c r="M388" s="36">
        <f t="shared" si="57"/>
        <v>9606751.7055288497</v>
      </c>
      <c r="N388" s="40">
        <f>'jan-apr'!M388</f>
        <v>5232144.7208093125</v>
      </c>
      <c r="O388" s="40">
        <f t="shared" si="59"/>
        <v>4374606.9847195372</v>
      </c>
      <c r="P388" s="4"/>
      <c r="Q388" s="4"/>
      <c r="R388" s="4"/>
    </row>
    <row r="389" spans="1:18" s="34" customFormat="1" x14ac:dyDescent="0.3">
      <c r="A389" s="33">
        <v>1868</v>
      </c>
      <c r="B389" s="34" t="s">
        <v>439</v>
      </c>
      <c r="C389" s="35">
        <v>53265</v>
      </c>
      <c r="D389" s="35">
        <v>4529</v>
      </c>
      <c r="E389" s="36">
        <f t="shared" si="51"/>
        <v>11760.874365202031</v>
      </c>
      <c r="F389" s="37">
        <f t="shared" si="58"/>
        <v>0.84352001148455502</v>
      </c>
      <c r="G389" s="38">
        <f t="shared" si="52"/>
        <v>1309.0440965540281</v>
      </c>
      <c r="H389" s="38">
        <f t="shared" si="53"/>
        <v>275.61754790879348</v>
      </c>
      <c r="I389" s="36">
        <f t="shared" si="54"/>
        <v>1584.6616444628216</v>
      </c>
      <c r="J389" s="39">
        <f t="shared" si="60"/>
        <v>-188.26671939531039</v>
      </c>
      <c r="K389" s="36">
        <f t="shared" si="55"/>
        <v>1396.3949250675112</v>
      </c>
      <c r="L389" s="36">
        <f t="shared" si="56"/>
        <v>7176932.5877721189</v>
      </c>
      <c r="M389" s="36">
        <f t="shared" si="57"/>
        <v>6324272.615630758</v>
      </c>
      <c r="N389" s="40">
        <f>'jan-apr'!M389</f>
        <v>3922916.1818181551</v>
      </c>
      <c r="O389" s="40">
        <f t="shared" si="59"/>
        <v>2401356.4338126029</v>
      </c>
      <c r="P389" s="4"/>
      <c r="Q389" s="4"/>
      <c r="R389" s="4"/>
    </row>
    <row r="390" spans="1:18" s="34" customFormat="1" x14ac:dyDescent="0.3">
      <c r="A390" s="33">
        <v>1870</v>
      </c>
      <c r="B390" s="34" t="s">
        <v>440</v>
      </c>
      <c r="C390" s="35">
        <v>113542</v>
      </c>
      <c r="D390" s="35">
        <v>10214</v>
      </c>
      <c r="E390" s="36">
        <f t="shared" si="51"/>
        <v>11116.310945760721</v>
      </c>
      <c r="F390" s="37">
        <f t="shared" si="58"/>
        <v>0.79729027327917479</v>
      </c>
      <c r="G390" s="38">
        <f t="shared" si="52"/>
        <v>1695.7821482188144</v>
      </c>
      <c r="H390" s="38">
        <f t="shared" si="53"/>
        <v>501.21474471325217</v>
      </c>
      <c r="I390" s="36">
        <f t="shared" si="54"/>
        <v>2196.9968929320667</v>
      </c>
      <c r="J390" s="39">
        <f t="shared" si="60"/>
        <v>-188.26671939531039</v>
      </c>
      <c r="K390" s="36">
        <f t="shared" si="55"/>
        <v>2008.7301735367562</v>
      </c>
      <c r="L390" s="36">
        <f t="shared" si="56"/>
        <v>22440126.26440813</v>
      </c>
      <c r="M390" s="36">
        <f t="shared" si="57"/>
        <v>20517169.992504429</v>
      </c>
      <c r="N390" s="40">
        <f>'jan-apr'!M390</f>
        <v>11084183.844356507</v>
      </c>
      <c r="O390" s="40">
        <f t="shared" si="59"/>
        <v>9432986.148147922</v>
      </c>
      <c r="P390" s="4"/>
      <c r="Q390" s="4"/>
      <c r="R390" s="4"/>
    </row>
    <row r="391" spans="1:18" s="34" customFormat="1" x14ac:dyDescent="0.3">
      <c r="A391" s="33">
        <v>1871</v>
      </c>
      <c r="B391" s="34" t="s">
        <v>441</v>
      </c>
      <c r="C391" s="35">
        <v>54713</v>
      </c>
      <c r="D391" s="35">
        <v>4980</v>
      </c>
      <c r="E391" s="36">
        <f t="shared" si="51"/>
        <v>10986.546184738956</v>
      </c>
      <c r="F391" s="37">
        <f t="shared" si="58"/>
        <v>0.78798321248518854</v>
      </c>
      <c r="G391" s="38">
        <f t="shared" si="52"/>
        <v>1773.6410048318733</v>
      </c>
      <c r="H391" s="38">
        <f t="shared" si="53"/>
        <v>546.63241107086969</v>
      </c>
      <c r="I391" s="36">
        <f t="shared" si="54"/>
        <v>2320.2734159027432</v>
      </c>
      <c r="J391" s="39">
        <f t="shared" si="60"/>
        <v>-188.26671939531039</v>
      </c>
      <c r="K391" s="36">
        <f t="shared" si="55"/>
        <v>2132.0066965074329</v>
      </c>
      <c r="L391" s="36">
        <f t="shared" si="56"/>
        <v>11554961.611195661</v>
      </c>
      <c r="M391" s="36">
        <f t="shared" si="57"/>
        <v>10617393.348607017</v>
      </c>
      <c r="N391" s="40">
        <f>'jan-apr'!M391</f>
        <v>5145778.0051787179</v>
      </c>
      <c r="O391" s="40">
        <f t="shared" si="59"/>
        <v>5471615.3434282988</v>
      </c>
      <c r="P391" s="4"/>
      <c r="Q391" s="4"/>
      <c r="R391" s="4"/>
    </row>
    <row r="392" spans="1:18" s="34" customFormat="1" x14ac:dyDescent="0.3">
      <c r="A392" s="33">
        <v>1874</v>
      </c>
      <c r="B392" s="34" t="s">
        <v>442</v>
      </c>
      <c r="C392" s="35">
        <v>12844</v>
      </c>
      <c r="D392" s="35">
        <v>1062</v>
      </c>
      <c r="E392" s="36">
        <f t="shared" ref="E392:E435" si="61">(C392*1000)/D392</f>
        <v>12094.161958568739</v>
      </c>
      <c r="F392" s="37">
        <f t="shared" si="58"/>
        <v>0.86742425073195006</v>
      </c>
      <c r="G392" s="38">
        <f t="shared" ref="G392:G435" si="62">(E$437-E392)*0.6</f>
        <v>1109.0715405340036</v>
      </c>
      <c r="H392" s="38">
        <f t="shared" ref="H392:H435" si="63">IF(E392&gt;=E$437*0.9,0,IF(E392&lt;0.9*E$437,(E$437*0.9-E392)*0.35))</f>
        <v>158.9668902304459</v>
      </c>
      <c r="I392" s="36">
        <f t="shared" ref="I392:I435" si="64">G392+H392</f>
        <v>1268.0384307644495</v>
      </c>
      <c r="J392" s="39">
        <f t="shared" si="60"/>
        <v>-188.26671939531039</v>
      </c>
      <c r="K392" s="36">
        <f t="shared" ref="K392:K435" si="65">I392+J392</f>
        <v>1079.771711369139</v>
      </c>
      <c r="L392" s="36">
        <f t="shared" ref="L392:L435" si="66">(I392*D392)</f>
        <v>1346656.8134718454</v>
      </c>
      <c r="M392" s="36">
        <f t="shared" ref="M392:M435" si="67">(K392*D392)</f>
        <v>1146717.5574740255</v>
      </c>
      <c r="N392" s="40">
        <f>'jan-apr'!M392</f>
        <v>1014519.526405582</v>
      </c>
      <c r="O392" s="40">
        <f t="shared" si="59"/>
        <v>132198.03106844355</v>
      </c>
      <c r="P392" s="4"/>
      <c r="Q392" s="4"/>
      <c r="R392" s="4"/>
    </row>
    <row r="393" spans="1:18" s="34" customFormat="1" x14ac:dyDescent="0.3">
      <c r="A393" s="33">
        <v>1902</v>
      </c>
      <c r="B393" s="34" t="s">
        <v>443</v>
      </c>
      <c r="C393" s="35">
        <v>986241</v>
      </c>
      <c r="D393" s="35">
        <v>73480</v>
      </c>
      <c r="E393" s="36">
        <f t="shared" si="61"/>
        <v>13421.897114861187</v>
      </c>
      <c r="F393" s="37">
        <f t="shared" ref="F393:F435" si="68">IF(ISNUMBER(C393),E393/E$437,"")</f>
        <v>0.96265281448551032</v>
      </c>
      <c r="G393" s="38">
        <f t="shared" si="62"/>
        <v>312.43044675853452</v>
      </c>
      <c r="H393" s="38">
        <f t="shared" si="63"/>
        <v>0</v>
      </c>
      <c r="I393" s="36">
        <f t="shared" si="64"/>
        <v>312.43044675853452</v>
      </c>
      <c r="J393" s="39">
        <f t="shared" si="60"/>
        <v>-188.26671939531039</v>
      </c>
      <c r="K393" s="36">
        <f t="shared" si="65"/>
        <v>124.16372736322413</v>
      </c>
      <c r="L393" s="36">
        <f t="shared" si="66"/>
        <v>22957389.227817114</v>
      </c>
      <c r="M393" s="36">
        <f t="shared" si="67"/>
        <v>9123550.6866497081</v>
      </c>
      <c r="N393" s="40">
        <f>'jan-apr'!M393</f>
        <v>-5139036.6413542097</v>
      </c>
      <c r="O393" s="40">
        <f t="shared" ref="O393:O437" si="69">M393-N393</f>
        <v>14262587.328003917</v>
      </c>
      <c r="P393" s="4"/>
      <c r="Q393" s="4"/>
      <c r="R393" s="4"/>
    </row>
    <row r="394" spans="1:18" s="34" customFormat="1" x14ac:dyDescent="0.3">
      <c r="A394" s="33">
        <v>1903</v>
      </c>
      <c r="B394" s="34" t="s">
        <v>444</v>
      </c>
      <c r="C394" s="35">
        <v>294363</v>
      </c>
      <c r="D394" s="35">
        <v>24695</v>
      </c>
      <c r="E394" s="36">
        <f t="shared" si="61"/>
        <v>11919.943308362017</v>
      </c>
      <c r="F394" s="37">
        <f t="shared" si="68"/>
        <v>0.85492884322568408</v>
      </c>
      <c r="G394" s="38">
        <f t="shared" si="62"/>
        <v>1213.6027306580365</v>
      </c>
      <c r="H394" s="38">
        <f t="shared" si="63"/>
        <v>219.94341780279845</v>
      </c>
      <c r="I394" s="36">
        <f t="shared" si="64"/>
        <v>1433.546148460835</v>
      </c>
      <c r="J394" s="39">
        <f t="shared" ref="J394:J435" si="70">I$439</f>
        <v>-188.26671939531039</v>
      </c>
      <c r="K394" s="36">
        <f t="shared" si="65"/>
        <v>1245.2794290655245</v>
      </c>
      <c r="L394" s="36">
        <f t="shared" si="66"/>
        <v>35401422.136240318</v>
      </c>
      <c r="M394" s="36">
        <f t="shared" si="67"/>
        <v>30752175.500773128</v>
      </c>
      <c r="N394" s="40">
        <f>'jan-apr'!M394</f>
        <v>14224293.742547877</v>
      </c>
      <c r="O394" s="40">
        <f t="shared" si="69"/>
        <v>16527881.758225251</v>
      </c>
      <c r="P394" s="4"/>
      <c r="Q394" s="4"/>
      <c r="R394" s="4"/>
    </row>
    <row r="395" spans="1:18" s="34" customFormat="1" x14ac:dyDescent="0.3">
      <c r="A395" s="33">
        <v>1911</v>
      </c>
      <c r="B395" s="34" t="s">
        <v>445</v>
      </c>
      <c r="C395" s="35">
        <v>29213</v>
      </c>
      <c r="D395" s="35">
        <v>3029</v>
      </c>
      <c r="E395" s="36">
        <f t="shared" si="61"/>
        <v>9644.4371079564207</v>
      </c>
      <c r="F395" s="37">
        <f t="shared" si="68"/>
        <v>0.6917237143639634</v>
      </c>
      <c r="G395" s="38">
        <f t="shared" si="62"/>
        <v>2578.9064509013942</v>
      </c>
      <c r="H395" s="38">
        <f t="shared" si="63"/>
        <v>1016.3705879447571</v>
      </c>
      <c r="I395" s="36">
        <f t="shared" si="64"/>
        <v>3595.2770388461513</v>
      </c>
      <c r="J395" s="39">
        <f t="shared" si="70"/>
        <v>-188.26671939531039</v>
      </c>
      <c r="K395" s="36">
        <f t="shared" si="65"/>
        <v>3407.0103194508411</v>
      </c>
      <c r="L395" s="36">
        <f t="shared" si="66"/>
        <v>10890094.150664993</v>
      </c>
      <c r="M395" s="36">
        <f t="shared" si="67"/>
        <v>10319834.257616598</v>
      </c>
      <c r="N395" s="40">
        <f>'jan-apr'!M395</f>
        <v>5461536.0597763732</v>
      </c>
      <c r="O395" s="40">
        <f t="shared" si="69"/>
        <v>4858298.197840225</v>
      </c>
      <c r="P395" s="4"/>
      <c r="Q395" s="4"/>
      <c r="R395" s="4"/>
    </row>
    <row r="396" spans="1:18" s="34" customFormat="1" x14ac:dyDescent="0.3">
      <c r="A396" s="33">
        <v>1913</v>
      </c>
      <c r="B396" s="34" t="s">
        <v>446</v>
      </c>
      <c r="C396" s="35">
        <v>31311</v>
      </c>
      <c r="D396" s="35">
        <v>3041</v>
      </c>
      <c r="E396" s="36">
        <f t="shared" si="61"/>
        <v>10296.284117066754</v>
      </c>
      <c r="F396" s="37">
        <f t="shared" si="68"/>
        <v>0.73847585026278739</v>
      </c>
      <c r="G396" s="38">
        <f t="shared" si="62"/>
        <v>2187.7982454351941</v>
      </c>
      <c r="H396" s="38">
        <f t="shared" si="63"/>
        <v>788.2241347561403</v>
      </c>
      <c r="I396" s="36">
        <f t="shared" si="64"/>
        <v>2976.0223801913344</v>
      </c>
      <c r="J396" s="39">
        <f t="shared" si="70"/>
        <v>-188.26671939531039</v>
      </c>
      <c r="K396" s="36">
        <f t="shared" si="65"/>
        <v>2787.7556607960241</v>
      </c>
      <c r="L396" s="36">
        <f t="shared" si="66"/>
        <v>9050084.0581618473</v>
      </c>
      <c r="M396" s="36">
        <f t="shared" si="67"/>
        <v>8477564.9644807093</v>
      </c>
      <c r="N396" s="40">
        <f>'jan-apr'!M396</f>
        <v>4299529.5007527051</v>
      </c>
      <c r="O396" s="40">
        <f t="shared" si="69"/>
        <v>4178035.4637280041</v>
      </c>
      <c r="P396" s="4"/>
      <c r="Q396" s="4"/>
      <c r="R396" s="4"/>
    </row>
    <row r="397" spans="1:18" s="34" customFormat="1" x14ac:dyDescent="0.3">
      <c r="A397" s="33">
        <v>1917</v>
      </c>
      <c r="B397" s="34" t="s">
        <v>447</v>
      </c>
      <c r="C397" s="35">
        <v>14497</v>
      </c>
      <c r="D397" s="35">
        <v>1403</v>
      </c>
      <c r="E397" s="36">
        <f t="shared" si="61"/>
        <v>10332.858161083393</v>
      </c>
      <c r="F397" s="37">
        <f t="shared" si="68"/>
        <v>0.74109903431109536</v>
      </c>
      <c r="G397" s="38">
        <f t="shared" si="62"/>
        <v>2165.8538190252107</v>
      </c>
      <c r="H397" s="38">
        <f t="shared" si="63"/>
        <v>775.42321935031669</v>
      </c>
      <c r="I397" s="36">
        <f t="shared" si="64"/>
        <v>2941.2770383755274</v>
      </c>
      <c r="J397" s="39">
        <f t="shared" si="70"/>
        <v>-188.26671939531039</v>
      </c>
      <c r="K397" s="36">
        <f t="shared" si="65"/>
        <v>2753.0103189802171</v>
      </c>
      <c r="L397" s="36">
        <f t="shared" si="66"/>
        <v>4126611.684840865</v>
      </c>
      <c r="M397" s="36">
        <f t="shared" si="67"/>
        <v>3862473.4775292445</v>
      </c>
      <c r="N397" s="40">
        <f>'jan-apr'!M397</f>
        <v>2140174.8074830803</v>
      </c>
      <c r="O397" s="40">
        <f t="shared" si="69"/>
        <v>1722298.6700461642</v>
      </c>
      <c r="P397" s="4"/>
      <c r="Q397" s="4"/>
      <c r="R397" s="4"/>
    </row>
    <row r="398" spans="1:18" s="34" customFormat="1" x14ac:dyDescent="0.3">
      <c r="A398" s="33">
        <v>1919</v>
      </c>
      <c r="B398" s="34" t="s">
        <v>448</v>
      </c>
      <c r="C398" s="35">
        <v>9900</v>
      </c>
      <c r="D398" s="35">
        <v>1137</v>
      </c>
      <c r="E398" s="36">
        <f t="shared" si="61"/>
        <v>8707.1240105540892</v>
      </c>
      <c r="F398" s="37">
        <f t="shared" si="68"/>
        <v>0.62449721996106555</v>
      </c>
      <c r="G398" s="38">
        <f t="shared" si="62"/>
        <v>3141.2943093427934</v>
      </c>
      <c r="H398" s="38">
        <f t="shared" si="63"/>
        <v>1344.4301720355732</v>
      </c>
      <c r="I398" s="36">
        <f t="shared" si="64"/>
        <v>4485.7244813783664</v>
      </c>
      <c r="J398" s="39">
        <f t="shared" si="70"/>
        <v>-188.26671939531039</v>
      </c>
      <c r="K398" s="36">
        <f t="shared" si="65"/>
        <v>4297.4577619830561</v>
      </c>
      <c r="L398" s="36">
        <f t="shared" si="66"/>
        <v>5100268.7353272028</v>
      </c>
      <c r="M398" s="36">
        <f t="shared" si="67"/>
        <v>4886209.475374735</v>
      </c>
      <c r="N398" s="40">
        <f>'jan-apr'!M398</f>
        <v>2553253.5325076706</v>
      </c>
      <c r="O398" s="40">
        <f t="shared" si="69"/>
        <v>2332955.9428670644</v>
      </c>
      <c r="P398" s="4"/>
      <c r="Q398" s="4"/>
      <c r="R398" s="4"/>
    </row>
    <row r="399" spans="1:18" s="34" customFormat="1" x14ac:dyDescent="0.3">
      <c r="A399" s="33">
        <v>1920</v>
      </c>
      <c r="B399" s="34" t="s">
        <v>449</v>
      </c>
      <c r="C399" s="35">
        <v>8725</v>
      </c>
      <c r="D399" s="35">
        <v>1051</v>
      </c>
      <c r="E399" s="36">
        <f t="shared" si="61"/>
        <v>8301.6175071360612</v>
      </c>
      <c r="F399" s="37">
        <f t="shared" si="68"/>
        <v>0.5954132556401559</v>
      </c>
      <c r="G399" s="38">
        <f t="shared" si="62"/>
        <v>3384.5982113936102</v>
      </c>
      <c r="H399" s="38">
        <f t="shared" si="63"/>
        <v>1486.3574482318829</v>
      </c>
      <c r="I399" s="36">
        <f t="shared" si="64"/>
        <v>4870.9556596254934</v>
      </c>
      <c r="J399" s="39">
        <f t="shared" si="70"/>
        <v>-188.26671939531039</v>
      </c>
      <c r="K399" s="36">
        <f t="shared" si="65"/>
        <v>4682.6889402301831</v>
      </c>
      <c r="L399" s="36">
        <f t="shared" si="66"/>
        <v>5119374.3982663937</v>
      </c>
      <c r="M399" s="36">
        <f t="shared" si="67"/>
        <v>4921506.0761819221</v>
      </c>
      <c r="N399" s="40">
        <f>'jan-apr'!M399</f>
        <v>2779683.8721772754</v>
      </c>
      <c r="O399" s="40">
        <f t="shared" si="69"/>
        <v>2141822.2040046467</v>
      </c>
      <c r="P399" s="4"/>
      <c r="Q399" s="4"/>
      <c r="R399" s="4"/>
    </row>
    <row r="400" spans="1:18" s="34" customFormat="1" x14ac:dyDescent="0.3">
      <c r="A400" s="33">
        <v>1922</v>
      </c>
      <c r="B400" s="34" t="s">
        <v>450</v>
      </c>
      <c r="C400" s="35">
        <v>59447</v>
      </c>
      <c r="D400" s="35">
        <v>4019</v>
      </c>
      <c r="E400" s="36">
        <f t="shared" si="61"/>
        <v>14791.490420502612</v>
      </c>
      <c r="F400" s="37">
        <f t="shared" si="68"/>
        <v>1.0608835518465058</v>
      </c>
      <c r="G400" s="38">
        <f t="shared" si="62"/>
        <v>-509.32553662632051</v>
      </c>
      <c r="H400" s="38">
        <f t="shared" si="63"/>
        <v>0</v>
      </c>
      <c r="I400" s="36">
        <f t="shared" si="64"/>
        <v>-509.32553662632051</v>
      </c>
      <c r="J400" s="39">
        <f t="shared" si="70"/>
        <v>-188.26671939531039</v>
      </c>
      <c r="K400" s="36">
        <f t="shared" si="65"/>
        <v>-697.59225602163087</v>
      </c>
      <c r="L400" s="36">
        <f t="shared" si="66"/>
        <v>-2046979.3317011821</v>
      </c>
      <c r="M400" s="36">
        <f t="shared" si="67"/>
        <v>-2803623.2769509344</v>
      </c>
      <c r="N400" s="40">
        <f>'jan-apr'!M400</f>
        <v>-4487168.1853783689</v>
      </c>
      <c r="O400" s="40">
        <f t="shared" si="69"/>
        <v>1683544.9084274345</v>
      </c>
      <c r="P400" s="4"/>
      <c r="Q400" s="4"/>
      <c r="R400" s="4"/>
    </row>
    <row r="401" spans="1:18" s="34" customFormat="1" x14ac:dyDescent="0.3">
      <c r="A401" s="33">
        <v>1923</v>
      </c>
      <c r="B401" s="34" t="s">
        <v>451</v>
      </c>
      <c r="C401" s="35">
        <v>21414</v>
      </c>
      <c r="D401" s="35">
        <v>2230</v>
      </c>
      <c r="E401" s="36">
        <f t="shared" si="61"/>
        <v>9602.6905829596417</v>
      </c>
      <c r="F401" s="37">
        <f t="shared" si="68"/>
        <v>0.6887295467407708</v>
      </c>
      <c r="G401" s="38">
        <f t="shared" si="62"/>
        <v>2603.9543658994617</v>
      </c>
      <c r="H401" s="38">
        <f t="shared" si="63"/>
        <v>1030.9818716936297</v>
      </c>
      <c r="I401" s="36">
        <f t="shared" si="64"/>
        <v>3634.9362375930914</v>
      </c>
      <c r="J401" s="39">
        <f t="shared" si="70"/>
        <v>-188.26671939531039</v>
      </c>
      <c r="K401" s="36">
        <f t="shared" si="65"/>
        <v>3446.6695181977811</v>
      </c>
      <c r="L401" s="36">
        <f t="shared" si="66"/>
        <v>8105907.8098325934</v>
      </c>
      <c r="M401" s="36">
        <f t="shared" si="67"/>
        <v>7686073.0255810516</v>
      </c>
      <c r="N401" s="40">
        <f>'jan-apr'!M401</f>
        <v>3782464.4481021157</v>
      </c>
      <c r="O401" s="40">
        <f t="shared" si="69"/>
        <v>3903608.5774789359</v>
      </c>
      <c r="P401" s="4"/>
      <c r="Q401" s="4"/>
      <c r="R401" s="4"/>
    </row>
    <row r="402" spans="1:18" s="34" customFormat="1" x14ac:dyDescent="0.3">
      <c r="A402" s="33">
        <v>1924</v>
      </c>
      <c r="B402" s="34" t="s">
        <v>452</v>
      </c>
      <c r="C402" s="35">
        <v>88647</v>
      </c>
      <c r="D402" s="35">
        <v>6741</v>
      </c>
      <c r="E402" s="36">
        <f t="shared" si="61"/>
        <v>13150.422785936804</v>
      </c>
      <c r="F402" s="37">
        <f t="shared" si="68"/>
        <v>0.94318198077525461</v>
      </c>
      <c r="G402" s="38">
        <f t="shared" si="62"/>
        <v>475.3150441131645</v>
      </c>
      <c r="H402" s="38">
        <f t="shared" si="63"/>
        <v>0</v>
      </c>
      <c r="I402" s="36">
        <f t="shared" si="64"/>
        <v>475.3150441131645</v>
      </c>
      <c r="J402" s="39">
        <f t="shared" si="70"/>
        <v>-188.26671939531039</v>
      </c>
      <c r="K402" s="36">
        <f t="shared" si="65"/>
        <v>287.04832471785414</v>
      </c>
      <c r="L402" s="36">
        <f t="shared" si="66"/>
        <v>3204098.7123668417</v>
      </c>
      <c r="M402" s="36">
        <f t="shared" si="67"/>
        <v>1934992.7569230548</v>
      </c>
      <c r="N402" s="40">
        <f>'jan-apr'!M402</f>
        <v>793655.25313869223</v>
      </c>
      <c r="O402" s="40">
        <f t="shared" si="69"/>
        <v>1141337.5037843627</v>
      </c>
      <c r="P402" s="4"/>
      <c r="Q402" s="4"/>
      <c r="R402" s="4"/>
    </row>
    <row r="403" spans="1:18" s="34" customFormat="1" x14ac:dyDescent="0.3">
      <c r="A403" s="33">
        <v>1925</v>
      </c>
      <c r="B403" s="34" t="s">
        <v>453</v>
      </c>
      <c r="C403" s="35">
        <v>37899</v>
      </c>
      <c r="D403" s="35">
        <v>3452</v>
      </c>
      <c r="E403" s="36">
        <f t="shared" si="61"/>
        <v>10978.852838933952</v>
      </c>
      <c r="F403" s="37">
        <f t="shared" si="68"/>
        <v>0.78743142603289951</v>
      </c>
      <c r="G403" s="38">
        <f t="shared" si="62"/>
        <v>1778.2570123148757</v>
      </c>
      <c r="H403" s="38">
        <f t="shared" si="63"/>
        <v>549.32508210262131</v>
      </c>
      <c r="I403" s="36">
        <f t="shared" si="64"/>
        <v>2327.582094417497</v>
      </c>
      <c r="J403" s="39">
        <f t="shared" si="70"/>
        <v>-188.26671939531039</v>
      </c>
      <c r="K403" s="36">
        <f t="shared" si="65"/>
        <v>2139.3153750221868</v>
      </c>
      <c r="L403" s="36">
        <f t="shared" si="66"/>
        <v>8034813.3899291996</v>
      </c>
      <c r="M403" s="36">
        <f t="shared" si="67"/>
        <v>7384916.6745765889</v>
      </c>
      <c r="N403" s="40">
        <f>'jan-apr'!M403</f>
        <v>3757179.854192154</v>
      </c>
      <c r="O403" s="40">
        <f t="shared" si="69"/>
        <v>3627736.8203844349</v>
      </c>
      <c r="P403" s="4"/>
      <c r="Q403" s="4"/>
      <c r="R403" s="4"/>
    </row>
    <row r="404" spans="1:18" s="34" customFormat="1" x14ac:dyDescent="0.3">
      <c r="A404" s="33">
        <v>1926</v>
      </c>
      <c r="B404" s="34" t="s">
        <v>454</v>
      </c>
      <c r="C404" s="35">
        <v>10815</v>
      </c>
      <c r="D404" s="35">
        <v>1158</v>
      </c>
      <c r="E404" s="36">
        <f t="shared" si="61"/>
        <v>9339.3782383419693</v>
      </c>
      <c r="F404" s="37">
        <f t="shared" si="68"/>
        <v>0.66984411143562894</v>
      </c>
      <c r="G404" s="38">
        <f t="shared" si="62"/>
        <v>2761.9417726700653</v>
      </c>
      <c r="H404" s="38">
        <f t="shared" si="63"/>
        <v>1123.1411923098151</v>
      </c>
      <c r="I404" s="36">
        <f t="shared" si="64"/>
        <v>3885.0829649798807</v>
      </c>
      <c r="J404" s="39">
        <f t="shared" si="70"/>
        <v>-188.26671939531039</v>
      </c>
      <c r="K404" s="36">
        <f t="shared" si="65"/>
        <v>3696.8162455845704</v>
      </c>
      <c r="L404" s="36">
        <f t="shared" si="66"/>
        <v>4498926.0734467022</v>
      </c>
      <c r="M404" s="36">
        <f t="shared" si="67"/>
        <v>4280913.2123869322</v>
      </c>
      <c r="N404" s="40">
        <f>'jan-apr'!M404</f>
        <v>2350867.0542162559</v>
      </c>
      <c r="O404" s="40">
        <f t="shared" si="69"/>
        <v>1930046.1581706763</v>
      </c>
      <c r="P404" s="4"/>
      <c r="Q404" s="4"/>
      <c r="R404" s="4"/>
    </row>
    <row r="405" spans="1:18" s="34" customFormat="1" x14ac:dyDescent="0.3">
      <c r="A405" s="33">
        <v>1927</v>
      </c>
      <c r="B405" s="34" t="s">
        <v>455</v>
      </c>
      <c r="C405" s="35">
        <v>14468</v>
      </c>
      <c r="D405" s="35">
        <v>1543</v>
      </c>
      <c r="E405" s="36">
        <f t="shared" si="61"/>
        <v>9376.5392093324699</v>
      </c>
      <c r="F405" s="37">
        <f t="shared" si="68"/>
        <v>0.67250939138874455</v>
      </c>
      <c r="G405" s="38">
        <f t="shared" si="62"/>
        <v>2739.6451900757647</v>
      </c>
      <c r="H405" s="38">
        <f t="shared" si="63"/>
        <v>1110.1348524631399</v>
      </c>
      <c r="I405" s="36">
        <f t="shared" si="64"/>
        <v>3849.7800425389046</v>
      </c>
      <c r="J405" s="39">
        <f t="shared" si="70"/>
        <v>-188.26671939531039</v>
      </c>
      <c r="K405" s="36">
        <f t="shared" si="65"/>
        <v>3661.5133231435943</v>
      </c>
      <c r="L405" s="36">
        <f t="shared" si="66"/>
        <v>5940210.6056375299</v>
      </c>
      <c r="M405" s="36">
        <f t="shared" si="67"/>
        <v>5649715.0576105658</v>
      </c>
      <c r="N405" s="40">
        <f>'jan-apr'!M405</f>
        <v>2814114.95220698</v>
      </c>
      <c r="O405" s="40">
        <f t="shared" si="69"/>
        <v>2835600.1054035858</v>
      </c>
      <c r="P405" s="4"/>
      <c r="Q405" s="4"/>
      <c r="R405" s="4"/>
    </row>
    <row r="406" spans="1:18" s="34" customFormat="1" x14ac:dyDescent="0.3">
      <c r="A406" s="33">
        <v>1928</v>
      </c>
      <c r="B406" s="34" t="s">
        <v>456</v>
      </c>
      <c r="C406" s="35">
        <v>9449</v>
      </c>
      <c r="D406" s="35">
        <v>913</v>
      </c>
      <c r="E406" s="36">
        <f t="shared" si="61"/>
        <v>10349.397590361446</v>
      </c>
      <c r="F406" s="37">
        <f t="shared" si="68"/>
        <v>0.74228528451166298</v>
      </c>
      <c r="G406" s="38">
        <f t="shared" si="62"/>
        <v>2155.9301614583787</v>
      </c>
      <c r="H406" s="38">
        <f t="shared" si="63"/>
        <v>769.63441910299809</v>
      </c>
      <c r="I406" s="36">
        <f t="shared" si="64"/>
        <v>2925.5645805613767</v>
      </c>
      <c r="J406" s="39">
        <f t="shared" si="70"/>
        <v>-188.26671939531039</v>
      </c>
      <c r="K406" s="36">
        <f t="shared" si="65"/>
        <v>2737.2978611660665</v>
      </c>
      <c r="L406" s="36">
        <f t="shared" si="66"/>
        <v>2671040.4620525371</v>
      </c>
      <c r="M406" s="36">
        <f t="shared" si="67"/>
        <v>2499152.9472446186</v>
      </c>
      <c r="N406" s="40">
        <f>'jan-apr'!M406</f>
        <v>1185009.3009494313</v>
      </c>
      <c r="O406" s="40">
        <f t="shared" si="69"/>
        <v>1314143.6462951873</v>
      </c>
      <c r="P406" s="4"/>
      <c r="Q406" s="4"/>
      <c r="R406" s="4"/>
    </row>
    <row r="407" spans="1:18" s="34" customFormat="1" x14ac:dyDescent="0.3">
      <c r="A407" s="33">
        <v>1929</v>
      </c>
      <c r="B407" s="34" t="s">
        <v>457</v>
      </c>
      <c r="C407" s="35">
        <v>11192</v>
      </c>
      <c r="D407" s="35">
        <v>915</v>
      </c>
      <c r="E407" s="36">
        <f t="shared" si="61"/>
        <v>12231.693989071038</v>
      </c>
      <c r="F407" s="37">
        <f t="shared" si="68"/>
        <v>0.87728839997344243</v>
      </c>
      <c r="G407" s="38">
        <f t="shared" si="62"/>
        <v>1026.552322232624</v>
      </c>
      <c r="H407" s="38">
        <f t="shared" si="63"/>
        <v>110.83067955464102</v>
      </c>
      <c r="I407" s="36">
        <f t="shared" si="64"/>
        <v>1137.3830017872649</v>
      </c>
      <c r="J407" s="39">
        <f t="shared" si="70"/>
        <v>-188.26671939531039</v>
      </c>
      <c r="K407" s="36">
        <f t="shared" si="65"/>
        <v>949.11628239195454</v>
      </c>
      <c r="L407" s="36">
        <f t="shared" si="66"/>
        <v>1040705.4466353474</v>
      </c>
      <c r="M407" s="36">
        <f t="shared" si="67"/>
        <v>868441.39838863839</v>
      </c>
      <c r="N407" s="40">
        <f>'jan-apr'!M407</f>
        <v>352369.67165433953</v>
      </c>
      <c r="O407" s="40">
        <f t="shared" si="69"/>
        <v>516071.72673429886</v>
      </c>
      <c r="P407" s="4"/>
      <c r="Q407" s="4"/>
      <c r="R407" s="4"/>
    </row>
    <row r="408" spans="1:18" s="34" customFormat="1" x14ac:dyDescent="0.3">
      <c r="A408" s="33">
        <v>1931</v>
      </c>
      <c r="B408" s="34" t="s">
        <v>458</v>
      </c>
      <c r="C408" s="35">
        <v>136611</v>
      </c>
      <c r="D408" s="35">
        <v>11618</v>
      </c>
      <c r="E408" s="36">
        <f t="shared" si="61"/>
        <v>11758.564296780858</v>
      </c>
      <c r="F408" s="37">
        <f t="shared" si="68"/>
        <v>0.84335432746475769</v>
      </c>
      <c r="G408" s="38">
        <f t="shared" si="62"/>
        <v>1310.4301376067319</v>
      </c>
      <c r="H408" s="38">
        <f t="shared" si="63"/>
        <v>276.42607185620409</v>
      </c>
      <c r="I408" s="36">
        <f t="shared" si="64"/>
        <v>1586.856209462936</v>
      </c>
      <c r="J408" s="39">
        <f t="shared" si="70"/>
        <v>-188.26671939531039</v>
      </c>
      <c r="K408" s="36">
        <f t="shared" si="65"/>
        <v>1398.5894900676255</v>
      </c>
      <c r="L408" s="36">
        <f t="shared" si="66"/>
        <v>18436095.44154039</v>
      </c>
      <c r="M408" s="36">
        <f t="shared" si="67"/>
        <v>16248812.695605673</v>
      </c>
      <c r="N408" s="40">
        <f>'jan-apr'!M408</f>
        <v>9571516.4385876097</v>
      </c>
      <c r="O408" s="40">
        <f t="shared" si="69"/>
        <v>6677296.2570180632</v>
      </c>
      <c r="P408" s="4"/>
      <c r="Q408" s="4"/>
      <c r="R408" s="4"/>
    </row>
    <row r="409" spans="1:18" s="34" customFormat="1" x14ac:dyDescent="0.3">
      <c r="A409" s="33">
        <v>1933</v>
      </c>
      <c r="B409" s="34" t="s">
        <v>459</v>
      </c>
      <c r="C409" s="35">
        <v>54159</v>
      </c>
      <c r="D409" s="35">
        <v>5701</v>
      </c>
      <c r="E409" s="36">
        <f t="shared" si="61"/>
        <v>9499.9122960884051</v>
      </c>
      <c r="F409" s="37">
        <f t="shared" si="68"/>
        <v>0.68135802494486575</v>
      </c>
      <c r="G409" s="38">
        <f t="shared" si="62"/>
        <v>2665.6213380222039</v>
      </c>
      <c r="H409" s="38">
        <f t="shared" si="63"/>
        <v>1066.9542720985626</v>
      </c>
      <c r="I409" s="36">
        <f t="shared" si="64"/>
        <v>3732.5756101207662</v>
      </c>
      <c r="J409" s="39">
        <f t="shared" si="70"/>
        <v>-188.26671939531039</v>
      </c>
      <c r="K409" s="36">
        <f t="shared" si="65"/>
        <v>3544.308890725456</v>
      </c>
      <c r="L409" s="36">
        <f t="shared" si="66"/>
        <v>21279413.553298488</v>
      </c>
      <c r="M409" s="36">
        <f t="shared" si="67"/>
        <v>20206104.986025825</v>
      </c>
      <c r="N409" s="40">
        <f>'jan-apr'!M409</f>
        <v>10864792.250506802</v>
      </c>
      <c r="O409" s="40">
        <f t="shared" si="69"/>
        <v>9341312.7355190236</v>
      </c>
      <c r="P409" s="4"/>
      <c r="Q409" s="4"/>
      <c r="R409" s="4"/>
    </row>
    <row r="410" spans="1:18" s="34" customFormat="1" x14ac:dyDescent="0.3">
      <c r="A410" s="33">
        <v>1936</v>
      </c>
      <c r="B410" s="34" t="s">
        <v>460</v>
      </c>
      <c r="C410" s="35">
        <v>24073</v>
      </c>
      <c r="D410" s="35">
        <v>2282</v>
      </c>
      <c r="E410" s="36">
        <f t="shared" si="61"/>
        <v>10549.079754601227</v>
      </c>
      <c r="F410" s="37">
        <f t="shared" si="68"/>
        <v>0.75660700041836182</v>
      </c>
      <c r="G410" s="38">
        <f t="shared" si="62"/>
        <v>2036.1208629145103</v>
      </c>
      <c r="H410" s="38">
        <f t="shared" si="63"/>
        <v>699.74566161907478</v>
      </c>
      <c r="I410" s="36">
        <f t="shared" si="64"/>
        <v>2735.8665245335851</v>
      </c>
      <c r="J410" s="39">
        <f t="shared" si="70"/>
        <v>-188.26671939531039</v>
      </c>
      <c r="K410" s="36">
        <f t="shared" si="65"/>
        <v>2547.5998051382749</v>
      </c>
      <c r="L410" s="36">
        <f t="shared" si="66"/>
        <v>6243247.4089856409</v>
      </c>
      <c r="M410" s="36">
        <f t="shared" si="67"/>
        <v>5813622.7553255437</v>
      </c>
      <c r="N410" s="40">
        <f>'jan-apr'!M410</f>
        <v>3112669.3589995652</v>
      </c>
      <c r="O410" s="40">
        <f t="shared" si="69"/>
        <v>2700953.3963259785</v>
      </c>
      <c r="P410" s="4"/>
      <c r="Q410" s="4"/>
      <c r="R410" s="4"/>
    </row>
    <row r="411" spans="1:18" s="34" customFormat="1" x14ac:dyDescent="0.3">
      <c r="A411" s="33">
        <v>1938</v>
      </c>
      <c r="B411" s="34" t="s">
        <v>461</v>
      </c>
      <c r="C411" s="35">
        <v>28178</v>
      </c>
      <c r="D411" s="35">
        <v>2861</v>
      </c>
      <c r="E411" s="36">
        <f t="shared" si="61"/>
        <v>9849.0038448095074</v>
      </c>
      <c r="F411" s="37">
        <f t="shared" si="68"/>
        <v>0.70639576432057472</v>
      </c>
      <c r="G411" s="38">
        <f t="shared" si="62"/>
        <v>2456.1664087895424</v>
      </c>
      <c r="H411" s="38">
        <f t="shared" si="63"/>
        <v>944.77223004617679</v>
      </c>
      <c r="I411" s="36">
        <f t="shared" si="64"/>
        <v>3400.9386388357193</v>
      </c>
      <c r="J411" s="39">
        <f t="shared" si="70"/>
        <v>-188.26671939531039</v>
      </c>
      <c r="K411" s="36">
        <f t="shared" si="65"/>
        <v>3212.6719194404091</v>
      </c>
      <c r="L411" s="36">
        <f t="shared" si="66"/>
        <v>9730085.4457089938</v>
      </c>
      <c r="M411" s="36">
        <f t="shared" si="67"/>
        <v>9191454.3615190107</v>
      </c>
      <c r="N411" s="40">
        <f>'jan-apr'!M411</f>
        <v>4901327.8861076916</v>
      </c>
      <c r="O411" s="40">
        <f t="shared" si="69"/>
        <v>4290126.4754113192</v>
      </c>
      <c r="P411" s="4"/>
      <c r="Q411" s="4"/>
      <c r="R411" s="4"/>
    </row>
    <row r="412" spans="1:18" s="34" customFormat="1" x14ac:dyDescent="0.3">
      <c r="A412" s="33">
        <v>1939</v>
      </c>
      <c r="B412" s="34" t="s">
        <v>462</v>
      </c>
      <c r="C412" s="35">
        <v>23050</v>
      </c>
      <c r="D412" s="35">
        <v>1865</v>
      </c>
      <c r="E412" s="36">
        <f t="shared" si="61"/>
        <v>12359.249329758713</v>
      </c>
      <c r="F412" s="37">
        <f t="shared" si="68"/>
        <v>0.88643699548604615</v>
      </c>
      <c r="G412" s="38">
        <f t="shared" si="62"/>
        <v>950.01911782001878</v>
      </c>
      <c r="H412" s="38">
        <f t="shared" si="63"/>
        <v>66.186310313954706</v>
      </c>
      <c r="I412" s="36">
        <f t="shared" si="64"/>
        <v>1016.2054281339734</v>
      </c>
      <c r="J412" s="39">
        <f t="shared" si="70"/>
        <v>-188.26671939531039</v>
      </c>
      <c r="K412" s="36">
        <f t="shared" si="65"/>
        <v>827.93870873866308</v>
      </c>
      <c r="L412" s="36">
        <f t="shared" si="66"/>
        <v>1895223.1234698605</v>
      </c>
      <c r="M412" s="36">
        <f t="shared" si="67"/>
        <v>1544105.6917976066</v>
      </c>
      <c r="N412" s="40">
        <f>'jan-apr'!M412</f>
        <v>-390086.95340399677</v>
      </c>
      <c r="O412" s="40">
        <f t="shared" si="69"/>
        <v>1934192.6452016034</v>
      </c>
      <c r="P412" s="4"/>
      <c r="Q412" s="4"/>
      <c r="R412" s="4"/>
    </row>
    <row r="413" spans="1:18" s="34" customFormat="1" x14ac:dyDescent="0.3">
      <c r="A413" s="33">
        <v>1940</v>
      </c>
      <c r="B413" s="34" t="s">
        <v>463</v>
      </c>
      <c r="C413" s="35">
        <v>22348</v>
      </c>
      <c r="D413" s="35">
        <v>2150</v>
      </c>
      <c r="E413" s="36">
        <f t="shared" si="61"/>
        <v>10394.418604651162</v>
      </c>
      <c r="F413" s="37">
        <f t="shared" si="68"/>
        <v>0.74551430688801545</v>
      </c>
      <c r="G413" s="38">
        <f t="shared" si="62"/>
        <v>2128.9175528845494</v>
      </c>
      <c r="H413" s="38">
        <f t="shared" si="63"/>
        <v>753.87706410159763</v>
      </c>
      <c r="I413" s="36">
        <f t="shared" si="64"/>
        <v>2882.794616986147</v>
      </c>
      <c r="J413" s="39">
        <f t="shared" si="70"/>
        <v>-188.26671939531039</v>
      </c>
      <c r="K413" s="36">
        <f t="shared" si="65"/>
        <v>2694.5278975908368</v>
      </c>
      <c r="L413" s="36">
        <f t="shared" si="66"/>
        <v>6198008.4265202163</v>
      </c>
      <c r="M413" s="36">
        <f t="shared" si="67"/>
        <v>5793234.979820299</v>
      </c>
      <c r="N413" s="40">
        <f>'jan-apr'!M413</f>
        <v>1505091.5082598866</v>
      </c>
      <c r="O413" s="40">
        <f t="shared" si="69"/>
        <v>4288143.4715604121</v>
      </c>
      <c r="P413" s="4"/>
      <c r="Q413" s="4"/>
      <c r="R413" s="4"/>
    </row>
    <row r="414" spans="1:18" s="34" customFormat="1" x14ac:dyDescent="0.3">
      <c r="A414" s="33">
        <v>1941</v>
      </c>
      <c r="B414" s="34" t="s">
        <v>464</v>
      </c>
      <c r="C414" s="35">
        <v>28225</v>
      </c>
      <c r="D414" s="35">
        <v>2920</v>
      </c>
      <c r="E414" s="36">
        <f t="shared" si="61"/>
        <v>9666.0958904109593</v>
      </c>
      <c r="F414" s="37">
        <f t="shared" si="68"/>
        <v>0.69327713767735666</v>
      </c>
      <c r="G414" s="38">
        <f t="shared" si="62"/>
        <v>2565.9111814286712</v>
      </c>
      <c r="H414" s="38">
        <f t="shared" si="63"/>
        <v>1008.7900140856685</v>
      </c>
      <c r="I414" s="36">
        <f t="shared" si="64"/>
        <v>3574.7011955143398</v>
      </c>
      <c r="J414" s="39">
        <f t="shared" si="70"/>
        <v>-188.26671939531039</v>
      </c>
      <c r="K414" s="36">
        <f t="shared" si="65"/>
        <v>3386.4344761190296</v>
      </c>
      <c r="L414" s="36">
        <f t="shared" si="66"/>
        <v>10438127.490901873</v>
      </c>
      <c r="M414" s="36">
        <f t="shared" si="67"/>
        <v>9888388.670267567</v>
      </c>
      <c r="N414" s="40">
        <f>'jan-apr'!M414</f>
        <v>5675837.3042413341</v>
      </c>
      <c r="O414" s="40">
        <f t="shared" si="69"/>
        <v>4212551.366026233</v>
      </c>
      <c r="P414" s="4"/>
      <c r="Q414" s="4"/>
      <c r="R414" s="4"/>
    </row>
    <row r="415" spans="1:18" s="34" customFormat="1" x14ac:dyDescent="0.3">
      <c r="A415" s="33">
        <v>1942</v>
      </c>
      <c r="B415" s="34" t="s">
        <v>465</v>
      </c>
      <c r="C415" s="35">
        <v>47460</v>
      </c>
      <c r="D415" s="35">
        <v>4895</v>
      </c>
      <c r="E415" s="36">
        <f t="shared" si="61"/>
        <v>9695.607763023494</v>
      </c>
      <c r="F415" s="37">
        <f t="shared" si="68"/>
        <v>0.69539380471690193</v>
      </c>
      <c r="G415" s="38">
        <f t="shared" si="62"/>
        <v>2548.2040578611504</v>
      </c>
      <c r="H415" s="38">
        <f t="shared" si="63"/>
        <v>998.46085867128147</v>
      </c>
      <c r="I415" s="36">
        <f t="shared" si="64"/>
        <v>3546.664916532432</v>
      </c>
      <c r="J415" s="39">
        <f t="shared" si="70"/>
        <v>-188.26671939531039</v>
      </c>
      <c r="K415" s="36">
        <f t="shared" si="65"/>
        <v>3358.3981971371218</v>
      </c>
      <c r="L415" s="36">
        <f t="shared" si="66"/>
        <v>17360924.766426254</v>
      </c>
      <c r="M415" s="36">
        <f t="shared" si="67"/>
        <v>16439359.174986212</v>
      </c>
      <c r="N415" s="40">
        <f>'jan-apr'!M415</f>
        <v>7887716.1315963482</v>
      </c>
      <c r="O415" s="40">
        <f t="shared" si="69"/>
        <v>8551643.0433898643</v>
      </c>
      <c r="P415" s="4"/>
      <c r="Q415" s="4"/>
      <c r="R415" s="4"/>
    </row>
    <row r="416" spans="1:18" s="34" customFormat="1" x14ac:dyDescent="0.3">
      <c r="A416" s="33">
        <v>1943</v>
      </c>
      <c r="B416" s="34" t="s">
        <v>466</v>
      </c>
      <c r="C416" s="35">
        <v>15698</v>
      </c>
      <c r="D416" s="35">
        <v>1231</v>
      </c>
      <c r="E416" s="36">
        <f t="shared" si="61"/>
        <v>12752.233956133225</v>
      </c>
      <c r="F416" s="37">
        <f t="shared" si="68"/>
        <v>0.91462285873559268</v>
      </c>
      <c r="G416" s="38">
        <f t="shared" si="62"/>
        <v>714.22834199531201</v>
      </c>
      <c r="H416" s="38">
        <f t="shared" si="63"/>
        <v>0</v>
      </c>
      <c r="I416" s="36">
        <f t="shared" si="64"/>
        <v>714.22834199531201</v>
      </c>
      <c r="J416" s="39">
        <f t="shared" si="70"/>
        <v>-188.26671939531039</v>
      </c>
      <c r="K416" s="36">
        <f t="shared" si="65"/>
        <v>525.96162260000165</v>
      </c>
      <c r="L416" s="36">
        <f t="shared" si="66"/>
        <v>879215.08899622911</v>
      </c>
      <c r="M416" s="36">
        <f t="shared" si="67"/>
        <v>647458.75742060202</v>
      </c>
      <c r="N416" s="40">
        <f>'jan-apr'!M416</f>
        <v>-25776.32152295913</v>
      </c>
      <c r="O416" s="40">
        <f t="shared" si="69"/>
        <v>673235.07894356118</v>
      </c>
      <c r="P416" s="4"/>
      <c r="Q416" s="4"/>
      <c r="R416" s="4"/>
    </row>
    <row r="417" spans="1:18" s="34" customFormat="1" x14ac:dyDescent="0.3">
      <c r="A417" s="33">
        <v>2002</v>
      </c>
      <c r="B417" s="34" t="s">
        <v>467</v>
      </c>
      <c r="C417" s="35">
        <v>21763</v>
      </c>
      <c r="D417" s="35">
        <v>2137</v>
      </c>
      <c r="E417" s="36">
        <f t="shared" si="61"/>
        <v>10183.902667290595</v>
      </c>
      <c r="F417" s="37">
        <f t="shared" si="68"/>
        <v>0.7304155650440014</v>
      </c>
      <c r="G417" s="38">
        <f t="shared" si="62"/>
        <v>2255.2271153008901</v>
      </c>
      <c r="H417" s="38">
        <f t="shared" si="63"/>
        <v>827.5576421777962</v>
      </c>
      <c r="I417" s="36">
        <f t="shared" si="64"/>
        <v>3082.7847574786865</v>
      </c>
      <c r="J417" s="39">
        <f t="shared" si="70"/>
        <v>-188.26671939531039</v>
      </c>
      <c r="K417" s="36">
        <f t="shared" si="65"/>
        <v>2894.5180380833763</v>
      </c>
      <c r="L417" s="36">
        <f t="shared" si="66"/>
        <v>6587911.026731953</v>
      </c>
      <c r="M417" s="36">
        <f t="shared" si="67"/>
        <v>6185585.0473841755</v>
      </c>
      <c r="N417" s="40">
        <f>'jan-apr'!M417</f>
        <v>2843890.2805355261</v>
      </c>
      <c r="O417" s="40">
        <f t="shared" si="69"/>
        <v>3341694.7668486494</v>
      </c>
      <c r="P417" s="4"/>
      <c r="Q417" s="4"/>
      <c r="R417" s="4"/>
    </row>
    <row r="418" spans="1:18" s="34" customFormat="1" x14ac:dyDescent="0.3">
      <c r="A418" s="33">
        <v>2003</v>
      </c>
      <c r="B418" s="34" t="s">
        <v>468</v>
      </c>
      <c r="C418" s="35">
        <v>69940</v>
      </c>
      <c r="D418" s="35">
        <v>6160</v>
      </c>
      <c r="E418" s="36">
        <f t="shared" si="61"/>
        <v>11353.896103896104</v>
      </c>
      <c r="F418" s="37">
        <f t="shared" si="68"/>
        <v>0.81433048892095417</v>
      </c>
      <c r="G418" s="38">
        <f t="shared" si="62"/>
        <v>1553.2310533375842</v>
      </c>
      <c r="H418" s="38">
        <f t="shared" si="63"/>
        <v>418.05993936586788</v>
      </c>
      <c r="I418" s="36">
        <f t="shared" si="64"/>
        <v>1971.290992703452</v>
      </c>
      <c r="J418" s="39">
        <f t="shared" si="70"/>
        <v>-188.26671939531039</v>
      </c>
      <c r="K418" s="36">
        <f t="shared" si="65"/>
        <v>1783.0242733081416</v>
      </c>
      <c r="L418" s="36">
        <f t="shared" si="66"/>
        <v>12143152.515053265</v>
      </c>
      <c r="M418" s="36">
        <f t="shared" si="67"/>
        <v>10983429.523578152</v>
      </c>
      <c r="N418" s="40">
        <f>'jan-apr'!M418</f>
        <v>4761466.3678515824</v>
      </c>
      <c r="O418" s="40">
        <f t="shared" si="69"/>
        <v>6221963.1557265697</v>
      </c>
      <c r="P418" s="4"/>
      <c r="Q418" s="4"/>
      <c r="R418" s="4"/>
    </row>
    <row r="419" spans="1:18" s="34" customFormat="1" x14ac:dyDescent="0.3">
      <c r="A419" s="33">
        <v>2004</v>
      </c>
      <c r="B419" s="34" t="s">
        <v>469</v>
      </c>
      <c r="C419" s="35">
        <v>140693</v>
      </c>
      <c r="D419" s="35">
        <v>10455</v>
      </c>
      <c r="E419" s="36">
        <f t="shared" si="61"/>
        <v>13457.006217120996</v>
      </c>
      <c r="F419" s="37">
        <f t="shared" si="68"/>
        <v>0.96517092916149316</v>
      </c>
      <c r="G419" s="38">
        <f t="shared" si="62"/>
        <v>291.36498540264944</v>
      </c>
      <c r="H419" s="38">
        <f t="shared" si="63"/>
        <v>0</v>
      </c>
      <c r="I419" s="36">
        <f t="shared" si="64"/>
        <v>291.36498540264944</v>
      </c>
      <c r="J419" s="39">
        <f t="shared" si="70"/>
        <v>-188.26671939531039</v>
      </c>
      <c r="K419" s="36">
        <f t="shared" si="65"/>
        <v>103.09826600733905</v>
      </c>
      <c r="L419" s="36">
        <f t="shared" si="66"/>
        <v>3046220.9223846998</v>
      </c>
      <c r="M419" s="36">
        <f t="shared" si="67"/>
        <v>1077892.3711067298</v>
      </c>
      <c r="N419" s="40">
        <f>'jan-apr'!M419</f>
        <v>-1747769.4894577917</v>
      </c>
      <c r="O419" s="40">
        <f t="shared" si="69"/>
        <v>2825661.8605645215</v>
      </c>
      <c r="P419" s="4"/>
      <c r="Q419" s="4"/>
      <c r="R419" s="4"/>
    </row>
    <row r="420" spans="1:18" s="34" customFormat="1" x14ac:dyDescent="0.3">
      <c r="A420" s="33">
        <v>2011</v>
      </c>
      <c r="B420" s="34" t="s">
        <v>470</v>
      </c>
      <c r="C420" s="35">
        <v>24475</v>
      </c>
      <c r="D420" s="35">
        <v>2956</v>
      </c>
      <c r="E420" s="36">
        <f t="shared" si="61"/>
        <v>8279.7699594046007</v>
      </c>
      <c r="F420" s="37">
        <f t="shared" si="68"/>
        <v>0.59384629359795627</v>
      </c>
      <c r="G420" s="38">
        <f t="shared" si="62"/>
        <v>3397.7067400324863</v>
      </c>
      <c r="H420" s="38">
        <f t="shared" si="63"/>
        <v>1494.0040899378942</v>
      </c>
      <c r="I420" s="36">
        <f t="shared" si="64"/>
        <v>4891.7108299703805</v>
      </c>
      <c r="J420" s="39">
        <f t="shared" si="70"/>
        <v>-188.26671939531039</v>
      </c>
      <c r="K420" s="36">
        <f t="shared" si="65"/>
        <v>4703.4441105750702</v>
      </c>
      <c r="L420" s="36">
        <f t="shared" si="66"/>
        <v>14459897.213392444</v>
      </c>
      <c r="M420" s="36">
        <f t="shared" si="67"/>
        <v>13903380.790859908</v>
      </c>
      <c r="N420" s="40">
        <f>'jan-apr'!M420</f>
        <v>6744117.6271703392</v>
      </c>
      <c r="O420" s="40">
        <f t="shared" si="69"/>
        <v>7159263.1636895686</v>
      </c>
      <c r="P420" s="4"/>
      <c r="Q420" s="4"/>
      <c r="R420" s="4"/>
    </row>
    <row r="421" spans="1:18" s="34" customFormat="1" x14ac:dyDescent="0.3">
      <c r="A421" s="33">
        <v>2012</v>
      </c>
      <c r="B421" s="34" t="s">
        <v>471</v>
      </c>
      <c r="C421" s="35">
        <v>225850</v>
      </c>
      <c r="D421" s="35">
        <v>20097</v>
      </c>
      <c r="E421" s="36">
        <f t="shared" si="61"/>
        <v>11237.995720754341</v>
      </c>
      <c r="F421" s="37">
        <f t="shared" si="68"/>
        <v>0.80601781679446094</v>
      </c>
      <c r="G421" s="38">
        <f t="shared" si="62"/>
        <v>1622.7712832226421</v>
      </c>
      <c r="H421" s="38">
        <f t="shared" si="63"/>
        <v>458.62507346548495</v>
      </c>
      <c r="I421" s="36">
        <f t="shared" si="64"/>
        <v>2081.3963566881271</v>
      </c>
      <c r="J421" s="39">
        <f t="shared" si="70"/>
        <v>-188.26671939531039</v>
      </c>
      <c r="K421" s="36">
        <f t="shared" si="65"/>
        <v>1893.1296372928166</v>
      </c>
      <c r="L421" s="36">
        <f t="shared" si="66"/>
        <v>41829822.580361292</v>
      </c>
      <c r="M421" s="36">
        <f t="shared" si="67"/>
        <v>38046226.320673734</v>
      </c>
      <c r="N421" s="40">
        <f>'jan-apr'!M421</f>
        <v>15724640.275115799</v>
      </c>
      <c r="O421" s="40">
        <f t="shared" si="69"/>
        <v>22321586.045557935</v>
      </c>
      <c r="P421" s="4"/>
      <c r="Q421" s="4"/>
      <c r="R421" s="4"/>
    </row>
    <row r="422" spans="1:18" s="34" customFormat="1" x14ac:dyDescent="0.3">
      <c r="A422" s="33">
        <v>2014</v>
      </c>
      <c r="B422" s="34" t="s">
        <v>472</v>
      </c>
      <c r="C422" s="35">
        <v>9009</v>
      </c>
      <c r="D422" s="35">
        <v>951</v>
      </c>
      <c r="E422" s="36">
        <f t="shared" si="61"/>
        <v>9473.186119873817</v>
      </c>
      <c r="F422" s="37">
        <f t="shared" si="68"/>
        <v>0.67944115518098402</v>
      </c>
      <c r="G422" s="38">
        <f t="shared" si="62"/>
        <v>2681.6570437509567</v>
      </c>
      <c r="H422" s="38">
        <f t="shared" si="63"/>
        <v>1076.3084337736684</v>
      </c>
      <c r="I422" s="36">
        <f t="shared" si="64"/>
        <v>3757.9654775246254</v>
      </c>
      <c r="J422" s="39">
        <f t="shared" si="70"/>
        <v>-188.26671939531039</v>
      </c>
      <c r="K422" s="36">
        <f t="shared" si="65"/>
        <v>3569.6987581293151</v>
      </c>
      <c r="L422" s="36">
        <f t="shared" si="66"/>
        <v>3573825.1691259188</v>
      </c>
      <c r="M422" s="36">
        <f t="shared" si="67"/>
        <v>3394783.5189809785</v>
      </c>
      <c r="N422" s="40">
        <f>'jan-apr'!M422</f>
        <v>1628005.1973744899</v>
      </c>
      <c r="O422" s="40">
        <f t="shared" si="69"/>
        <v>1766778.3216064887</v>
      </c>
      <c r="P422" s="4"/>
      <c r="Q422" s="4"/>
      <c r="R422" s="4"/>
    </row>
    <row r="423" spans="1:18" s="34" customFormat="1" x14ac:dyDescent="0.3">
      <c r="A423" s="33">
        <v>2015</v>
      </c>
      <c r="B423" s="34" t="s">
        <v>473</v>
      </c>
      <c r="C423" s="35">
        <v>9979</v>
      </c>
      <c r="D423" s="35">
        <v>1054</v>
      </c>
      <c r="E423" s="36">
        <f t="shared" si="61"/>
        <v>9467.7419354838712</v>
      </c>
      <c r="F423" s="37">
        <f t="shared" si="68"/>
        <v>0.67905068434212201</v>
      </c>
      <c r="G423" s="38">
        <f t="shared" si="62"/>
        <v>2684.923554384924</v>
      </c>
      <c r="H423" s="38">
        <f t="shared" si="63"/>
        <v>1078.2138983101495</v>
      </c>
      <c r="I423" s="36">
        <f t="shared" si="64"/>
        <v>3763.1374526950735</v>
      </c>
      <c r="J423" s="39">
        <f t="shared" si="70"/>
        <v>-188.26671939531039</v>
      </c>
      <c r="K423" s="36">
        <f t="shared" si="65"/>
        <v>3574.8707332997633</v>
      </c>
      <c r="L423" s="36">
        <f t="shared" si="66"/>
        <v>3966346.8751406074</v>
      </c>
      <c r="M423" s="36">
        <f t="shared" si="67"/>
        <v>3767913.7528979504</v>
      </c>
      <c r="N423" s="40">
        <f>'jan-apr'!M423</f>
        <v>2300607.232421359</v>
      </c>
      <c r="O423" s="40">
        <f t="shared" si="69"/>
        <v>1467306.5204765913</v>
      </c>
      <c r="P423" s="4"/>
      <c r="Q423" s="4"/>
      <c r="R423" s="4"/>
    </row>
    <row r="424" spans="1:18" s="34" customFormat="1" x14ac:dyDescent="0.3">
      <c r="A424" s="33">
        <v>2017</v>
      </c>
      <c r="B424" s="34" t="s">
        <v>474</v>
      </c>
      <c r="C424" s="35">
        <v>10705</v>
      </c>
      <c r="D424" s="35">
        <v>1035</v>
      </c>
      <c r="E424" s="36">
        <f t="shared" si="61"/>
        <v>10342.995169082125</v>
      </c>
      <c r="F424" s="37">
        <f t="shared" si="68"/>
        <v>0.7418260864704832</v>
      </c>
      <c r="G424" s="38">
        <f t="shared" si="62"/>
        <v>2159.7716142259715</v>
      </c>
      <c r="H424" s="38">
        <f t="shared" si="63"/>
        <v>771.87526655076044</v>
      </c>
      <c r="I424" s="36">
        <f t="shared" si="64"/>
        <v>2931.6468807767319</v>
      </c>
      <c r="J424" s="39">
        <f t="shared" si="70"/>
        <v>-188.26671939531039</v>
      </c>
      <c r="K424" s="36">
        <f t="shared" si="65"/>
        <v>2743.3801613814217</v>
      </c>
      <c r="L424" s="36">
        <f t="shared" si="66"/>
        <v>3034254.5216039177</v>
      </c>
      <c r="M424" s="36">
        <f t="shared" si="67"/>
        <v>2839398.4670297713</v>
      </c>
      <c r="N424" s="40">
        <f>'jan-apr'!M424</f>
        <v>1150009.28420883</v>
      </c>
      <c r="O424" s="40">
        <f t="shared" si="69"/>
        <v>1689389.1828209413</v>
      </c>
      <c r="P424" s="4"/>
      <c r="Q424" s="4"/>
      <c r="R424" s="4"/>
    </row>
    <row r="425" spans="1:18" s="34" customFormat="1" x14ac:dyDescent="0.3">
      <c r="A425" s="33">
        <v>2018</v>
      </c>
      <c r="B425" s="34" t="s">
        <v>475</v>
      </c>
      <c r="C425" s="35">
        <v>14088</v>
      </c>
      <c r="D425" s="35">
        <v>1215</v>
      </c>
      <c r="E425" s="36">
        <f t="shared" si="61"/>
        <v>11595.061728395061</v>
      </c>
      <c r="F425" s="37">
        <f t="shared" si="68"/>
        <v>0.83162750477454928</v>
      </c>
      <c r="G425" s="38">
        <f t="shared" si="62"/>
        <v>1408.53167863821</v>
      </c>
      <c r="H425" s="38">
        <f t="shared" si="63"/>
        <v>333.65197079123288</v>
      </c>
      <c r="I425" s="36">
        <f t="shared" si="64"/>
        <v>1742.183649429443</v>
      </c>
      <c r="J425" s="39">
        <f t="shared" si="70"/>
        <v>-188.26671939531039</v>
      </c>
      <c r="K425" s="36">
        <f t="shared" si="65"/>
        <v>1553.9169300341325</v>
      </c>
      <c r="L425" s="36">
        <f t="shared" si="66"/>
        <v>2116753.134056773</v>
      </c>
      <c r="M425" s="36">
        <f t="shared" si="67"/>
        <v>1888009.069991471</v>
      </c>
      <c r="N425" s="40">
        <f>'jan-apr'!M425</f>
        <v>995660.8988538438</v>
      </c>
      <c r="O425" s="40">
        <f t="shared" si="69"/>
        <v>892348.17113762721</v>
      </c>
      <c r="P425" s="4"/>
      <c r="Q425" s="4"/>
      <c r="R425" s="4"/>
    </row>
    <row r="426" spans="1:18" s="34" customFormat="1" x14ac:dyDescent="0.3">
      <c r="A426" s="33">
        <v>2019</v>
      </c>
      <c r="B426" s="34" t="s">
        <v>476</v>
      </c>
      <c r="C426" s="35">
        <v>36092</v>
      </c>
      <c r="D426" s="35">
        <v>3276</v>
      </c>
      <c r="E426" s="36">
        <f t="shared" si="61"/>
        <v>11017.094017094018</v>
      </c>
      <c r="F426" s="37">
        <f t="shared" si="68"/>
        <v>0.79017418120901151</v>
      </c>
      <c r="G426" s="38">
        <f t="shared" si="62"/>
        <v>1755.3123054188363</v>
      </c>
      <c r="H426" s="38">
        <f t="shared" si="63"/>
        <v>535.94066974659825</v>
      </c>
      <c r="I426" s="36">
        <f t="shared" si="64"/>
        <v>2291.2529751654347</v>
      </c>
      <c r="J426" s="39">
        <f t="shared" si="70"/>
        <v>-188.26671939531039</v>
      </c>
      <c r="K426" s="36">
        <f t="shared" si="65"/>
        <v>2102.9862557701244</v>
      </c>
      <c r="L426" s="36">
        <f t="shared" si="66"/>
        <v>7506144.7466419637</v>
      </c>
      <c r="M426" s="36">
        <f t="shared" si="67"/>
        <v>6889382.9739029277</v>
      </c>
      <c r="N426" s="40">
        <f>'jan-apr'!M426</f>
        <v>3329759.3865392529</v>
      </c>
      <c r="O426" s="40">
        <f t="shared" si="69"/>
        <v>3559623.5873636748</v>
      </c>
      <c r="P426" s="4"/>
      <c r="Q426" s="4"/>
      <c r="R426" s="4"/>
    </row>
    <row r="427" spans="1:18" s="34" customFormat="1" x14ac:dyDescent="0.3">
      <c r="A427" s="33">
        <v>2020</v>
      </c>
      <c r="B427" s="34" t="s">
        <v>477</v>
      </c>
      <c r="C427" s="35">
        <v>41585</v>
      </c>
      <c r="D427" s="35">
        <v>3978</v>
      </c>
      <c r="E427" s="36">
        <f t="shared" si="61"/>
        <v>10453.745600804425</v>
      </c>
      <c r="F427" s="37">
        <f t="shared" si="68"/>
        <v>0.74976939089984818</v>
      </c>
      <c r="G427" s="38">
        <f t="shared" si="62"/>
        <v>2093.3213551925919</v>
      </c>
      <c r="H427" s="38">
        <f t="shared" si="63"/>
        <v>733.1126154479557</v>
      </c>
      <c r="I427" s="36">
        <f t="shared" si="64"/>
        <v>2826.4339706405476</v>
      </c>
      <c r="J427" s="39">
        <f t="shared" si="70"/>
        <v>-188.26671939531039</v>
      </c>
      <c r="K427" s="36">
        <f t="shared" si="65"/>
        <v>2638.1672512452374</v>
      </c>
      <c r="L427" s="36">
        <f t="shared" si="66"/>
        <v>11243554.335208099</v>
      </c>
      <c r="M427" s="36">
        <f t="shared" si="67"/>
        <v>10494629.325453553</v>
      </c>
      <c r="N427" s="40">
        <f>'jan-apr'!M427</f>
        <v>5708425.6836548056</v>
      </c>
      <c r="O427" s="40">
        <f t="shared" si="69"/>
        <v>4786203.6417987477</v>
      </c>
      <c r="P427" s="4"/>
      <c r="Q427" s="4"/>
      <c r="R427" s="4"/>
    </row>
    <row r="428" spans="1:18" s="34" customFormat="1" x14ac:dyDescent="0.3">
      <c r="A428" s="33">
        <v>2021</v>
      </c>
      <c r="B428" s="34" t="s">
        <v>478</v>
      </c>
      <c r="C428" s="35">
        <v>24690</v>
      </c>
      <c r="D428" s="35">
        <v>2668</v>
      </c>
      <c r="E428" s="36">
        <f t="shared" si="61"/>
        <v>9254.1229385307342</v>
      </c>
      <c r="F428" s="37">
        <f t="shared" si="68"/>
        <v>0.66372938312183349</v>
      </c>
      <c r="G428" s="38">
        <f t="shared" si="62"/>
        <v>2813.0949525568062</v>
      </c>
      <c r="H428" s="38">
        <f t="shared" si="63"/>
        <v>1152.9805472437474</v>
      </c>
      <c r="I428" s="36">
        <f t="shared" si="64"/>
        <v>3966.0754998005536</v>
      </c>
      <c r="J428" s="39">
        <f t="shared" si="70"/>
        <v>-188.26671939531039</v>
      </c>
      <c r="K428" s="36">
        <f t="shared" si="65"/>
        <v>3777.8087804052434</v>
      </c>
      <c r="L428" s="36">
        <f t="shared" si="66"/>
        <v>10581489.433467878</v>
      </c>
      <c r="M428" s="36">
        <f t="shared" si="67"/>
        <v>10079193.826121189</v>
      </c>
      <c r="N428" s="40">
        <f>'jan-apr'!M428</f>
        <v>5212675.0437383158</v>
      </c>
      <c r="O428" s="40">
        <f t="shared" si="69"/>
        <v>4866518.7823828729</v>
      </c>
      <c r="P428" s="4"/>
      <c r="Q428" s="4"/>
      <c r="R428" s="4"/>
    </row>
    <row r="429" spans="1:18" s="34" customFormat="1" x14ac:dyDescent="0.3">
      <c r="A429" s="33">
        <v>2022</v>
      </c>
      <c r="B429" s="34" t="s">
        <v>479</v>
      </c>
      <c r="C429" s="35">
        <v>14354</v>
      </c>
      <c r="D429" s="35">
        <v>1318</v>
      </c>
      <c r="E429" s="36">
        <f t="shared" si="61"/>
        <v>10890.743550834597</v>
      </c>
      <c r="F429" s="37">
        <f t="shared" si="68"/>
        <v>0.78111200237428391</v>
      </c>
      <c r="G429" s="38">
        <f t="shared" si="62"/>
        <v>1831.1225851744887</v>
      </c>
      <c r="H429" s="38">
        <f t="shared" si="63"/>
        <v>580.16333293739535</v>
      </c>
      <c r="I429" s="36">
        <f t="shared" si="64"/>
        <v>2411.2859181118838</v>
      </c>
      <c r="J429" s="39">
        <f t="shared" si="70"/>
        <v>-188.26671939531039</v>
      </c>
      <c r="K429" s="36">
        <f t="shared" si="65"/>
        <v>2223.0191987165736</v>
      </c>
      <c r="L429" s="36">
        <f t="shared" si="66"/>
        <v>3178074.840071463</v>
      </c>
      <c r="M429" s="36">
        <f t="shared" si="67"/>
        <v>2929939.303908444</v>
      </c>
      <c r="N429" s="40">
        <f>'jan-apr'!M429</f>
        <v>827512.93390071264</v>
      </c>
      <c r="O429" s="40">
        <f t="shared" si="69"/>
        <v>2102426.3700077315</v>
      </c>
      <c r="P429" s="4"/>
      <c r="Q429" s="4"/>
      <c r="R429" s="4"/>
    </row>
    <row r="430" spans="1:18" s="34" customFormat="1" x14ac:dyDescent="0.3">
      <c r="A430" s="33">
        <v>2023</v>
      </c>
      <c r="B430" s="34" t="s">
        <v>480</v>
      </c>
      <c r="C430" s="35">
        <v>10981</v>
      </c>
      <c r="D430" s="35">
        <v>1139</v>
      </c>
      <c r="E430" s="36">
        <f t="shared" si="61"/>
        <v>9640.9130816505713</v>
      </c>
      <c r="F430" s="37">
        <f t="shared" si="68"/>
        <v>0.69147096217754622</v>
      </c>
      <c r="G430" s="38">
        <f t="shared" si="62"/>
        <v>2581.0208666849039</v>
      </c>
      <c r="H430" s="38">
        <f t="shared" si="63"/>
        <v>1017.6039971518044</v>
      </c>
      <c r="I430" s="36">
        <f t="shared" si="64"/>
        <v>3598.6248638367083</v>
      </c>
      <c r="J430" s="39">
        <f t="shared" si="70"/>
        <v>-188.26671939531039</v>
      </c>
      <c r="K430" s="36">
        <f t="shared" si="65"/>
        <v>3410.3581444413981</v>
      </c>
      <c r="L430" s="36">
        <f t="shared" si="66"/>
        <v>4098833.7199100107</v>
      </c>
      <c r="M430" s="36">
        <f t="shared" si="67"/>
        <v>3884397.9265187522</v>
      </c>
      <c r="N430" s="40">
        <f>'jan-apr'!M430</f>
        <v>1731319.1060037266</v>
      </c>
      <c r="O430" s="40">
        <f t="shared" si="69"/>
        <v>2153078.8205150254</v>
      </c>
      <c r="P430" s="4"/>
      <c r="Q430" s="4"/>
      <c r="R430" s="4"/>
    </row>
    <row r="431" spans="1:18" s="34" customFormat="1" x14ac:dyDescent="0.3">
      <c r="A431" s="33">
        <v>2024</v>
      </c>
      <c r="B431" s="34" t="s">
        <v>481</v>
      </c>
      <c r="C431" s="35">
        <v>10404</v>
      </c>
      <c r="D431" s="35">
        <v>1000</v>
      </c>
      <c r="E431" s="36">
        <f t="shared" si="61"/>
        <v>10404</v>
      </c>
      <c r="F431" s="37">
        <f t="shared" si="68"/>
        <v>0.74620150908605976</v>
      </c>
      <c r="G431" s="38">
        <f t="shared" si="62"/>
        <v>2123.1687156752469</v>
      </c>
      <c r="H431" s="38">
        <f t="shared" si="63"/>
        <v>750.52357572950439</v>
      </c>
      <c r="I431" s="36">
        <f t="shared" si="64"/>
        <v>2873.6922914047514</v>
      </c>
      <c r="J431" s="39">
        <f t="shared" si="70"/>
        <v>-188.26671939531039</v>
      </c>
      <c r="K431" s="36">
        <f t="shared" si="65"/>
        <v>2685.4255720094411</v>
      </c>
      <c r="L431" s="36">
        <f t="shared" si="66"/>
        <v>2873692.2914047511</v>
      </c>
      <c r="M431" s="36">
        <f t="shared" si="67"/>
        <v>2685425.572009441</v>
      </c>
      <c r="N431" s="40">
        <f>'jan-apr'!M431</f>
        <v>1290036.7480278546</v>
      </c>
      <c r="O431" s="40">
        <f t="shared" si="69"/>
        <v>1395388.8239815864</v>
      </c>
      <c r="P431" s="4"/>
      <c r="Q431" s="4"/>
      <c r="R431" s="4"/>
    </row>
    <row r="432" spans="1:18" s="34" customFormat="1" x14ac:dyDescent="0.3">
      <c r="A432" s="33">
        <v>2025</v>
      </c>
      <c r="B432" s="34" t="s">
        <v>482</v>
      </c>
      <c r="C432" s="35">
        <v>30815</v>
      </c>
      <c r="D432" s="35">
        <v>2922</v>
      </c>
      <c r="E432" s="36">
        <f t="shared" si="61"/>
        <v>10545.859000684462</v>
      </c>
      <c r="F432" s="37">
        <f t="shared" si="68"/>
        <v>0.756375999703917</v>
      </c>
      <c r="G432" s="38">
        <f t="shared" si="62"/>
        <v>2038.0533152645694</v>
      </c>
      <c r="H432" s="38">
        <f t="shared" si="63"/>
        <v>700.87292548994253</v>
      </c>
      <c r="I432" s="36">
        <f t="shared" si="64"/>
        <v>2738.926240754512</v>
      </c>
      <c r="J432" s="39">
        <f t="shared" si="70"/>
        <v>-188.26671939531039</v>
      </c>
      <c r="K432" s="36">
        <f t="shared" si="65"/>
        <v>2550.6595213592018</v>
      </c>
      <c r="L432" s="36">
        <f t="shared" si="66"/>
        <v>8003142.4754846841</v>
      </c>
      <c r="M432" s="36">
        <f t="shared" si="67"/>
        <v>7453027.121411588</v>
      </c>
      <c r="N432" s="40">
        <f>'jan-apr'!M432</f>
        <v>3341502.8777373908</v>
      </c>
      <c r="O432" s="40">
        <f t="shared" si="69"/>
        <v>4111524.2436741972</v>
      </c>
      <c r="P432" s="4"/>
      <c r="Q432" s="4"/>
      <c r="R432" s="4"/>
    </row>
    <row r="433" spans="1:18" s="34" customFormat="1" x14ac:dyDescent="0.3">
      <c r="A433" s="33">
        <v>2027</v>
      </c>
      <c r="B433" s="34" t="s">
        <v>483</v>
      </c>
      <c r="C433" s="35">
        <v>8118</v>
      </c>
      <c r="D433" s="35">
        <v>959</v>
      </c>
      <c r="E433" s="36">
        <f t="shared" si="61"/>
        <v>8465.0677789363926</v>
      </c>
      <c r="F433" s="37">
        <f t="shared" si="68"/>
        <v>0.60713632748540136</v>
      </c>
      <c r="G433" s="38">
        <f t="shared" si="62"/>
        <v>3286.5280483134111</v>
      </c>
      <c r="H433" s="38">
        <f t="shared" si="63"/>
        <v>1429.1498531017669</v>
      </c>
      <c r="I433" s="36">
        <f t="shared" si="64"/>
        <v>4715.677901415178</v>
      </c>
      <c r="J433" s="39">
        <f t="shared" si="70"/>
        <v>-188.26671939531039</v>
      </c>
      <c r="K433" s="36">
        <f t="shared" si="65"/>
        <v>4527.4111820198677</v>
      </c>
      <c r="L433" s="36">
        <f t="shared" si="66"/>
        <v>4522335.1074571554</v>
      </c>
      <c r="M433" s="36">
        <f t="shared" si="67"/>
        <v>4341787.3235570528</v>
      </c>
      <c r="N433" s="40">
        <f>'jan-apr'!M433</f>
        <v>2426217.4913587123</v>
      </c>
      <c r="O433" s="40">
        <f t="shared" si="69"/>
        <v>1915569.8321983404</v>
      </c>
      <c r="P433" s="4"/>
      <c r="Q433" s="4"/>
      <c r="R433" s="4"/>
    </row>
    <row r="434" spans="1:18" s="34" customFormat="1" x14ac:dyDescent="0.3">
      <c r="A434" s="33">
        <v>2028</v>
      </c>
      <c r="B434" s="34" t="s">
        <v>484</v>
      </c>
      <c r="C434" s="35">
        <v>24653</v>
      </c>
      <c r="D434" s="35">
        <v>2211</v>
      </c>
      <c r="E434" s="36">
        <f t="shared" si="61"/>
        <v>11150.158299412031</v>
      </c>
      <c r="F434" s="37">
        <f t="shared" si="68"/>
        <v>0.7997178921155047</v>
      </c>
      <c r="G434" s="38">
        <f t="shared" si="62"/>
        <v>1675.4737360280283</v>
      </c>
      <c r="H434" s="38">
        <f t="shared" si="63"/>
        <v>489.36817093529356</v>
      </c>
      <c r="I434" s="36">
        <f t="shared" si="64"/>
        <v>2164.8419069633219</v>
      </c>
      <c r="J434" s="39">
        <f t="shared" si="70"/>
        <v>-188.26671939531039</v>
      </c>
      <c r="K434" s="36">
        <f t="shared" si="65"/>
        <v>1976.5751875680114</v>
      </c>
      <c r="L434" s="36">
        <f t="shared" si="66"/>
        <v>4786465.4562959047</v>
      </c>
      <c r="M434" s="36">
        <f t="shared" si="67"/>
        <v>4370207.7397128735</v>
      </c>
      <c r="N434" s="40">
        <f>'jan-apr'!M434</f>
        <v>990266.49988958763</v>
      </c>
      <c r="O434" s="40">
        <f t="shared" si="69"/>
        <v>3379941.239823286</v>
      </c>
      <c r="P434" s="4"/>
      <c r="Q434" s="4"/>
      <c r="R434" s="4"/>
    </row>
    <row r="435" spans="1:18" s="34" customFormat="1" x14ac:dyDescent="0.3">
      <c r="A435" s="33">
        <v>2030</v>
      </c>
      <c r="B435" s="34" t="s">
        <v>485</v>
      </c>
      <c r="C435" s="35">
        <v>123573</v>
      </c>
      <c r="D435" s="35">
        <v>10227</v>
      </c>
      <c r="E435" s="36">
        <f t="shared" si="61"/>
        <v>12083.015547081255</v>
      </c>
      <c r="F435" s="37">
        <f t="shared" si="68"/>
        <v>0.86662480157077615</v>
      </c>
      <c r="G435" s="38">
        <f t="shared" si="62"/>
        <v>1115.7593874264937</v>
      </c>
      <c r="H435" s="38">
        <f t="shared" si="63"/>
        <v>162.8681342510651</v>
      </c>
      <c r="I435" s="36">
        <f t="shared" si="64"/>
        <v>1278.6275216775589</v>
      </c>
      <c r="J435" s="39">
        <f t="shared" si="70"/>
        <v>-188.26671939531039</v>
      </c>
      <c r="K435" s="36">
        <f t="shared" si="65"/>
        <v>1090.3608022822484</v>
      </c>
      <c r="L435" s="36">
        <f t="shared" si="66"/>
        <v>13076523.664196394</v>
      </c>
      <c r="M435" s="36">
        <f t="shared" si="67"/>
        <v>11151119.924940554</v>
      </c>
      <c r="N435" s="40">
        <f>'jan-apr'!M435</f>
        <v>2015756.1005562081</v>
      </c>
      <c r="O435" s="40">
        <f t="shared" si="69"/>
        <v>9135363.8243843466</v>
      </c>
      <c r="P435" s="4"/>
      <c r="Q435" s="4"/>
      <c r="R435" s="4"/>
    </row>
    <row r="436" spans="1:18" s="34" customFormat="1" x14ac:dyDescent="0.3">
      <c r="A436" s="33"/>
      <c r="C436" s="35"/>
      <c r="D436" s="35"/>
      <c r="E436" s="36"/>
      <c r="F436" s="37"/>
      <c r="G436" s="38"/>
      <c r="H436" s="38"/>
      <c r="I436" s="36"/>
      <c r="J436" s="39"/>
      <c r="K436" s="36"/>
      <c r="L436" s="36"/>
      <c r="M436" s="36"/>
      <c r="N436" s="40"/>
      <c r="O436" s="40"/>
      <c r="P436" s="4"/>
      <c r="Q436" s="4"/>
      <c r="R436" s="4"/>
    </row>
    <row r="437" spans="1:18" s="59" customFormat="1" ht="14.4" thickBot="1" x14ac:dyDescent="0.35">
      <c r="A437" s="43"/>
      <c r="B437" s="43" t="s">
        <v>33</v>
      </c>
      <c r="C437" s="44">
        <f>SUM(C8:C435)</f>
        <v>72696583</v>
      </c>
      <c r="D437" s="45">
        <f>SUM(D8:D435)</f>
        <v>5213985</v>
      </c>
      <c r="E437" s="45">
        <f>(C437*1000)/D437</f>
        <v>13942.614526125411</v>
      </c>
      <c r="F437" s="46">
        <f>IF(C437&gt;0,E437/E$437,"")</f>
        <v>1</v>
      </c>
      <c r="G437" s="47"/>
      <c r="H437" s="47"/>
      <c r="I437" s="45"/>
      <c r="J437" s="48"/>
      <c r="K437" s="45"/>
      <c r="L437" s="45">
        <f>SUM(L8:L435)</f>
        <v>981619850.92635739</v>
      </c>
      <c r="M437" s="45">
        <f>SUM(M8:M435)</f>
        <v>6.7427754402160645E-7</v>
      </c>
      <c r="N437" s="45">
        <f>jan!M437</f>
        <v>1.1344673112034798E-7</v>
      </c>
      <c r="O437" s="45">
        <f t="shared" si="69"/>
        <v>5.6083081290125847E-7</v>
      </c>
      <c r="P437" s="4"/>
      <c r="Q437" s="4"/>
      <c r="R437" s="4"/>
    </row>
    <row r="438" spans="1:18" s="34" customFormat="1" ht="14.4" thickTop="1" x14ac:dyDescent="0.3">
      <c r="A438" s="49"/>
      <c r="B438" s="49"/>
      <c r="C438" s="49"/>
      <c r="D438" s="2"/>
      <c r="E438" s="36"/>
      <c r="F438" s="37"/>
      <c r="G438" s="38"/>
      <c r="H438" s="38"/>
      <c r="I438" s="36"/>
      <c r="J438" s="39"/>
      <c r="K438" s="36"/>
      <c r="L438" s="36"/>
      <c r="M438" s="36"/>
      <c r="O438" s="50"/>
      <c r="P438" s="4"/>
      <c r="Q438" s="4"/>
      <c r="R438" s="4"/>
    </row>
    <row r="439" spans="1:18" s="34" customFormat="1" x14ac:dyDescent="0.3">
      <c r="A439" s="51" t="s">
        <v>34</v>
      </c>
      <c r="B439" s="51"/>
      <c r="C439" s="51"/>
      <c r="D439" s="52">
        <f>L437</f>
        <v>981619850.92635739</v>
      </c>
      <c r="E439" s="53" t="s">
        <v>35</v>
      </c>
      <c r="F439" s="54">
        <f>D437</f>
        <v>5213985</v>
      </c>
      <c r="G439" s="53" t="s">
        <v>36</v>
      </c>
      <c r="H439" s="53"/>
      <c r="I439" s="55">
        <f>-L437/D437</f>
        <v>-188.26671939531039</v>
      </c>
      <c r="J439" s="56" t="s">
        <v>37</v>
      </c>
      <c r="M439" s="57"/>
      <c r="P439" s="4"/>
      <c r="Q439" s="4"/>
      <c r="R439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5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8" sqref="L8"/>
    </sheetView>
  </sheetViews>
  <sheetFormatPr baseColWidth="10" defaultColWidth="6.44140625" defaultRowHeight="13.8" x14ac:dyDescent="0.3"/>
  <cols>
    <col min="1" max="1" width="6.44140625" style="2" customWidth="1"/>
    <col min="2" max="2" width="14" style="2" bestFit="1" customWidth="1"/>
    <col min="3" max="6" width="11.44140625" style="2" customWidth="1"/>
    <col min="7" max="8" width="11.44140625" style="60" customWidth="1"/>
    <col min="9" max="9" width="11.44140625" style="2" customWidth="1"/>
    <col min="10" max="10" width="11.44140625" style="61" customWidth="1"/>
    <col min="11" max="15" width="11.44140625" style="2" customWidth="1"/>
    <col min="16" max="16" width="6.44140625" style="2" customWidth="1"/>
    <col min="17" max="21" width="6.44140625" style="4" customWidth="1"/>
    <col min="22" max="16384" width="6.44140625" style="2"/>
  </cols>
  <sheetData>
    <row r="1" spans="1:21" ht="22.5" customHeight="1" x14ac:dyDescent="0.3">
      <c r="A1" s="76" t="s">
        <v>499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3"/>
      <c r="O1" s="3"/>
    </row>
    <row r="2" spans="1:21" x14ac:dyDescent="0.3">
      <c r="A2" s="78" t="s">
        <v>0</v>
      </c>
      <c r="B2" s="78" t="s">
        <v>1</v>
      </c>
      <c r="C2" s="5" t="s">
        <v>2</v>
      </c>
      <c r="D2" s="6" t="s">
        <v>3</v>
      </c>
      <c r="E2" s="81" t="s">
        <v>500</v>
      </c>
      <c r="F2" s="82"/>
      <c r="G2" s="81" t="s">
        <v>4</v>
      </c>
      <c r="H2" s="83"/>
      <c r="I2" s="83"/>
      <c r="J2" s="83"/>
      <c r="K2" s="82"/>
      <c r="L2" s="81" t="s">
        <v>5</v>
      </c>
      <c r="M2" s="82"/>
      <c r="N2" s="7" t="s">
        <v>6</v>
      </c>
      <c r="O2" s="7" t="s">
        <v>7</v>
      </c>
    </row>
    <row r="3" spans="1:21" x14ac:dyDescent="0.3">
      <c r="A3" s="79"/>
      <c r="B3" s="79"/>
      <c r="C3" s="8" t="s">
        <v>46</v>
      </c>
      <c r="D3" s="9" t="s">
        <v>486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1" x14ac:dyDescent="0.3">
      <c r="A4" s="79"/>
      <c r="B4" s="79"/>
      <c r="C4" s="9" t="s">
        <v>18</v>
      </c>
      <c r="D4" s="9"/>
      <c r="E4" s="18"/>
      <c r="F4" s="16" t="s">
        <v>19</v>
      </c>
      <c r="G4" s="19" t="s">
        <v>20</v>
      </c>
      <c r="H4" s="71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43</v>
      </c>
      <c r="O4" s="17" t="s">
        <v>41</v>
      </c>
    </row>
    <row r="5" spans="1:21" s="34" customFormat="1" x14ac:dyDescent="0.3">
      <c r="A5" s="80"/>
      <c r="B5" s="80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42</v>
      </c>
      <c r="N5" s="27"/>
      <c r="O5" s="27"/>
      <c r="Q5" s="4"/>
      <c r="R5" s="4"/>
      <c r="S5" s="4"/>
      <c r="T5" s="4"/>
      <c r="U5" s="4"/>
    </row>
    <row r="6" spans="1:21" s="58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  <c r="Q6" s="4"/>
      <c r="R6" s="4"/>
      <c r="S6" s="4"/>
      <c r="T6" s="4"/>
      <c r="U6" s="4"/>
    </row>
    <row r="7" spans="1:21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Q7" s="4"/>
      <c r="R7" s="4"/>
      <c r="S7" s="4"/>
      <c r="T7" s="4"/>
      <c r="U7" s="4"/>
    </row>
    <row r="8" spans="1:21" s="34" customFormat="1" x14ac:dyDescent="0.3">
      <c r="A8" s="33">
        <v>101</v>
      </c>
      <c r="B8" s="34" t="s">
        <v>64</v>
      </c>
      <c r="C8" s="35">
        <v>197092</v>
      </c>
      <c r="D8" s="35">
        <v>30544</v>
      </c>
      <c r="E8" s="36">
        <f t="shared" ref="E8:E71" si="1">(C8*1000)/D8</f>
        <v>6452.7239392352021</v>
      </c>
      <c r="F8" s="37">
        <f>IF(ISNUMBER(C8),E8/E$437,"")</f>
        <v>0.77666143970050039</v>
      </c>
      <c r="G8" s="38">
        <f t="shared" ref="G8:G71" si="2">(E$437-E8)*0.6</f>
        <v>1113.336134072508</v>
      </c>
      <c r="H8" s="38">
        <f t="shared" ref="H8:H71" si="3">IF(E8&gt;=E$437*0.9,0,IF(E8&lt;0.9*E$437,(E$437*0.9-E8)*0.35))</f>
        <v>358.65613251483478</v>
      </c>
      <c r="I8" s="36">
        <f t="shared" ref="I8:I71" si="4">G8+H8</f>
        <v>1471.9922665873428</v>
      </c>
      <c r="J8" s="39">
        <f>I$439</f>
        <v>-94.293260832930258</v>
      </c>
      <c r="K8" s="36">
        <f t="shared" ref="K8:K71" si="5">I8+J8</f>
        <v>1377.6990057544126</v>
      </c>
      <c r="L8" s="36">
        <f t="shared" ref="L8:L71" si="6">(I8*D8)</f>
        <v>44960531.790643796</v>
      </c>
      <c r="M8" s="36">
        <f t="shared" ref="M8:M71" si="7">(K8*D8)</f>
        <v>42080438.431762777</v>
      </c>
      <c r="N8" s="40">
        <f>'jan-mar'!M8</f>
        <v>38009466.735968091</v>
      </c>
      <c r="O8" s="40">
        <f>M8-N8</f>
        <v>4070971.6957946867</v>
      </c>
      <c r="Q8" s="4"/>
      <c r="R8" s="4"/>
      <c r="S8" s="4"/>
      <c r="T8" s="4"/>
      <c r="U8" s="4"/>
    </row>
    <row r="9" spans="1:21" s="34" customFormat="1" x14ac:dyDescent="0.3">
      <c r="A9" s="33">
        <v>104</v>
      </c>
      <c r="B9" s="34" t="s">
        <v>65</v>
      </c>
      <c r="C9" s="35">
        <v>224894</v>
      </c>
      <c r="D9" s="35">
        <v>32182</v>
      </c>
      <c r="E9" s="36">
        <f t="shared" si="1"/>
        <v>6988.1921571064568</v>
      </c>
      <c r="F9" s="37">
        <f t="shared" ref="F9:F72" si="8">IF(ISNUMBER(C9),E9/E$437,"")</f>
        <v>0.84111135587885177</v>
      </c>
      <c r="G9" s="38">
        <f t="shared" si="2"/>
        <v>792.05520334975529</v>
      </c>
      <c r="H9" s="38">
        <f t="shared" si="3"/>
        <v>171.2422562598957</v>
      </c>
      <c r="I9" s="36">
        <f t="shared" si="4"/>
        <v>963.29745960965101</v>
      </c>
      <c r="J9" s="39">
        <f>I$439</f>
        <v>-94.293260832930258</v>
      </c>
      <c r="K9" s="36">
        <f t="shared" si="5"/>
        <v>869.00419877672073</v>
      </c>
      <c r="L9" s="36">
        <f t="shared" si="6"/>
        <v>31000838.845157787</v>
      </c>
      <c r="M9" s="36">
        <f t="shared" si="7"/>
        <v>27966293.125032425</v>
      </c>
      <c r="N9" s="40">
        <f>'jan-mar'!M9</f>
        <v>23902515.407180618</v>
      </c>
      <c r="O9" s="40">
        <f t="shared" ref="O9:O72" si="9">M9-N9</f>
        <v>4063777.7178518064</v>
      </c>
      <c r="Q9" s="4"/>
      <c r="R9" s="4"/>
      <c r="S9" s="4"/>
      <c r="T9" s="4"/>
      <c r="U9" s="4"/>
    </row>
    <row r="10" spans="1:21" s="34" customFormat="1" x14ac:dyDescent="0.3">
      <c r="A10" s="33">
        <v>105</v>
      </c>
      <c r="B10" s="34" t="s">
        <v>66</v>
      </c>
      <c r="C10" s="35">
        <v>365174</v>
      </c>
      <c r="D10" s="35">
        <v>54678</v>
      </c>
      <c r="E10" s="36">
        <f t="shared" si="1"/>
        <v>6678.6276015947915</v>
      </c>
      <c r="F10" s="37">
        <f t="shared" si="8"/>
        <v>0.80385161012992212</v>
      </c>
      <c r="G10" s="38">
        <f t="shared" si="2"/>
        <v>977.79393665675445</v>
      </c>
      <c r="H10" s="38">
        <f t="shared" si="3"/>
        <v>279.58985068897852</v>
      </c>
      <c r="I10" s="36">
        <f t="shared" si="4"/>
        <v>1257.383787345733</v>
      </c>
      <c r="J10" s="39">
        <f t="shared" ref="J10:J73" si="10">I$439</f>
        <v>-94.293260832930258</v>
      </c>
      <c r="K10" s="36">
        <f t="shared" si="5"/>
        <v>1163.0905265128029</v>
      </c>
      <c r="L10" s="36">
        <f t="shared" si="6"/>
        <v>68751230.724489987</v>
      </c>
      <c r="M10" s="36">
        <f t="shared" si="7"/>
        <v>63595463.808667034</v>
      </c>
      <c r="N10" s="40">
        <f>'jan-mar'!M10</f>
        <v>59670896.119999446</v>
      </c>
      <c r="O10" s="40">
        <f t="shared" si="9"/>
        <v>3924567.6886675879</v>
      </c>
      <c r="Q10" s="4"/>
      <c r="R10" s="4"/>
      <c r="S10" s="4"/>
      <c r="T10" s="4"/>
      <c r="U10" s="4"/>
    </row>
    <row r="11" spans="1:21" s="34" customFormat="1" x14ac:dyDescent="0.3">
      <c r="A11" s="33">
        <v>106</v>
      </c>
      <c r="B11" s="34" t="s">
        <v>67</v>
      </c>
      <c r="C11" s="35">
        <v>545729</v>
      </c>
      <c r="D11" s="35">
        <v>78967</v>
      </c>
      <c r="E11" s="36">
        <f t="shared" si="1"/>
        <v>6910.8488355895497</v>
      </c>
      <c r="F11" s="37">
        <f t="shared" si="8"/>
        <v>0.83180217482505026</v>
      </c>
      <c r="G11" s="38">
        <f t="shared" si="2"/>
        <v>838.46119625989957</v>
      </c>
      <c r="H11" s="38">
        <f t="shared" si="3"/>
        <v>198.31241879081315</v>
      </c>
      <c r="I11" s="36">
        <f t="shared" si="4"/>
        <v>1036.7736150507128</v>
      </c>
      <c r="J11" s="39">
        <f t="shared" si="10"/>
        <v>-94.293260832930258</v>
      </c>
      <c r="K11" s="36">
        <f t="shared" si="5"/>
        <v>942.48035421778252</v>
      </c>
      <c r="L11" s="36">
        <f t="shared" si="6"/>
        <v>81870902.059709638</v>
      </c>
      <c r="M11" s="36">
        <f t="shared" si="7"/>
        <v>74424846.131515637</v>
      </c>
      <c r="N11" s="40">
        <f>'jan-mar'!M11</f>
        <v>65158045.127985597</v>
      </c>
      <c r="O11" s="40">
        <f t="shared" si="9"/>
        <v>9266801.0035300404</v>
      </c>
      <c r="Q11" s="4"/>
      <c r="R11" s="4"/>
      <c r="S11" s="4"/>
      <c r="T11" s="4"/>
      <c r="U11" s="4"/>
    </row>
    <row r="12" spans="1:21" s="34" customFormat="1" x14ac:dyDescent="0.3">
      <c r="A12" s="33">
        <v>111</v>
      </c>
      <c r="B12" s="34" t="s">
        <v>68</v>
      </c>
      <c r="C12" s="35">
        <v>36060</v>
      </c>
      <c r="D12" s="35">
        <v>4511</v>
      </c>
      <c r="E12" s="36">
        <f t="shared" si="1"/>
        <v>7993.7929505652846</v>
      </c>
      <c r="F12" s="37">
        <f t="shared" si="8"/>
        <v>0.96214727301499792</v>
      </c>
      <c r="G12" s="38">
        <f t="shared" si="2"/>
        <v>188.69472727445864</v>
      </c>
      <c r="H12" s="38">
        <f t="shared" si="3"/>
        <v>0</v>
      </c>
      <c r="I12" s="36">
        <f t="shared" si="4"/>
        <v>188.69472727445864</v>
      </c>
      <c r="J12" s="39">
        <f t="shared" si="10"/>
        <v>-94.293260832930258</v>
      </c>
      <c r="K12" s="36">
        <f t="shared" si="5"/>
        <v>94.401466441528385</v>
      </c>
      <c r="L12" s="36">
        <f t="shared" si="6"/>
        <v>851201.91473508289</v>
      </c>
      <c r="M12" s="36">
        <f t="shared" si="7"/>
        <v>425845.01511773455</v>
      </c>
      <c r="N12" s="40">
        <f>'jan-mar'!M12</f>
        <v>272968.3853177444</v>
      </c>
      <c r="O12" s="40">
        <f t="shared" si="9"/>
        <v>152876.62979999016</v>
      </c>
      <c r="Q12" s="4"/>
      <c r="R12" s="4"/>
      <c r="S12" s="4"/>
      <c r="T12" s="4"/>
      <c r="U12" s="4"/>
    </row>
    <row r="13" spans="1:21" s="34" customFormat="1" x14ac:dyDescent="0.3">
      <c r="A13" s="33">
        <v>118</v>
      </c>
      <c r="B13" s="34" t="s">
        <v>69</v>
      </c>
      <c r="C13" s="35">
        <v>9294</v>
      </c>
      <c r="D13" s="35">
        <v>1404</v>
      </c>
      <c r="E13" s="36">
        <f t="shared" si="1"/>
        <v>6619.6581196581201</v>
      </c>
      <c r="F13" s="37">
        <f t="shared" si="8"/>
        <v>0.79675393739967415</v>
      </c>
      <c r="G13" s="38">
        <f t="shared" si="2"/>
        <v>1013.1756258187573</v>
      </c>
      <c r="H13" s="38">
        <f t="shared" si="3"/>
        <v>300.22916936681349</v>
      </c>
      <c r="I13" s="36">
        <f t="shared" si="4"/>
        <v>1313.4047951855709</v>
      </c>
      <c r="J13" s="39">
        <f t="shared" si="10"/>
        <v>-94.293260832930258</v>
      </c>
      <c r="K13" s="36">
        <f t="shared" si="5"/>
        <v>1219.1115343526408</v>
      </c>
      <c r="L13" s="36">
        <f t="shared" si="6"/>
        <v>1844020.3324405416</v>
      </c>
      <c r="M13" s="36">
        <f t="shared" si="7"/>
        <v>1711632.5942311077</v>
      </c>
      <c r="N13" s="40">
        <f>'jan-mar'!M13</f>
        <v>1519927.4324678886</v>
      </c>
      <c r="O13" s="40">
        <f t="shared" si="9"/>
        <v>191705.16176321916</v>
      </c>
      <c r="Q13" s="4"/>
      <c r="R13" s="4"/>
      <c r="S13" s="4"/>
      <c r="T13" s="4"/>
      <c r="U13" s="4"/>
    </row>
    <row r="14" spans="1:21" s="34" customFormat="1" x14ac:dyDescent="0.3">
      <c r="A14" s="33">
        <v>119</v>
      </c>
      <c r="B14" s="34" t="s">
        <v>70</v>
      </c>
      <c r="C14" s="35">
        <v>22843</v>
      </c>
      <c r="D14" s="35">
        <v>3610</v>
      </c>
      <c r="E14" s="36">
        <f t="shared" si="1"/>
        <v>6327.7008310249312</v>
      </c>
      <c r="F14" s="37">
        <f t="shared" si="8"/>
        <v>0.7616134339074726</v>
      </c>
      <c r="G14" s="38">
        <f t="shared" si="2"/>
        <v>1188.3499989986706</v>
      </c>
      <c r="H14" s="38">
        <f t="shared" si="3"/>
        <v>402.41422038842961</v>
      </c>
      <c r="I14" s="36">
        <f t="shared" si="4"/>
        <v>1590.7642193871002</v>
      </c>
      <c r="J14" s="39">
        <f t="shared" si="10"/>
        <v>-94.293260832930258</v>
      </c>
      <c r="K14" s="36">
        <f t="shared" si="5"/>
        <v>1496.47095855417</v>
      </c>
      <c r="L14" s="36">
        <f t="shared" si="6"/>
        <v>5742658.8319874313</v>
      </c>
      <c r="M14" s="36">
        <f t="shared" si="7"/>
        <v>5402260.1603805535</v>
      </c>
      <c r="N14" s="40">
        <f>'jan-mar'!M14</f>
        <v>4997855.4353341004</v>
      </c>
      <c r="O14" s="40">
        <f t="shared" si="9"/>
        <v>404404.72504645307</v>
      </c>
      <c r="Q14" s="4"/>
      <c r="R14" s="4"/>
      <c r="S14" s="4"/>
      <c r="T14" s="4"/>
      <c r="U14" s="4"/>
    </row>
    <row r="15" spans="1:21" s="34" customFormat="1" x14ac:dyDescent="0.3">
      <c r="A15" s="33">
        <v>121</v>
      </c>
      <c r="B15" s="34" t="s">
        <v>71</v>
      </c>
      <c r="C15" s="35">
        <v>4787</v>
      </c>
      <c r="D15" s="35">
        <v>672</v>
      </c>
      <c r="E15" s="36">
        <f t="shared" si="1"/>
        <v>7123.5119047619046</v>
      </c>
      <c r="F15" s="37">
        <f t="shared" si="8"/>
        <v>0.85739868368392824</v>
      </c>
      <c r="G15" s="38">
        <f t="shared" si="2"/>
        <v>710.86335475648661</v>
      </c>
      <c r="H15" s="38">
        <f t="shared" si="3"/>
        <v>123.88034458048895</v>
      </c>
      <c r="I15" s="36">
        <f t="shared" si="4"/>
        <v>834.74369933697562</v>
      </c>
      <c r="J15" s="39">
        <f t="shared" si="10"/>
        <v>-94.293260832930258</v>
      </c>
      <c r="K15" s="36">
        <f t="shared" si="5"/>
        <v>740.45043850404534</v>
      </c>
      <c r="L15" s="36">
        <f t="shared" si="6"/>
        <v>560947.76595444768</v>
      </c>
      <c r="M15" s="36">
        <f t="shared" si="7"/>
        <v>497582.69467471848</v>
      </c>
      <c r="N15" s="40">
        <f>'jan-mar'!M15</f>
        <v>374427.65998463088</v>
      </c>
      <c r="O15" s="40">
        <f t="shared" si="9"/>
        <v>123155.0346900876</v>
      </c>
      <c r="Q15" s="4"/>
      <c r="R15" s="4"/>
      <c r="S15" s="4"/>
      <c r="T15" s="4"/>
      <c r="U15" s="4"/>
    </row>
    <row r="16" spans="1:21" s="34" customFormat="1" x14ac:dyDescent="0.3">
      <c r="A16" s="33">
        <v>122</v>
      </c>
      <c r="B16" s="34" t="s">
        <v>72</v>
      </c>
      <c r="C16" s="35">
        <v>36178</v>
      </c>
      <c r="D16" s="35">
        <v>5343</v>
      </c>
      <c r="E16" s="36">
        <f t="shared" si="1"/>
        <v>6771.1023769417934</v>
      </c>
      <c r="F16" s="37">
        <f t="shared" si="8"/>
        <v>0.81498204013643116</v>
      </c>
      <c r="G16" s="38">
        <f t="shared" si="2"/>
        <v>922.30907144855337</v>
      </c>
      <c r="H16" s="38">
        <f t="shared" si="3"/>
        <v>247.22367931752785</v>
      </c>
      <c r="I16" s="36">
        <f t="shared" si="4"/>
        <v>1169.5327507660813</v>
      </c>
      <c r="J16" s="39">
        <f t="shared" si="10"/>
        <v>-94.293260832930258</v>
      </c>
      <c r="K16" s="36">
        <f t="shared" si="5"/>
        <v>1075.2394899331512</v>
      </c>
      <c r="L16" s="36">
        <f t="shared" si="6"/>
        <v>6248813.4873431725</v>
      </c>
      <c r="M16" s="36">
        <f t="shared" si="7"/>
        <v>5745004.5947128264</v>
      </c>
      <c r="N16" s="40">
        <f>'jan-mar'!M16</f>
        <v>5296501.6180027965</v>
      </c>
      <c r="O16" s="40">
        <f t="shared" si="9"/>
        <v>448502.97671002988</v>
      </c>
      <c r="Q16" s="4"/>
      <c r="R16" s="4"/>
      <c r="S16" s="4"/>
      <c r="T16" s="4"/>
      <c r="U16" s="4"/>
    </row>
    <row r="17" spans="1:21" s="34" customFormat="1" x14ac:dyDescent="0.3">
      <c r="A17" s="33">
        <v>123</v>
      </c>
      <c r="B17" s="34" t="s">
        <v>73</v>
      </c>
      <c r="C17" s="35">
        <v>44523</v>
      </c>
      <c r="D17" s="35">
        <v>5736</v>
      </c>
      <c r="E17" s="36">
        <f t="shared" si="1"/>
        <v>7762.0292887029291</v>
      </c>
      <c r="F17" s="37">
        <f t="shared" si="8"/>
        <v>0.93425178252333252</v>
      </c>
      <c r="G17" s="38">
        <f t="shared" si="2"/>
        <v>327.75292439187194</v>
      </c>
      <c r="H17" s="38">
        <f t="shared" si="3"/>
        <v>0</v>
      </c>
      <c r="I17" s="36">
        <f t="shared" si="4"/>
        <v>327.75292439187194</v>
      </c>
      <c r="J17" s="39">
        <f t="shared" si="10"/>
        <v>-94.293260832930258</v>
      </c>
      <c r="K17" s="36">
        <f t="shared" si="5"/>
        <v>233.45966355894168</v>
      </c>
      <c r="L17" s="36">
        <f t="shared" si="6"/>
        <v>1879990.7743117774</v>
      </c>
      <c r="M17" s="36">
        <f t="shared" si="7"/>
        <v>1339124.6301740895</v>
      </c>
      <c r="N17" s="40">
        <f>'jan-mar'!M17</f>
        <v>2346503.9548688098</v>
      </c>
      <c r="O17" s="40">
        <f t="shared" si="9"/>
        <v>-1007379.3246947203</v>
      </c>
      <c r="Q17" s="4"/>
      <c r="R17" s="4"/>
      <c r="S17" s="4"/>
      <c r="T17" s="4"/>
      <c r="U17" s="4"/>
    </row>
    <row r="18" spans="1:21" s="34" customFormat="1" x14ac:dyDescent="0.3">
      <c r="A18" s="33">
        <v>124</v>
      </c>
      <c r="B18" s="34" t="s">
        <v>74</v>
      </c>
      <c r="C18" s="35">
        <v>127738</v>
      </c>
      <c r="D18" s="35">
        <v>15615</v>
      </c>
      <c r="E18" s="36">
        <f t="shared" si="1"/>
        <v>8180.467499199488</v>
      </c>
      <c r="F18" s="37">
        <f t="shared" si="8"/>
        <v>0.98461575687746816</v>
      </c>
      <c r="G18" s="38">
        <f t="shared" si="2"/>
        <v>76.689998093936623</v>
      </c>
      <c r="H18" s="38">
        <f t="shared" si="3"/>
        <v>0</v>
      </c>
      <c r="I18" s="36">
        <f t="shared" si="4"/>
        <v>76.689998093936623</v>
      </c>
      <c r="J18" s="39">
        <f t="shared" si="10"/>
        <v>-94.293260832930258</v>
      </c>
      <c r="K18" s="36">
        <f t="shared" si="5"/>
        <v>-17.603262738993635</v>
      </c>
      <c r="L18" s="36">
        <f t="shared" si="6"/>
        <v>1197514.3202368203</v>
      </c>
      <c r="M18" s="36">
        <f t="shared" si="7"/>
        <v>-274874.94766938564</v>
      </c>
      <c r="N18" s="40">
        <f>'jan-mar'!M18</f>
        <v>8254717.2777678603</v>
      </c>
      <c r="O18" s="40">
        <f t="shared" si="9"/>
        <v>-8529592.2254372463</v>
      </c>
      <c r="Q18" s="4"/>
      <c r="R18" s="4"/>
      <c r="S18" s="4"/>
      <c r="T18" s="4"/>
      <c r="U18" s="4"/>
    </row>
    <row r="19" spans="1:21" s="34" customFormat="1" x14ac:dyDescent="0.3">
      <c r="A19" s="33">
        <v>125</v>
      </c>
      <c r="B19" s="34" t="s">
        <v>75</v>
      </c>
      <c r="C19" s="35">
        <v>73004</v>
      </c>
      <c r="D19" s="35">
        <v>11396</v>
      </c>
      <c r="E19" s="36">
        <f t="shared" si="1"/>
        <v>6406.107406107406</v>
      </c>
      <c r="F19" s="37">
        <f t="shared" si="8"/>
        <v>0.77105059006958132</v>
      </c>
      <c r="G19" s="38">
        <f t="shared" si="2"/>
        <v>1141.3060539491858</v>
      </c>
      <c r="H19" s="38">
        <f t="shared" si="3"/>
        <v>374.97191910956349</v>
      </c>
      <c r="I19" s="36">
        <f t="shared" si="4"/>
        <v>1516.2779730587492</v>
      </c>
      <c r="J19" s="39">
        <f t="shared" si="10"/>
        <v>-94.293260832930258</v>
      </c>
      <c r="K19" s="36">
        <f t="shared" si="5"/>
        <v>1421.9847122258191</v>
      </c>
      <c r="L19" s="36">
        <f t="shared" si="6"/>
        <v>17279503.780977506</v>
      </c>
      <c r="M19" s="36">
        <f t="shared" si="7"/>
        <v>16204937.780525435</v>
      </c>
      <c r="N19" s="40">
        <f>'jan-mar'!M19</f>
        <v>14789389.900572697</v>
      </c>
      <c r="O19" s="40">
        <f t="shared" si="9"/>
        <v>1415547.8799527381</v>
      </c>
      <c r="Q19" s="4"/>
      <c r="R19" s="4"/>
      <c r="S19" s="4"/>
      <c r="T19" s="4"/>
      <c r="U19" s="4"/>
    </row>
    <row r="20" spans="1:21" s="34" customFormat="1" x14ac:dyDescent="0.3">
      <c r="A20" s="33">
        <v>127</v>
      </c>
      <c r="B20" s="34" t="s">
        <v>76</v>
      </c>
      <c r="C20" s="35">
        <v>26870</v>
      </c>
      <c r="D20" s="35">
        <v>3742</v>
      </c>
      <c r="E20" s="36">
        <f t="shared" si="1"/>
        <v>7180.6520577231431</v>
      </c>
      <c r="F20" s="37">
        <f t="shared" si="8"/>
        <v>0.8642761750939888</v>
      </c>
      <c r="G20" s="38">
        <f t="shared" si="2"/>
        <v>676.57926297974348</v>
      </c>
      <c r="H20" s="38">
        <f t="shared" si="3"/>
        <v>103.88129104405547</v>
      </c>
      <c r="I20" s="36">
        <f t="shared" si="4"/>
        <v>780.46055402379898</v>
      </c>
      <c r="J20" s="39">
        <f t="shared" si="10"/>
        <v>-94.293260832930258</v>
      </c>
      <c r="K20" s="36">
        <f t="shared" si="5"/>
        <v>686.16729319086869</v>
      </c>
      <c r="L20" s="36">
        <f t="shared" si="6"/>
        <v>2920483.3931570556</v>
      </c>
      <c r="M20" s="36">
        <f t="shared" si="7"/>
        <v>2567638.0111202304</v>
      </c>
      <c r="N20" s="40">
        <f>'jan-mar'!M20</f>
        <v>3422034.0828310838</v>
      </c>
      <c r="O20" s="40">
        <f t="shared" si="9"/>
        <v>-854396.07171085337</v>
      </c>
      <c r="Q20" s="4"/>
      <c r="R20" s="4"/>
      <c r="S20" s="4"/>
      <c r="T20" s="4"/>
      <c r="U20" s="4"/>
    </row>
    <row r="21" spans="1:21" s="34" customFormat="1" x14ac:dyDescent="0.3">
      <c r="A21" s="33">
        <v>128</v>
      </c>
      <c r="B21" s="34" t="s">
        <v>77</v>
      </c>
      <c r="C21" s="35">
        <v>51989</v>
      </c>
      <c r="D21" s="35">
        <v>8084</v>
      </c>
      <c r="E21" s="36">
        <f t="shared" si="1"/>
        <v>6431.0984661058883</v>
      </c>
      <c r="F21" s="37">
        <f t="shared" si="8"/>
        <v>0.77405855892441566</v>
      </c>
      <c r="G21" s="38">
        <f t="shared" si="2"/>
        <v>1126.3114179500965</v>
      </c>
      <c r="H21" s="38">
        <f t="shared" si="3"/>
        <v>366.22504811009463</v>
      </c>
      <c r="I21" s="36">
        <f t="shared" si="4"/>
        <v>1492.5364660601911</v>
      </c>
      <c r="J21" s="39">
        <f t="shared" si="10"/>
        <v>-94.293260832930258</v>
      </c>
      <c r="K21" s="36">
        <f t="shared" si="5"/>
        <v>1398.2432052272609</v>
      </c>
      <c r="L21" s="36">
        <f t="shared" si="6"/>
        <v>12065664.791630585</v>
      </c>
      <c r="M21" s="36">
        <f t="shared" si="7"/>
        <v>11303398.071057176</v>
      </c>
      <c r="N21" s="40">
        <f>'jan-mar'!M21</f>
        <v>10451739.29064844</v>
      </c>
      <c r="O21" s="40">
        <f t="shared" si="9"/>
        <v>851658.78040873632</v>
      </c>
      <c r="Q21" s="4"/>
      <c r="R21" s="4"/>
      <c r="S21" s="4"/>
      <c r="T21" s="4"/>
      <c r="U21" s="4"/>
    </row>
    <row r="22" spans="1:21" s="34" customFormat="1" x14ac:dyDescent="0.3">
      <c r="A22" s="33">
        <v>135</v>
      </c>
      <c r="B22" s="34" t="s">
        <v>78</v>
      </c>
      <c r="C22" s="35">
        <v>52580</v>
      </c>
      <c r="D22" s="35">
        <v>7357</v>
      </c>
      <c r="E22" s="36">
        <f t="shared" si="1"/>
        <v>7146.9348919396489</v>
      </c>
      <c r="F22" s="37">
        <f t="shared" si="8"/>
        <v>0.86021791647846024</v>
      </c>
      <c r="G22" s="38">
        <f t="shared" si="2"/>
        <v>696.80956244984009</v>
      </c>
      <c r="H22" s="38">
        <f t="shared" si="3"/>
        <v>115.68229906827845</v>
      </c>
      <c r="I22" s="36">
        <f t="shared" si="4"/>
        <v>812.49186151811853</v>
      </c>
      <c r="J22" s="39">
        <f t="shared" si="10"/>
        <v>-94.293260832930258</v>
      </c>
      <c r="K22" s="36">
        <f t="shared" si="5"/>
        <v>718.19860068518824</v>
      </c>
      <c r="L22" s="36">
        <f t="shared" si="6"/>
        <v>5977502.6251887977</v>
      </c>
      <c r="M22" s="36">
        <f t="shared" si="7"/>
        <v>5283787.1052409299</v>
      </c>
      <c r="N22" s="40">
        <f>'jan-mar'!M22</f>
        <v>4859578.8608734058</v>
      </c>
      <c r="O22" s="40">
        <f t="shared" si="9"/>
        <v>424208.24436752405</v>
      </c>
      <c r="Q22" s="4"/>
      <c r="R22" s="4"/>
      <c r="S22" s="4"/>
      <c r="T22" s="4"/>
      <c r="U22" s="4"/>
    </row>
    <row r="23" spans="1:21" s="34" customFormat="1" x14ac:dyDescent="0.3">
      <c r="A23" s="33">
        <v>136</v>
      </c>
      <c r="B23" s="34" t="s">
        <v>79</v>
      </c>
      <c r="C23" s="35">
        <v>110260</v>
      </c>
      <c r="D23" s="35">
        <v>15458</v>
      </c>
      <c r="E23" s="36">
        <f t="shared" si="1"/>
        <v>7132.8761806184502</v>
      </c>
      <c r="F23" s="37">
        <f t="shared" si="8"/>
        <v>0.85852578474031704</v>
      </c>
      <c r="G23" s="38">
        <f t="shared" si="2"/>
        <v>705.24478924255925</v>
      </c>
      <c r="H23" s="38">
        <f t="shared" si="3"/>
        <v>120.60284803069798</v>
      </c>
      <c r="I23" s="36">
        <f t="shared" si="4"/>
        <v>825.84763727325719</v>
      </c>
      <c r="J23" s="39">
        <f t="shared" si="10"/>
        <v>-94.293260832930258</v>
      </c>
      <c r="K23" s="36">
        <f t="shared" si="5"/>
        <v>731.55437644032691</v>
      </c>
      <c r="L23" s="36">
        <f t="shared" si="6"/>
        <v>12765952.77697001</v>
      </c>
      <c r="M23" s="36">
        <f t="shared" si="7"/>
        <v>11308367.551014572</v>
      </c>
      <c r="N23" s="40">
        <f>'jan-mar'!M23</f>
        <v>10028591.916729789</v>
      </c>
      <c r="O23" s="40">
        <f t="shared" si="9"/>
        <v>1279775.6342847832</v>
      </c>
      <c r="Q23" s="4"/>
      <c r="R23" s="4"/>
      <c r="S23" s="4"/>
      <c r="T23" s="4"/>
      <c r="U23" s="4"/>
    </row>
    <row r="24" spans="1:21" s="34" customFormat="1" x14ac:dyDescent="0.3">
      <c r="A24" s="33">
        <v>137</v>
      </c>
      <c r="B24" s="34" t="s">
        <v>80</v>
      </c>
      <c r="C24" s="35">
        <v>36765</v>
      </c>
      <c r="D24" s="35">
        <v>5186</v>
      </c>
      <c r="E24" s="36">
        <f t="shared" si="1"/>
        <v>7089.278827612804</v>
      </c>
      <c r="F24" s="37">
        <f t="shared" si="8"/>
        <v>0.85327832905007572</v>
      </c>
      <c r="G24" s="38">
        <f t="shared" si="2"/>
        <v>731.40320104594696</v>
      </c>
      <c r="H24" s="38">
        <f t="shared" si="3"/>
        <v>135.86192158267417</v>
      </c>
      <c r="I24" s="36">
        <f t="shared" si="4"/>
        <v>867.26512262862116</v>
      </c>
      <c r="J24" s="39">
        <f t="shared" si="10"/>
        <v>-94.293260832930258</v>
      </c>
      <c r="K24" s="36">
        <f t="shared" si="5"/>
        <v>772.97186179569087</v>
      </c>
      <c r="L24" s="36">
        <f t="shared" si="6"/>
        <v>4497636.9259520294</v>
      </c>
      <c r="M24" s="36">
        <f t="shared" si="7"/>
        <v>4008632.075272453</v>
      </c>
      <c r="N24" s="40">
        <f>'jan-mar'!M24</f>
        <v>3672226.2569647226</v>
      </c>
      <c r="O24" s="40">
        <f t="shared" si="9"/>
        <v>336405.81830773037</v>
      </c>
      <c r="Q24" s="4"/>
      <c r="R24" s="4"/>
      <c r="S24" s="4"/>
      <c r="T24" s="4"/>
      <c r="U24" s="4"/>
    </row>
    <row r="25" spans="1:21" s="34" customFormat="1" x14ac:dyDescent="0.3">
      <c r="A25" s="33">
        <v>138</v>
      </c>
      <c r="B25" s="34" t="s">
        <v>81</v>
      </c>
      <c r="C25" s="35">
        <v>37388</v>
      </c>
      <c r="D25" s="35">
        <v>5382</v>
      </c>
      <c r="E25" s="36">
        <f t="shared" si="1"/>
        <v>6946.8599033816427</v>
      </c>
      <c r="F25" s="37">
        <f t="shared" si="8"/>
        <v>0.83613653160521562</v>
      </c>
      <c r="G25" s="38">
        <f t="shared" si="2"/>
        <v>816.85455558464378</v>
      </c>
      <c r="H25" s="38">
        <f t="shared" si="3"/>
        <v>185.70854506358063</v>
      </c>
      <c r="I25" s="36">
        <f t="shared" si="4"/>
        <v>1002.5631006482245</v>
      </c>
      <c r="J25" s="39">
        <f t="shared" si="10"/>
        <v>-94.293260832930258</v>
      </c>
      <c r="K25" s="36">
        <f t="shared" si="5"/>
        <v>908.26983981529418</v>
      </c>
      <c r="L25" s="36">
        <f t="shared" si="6"/>
        <v>5395794.6076887436</v>
      </c>
      <c r="M25" s="36">
        <f t="shared" si="7"/>
        <v>4888308.2778859129</v>
      </c>
      <c r="N25" s="40">
        <f>'jan-mar'!M25</f>
        <v>4113538.4911269089</v>
      </c>
      <c r="O25" s="40">
        <f t="shared" si="9"/>
        <v>774769.786759004</v>
      </c>
      <c r="Q25" s="4"/>
      <c r="R25" s="4"/>
      <c r="S25" s="4"/>
      <c r="T25" s="4"/>
      <c r="U25" s="4"/>
    </row>
    <row r="26" spans="1:21" s="34" customFormat="1" x14ac:dyDescent="0.3">
      <c r="A26" s="33">
        <v>211</v>
      </c>
      <c r="B26" s="34" t="s">
        <v>82</v>
      </c>
      <c r="C26" s="35">
        <v>135782</v>
      </c>
      <c r="D26" s="35">
        <v>16732</v>
      </c>
      <c r="E26" s="36">
        <f t="shared" si="1"/>
        <v>8115.1087736074587</v>
      </c>
      <c r="F26" s="37">
        <f t="shared" si="8"/>
        <v>0.976749063308471</v>
      </c>
      <c r="G26" s="38">
        <f t="shared" si="2"/>
        <v>115.90523344915418</v>
      </c>
      <c r="H26" s="38">
        <f t="shared" si="3"/>
        <v>0</v>
      </c>
      <c r="I26" s="36">
        <f>G26+H26</f>
        <v>115.90523344915418</v>
      </c>
      <c r="J26" s="39">
        <f>I$439</f>
        <v>-94.293260832930258</v>
      </c>
      <c r="K26" s="36">
        <f t="shared" si="5"/>
        <v>21.611972616223923</v>
      </c>
      <c r="L26" s="36">
        <f t="shared" si="6"/>
        <v>1939326.3660712477</v>
      </c>
      <c r="M26" s="36">
        <f t="shared" si="7"/>
        <v>361611.52581465867</v>
      </c>
      <c r="N26" s="40">
        <f>'jan-mar'!M26</f>
        <v>407822.61652327736</v>
      </c>
      <c r="O26" s="40">
        <f t="shared" si="9"/>
        <v>-46211.090708618693</v>
      </c>
      <c r="Q26" s="4"/>
      <c r="R26" s="4"/>
      <c r="S26" s="4"/>
      <c r="T26" s="4"/>
      <c r="U26" s="4"/>
    </row>
    <row r="27" spans="1:21" s="34" customFormat="1" x14ac:dyDescent="0.3">
      <c r="A27" s="33">
        <v>213</v>
      </c>
      <c r="B27" s="34" t="s">
        <v>83</v>
      </c>
      <c r="C27" s="35">
        <v>254985</v>
      </c>
      <c r="D27" s="35">
        <v>30261</v>
      </c>
      <c r="E27" s="36">
        <f t="shared" si="1"/>
        <v>8426.1921284822056</v>
      </c>
      <c r="F27" s="37">
        <f t="shared" si="8"/>
        <v>1.0141916144758651</v>
      </c>
      <c r="G27" s="38">
        <f t="shared" si="2"/>
        <v>-70.744779475693932</v>
      </c>
      <c r="H27" s="38">
        <f t="shared" si="3"/>
        <v>0</v>
      </c>
      <c r="I27" s="36">
        <f t="shared" si="4"/>
        <v>-70.744779475693932</v>
      </c>
      <c r="J27" s="39">
        <f>I$439</f>
        <v>-94.293260832930258</v>
      </c>
      <c r="K27" s="36">
        <f>I27+J27</f>
        <v>-165.0380403086242</v>
      </c>
      <c r="L27" s="36">
        <f t="shared" si="6"/>
        <v>-2140807.771713974</v>
      </c>
      <c r="M27" s="36">
        <f t="shared" si="7"/>
        <v>-4994216.1377792768</v>
      </c>
      <c r="N27" s="40">
        <f>'jan-mar'!M27</f>
        <v>-6090045.5535135679</v>
      </c>
      <c r="O27" s="40">
        <f t="shared" si="9"/>
        <v>1095829.4157342911</v>
      </c>
      <c r="Q27" s="4"/>
      <c r="R27" s="4"/>
      <c r="S27" s="4"/>
      <c r="T27" s="4"/>
      <c r="U27" s="4"/>
    </row>
    <row r="28" spans="1:21" s="34" customFormat="1" x14ac:dyDescent="0.3">
      <c r="A28" s="33">
        <v>214</v>
      </c>
      <c r="B28" s="34" t="s">
        <v>84</v>
      </c>
      <c r="C28" s="35">
        <v>146904</v>
      </c>
      <c r="D28" s="35">
        <v>18992</v>
      </c>
      <c r="E28" s="36">
        <f t="shared" si="1"/>
        <v>7735.0463352990737</v>
      </c>
      <c r="F28" s="37">
        <f t="shared" si="8"/>
        <v>0.93100406580162609</v>
      </c>
      <c r="G28" s="38">
        <f t="shared" si="2"/>
        <v>343.94269643418517</v>
      </c>
      <c r="H28" s="38">
        <f t="shared" si="3"/>
        <v>0</v>
      </c>
      <c r="I28" s="36">
        <f t="shared" si="4"/>
        <v>343.94269643418517</v>
      </c>
      <c r="J28" s="39">
        <f t="shared" si="10"/>
        <v>-94.293260832930258</v>
      </c>
      <c r="K28" s="36">
        <f t="shared" si="5"/>
        <v>249.64943560125491</v>
      </c>
      <c r="L28" s="36">
        <f t="shared" si="6"/>
        <v>6532159.6906780442</v>
      </c>
      <c r="M28" s="36">
        <f t="shared" si="7"/>
        <v>4741342.0809390331</v>
      </c>
      <c r="N28" s="40">
        <f>'jan-mar'!M28</f>
        <v>3310351.8009209903</v>
      </c>
      <c r="O28" s="40">
        <f t="shared" si="9"/>
        <v>1430990.2800180428</v>
      </c>
      <c r="Q28" s="4"/>
      <c r="R28" s="4"/>
      <c r="S28" s="4"/>
      <c r="T28" s="4"/>
      <c r="U28" s="4"/>
    </row>
    <row r="29" spans="1:21" s="34" customFormat="1" x14ac:dyDescent="0.3">
      <c r="A29" s="33">
        <v>215</v>
      </c>
      <c r="B29" s="34" t="s">
        <v>85</v>
      </c>
      <c r="C29" s="35">
        <v>149447</v>
      </c>
      <c r="D29" s="35">
        <v>15695</v>
      </c>
      <c r="E29" s="36">
        <f t="shared" si="1"/>
        <v>9521.9496654985669</v>
      </c>
      <c r="F29" s="37">
        <f t="shared" si="8"/>
        <v>1.1460789591501312</v>
      </c>
      <c r="G29" s="38">
        <f t="shared" si="2"/>
        <v>-728.1993016855107</v>
      </c>
      <c r="H29" s="38">
        <f t="shared" si="3"/>
        <v>0</v>
      </c>
      <c r="I29" s="36">
        <f t="shared" si="4"/>
        <v>-728.1993016855107</v>
      </c>
      <c r="J29" s="39">
        <f t="shared" si="10"/>
        <v>-94.293260832930258</v>
      </c>
      <c r="K29" s="36">
        <f t="shared" si="5"/>
        <v>-822.49256251844099</v>
      </c>
      <c r="L29" s="36">
        <f t="shared" si="6"/>
        <v>-11429088.03995409</v>
      </c>
      <c r="M29" s="36">
        <f t="shared" si="7"/>
        <v>-12909020.768726932</v>
      </c>
      <c r="N29" s="40">
        <f>'jan-mar'!M29</f>
        <v>-13219412.146406129</v>
      </c>
      <c r="O29" s="40">
        <f t="shared" si="9"/>
        <v>310391.37767919712</v>
      </c>
      <c r="Q29" s="4"/>
      <c r="R29" s="4"/>
      <c r="S29" s="4"/>
      <c r="T29" s="4"/>
      <c r="U29" s="4"/>
    </row>
    <row r="30" spans="1:21" s="34" customFormat="1" x14ac:dyDescent="0.3">
      <c r="A30" s="33">
        <v>216</v>
      </c>
      <c r="B30" s="34" t="s">
        <v>86</v>
      </c>
      <c r="C30" s="35">
        <v>159216</v>
      </c>
      <c r="D30" s="35">
        <v>18623</v>
      </c>
      <c r="E30" s="36">
        <f t="shared" si="1"/>
        <v>8549.428126510229</v>
      </c>
      <c r="F30" s="37">
        <f t="shared" si="8"/>
        <v>1.0290245204784605</v>
      </c>
      <c r="G30" s="38">
        <f t="shared" si="2"/>
        <v>-144.68637829250801</v>
      </c>
      <c r="H30" s="38">
        <f t="shared" si="3"/>
        <v>0</v>
      </c>
      <c r="I30" s="36">
        <f t="shared" si="4"/>
        <v>-144.68637829250801</v>
      </c>
      <c r="J30" s="39">
        <f t="shared" si="10"/>
        <v>-94.293260832930258</v>
      </c>
      <c r="K30" s="36">
        <f t="shared" si="5"/>
        <v>-238.97963912543827</v>
      </c>
      <c r="L30" s="36">
        <f t="shared" si="6"/>
        <v>-2694494.4229413765</v>
      </c>
      <c r="M30" s="36">
        <f t="shared" si="7"/>
        <v>-4450517.8194330372</v>
      </c>
      <c r="N30" s="40">
        <f>'jan-mar'!M30</f>
        <v>-5503137.5216643047</v>
      </c>
      <c r="O30" s="40">
        <f t="shared" si="9"/>
        <v>1052619.7022312675</v>
      </c>
      <c r="Q30" s="4"/>
      <c r="R30" s="4"/>
      <c r="S30" s="4"/>
      <c r="T30" s="4"/>
      <c r="U30" s="4"/>
    </row>
    <row r="31" spans="1:21" s="34" customFormat="1" x14ac:dyDescent="0.3">
      <c r="A31" s="33">
        <v>217</v>
      </c>
      <c r="B31" s="34" t="s">
        <v>87</v>
      </c>
      <c r="C31" s="35">
        <v>267008</v>
      </c>
      <c r="D31" s="35">
        <v>26792</v>
      </c>
      <c r="E31" s="36">
        <f t="shared" si="1"/>
        <v>9965.9599880561364</v>
      </c>
      <c r="F31" s="37">
        <f t="shared" si="8"/>
        <v>1.1995208388286718</v>
      </c>
      <c r="G31" s="38">
        <f t="shared" si="2"/>
        <v>-994.60549522005238</v>
      </c>
      <c r="H31" s="38">
        <f t="shared" si="3"/>
        <v>0</v>
      </c>
      <c r="I31" s="36">
        <f t="shared" si="4"/>
        <v>-994.60549522005238</v>
      </c>
      <c r="J31" s="39">
        <f t="shared" si="10"/>
        <v>-94.293260832930258</v>
      </c>
      <c r="K31" s="36">
        <f t="shared" si="5"/>
        <v>-1088.8987560529827</v>
      </c>
      <c r="L31" s="36">
        <f t="shared" si="6"/>
        <v>-26647470.427935645</v>
      </c>
      <c r="M31" s="36">
        <f t="shared" si="7"/>
        <v>-29173775.472171512</v>
      </c>
      <c r="N31" s="40">
        <f>'jan-mar'!M31</f>
        <v>-30113662.518414326</v>
      </c>
      <c r="O31" s="40">
        <f t="shared" si="9"/>
        <v>939887.04624281451</v>
      </c>
      <c r="Q31" s="4"/>
      <c r="R31" s="4"/>
      <c r="S31" s="4"/>
      <c r="T31" s="4"/>
      <c r="U31" s="4"/>
    </row>
    <row r="32" spans="1:21" s="34" customFormat="1" x14ac:dyDescent="0.3">
      <c r="A32" s="33">
        <v>219</v>
      </c>
      <c r="B32" s="34" t="s">
        <v>88</v>
      </c>
      <c r="C32" s="35">
        <v>1473388</v>
      </c>
      <c r="D32" s="35">
        <v>122348</v>
      </c>
      <c r="E32" s="36">
        <f t="shared" si="1"/>
        <v>12042.599797299506</v>
      </c>
      <c r="F32" s="37">
        <f t="shared" si="8"/>
        <v>1.4494689350395702</v>
      </c>
      <c r="G32" s="38">
        <f t="shared" si="2"/>
        <v>-2240.5893807660746</v>
      </c>
      <c r="H32" s="38">
        <f t="shared" si="3"/>
        <v>0</v>
      </c>
      <c r="I32" s="36">
        <f t="shared" si="4"/>
        <v>-2240.5893807660746</v>
      </c>
      <c r="J32" s="39">
        <f t="shared" si="10"/>
        <v>-94.293260832930258</v>
      </c>
      <c r="K32" s="36">
        <f t="shared" si="5"/>
        <v>-2334.8826415990047</v>
      </c>
      <c r="L32" s="36">
        <f t="shared" si="6"/>
        <v>-274131629.55796766</v>
      </c>
      <c r="M32" s="36">
        <f t="shared" si="7"/>
        <v>-285668221.43435502</v>
      </c>
      <c r="N32" s="40">
        <f>'jan-mar'!M32</f>
        <v>-280689877.94128674</v>
      </c>
      <c r="O32" s="40">
        <f t="shared" si="9"/>
        <v>-4978343.4930682778</v>
      </c>
      <c r="Q32" s="4"/>
      <c r="R32" s="4"/>
      <c r="S32" s="4"/>
      <c r="T32" s="4"/>
      <c r="U32" s="4"/>
    </row>
    <row r="33" spans="1:21" s="34" customFormat="1" x14ac:dyDescent="0.3">
      <c r="A33" s="33">
        <v>220</v>
      </c>
      <c r="B33" s="34" t="s">
        <v>89</v>
      </c>
      <c r="C33" s="35">
        <v>722832</v>
      </c>
      <c r="D33" s="35">
        <v>60106</v>
      </c>
      <c r="E33" s="36">
        <f t="shared" si="1"/>
        <v>12025.954147672446</v>
      </c>
      <c r="F33" s="37">
        <f t="shared" si="8"/>
        <v>1.4474654347618821</v>
      </c>
      <c r="G33" s="38">
        <f t="shared" si="2"/>
        <v>-2230.6019909898382</v>
      </c>
      <c r="H33" s="38">
        <f t="shared" si="3"/>
        <v>0</v>
      </c>
      <c r="I33" s="36">
        <f t="shared" si="4"/>
        <v>-2230.6019909898382</v>
      </c>
      <c r="J33" s="39">
        <f t="shared" si="10"/>
        <v>-94.293260832930258</v>
      </c>
      <c r="K33" s="36">
        <f t="shared" si="5"/>
        <v>-2324.8952518227684</v>
      </c>
      <c r="L33" s="36">
        <f t="shared" si="6"/>
        <v>-134072563.27043521</v>
      </c>
      <c r="M33" s="36">
        <f t="shared" si="7"/>
        <v>-139740154.00605932</v>
      </c>
      <c r="N33" s="40">
        <f>'jan-mar'!M33</f>
        <v>-138443317.00999597</v>
      </c>
      <c r="O33" s="40">
        <f t="shared" si="9"/>
        <v>-1296836.9960633516</v>
      </c>
      <c r="Q33" s="4"/>
      <c r="R33" s="4"/>
      <c r="S33" s="4"/>
      <c r="T33" s="4"/>
      <c r="U33" s="4"/>
    </row>
    <row r="34" spans="1:21" s="34" customFormat="1" x14ac:dyDescent="0.3">
      <c r="A34" s="33">
        <v>221</v>
      </c>
      <c r="B34" s="34" t="s">
        <v>90</v>
      </c>
      <c r="C34" s="35">
        <v>102390</v>
      </c>
      <c r="D34" s="35">
        <v>15914</v>
      </c>
      <c r="E34" s="36">
        <f t="shared" si="1"/>
        <v>6433.9575216790245</v>
      </c>
      <c r="F34" s="37">
        <f t="shared" si="8"/>
        <v>0.77440267998685774</v>
      </c>
      <c r="G34" s="38">
        <f t="shared" si="2"/>
        <v>1124.5959846062146</v>
      </c>
      <c r="H34" s="38">
        <f t="shared" si="3"/>
        <v>365.22437865949701</v>
      </c>
      <c r="I34" s="36">
        <f t="shared" si="4"/>
        <v>1489.8203632657116</v>
      </c>
      <c r="J34" s="39">
        <f t="shared" si="10"/>
        <v>-94.293260832930258</v>
      </c>
      <c r="K34" s="36">
        <f t="shared" si="5"/>
        <v>1395.5271024327815</v>
      </c>
      <c r="L34" s="36">
        <f t="shared" si="6"/>
        <v>23709001.261010535</v>
      </c>
      <c r="M34" s="36">
        <f t="shared" si="7"/>
        <v>22208418.308115285</v>
      </c>
      <c r="N34" s="40">
        <f>'jan-mar'!M34</f>
        <v>19830099.971719358</v>
      </c>
      <c r="O34" s="40">
        <f t="shared" si="9"/>
        <v>2378318.3363959268</v>
      </c>
      <c r="Q34" s="4"/>
      <c r="R34" s="4"/>
      <c r="S34" s="4"/>
      <c r="T34" s="4"/>
      <c r="U34" s="4"/>
    </row>
    <row r="35" spans="1:21" s="34" customFormat="1" x14ac:dyDescent="0.3">
      <c r="A35" s="33">
        <v>226</v>
      </c>
      <c r="B35" s="34" t="s">
        <v>91</v>
      </c>
      <c r="C35" s="35">
        <v>143153</v>
      </c>
      <c r="D35" s="35">
        <v>17443</v>
      </c>
      <c r="E35" s="36">
        <f t="shared" si="1"/>
        <v>8206.9024823711516</v>
      </c>
      <c r="F35" s="37">
        <f t="shared" si="8"/>
        <v>0.9877975189181043</v>
      </c>
      <c r="G35" s="38">
        <f t="shared" si="2"/>
        <v>60.829008190938474</v>
      </c>
      <c r="H35" s="38">
        <f t="shared" si="3"/>
        <v>0</v>
      </c>
      <c r="I35" s="36">
        <f t="shared" si="4"/>
        <v>60.829008190938474</v>
      </c>
      <c r="J35" s="39">
        <f t="shared" si="10"/>
        <v>-94.293260832930258</v>
      </c>
      <c r="K35" s="36">
        <f t="shared" si="5"/>
        <v>-33.464252641991784</v>
      </c>
      <c r="L35" s="36">
        <f t="shared" si="6"/>
        <v>1061040.3898745398</v>
      </c>
      <c r="M35" s="36">
        <f t="shared" si="7"/>
        <v>-583716.95883426268</v>
      </c>
      <c r="N35" s="40">
        <f>'jan-mar'!M35</f>
        <v>-1520068.6887392185</v>
      </c>
      <c r="O35" s="40">
        <f t="shared" si="9"/>
        <v>936351.72990495584</v>
      </c>
      <c r="Q35" s="4"/>
      <c r="R35" s="4"/>
      <c r="S35" s="4"/>
      <c r="T35" s="4"/>
      <c r="U35" s="4"/>
    </row>
    <row r="36" spans="1:21" s="34" customFormat="1" x14ac:dyDescent="0.3">
      <c r="A36" s="33">
        <v>227</v>
      </c>
      <c r="B36" s="34" t="s">
        <v>92</v>
      </c>
      <c r="C36" s="35">
        <v>92167</v>
      </c>
      <c r="D36" s="35">
        <v>11374</v>
      </c>
      <c r="E36" s="36">
        <f t="shared" si="1"/>
        <v>8103.3057851239673</v>
      </c>
      <c r="F36" s="37">
        <f t="shared" si="8"/>
        <v>0.97532843442140238</v>
      </c>
      <c r="G36" s="38">
        <f t="shared" si="2"/>
        <v>122.98702653924902</v>
      </c>
      <c r="H36" s="38">
        <f t="shared" si="3"/>
        <v>0</v>
      </c>
      <c r="I36" s="36">
        <f t="shared" si="4"/>
        <v>122.98702653924902</v>
      </c>
      <c r="J36" s="39">
        <f t="shared" si="10"/>
        <v>-94.293260832930258</v>
      </c>
      <c r="K36" s="36">
        <f t="shared" si="5"/>
        <v>28.693765706318757</v>
      </c>
      <c r="L36" s="36">
        <f t="shared" si="6"/>
        <v>1398854.4398574184</v>
      </c>
      <c r="M36" s="36">
        <f t="shared" si="7"/>
        <v>326362.89114366955</v>
      </c>
      <c r="N36" s="40">
        <f>'jan-mar'!M36</f>
        <v>-519147.54719485634</v>
      </c>
      <c r="O36" s="40">
        <f t="shared" si="9"/>
        <v>845510.43833852583</v>
      </c>
      <c r="Q36" s="4"/>
      <c r="R36" s="4"/>
      <c r="S36" s="4"/>
      <c r="T36" s="4"/>
      <c r="U36" s="4"/>
    </row>
    <row r="37" spans="1:21" s="34" customFormat="1" x14ac:dyDescent="0.3">
      <c r="A37" s="33">
        <v>228</v>
      </c>
      <c r="B37" s="34" t="s">
        <v>93</v>
      </c>
      <c r="C37" s="35">
        <v>140472</v>
      </c>
      <c r="D37" s="35">
        <v>17426</v>
      </c>
      <c r="E37" s="36">
        <f t="shared" si="1"/>
        <v>8061.0581889131181</v>
      </c>
      <c r="F37" s="37">
        <f t="shared" si="8"/>
        <v>0.9702434378825775</v>
      </c>
      <c r="G37" s="38">
        <f t="shared" si="2"/>
        <v>148.33558426575854</v>
      </c>
      <c r="H37" s="38">
        <f t="shared" si="3"/>
        <v>0</v>
      </c>
      <c r="I37" s="36">
        <f t="shared" si="4"/>
        <v>148.33558426575854</v>
      </c>
      <c r="J37" s="39">
        <f t="shared" si="10"/>
        <v>-94.293260832930258</v>
      </c>
      <c r="K37" s="36">
        <f t="shared" si="5"/>
        <v>54.042323432828283</v>
      </c>
      <c r="L37" s="36">
        <f t="shared" si="6"/>
        <v>2584895.8914151085</v>
      </c>
      <c r="M37" s="36">
        <f t="shared" si="7"/>
        <v>941741.52814046561</v>
      </c>
      <c r="N37" s="40">
        <f>'jan-mar'!M37</f>
        <v>236494.67580292316</v>
      </c>
      <c r="O37" s="40">
        <f t="shared" si="9"/>
        <v>705246.85233754246</v>
      </c>
      <c r="Q37" s="4"/>
      <c r="R37" s="4"/>
      <c r="S37" s="4"/>
      <c r="T37" s="4"/>
      <c r="U37" s="4"/>
    </row>
    <row r="38" spans="1:21" s="34" customFormat="1" x14ac:dyDescent="0.3">
      <c r="A38" s="33">
        <v>229</v>
      </c>
      <c r="B38" s="34" t="s">
        <v>94</v>
      </c>
      <c r="C38" s="35">
        <v>82325</v>
      </c>
      <c r="D38" s="35">
        <v>10870</v>
      </c>
      <c r="E38" s="36">
        <f t="shared" si="1"/>
        <v>7573.5970561177555</v>
      </c>
      <c r="F38" s="37">
        <f t="shared" si="8"/>
        <v>0.91157174066446356</v>
      </c>
      <c r="G38" s="38">
        <f t="shared" si="2"/>
        <v>440.81226394297607</v>
      </c>
      <c r="H38" s="38">
        <f t="shared" si="3"/>
        <v>0</v>
      </c>
      <c r="I38" s="36">
        <f t="shared" si="4"/>
        <v>440.81226394297607</v>
      </c>
      <c r="J38" s="39">
        <f t="shared" si="10"/>
        <v>-94.293260832930258</v>
      </c>
      <c r="K38" s="36">
        <f t="shared" si="5"/>
        <v>346.51900311004579</v>
      </c>
      <c r="L38" s="36">
        <f t="shared" si="6"/>
        <v>4791629.3090601498</v>
      </c>
      <c r="M38" s="36">
        <f t="shared" si="7"/>
        <v>3766661.5638061976</v>
      </c>
      <c r="N38" s="40">
        <f>'jan-mar'!M38</f>
        <v>3165813.3780545052</v>
      </c>
      <c r="O38" s="40">
        <f t="shared" si="9"/>
        <v>600848.18575169239</v>
      </c>
      <c r="Q38" s="4"/>
      <c r="R38" s="4"/>
      <c r="S38" s="4"/>
      <c r="T38" s="4"/>
      <c r="U38" s="4"/>
    </row>
    <row r="39" spans="1:21" s="34" customFormat="1" x14ac:dyDescent="0.3">
      <c r="A39" s="33">
        <v>230</v>
      </c>
      <c r="B39" s="34" t="s">
        <v>95</v>
      </c>
      <c r="C39" s="35">
        <v>314788</v>
      </c>
      <c r="D39" s="35">
        <v>36368</v>
      </c>
      <c r="E39" s="36">
        <f t="shared" si="1"/>
        <v>8655.6313242410906</v>
      </c>
      <c r="F39" s="37">
        <f t="shared" si="8"/>
        <v>1.0418073280535547</v>
      </c>
      <c r="G39" s="38">
        <f t="shared" si="2"/>
        <v>-208.40829693102495</v>
      </c>
      <c r="H39" s="38">
        <f t="shared" si="3"/>
        <v>0</v>
      </c>
      <c r="I39" s="36">
        <f t="shared" si="4"/>
        <v>-208.40829693102495</v>
      </c>
      <c r="J39" s="39">
        <f t="shared" si="10"/>
        <v>-94.293260832930258</v>
      </c>
      <c r="K39" s="36">
        <f t="shared" si="5"/>
        <v>-302.70155776395518</v>
      </c>
      <c r="L39" s="36">
        <f t="shared" si="6"/>
        <v>-7579392.942787515</v>
      </c>
      <c r="M39" s="36">
        <f t="shared" si="7"/>
        <v>-11008650.252759522</v>
      </c>
      <c r="N39" s="40">
        <f>'jan-mar'!M39</f>
        <v>-12782320.098152122</v>
      </c>
      <c r="O39" s="40">
        <f t="shared" si="9"/>
        <v>1773669.8453925997</v>
      </c>
      <c r="Q39" s="4"/>
      <c r="R39" s="4"/>
      <c r="S39" s="4"/>
      <c r="T39" s="4"/>
      <c r="U39" s="4"/>
    </row>
    <row r="40" spans="1:21" s="34" customFormat="1" x14ac:dyDescent="0.3">
      <c r="A40" s="33">
        <v>231</v>
      </c>
      <c r="B40" s="34" t="s">
        <v>96</v>
      </c>
      <c r="C40" s="35">
        <v>441947</v>
      </c>
      <c r="D40" s="35">
        <v>52522</v>
      </c>
      <c r="E40" s="36">
        <f t="shared" si="1"/>
        <v>8414.5120140131748</v>
      </c>
      <c r="F40" s="37">
        <f t="shared" si="8"/>
        <v>1.0127857749258069</v>
      </c>
      <c r="G40" s="38">
        <f t="shared" si="2"/>
        <v>-63.736710794275496</v>
      </c>
      <c r="H40" s="38">
        <f t="shared" si="3"/>
        <v>0</v>
      </c>
      <c r="I40" s="36">
        <f t="shared" si="4"/>
        <v>-63.736710794275496</v>
      </c>
      <c r="J40" s="39">
        <f t="shared" si="10"/>
        <v>-94.293260832930258</v>
      </c>
      <c r="K40" s="36">
        <f t="shared" si="5"/>
        <v>-158.02997162720575</v>
      </c>
      <c r="L40" s="36">
        <f t="shared" si="6"/>
        <v>-3347579.5243369373</v>
      </c>
      <c r="M40" s="36">
        <f t="shared" si="7"/>
        <v>-8300050.1698041009</v>
      </c>
      <c r="N40" s="40">
        <f>'jan-mar'!M40</f>
        <v>-11652343.087196087</v>
      </c>
      <c r="O40" s="40">
        <f t="shared" si="9"/>
        <v>3352292.9173919866</v>
      </c>
      <c r="Q40" s="4"/>
      <c r="R40" s="4"/>
      <c r="S40" s="4"/>
      <c r="T40" s="4"/>
      <c r="U40" s="4"/>
    </row>
    <row r="41" spans="1:21" s="34" customFormat="1" x14ac:dyDescent="0.3">
      <c r="A41" s="33">
        <v>233</v>
      </c>
      <c r="B41" s="34" t="s">
        <v>97</v>
      </c>
      <c r="C41" s="35">
        <v>203317</v>
      </c>
      <c r="D41" s="35">
        <v>22857</v>
      </c>
      <c r="E41" s="36">
        <f t="shared" si="1"/>
        <v>8895.1743448396555</v>
      </c>
      <c r="F41" s="37">
        <f t="shared" si="8"/>
        <v>1.0706391561311617</v>
      </c>
      <c r="G41" s="38">
        <f t="shared" si="2"/>
        <v>-352.13410929016391</v>
      </c>
      <c r="H41" s="38">
        <f t="shared" si="3"/>
        <v>0</v>
      </c>
      <c r="I41" s="36">
        <f t="shared" si="4"/>
        <v>-352.13410929016391</v>
      </c>
      <c r="J41" s="39">
        <f t="shared" si="10"/>
        <v>-94.293260832930258</v>
      </c>
      <c r="K41" s="36">
        <f t="shared" si="5"/>
        <v>-446.42737012309419</v>
      </c>
      <c r="L41" s="36">
        <f t="shared" si="6"/>
        <v>-8048729.3360452764</v>
      </c>
      <c r="M41" s="36">
        <f t="shared" si="7"/>
        <v>-10203990.398903564</v>
      </c>
      <c r="N41" s="40">
        <f>'jan-mar'!M41</f>
        <v>-11324871.961159907</v>
      </c>
      <c r="O41" s="40">
        <f t="shared" si="9"/>
        <v>1120881.5622563437</v>
      </c>
      <c r="Q41" s="4"/>
      <c r="R41" s="4"/>
      <c r="S41" s="4"/>
      <c r="T41" s="4"/>
      <c r="U41" s="4"/>
    </row>
    <row r="42" spans="1:21" s="34" customFormat="1" x14ac:dyDescent="0.3">
      <c r="A42" s="33">
        <v>234</v>
      </c>
      <c r="B42" s="34" t="s">
        <v>98</v>
      </c>
      <c r="C42" s="35">
        <v>57284</v>
      </c>
      <c r="D42" s="35">
        <v>6323</v>
      </c>
      <c r="E42" s="36">
        <f t="shared" si="1"/>
        <v>9059.6235963941162</v>
      </c>
      <c r="F42" s="37">
        <f t="shared" si="8"/>
        <v>1.0904325633298424</v>
      </c>
      <c r="G42" s="38">
        <f t="shared" si="2"/>
        <v>-450.80366022284034</v>
      </c>
      <c r="H42" s="38">
        <f t="shared" si="3"/>
        <v>0</v>
      </c>
      <c r="I42" s="36">
        <f t="shared" si="4"/>
        <v>-450.80366022284034</v>
      </c>
      <c r="J42" s="39">
        <f t="shared" si="10"/>
        <v>-94.293260832930258</v>
      </c>
      <c r="K42" s="36">
        <f t="shared" si="5"/>
        <v>-545.09692105577062</v>
      </c>
      <c r="L42" s="36">
        <f t="shared" si="6"/>
        <v>-2850431.5435890192</v>
      </c>
      <c r="M42" s="36">
        <f t="shared" si="7"/>
        <v>-3446647.8318356378</v>
      </c>
      <c r="N42" s="40">
        <f>'jan-mar'!M42</f>
        <v>-3316314.9411739991</v>
      </c>
      <c r="O42" s="40">
        <f t="shared" si="9"/>
        <v>-130332.8906616387</v>
      </c>
      <c r="Q42" s="4"/>
      <c r="R42" s="4"/>
      <c r="S42" s="4"/>
      <c r="T42" s="4"/>
      <c r="U42" s="4"/>
    </row>
    <row r="43" spans="1:21" s="34" customFormat="1" x14ac:dyDescent="0.3">
      <c r="A43" s="33">
        <v>235</v>
      </c>
      <c r="B43" s="34" t="s">
        <v>99</v>
      </c>
      <c r="C43" s="35">
        <v>263176</v>
      </c>
      <c r="D43" s="35">
        <v>34189</v>
      </c>
      <c r="E43" s="36">
        <f t="shared" si="1"/>
        <v>7697.6805405247305</v>
      </c>
      <c r="F43" s="37">
        <f t="shared" si="8"/>
        <v>0.92650665164935808</v>
      </c>
      <c r="G43" s="38">
        <f t="shared" si="2"/>
        <v>366.36217329879111</v>
      </c>
      <c r="H43" s="38">
        <f t="shared" si="3"/>
        <v>0</v>
      </c>
      <c r="I43" s="36">
        <f t="shared" si="4"/>
        <v>366.36217329879111</v>
      </c>
      <c r="J43" s="39">
        <f t="shared" si="10"/>
        <v>-94.293260832930258</v>
      </c>
      <c r="K43" s="36">
        <f t="shared" si="5"/>
        <v>272.06891246586088</v>
      </c>
      <c r="L43" s="36">
        <f t="shared" si="6"/>
        <v>12525556.342912368</v>
      </c>
      <c r="M43" s="36">
        <f t="shared" si="7"/>
        <v>9301764.0482953172</v>
      </c>
      <c r="N43" s="40">
        <f>'jan-mar'!M43</f>
        <v>6677360.5687493561</v>
      </c>
      <c r="O43" s="40">
        <f t="shared" si="9"/>
        <v>2624403.4795459611</v>
      </c>
      <c r="Q43" s="4"/>
      <c r="R43" s="4"/>
      <c r="S43" s="4"/>
      <c r="T43" s="4"/>
      <c r="U43" s="4"/>
    </row>
    <row r="44" spans="1:21" s="34" customFormat="1" x14ac:dyDescent="0.3">
      <c r="A44" s="33">
        <v>236</v>
      </c>
      <c r="B44" s="34" t="s">
        <v>100</v>
      </c>
      <c r="C44" s="35">
        <v>142820</v>
      </c>
      <c r="D44" s="35">
        <v>20783</v>
      </c>
      <c r="E44" s="36">
        <f t="shared" si="1"/>
        <v>6871.9626617908871</v>
      </c>
      <c r="F44" s="37">
        <f t="shared" si="8"/>
        <v>0.82712176512345481</v>
      </c>
      <c r="G44" s="38">
        <f t="shared" si="2"/>
        <v>861.7929005390971</v>
      </c>
      <c r="H44" s="38">
        <f t="shared" si="3"/>
        <v>211.92257962034509</v>
      </c>
      <c r="I44" s="36">
        <f t="shared" si="4"/>
        <v>1073.7154801594422</v>
      </c>
      <c r="J44" s="39">
        <f t="shared" si="10"/>
        <v>-94.293260832930258</v>
      </c>
      <c r="K44" s="36">
        <f t="shared" si="5"/>
        <v>979.42221932651194</v>
      </c>
      <c r="L44" s="36">
        <f t="shared" si="6"/>
        <v>22315028.824153688</v>
      </c>
      <c r="M44" s="36">
        <f t="shared" si="7"/>
        <v>20355331.984262899</v>
      </c>
      <c r="N44" s="40">
        <f>'jan-mar'!M44</f>
        <v>18503891.900983006</v>
      </c>
      <c r="O44" s="40">
        <f t="shared" si="9"/>
        <v>1851440.0832798928</v>
      </c>
      <c r="Q44" s="4"/>
      <c r="R44" s="4"/>
      <c r="S44" s="4"/>
      <c r="T44" s="4"/>
      <c r="U44" s="4"/>
    </row>
    <row r="45" spans="1:21" s="34" customFormat="1" x14ac:dyDescent="0.3">
      <c r="A45" s="33">
        <v>237</v>
      </c>
      <c r="B45" s="34" t="s">
        <v>101</v>
      </c>
      <c r="C45" s="35">
        <v>157896</v>
      </c>
      <c r="D45" s="35">
        <v>23811</v>
      </c>
      <c r="E45" s="36">
        <f t="shared" si="1"/>
        <v>6631.2208643064132</v>
      </c>
      <c r="F45" s="37">
        <f t="shared" si="8"/>
        <v>0.7981456501073616</v>
      </c>
      <c r="G45" s="38">
        <f t="shared" si="2"/>
        <v>1006.2379790297814</v>
      </c>
      <c r="H45" s="38">
        <f t="shared" si="3"/>
        <v>296.18220873991095</v>
      </c>
      <c r="I45" s="36">
        <f t="shared" si="4"/>
        <v>1302.4201877696923</v>
      </c>
      <c r="J45" s="39">
        <f t="shared" si="10"/>
        <v>-94.293260832930258</v>
      </c>
      <c r="K45" s="36">
        <f t="shared" si="5"/>
        <v>1208.1269269367622</v>
      </c>
      <c r="L45" s="36">
        <f t="shared" si="6"/>
        <v>31011927.090984143</v>
      </c>
      <c r="M45" s="36">
        <f t="shared" si="7"/>
        <v>28766710.257291242</v>
      </c>
      <c r="N45" s="40">
        <f>'jan-mar'!M45</f>
        <v>26263727.845080405</v>
      </c>
      <c r="O45" s="40">
        <f t="shared" si="9"/>
        <v>2502982.412210837</v>
      </c>
      <c r="Q45" s="4"/>
      <c r="R45" s="4"/>
      <c r="S45" s="4"/>
      <c r="T45" s="4"/>
      <c r="U45" s="4"/>
    </row>
    <row r="46" spans="1:21" s="34" customFormat="1" x14ac:dyDescent="0.3">
      <c r="A46" s="33">
        <v>238</v>
      </c>
      <c r="B46" s="34" t="s">
        <v>102</v>
      </c>
      <c r="C46" s="35">
        <v>85909</v>
      </c>
      <c r="D46" s="35">
        <v>12267</v>
      </c>
      <c r="E46" s="36">
        <f t="shared" si="1"/>
        <v>7003.2607809570391</v>
      </c>
      <c r="F46" s="37">
        <f t="shared" si="8"/>
        <v>0.84292504250240896</v>
      </c>
      <c r="G46" s="38">
        <f t="shared" si="2"/>
        <v>783.01402903940595</v>
      </c>
      <c r="H46" s="38">
        <f t="shared" si="3"/>
        <v>165.96823791219188</v>
      </c>
      <c r="I46" s="36">
        <f t="shared" si="4"/>
        <v>948.98226695159781</v>
      </c>
      <c r="J46" s="39">
        <f t="shared" si="10"/>
        <v>-94.293260832930258</v>
      </c>
      <c r="K46" s="36">
        <f t="shared" si="5"/>
        <v>854.68900611866752</v>
      </c>
      <c r="L46" s="36">
        <f t="shared" si="6"/>
        <v>11641165.468695249</v>
      </c>
      <c r="M46" s="36">
        <f t="shared" si="7"/>
        <v>10484470.038057694</v>
      </c>
      <c r="N46" s="40">
        <f>'jan-mar'!M46</f>
        <v>8958913.4003444426</v>
      </c>
      <c r="O46" s="40">
        <f t="shared" si="9"/>
        <v>1525556.6377132516</v>
      </c>
      <c r="Q46" s="4"/>
      <c r="R46" s="4"/>
      <c r="S46" s="4"/>
      <c r="T46" s="4"/>
      <c r="U46" s="4"/>
    </row>
    <row r="47" spans="1:21" s="34" customFormat="1" x14ac:dyDescent="0.3">
      <c r="A47" s="33">
        <v>239</v>
      </c>
      <c r="B47" s="34" t="s">
        <v>103</v>
      </c>
      <c r="C47" s="35">
        <v>17010</v>
      </c>
      <c r="D47" s="35">
        <v>2837</v>
      </c>
      <c r="E47" s="36">
        <f t="shared" si="1"/>
        <v>5995.7701797673599</v>
      </c>
      <c r="F47" s="37">
        <f t="shared" si="8"/>
        <v>0.7216616647144789</v>
      </c>
      <c r="G47" s="38">
        <f t="shared" si="2"/>
        <v>1387.5083897532134</v>
      </c>
      <c r="H47" s="38">
        <f t="shared" si="3"/>
        <v>518.58994832857957</v>
      </c>
      <c r="I47" s="36">
        <f t="shared" si="4"/>
        <v>1906.0983380817929</v>
      </c>
      <c r="J47" s="39">
        <f t="shared" si="10"/>
        <v>-94.293260832930258</v>
      </c>
      <c r="K47" s="36">
        <f t="shared" si="5"/>
        <v>1811.8050772488627</v>
      </c>
      <c r="L47" s="36">
        <f t="shared" si="6"/>
        <v>5407600.9851380466</v>
      </c>
      <c r="M47" s="36">
        <f t="shared" si="7"/>
        <v>5140091.004155024</v>
      </c>
      <c r="N47" s="40">
        <f>'jan-mar'!M47</f>
        <v>4921013.052643449</v>
      </c>
      <c r="O47" s="40">
        <f t="shared" si="9"/>
        <v>219077.95151157491</v>
      </c>
      <c r="Q47" s="4"/>
      <c r="R47" s="4"/>
      <c r="S47" s="4"/>
      <c r="T47" s="4"/>
      <c r="U47" s="4"/>
    </row>
    <row r="48" spans="1:21" s="34" customFormat="1" x14ac:dyDescent="0.3">
      <c r="A48" s="33">
        <v>301</v>
      </c>
      <c r="B48" s="34" t="s">
        <v>104</v>
      </c>
      <c r="C48" s="35">
        <v>6875686</v>
      </c>
      <c r="D48" s="35">
        <v>658390</v>
      </c>
      <c r="E48" s="36">
        <f t="shared" si="1"/>
        <v>10443.181093272984</v>
      </c>
      <c r="F48" s="37">
        <f t="shared" si="8"/>
        <v>1.2569600279406594</v>
      </c>
      <c r="G48" s="38">
        <f t="shared" si="2"/>
        <v>-1280.9381583501611</v>
      </c>
      <c r="H48" s="38">
        <f t="shared" si="3"/>
        <v>0</v>
      </c>
      <c r="I48" s="36">
        <f t="shared" si="4"/>
        <v>-1280.9381583501611</v>
      </c>
      <c r="J48" s="39">
        <f t="shared" si="10"/>
        <v>-94.293260832930258</v>
      </c>
      <c r="K48" s="36">
        <f t="shared" si="5"/>
        <v>-1375.2314191830912</v>
      </c>
      <c r="L48" s="36">
        <f t="shared" si="6"/>
        <v>-843356874.07616258</v>
      </c>
      <c r="M48" s="36">
        <f t="shared" si="7"/>
        <v>-905438614.07595539</v>
      </c>
      <c r="N48" s="40">
        <f>'jan-mar'!M48</f>
        <v>-915139975.34707391</v>
      </c>
      <c r="O48" s="40">
        <f t="shared" si="9"/>
        <v>9701361.2711185217</v>
      </c>
      <c r="Q48" s="4"/>
      <c r="R48" s="4"/>
      <c r="S48" s="4"/>
      <c r="T48" s="4"/>
      <c r="U48" s="4"/>
    </row>
    <row r="49" spans="1:21" s="34" customFormat="1" x14ac:dyDescent="0.3">
      <c r="A49" s="33">
        <v>402</v>
      </c>
      <c r="B49" s="34" t="s">
        <v>105</v>
      </c>
      <c r="C49" s="35">
        <v>120013</v>
      </c>
      <c r="D49" s="35">
        <v>17835</v>
      </c>
      <c r="E49" s="36">
        <f t="shared" si="1"/>
        <v>6729.0720493411827</v>
      </c>
      <c r="F49" s="37">
        <f t="shared" si="8"/>
        <v>0.80992319443765748</v>
      </c>
      <c r="G49" s="38">
        <f t="shared" si="2"/>
        <v>947.52726800891969</v>
      </c>
      <c r="H49" s="38">
        <f t="shared" si="3"/>
        <v>261.93429397774162</v>
      </c>
      <c r="I49" s="36">
        <f t="shared" si="4"/>
        <v>1209.4615619866613</v>
      </c>
      <c r="J49" s="39">
        <f t="shared" si="10"/>
        <v>-94.293260832930258</v>
      </c>
      <c r="K49" s="36">
        <f t="shared" si="5"/>
        <v>1115.1683011537311</v>
      </c>
      <c r="L49" s="36">
        <f t="shared" si="6"/>
        <v>21570746.958032105</v>
      </c>
      <c r="M49" s="36">
        <f t="shared" si="7"/>
        <v>19889026.651076794</v>
      </c>
      <c r="N49" s="40">
        <f>'jan-mar'!M49</f>
        <v>17695085.440217093</v>
      </c>
      <c r="O49" s="40">
        <f t="shared" si="9"/>
        <v>2193941.210859701</v>
      </c>
      <c r="Q49" s="4"/>
      <c r="R49" s="4"/>
      <c r="S49" s="4"/>
      <c r="T49" s="4"/>
      <c r="U49" s="4"/>
    </row>
    <row r="50" spans="1:21" s="34" customFormat="1" x14ac:dyDescent="0.3">
      <c r="A50" s="33">
        <v>403</v>
      </c>
      <c r="B50" s="34" t="s">
        <v>106</v>
      </c>
      <c r="C50" s="35">
        <v>227454</v>
      </c>
      <c r="D50" s="35">
        <v>30120</v>
      </c>
      <c r="E50" s="36">
        <f t="shared" si="1"/>
        <v>7551.5936254980079</v>
      </c>
      <c r="F50" s="37">
        <f t="shared" si="8"/>
        <v>0.9089233682461777</v>
      </c>
      <c r="G50" s="38">
        <f t="shared" si="2"/>
        <v>454.01432231482465</v>
      </c>
      <c r="H50" s="38">
        <f t="shared" si="3"/>
        <v>0</v>
      </c>
      <c r="I50" s="36">
        <f t="shared" si="4"/>
        <v>454.01432231482465</v>
      </c>
      <c r="J50" s="39">
        <f t="shared" si="10"/>
        <v>-94.293260832930258</v>
      </c>
      <c r="K50" s="36">
        <f t="shared" si="5"/>
        <v>359.72106148189437</v>
      </c>
      <c r="L50" s="36">
        <f t="shared" si="6"/>
        <v>13674911.388122519</v>
      </c>
      <c r="M50" s="36">
        <f t="shared" si="7"/>
        <v>10834798.371834658</v>
      </c>
      <c r="N50" s="40">
        <f>'jan-mar'!M50</f>
        <v>8676144.705335943</v>
      </c>
      <c r="O50" s="40">
        <f t="shared" si="9"/>
        <v>2158653.6664987151</v>
      </c>
      <c r="Q50" s="4"/>
      <c r="R50" s="4"/>
      <c r="S50" s="4"/>
      <c r="T50" s="4"/>
      <c r="U50" s="4"/>
    </row>
    <row r="51" spans="1:21" s="34" customFormat="1" x14ac:dyDescent="0.3">
      <c r="A51" s="33">
        <v>412</v>
      </c>
      <c r="B51" s="34" t="s">
        <v>107</v>
      </c>
      <c r="C51" s="35">
        <v>217001</v>
      </c>
      <c r="D51" s="35">
        <v>33597</v>
      </c>
      <c r="E51" s="36">
        <f t="shared" si="1"/>
        <v>6458.9397862904425</v>
      </c>
      <c r="F51" s="37">
        <f t="shared" si="8"/>
        <v>0.77740959021311218</v>
      </c>
      <c r="G51" s="38">
        <f t="shared" si="2"/>
        <v>1109.6066258393639</v>
      </c>
      <c r="H51" s="38">
        <f t="shared" si="3"/>
        <v>356.48058604550067</v>
      </c>
      <c r="I51" s="36">
        <f t="shared" si="4"/>
        <v>1466.0872118848647</v>
      </c>
      <c r="J51" s="39">
        <f t="shared" si="10"/>
        <v>-94.293260832930258</v>
      </c>
      <c r="K51" s="36">
        <f t="shared" si="5"/>
        <v>1371.7939510519345</v>
      </c>
      <c r="L51" s="36">
        <f t="shared" si="6"/>
        <v>49256132.057695799</v>
      </c>
      <c r="M51" s="36">
        <f t="shared" si="7"/>
        <v>46088161.373491846</v>
      </c>
      <c r="N51" s="40">
        <f>'jan-mar'!M51</f>
        <v>41502399.393606603</v>
      </c>
      <c r="O51" s="40">
        <f t="shared" si="9"/>
        <v>4585761.9798852429</v>
      </c>
      <c r="Q51" s="4"/>
      <c r="R51" s="4"/>
      <c r="S51" s="4"/>
      <c r="T51" s="4"/>
      <c r="U51" s="4"/>
    </row>
    <row r="52" spans="1:21" s="34" customFormat="1" x14ac:dyDescent="0.3">
      <c r="A52" s="33">
        <v>415</v>
      </c>
      <c r="B52" s="34" t="s">
        <v>108</v>
      </c>
      <c r="C52" s="35">
        <v>46097</v>
      </c>
      <c r="D52" s="35">
        <v>7588</v>
      </c>
      <c r="E52" s="36">
        <f t="shared" si="1"/>
        <v>6074.986821296784</v>
      </c>
      <c r="F52" s="37">
        <f t="shared" si="8"/>
        <v>0.73119632192868056</v>
      </c>
      <c r="G52" s="38">
        <f t="shared" si="2"/>
        <v>1339.9784048355589</v>
      </c>
      <c r="H52" s="38">
        <f t="shared" si="3"/>
        <v>490.86412379328112</v>
      </c>
      <c r="I52" s="36">
        <f t="shared" si="4"/>
        <v>1830.84252862884</v>
      </c>
      <c r="J52" s="39">
        <f t="shared" si="10"/>
        <v>-94.293260832930258</v>
      </c>
      <c r="K52" s="36">
        <f t="shared" si="5"/>
        <v>1736.5492677959098</v>
      </c>
      <c r="L52" s="36">
        <f t="shared" si="6"/>
        <v>13892433.107235638</v>
      </c>
      <c r="M52" s="36">
        <f t="shared" si="7"/>
        <v>13176935.844035365</v>
      </c>
      <c r="N52" s="40">
        <f>'jan-mar'!M52</f>
        <v>12027966.49399312</v>
      </c>
      <c r="O52" s="40">
        <f t="shared" si="9"/>
        <v>1148969.3500422444</v>
      </c>
      <c r="Q52" s="4"/>
      <c r="R52" s="4"/>
      <c r="S52" s="4"/>
      <c r="T52" s="4"/>
      <c r="U52" s="4"/>
    </row>
    <row r="53" spans="1:21" s="34" customFormat="1" x14ac:dyDescent="0.3">
      <c r="A53" s="33">
        <v>417</v>
      </c>
      <c r="B53" s="34" t="s">
        <v>109</v>
      </c>
      <c r="C53" s="35">
        <v>131459</v>
      </c>
      <c r="D53" s="35">
        <v>20119</v>
      </c>
      <c r="E53" s="36">
        <f t="shared" si="1"/>
        <v>6534.0722699935386</v>
      </c>
      <c r="F53" s="37">
        <f t="shared" si="8"/>
        <v>0.78645267085790993</v>
      </c>
      <c r="G53" s="38">
        <f t="shared" si="2"/>
        <v>1064.5271356175062</v>
      </c>
      <c r="H53" s="38">
        <f t="shared" si="3"/>
        <v>330.18421674941703</v>
      </c>
      <c r="I53" s="36">
        <f t="shared" si="4"/>
        <v>1394.7113523669232</v>
      </c>
      <c r="J53" s="39">
        <f t="shared" si="10"/>
        <v>-94.293260832930258</v>
      </c>
      <c r="K53" s="36">
        <f t="shared" si="5"/>
        <v>1300.418091533993</v>
      </c>
      <c r="L53" s="36">
        <f t="shared" si="6"/>
        <v>28060197.698270127</v>
      </c>
      <c r="M53" s="36">
        <f t="shared" si="7"/>
        <v>26163111.583572406</v>
      </c>
      <c r="N53" s="40">
        <f>'jan-mar'!M53</f>
        <v>23355687.18933152</v>
      </c>
      <c r="O53" s="40">
        <f t="shared" si="9"/>
        <v>2807424.394240886</v>
      </c>
      <c r="Q53" s="4"/>
      <c r="R53" s="4"/>
      <c r="S53" s="4"/>
      <c r="T53" s="4"/>
      <c r="U53" s="4"/>
    </row>
    <row r="54" spans="1:21" s="34" customFormat="1" x14ac:dyDescent="0.3">
      <c r="A54" s="33">
        <v>418</v>
      </c>
      <c r="B54" s="34" t="s">
        <v>110</v>
      </c>
      <c r="C54" s="35">
        <v>29592</v>
      </c>
      <c r="D54" s="35">
        <v>5131</v>
      </c>
      <c r="E54" s="36">
        <f t="shared" si="1"/>
        <v>5767.2968232313387</v>
      </c>
      <c r="F54" s="37">
        <f t="shared" si="8"/>
        <v>0.69416220127989359</v>
      </c>
      <c r="G54" s="38">
        <f t="shared" si="2"/>
        <v>1524.5924036748261</v>
      </c>
      <c r="H54" s="38">
        <f t="shared" si="3"/>
        <v>598.55562311618701</v>
      </c>
      <c r="I54" s="36">
        <f t="shared" si="4"/>
        <v>2123.1480267910129</v>
      </c>
      <c r="J54" s="39">
        <f t="shared" si="10"/>
        <v>-94.293260832930258</v>
      </c>
      <c r="K54" s="36">
        <f t="shared" si="5"/>
        <v>2028.8547659580827</v>
      </c>
      <c r="L54" s="36">
        <f t="shared" si="6"/>
        <v>10893872.525464687</v>
      </c>
      <c r="M54" s="36">
        <f t="shared" si="7"/>
        <v>10410053.804130923</v>
      </c>
      <c r="N54" s="40">
        <f>'jan-mar'!M54</f>
        <v>9883943.4871743117</v>
      </c>
      <c r="O54" s="40">
        <f t="shared" si="9"/>
        <v>526110.31695661135</v>
      </c>
      <c r="Q54" s="4"/>
      <c r="R54" s="4"/>
      <c r="S54" s="4"/>
      <c r="T54" s="4"/>
      <c r="U54" s="4"/>
    </row>
    <row r="55" spans="1:21" s="34" customFormat="1" x14ac:dyDescent="0.3">
      <c r="A55" s="33">
        <v>419</v>
      </c>
      <c r="B55" s="34" t="s">
        <v>111</v>
      </c>
      <c r="C55" s="35">
        <v>52211</v>
      </c>
      <c r="D55" s="35">
        <v>7901</v>
      </c>
      <c r="E55" s="36">
        <f t="shared" si="1"/>
        <v>6608.1508669788636</v>
      </c>
      <c r="F55" s="37">
        <f t="shared" si="8"/>
        <v>0.79536890380502012</v>
      </c>
      <c r="G55" s="38">
        <f t="shared" si="2"/>
        <v>1020.0799774263112</v>
      </c>
      <c r="H55" s="38">
        <f t="shared" si="3"/>
        <v>304.25670780455329</v>
      </c>
      <c r="I55" s="36">
        <f t="shared" si="4"/>
        <v>1324.3366852308645</v>
      </c>
      <c r="J55" s="39">
        <f t="shared" si="10"/>
        <v>-94.293260832930258</v>
      </c>
      <c r="K55" s="36">
        <f t="shared" si="5"/>
        <v>1230.0434243979344</v>
      </c>
      <c r="L55" s="36">
        <f t="shared" si="6"/>
        <v>10463584.15000906</v>
      </c>
      <c r="M55" s="36">
        <f t="shared" si="7"/>
        <v>9718573.0961680785</v>
      </c>
      <c r="N55" s="40">
        <f>'jan-mar'!M55</f>
        <v>8779789.3475276288</v>
      </c>
      <c r="O55" s="40">
        <f t="shared" si="9"/>
        <v>938783.74864044972</v>
      </c>
      <c r="Q55" s="4"/>
      <c r="R55" s="4"/>
      <c r="S55" s="4"/>
      <c r="T55" s="4"/>
      <c r="U55" s="4"/>
    </row>
    <row r="56" spans="1:21" s="34" customFormat="1" x14ac:dyDescent="0.3">
      <c r="A56" s="33">
        <v>420</v>
      </c>
      <c r="B56" s="34" t="s">
        <v>112</v>
      </c>
      <c r="C56" s="35">
        <v>34941</v>
      </c>
      <c r="D56" s="35">
        <v>6142</v>
      </c>
      <c r="E56" s="36">
        <f t="shared" si="1"/>
        <v>5688.8635623575383</v>
      </c>
      <c r="F56" s="37">
        <f t="shared" si="8"/>
        <v>0.68472183316802437</v>
      </c>
      <c r="G56" s="38">
        <f t="shared" si="2"/>
        <v>1571.6523601991064</v>
      </c>
      <c r="H56" s="38">
        <f t="shared" si="3"/>
        <v>626.0072644220171</v>
      </c>
      <c r="I56" s="36">
        <f t="shared" si="4"/>
        <v>2197.6596246211234</v>
      </c>
      <c r="J56" s="39">
        <f t="shared" si="10"/>
        <v>-94.293260832930258</v>
      </c>
      <c r="K56" s="36">
        <f t="shared" si="5"/>
        <v>2103.3663637881932</v>
      </c>
      <c r="L56" s="36">
        <f t="shared" si="6"/>
        <v>13498025.41442294</v>
      </c>
      <c r="M56" s="36">
        <f t="shared" si="7"/>
        <v>12918876.206387082</v>
      </c>
      <c r="N56" s="40">
        <f>'jan-mar'!M56</f>
        <v>12064368.582776193</v>
      </c>
      <c r="O56" s="40">
        <f t="shared" si="9"/>
        <v>854507.62361088954</v>
      </c>
      <c r="Q56" s="4"/>
      <c r="R56" s="4"/>
      <c r="S56" s="4"/>
      <c r="T56" s="4"/>
      <c r="U56" s="4"/>
    </row>
    <row r="57" spans="1:21" s="34" customFormat="1" x14ac:dyDescent="0.3">
      <c r="A57" s="33">
        <v>423</v>
      </c>
      <c r="B57" s="34" t="s">
        <v>113</v>
      </c>
      <c r="C57" s="35">
        <v>29552</v>
      </c>
      <c r="D57" s="35">
        <v>4763</v>
      </c>
      <c r="E57" s="36">
        <f t="shared" si="1"/>
        <v>6204.4929666176777</v>
      </c>
      <c r="F57" s="37">
        <f t="shared" si="8"/>
        <v>0.74678391411798917</v>
      </c>
      <c r="G57" s="38">
        <f t="shared" si="2"/>
        <v>1262.2747176430228</v>
      </c>
      <c r="H57" s="38">
        <f t="shared" si="3"/>
        <v>445.53697293096837</v>
      </c>
      <c r="I57" s="36">
        <f t="shared" si="4"/>
        <v>1707.8116905739912</v>
      </c>
      <c r="J57" s="39">
        <f t="shared" si="10"/>
        <v>-94.293260832930258</v>
      </c>
      <c r="K57" s="36">
        <f t="shared" si="5"/>
        <v>1613.518429741061</v>
      </c>
      <c r="L57" s="36">
        <f t="shared" si="6"/>
        <v>8134307.08220392</v>
      </c>
      <c r="M57" s="36">
        <f t="shared" si="7"/>
        <v>7685188.2808566736</v>
      </c>
      <c r="N57" s="40">
        <f>'jan-mar'!M57</f>
        <v>7395687.863849395</v>
      </c>
      <c r="O57" s="40">
        <f t="shared" si="9"/>
        <v>289500.41700727865</v>
      </c>
      <c r="Q57" s="4"/>
      <c r="R57" s="4"/>
      <c r="S57" s="4"/>
      <c r="T57" s="4"/>
      <c r="U57" s="4"/>
    </row>
    <row r="58" spans="1:21" s="34" customFormat="1" x14ac:dyDescent="0.3">
      <c r="A58" s="33">
        <v>425</v>
      </c>
      <c r="B58" s="34" t="s">
        <v>114</v>
      </c>
      <c r="C58" s="35">
        <v>43526</v>
      </c>
      <c r="D58" s="35">
        <v>7456</v>
      </c>
      <c r="E58" s="36">
        <f t="shared" si="1"/>
        <v>5837.7145922746777</v>
      </c>
      <c r="F58" s="37">
        <f t="shared" si="8"/>
        <v>0.70263781040260131</v>
      </c>
      <c r="G58" s="38">
        <f t="shared" si="2"/>
        <v>1482.3417422488228</v>
      </c>
      <c r="H58" s="38">
        <f t="shared" si="3"/>
        <v>573.90940395101836</v>
      </c>
      <c r="I58" s="36">
        <f t="shared" si="4"/>
        <v>2056.2511461998411</v>
      </c>
      <c r="J58" s="39">
        <f t="shared" si="10"/>
        <v>-94.293260832930258</v>
      </c>
      <c r="K58" s="36">
        <f t="shared" si="5"/>
        <v>1961.9578853669109</v>
      </c>
      <c r="L58" s="36">
        <f t="shared" si="6"/>
        <v>15331408.546066014</v>
      </c>
      <c r="M58" s="36">
        <f t="shared" si="7"/>
        <v>14628357.993295688</v>
      </c>
      <c r="N58" s="40">
        <f>'jan-mar'!M58</f>
        <v>13613287.846496139</v>
      </c>
      <c r="O58" s="40">
        <f t="shared" si="9"/>
        <v>1015070.1467995495</v>
      </c>
      <c r="Q58" s="4"/>
      <c r="R58" s="4"/>
      <c r="S58" s="4"/>
      <c r="T58" s="4"/>
      <c r="U58" s="4"/>
    </row>
    <row r="59" spans="1:21" s="34" customFormat="1" x14ac:dyDescent="0.3">
      <c r="A59" s="33">
        <v>426</v>
      </c>
      <c r="B59" s="34" t="s">
        <v>80</v>
      </c>
      <c r="C59" s="35">
        <v>23614</v>
      </c>
      <c r="D59" s="35">
        <v>3760</v>
      </c>
      <c r="E59" s="36">
        <f t="shared" si="1"/>
        <v>6280.3191489361698</v>
      </c>
      <c r="F59" s="37">
        <f t="shared" si="8"/>
        <v>0.75591048957372653</v>
      </c>
      <c r="G59" s="38">
        <f t="shared" si="2"/>
        <v>1216.7790082519275</v>
      </c>
      <c r="H59" s="38">
        <f t="shared" si="3"/>
        <v>418.99780911949614</v>
      </c>
      <c r="I59" s="36">
        <f t="shared" si="4"/>
        <v>1635.7768173714237</v>
      </c>
      <c r="J59" s="39">
        <f t="shared" si="10"/>
        <v>-94.293260832930258</v>
      </c>
      <c r="K59" s="36">
        <f t="shared" si="5"/>
        <v>1541.4835565384935</v>
      </c>
      <c r="L59" s="36">
        <f t="shared" si="6"/>
        <v>6150520.8333165534</v>
      </c>
      <c r="M59" s="36">
        <f t="shared" si="7"/>
        <v>5795978.1725847358</v>
      </c>
      <c r="N59" s="40">
        <f>'jan-mar'!M59</f>
        <v>5953685.7165806713</v>
      </c>
      <c r="O59" s="40">
        <f t="shared" si="9"/>
        <v>-157707.54399593547</v>
      </c>
      <c r="Q59" s="4"/>
      <c r="R59" s="4"/>
      <c r="S59" s="4"/>
      <c r="T59" s="4"/>
      <c r="U59" s="4"/>
    </row>
    <row r="60" spans="1:21" s="34" customFormat="1" x14ac:dyDescent="0.3">
      <c r="A60" s="33">
        <v>427</v>
      </c>
      <c r="B60" s="34" t="s">
        <v>115</v>
      </c>
      <c r="C60" s="35">
        <v>138796</v>
      </c>
      <c r="D60" s="35">
        <v>21030</v>
      </c>
      <c r="E60" s="36">
        <f t="shared" si="1"/>
        <v>6599.9048977650973</v>
      </c>
      <c r="F60" s="37">
        <f t="shared" si="8"/>
        <v>0.79437640414416388</v>
      </c>
      <c r="G60" s="38">
        <f t="shared" si="2"/>
        <v>1025.0275589545711</v>
      </c>
      <c r="H60" s="38">
        <f t="shared" si="3"/>
        <v>307.14279702937148</v>
      </c>
      <c r="I60" s="36">
        <f t="shared" si="4"/>
        <v>1332.1703559839425</v>
      </c>
      <c r="J60" s="39">
        <f t="shared" si="10"/>
        <v>-94.293260832930258</v>
      </c>
      <c r="K60" s="36">
        <f t="shared" si="5"/>
        <v>1237.8770951510123</v>
      </c>
      <c r="L60" s="36">
        <f t="shared" si="6"/>
        <v>28015542.586342312</v>
      </c>
      <c r="M60" s="36">
        <f t="shared" si="7"/>
        <v>26032555.311025791</v>
      </c>
      <c r="N60" s="40">
        <f>'jan-mar'!M60</f>
        <v>23685425.430769023</v>
      </c>
      <c r="O60" s="40">
        <f t="shared" si="9"/>
        <v>2347129.8802567683</v>
      </c>
      <c r="Q60" s="4"/>
      <c r="R60" s="4"/>
      <c r="S60" s="4"/>
      <c r="T60" s="4"/>
      <c r="U60" s="4"/>
    </row>
    <row r="61" spans="1:21" s="34" customFormat="1" x14ac:dyDescent="0.3">
      <c r="A61" s="33">
        <v>428</v>
      </c>
      <c r="B61" s="34" t="s">
        <v>116</v>
      </c>
      <c r="C61" s="35">
        <v>42728</v>
      </c>
      <c r="D61" s="35">
        <v>6525</v>
      </c>
      <c r="E61" s="36">
        <f t="shared" si="1"/>
        <v>6548.3524904214555</v>
      </c>
      <c r="F61" s="37">
        <f t="shared" si="8"/>
        <v>0.78817146382987469</v>
      </c>
      <c r="G61" s="38">
        <f t="shared" si="2"/>
        <v>1055.959003360756</v>
      </c>
      <c r="H61" s="38">
        <f t="shared" si="3"/>
        <v>325.18613959964614</v>
      </c>
      <c r="I61" s="36">
        <f t="shared" si="4"/>
        <v>1381.1451429604022</v>
      </c>
      <c r="J61" s="39">
        <f t="shared" si="10"/>
        <v>-94.293260832930258</v>
      </c>
      <c r="K61" s="36">
        <f t="shared" si="5"/>
        <v>1286.851882127472</v>
      </c>
      <c r="L61" s="36">
        <f t="shared" si="6"/>
        <v>9011972.0578166246</v>
      </c>
      <c r="M61" s="36">
        <f t="shared" si="7"/>
        <v>8396708.5308817551</v>
      </c>
      <c r="N61" s="40">
        <f>'jan-mar'!M61</f>
        <v>7877842.2342257667</v>
      </c>
      <c r="O61" s="40">
        <f t="shared" si="9"/>
        <v>518866.29665598832</v>
      </c>
      <c r="Q61" s="4"/>
      <c r="R61" s="4"/>
      <c r="S61" s="4"/>
      <c r="T61" s="4"/>
      <c r="U61" s="4"/>
    </row>
    <row r="62" spans="1:21" s="34" customFormat="1" x14ac:dyDescent="0.3">
      <c r="A62" s="33">
        <v>429</v>
      </c>
      <c r="B62" s="34" t="s">
        <v>117</v>
      </c>
      <c r="C62" s="35">
        <v>31236</v>
      </c>
      <c r="D62" s="35">
        <v>4429</v>
      </c>
      <c r="E62" s="36">
        <f t="shared" si="1"/>
        <v>7052.6078121472119</v>
      </c>
      <c r="F62" s="37">
        <f t="shared" si="8"/>
        <v>0.84886453978294008</v>
      </c>
      <c r="G62" s="38">
        <f t="shared" si="2"/>
        <v>753.40581032530224</v>
      </c>
      <c r="H62" s="38">
        <f t="shared" si="3"/>
        <v>148.69677699563138</v>
      </c>
      <c r="I62" s="36">
        <f t="shared" si="4"/>
        <v>902.10258732093359</v>
      </c>
      <c r="J62" s="39">
        <f t="shared" si="10"/>
        <v>-94.293260832930258</v>
      </c>
      <c r="K62" s="36">
        <f t="shared" si="5"/>
        <v>807.80932648800331</v>
      </c>
      <c r="L62" s="36">
        <f t="shared" si="6"/>
        <v>3995412.3592444151</v>
      </c>
      <c r="M62" s="36">
        <f t="shared" si="7"/>
        <v>3577787.5070153666</v>
      </c>
      <c r="N62" s="40">
        <f>'jan-mar'!M62</f>
        <v>4163079.770940369</v>
      </c>
      <c r="O62" s="40">
        <f t="shared" si="9"/>
        <v>-585292.26392500242</v>
      </c>
      <c r="Q62" s="4"/>
      <c r="R62" s="4"/>
      <c r="S62" s="4"/>
      <c r="T62" s="4"/>
      <c r="U62" s="4"/>
    </row>
    <row r="63" spans="1:21" s="34" customFormat="1" x14ac:dyDescent="0.3">
      <c r="A63" s="33">
        <v>430</v>
      </c>
      <c r="B63" s="34" t="s">
        <v>118</v>
      </c>
      <c r="C63" s="35">
        <v>15176</v>
      </c>
      <c r="D63" s="35">
        <v>2600</v>
      </c>
      <c r="E63" s="36">
        <f t="shared" si="1"/>
        <v>5836.9230769230771</v>
      </c>
      <c r="F63" s="37">
        <f t="shared" si="8"/>
        <v>0.70254254219365453</v>
      </c>
      <c r="G63" s="38">
        <f t="shared" si="2"/>
        <v>1482.8166514597831</v>
      </c>
      <c r="H63" s="38">
        <f t="shared" si="3"/>
        <v>574.1864343240785</v>
      </c>
      <c r="I63" s="36">
        <f t="shared" si="4"/>
        <v>2057.0030857838615</v>
      </c>
      <c r="J63" s="39">
        <f t="shared" si="10"/>
        <v>-94.293260832930258</v>
      </c>
      <c r="K63" s="36">
        <f t="shared" si="5"/>
        <v>1962.7098249509313</v>
      </c>
      <c r="L63" s="36">
        <f t="shared" si="6"/>
        <v>5348208.0230380399</v>
      </c>
      <c r="M63" s="36">
        <f t="shared" si="7"/>
        <v>5103045.5448724218</v>
      </c>
      <c r="N63" s="40">
        <f>'jan-mar'!M63</f>
        <v>5211108.208273869</v>
      </c>
      <c r="O63" s="40">
        <f t="shared" si="9"/>
        <v>-108062.66340144724</v>
      </c>
      <c r="Q63" s="4"/>
      <c r="R63" s="4"/>
      <c r="S63" s="4"/>
      <c r="T63" s="4"/>
      <c r="U63" s="4"/>
    </row>
    <row r="64" spans="1:21" s="34" customFormat="1" x14ac:dyDescent="0.3">
      <c r="A64" s="33">
        <v>432</v>
      </c>
      <c r="B64" s="34" t="s">
        <v>119</v>
      </c>
      <c r="C64" s="35">
        <v>15650</v>
      </c>
      <c r="D64" s="35">
        <v>1881</v>
      </c>
      <c r="E64" s="36">
        <f t="shared" si="1"/>
        <v>8320.0425305688459</v>
      </c>
      <c r="F64" s="37">
        <f t="shared" si="8"/>
        <v>1.001415258271048</v>
      </c>
      <c r="G64" s="38">
        <f t="shared" si="2"/>
        <v>-7.0550207276781292</v>
      </c>
      <c r="H64" s="38">
        <f t="shared" si="3"/>
        <v>0</v>
      </c>
      <c r="I64" s="36">
        <f t="shared" si="4"/>
        <v>-7.0550207276781292</v>
      </c>
      <c r="J64" s="39">
        <f t="shared" si="10"/>
        <v>-94.293260832930258</v>
      </c>
      <c r="K64" s="36">
        <f t="shared" si="5"/>
        <v>-101.34828156060838</v>
      </c>
      <c r="L64" s="36">
        <f t="shared" si="6"/>
        <v>-13270.493988762561</v>
      </c>
      <c r="M64" s="36">
        <f t="shared" si="7"/>
        <v>-190636.11761550436</v>
      </c>
      <c r="N64" s="40">
        <f>'jan-mar'!M64</f>
        <v>1315920.7268319791</v>
      </c>
      <c r="O64" s="40">
        <f t="shared" si="9"/>
        <v>-1506556.8444474835</v>
      </c>
      <c r="Q64" s="4"/>
      <c r="R64" s="4"/>
      <c r="S64" s="4"/>
      <c r="T64" s="4"/>
      <c r="U64" s="4"/>
    </row>
    <row r="65" spans="1:21" s="34" customFormat="1" x14ac:dyDescent="0.3">
      <c r="A65" s="33">
        <v>434</v>
      </c>
      <c r="B65" s="34" t="s">
        <v>120</v>
      </c>
      <c r="C65" s="35">
        <v>7330</v>
      </c>
      <c r="D65" s="35">
        <v>1305</v>
      </c>
      <c r="E65" s="36">
        <f t="shared" si="1"/>
        <v>5616.8582375478927</v>
      </c>
      <c r="F65" s="37">
        <f t="shared" si="8"/>
        <v>0.67605514298270242</v>
      </c>
      <c r="G65" s="38">
        <f t="shared" si="2"/>
        <v>1614.8555550848937</v>
      </c>
      <c r="H65" s="38">
        <f t="shared" si="3"/>
        <v>651.20912810539312</v>
      </c>
      <c r="I65" s="36">
        <f t="shared" si="4"/>
        <v>2266.0646831902868</v>
      </c>
      <c r="J65" s="39">
        <f t="shared" si="10"/>
        <v>-94.293260832930258</v>
      </c>
      <c r="K65" s="36">
        <f t="shared" si="5"/>
        <v>2171.7714223573566</v>
      </c>
      <c r="L65" s="36">
        <f t="shared" si="6"/>
        <v>2957214.4115633243</v>
      </c>
      <c r="M65" s="36">
        <f t="shared" si="7"/>
        <v>2834161.7061763504</v>
      </c>
      <c r="N65" s="40">
        <f>'jan-mar'!M65</f>
        <v>2679468.4468451533</v>
      </c>
      <c r="O65" s="40">
        <f t="shared" si="9"/>
        <v>154693.25933119701</v>
      </c>
      <c r="Q65" s="4"/>
      <c r="R65" s="4"/>
      <c r="S65" s="4"/>
      <c r="T65" s="4"/>
      <c r="U65" s="4"/>
    </row>
    <row r="66" spans="1:21" s="34" customFormat="1" x14ac:dyDescent="0.3">
      <c r="A66" s="33">
        <v>436</v>
      </c>
      <c r="B66" s="34" t="s">
        <v>121</v>
      </c>
      <c r="C66" s="35">
        <v>8429</v>
      </c>
      <c r="D66" s="35">
        <v>1620</v>
      </c>
      <c r="E66" s="36">
        <f t="shared" si="1"/>
        <v>5203.0864197530864</v>
      </c>
      <c r="F66" s="37">
        <f t="shared" si="8"/>
        <v>0.62625282403302551</v>
      </c>
      <c r="G66" s="38">
        <f t="shared" si="2"/>
        <v>1863.1186457617775</v>
      </c>
      <c r="H66" s="38">
        <f t="shared" si="3"/>
        <v>796.02926433357527</v>
      </c>
      <c r="I66" s="36">
        <f t="shared" si="4"/>
        <v>2659.1479100953529</v>
      </c>
      <c r="J66" s="39">
        <f t="shared" si="10"/>
        <v>-94.293260832930258</v>
      </c>
      <c r="K66" s="36">
        <f t="shared" si="5"/>
        <v>2564.8546492624228</v>
      </c>
      <c r="L66" s="36">
        <f t="shared" si="6"/>
        <v>4307819.6143544717</v>
      </c>
      <c r="M66" s="36">
        <f t="shared" si="7"/>
        <v>4155064.5318051251</v>
      </c>
      <c r="N66" s="40">
        <f>'jan-mar'!M66</f>
        <v>3858597.0374629488</v>
      </c>
      <c r="O66" s="40">
        <f t="shared" si="9"/>
        <v>296467.49434217624</v>
      </c>
      <c r="Q66" s="4"/>
      <c r="R66" s="4"/>
      <c r="S66" s="4"/>
      <c r="T66" s="4"/>
      <c r="U66" s="4"/>
    </row>
    <row r="67" spans="1:21" s="34" customFormat="1" x14ac:dyDescent="0.3">
      <c r="A67" s="33">
        <v>437</v>
      </c>
      <c r="B67" s="34" t="s">
        <v>122</v>
      </c>
      <c r="C67" s="35">
        <v>38694</v>
      </c>
      <c r="D67" s="35">
        <v>5580</v>
      </c>
      <c r="E67" s="36">
        <f t="shared" si="1"/>
        <v>6934.4086021505373</v>
      </c>
      <c r="F67" s="37">
        <f t="shared" si="8"/>
        <v>0.83463787063174755</v>
      </c>
      <c r="G67" s="38">
        <f t="shared" si="2"/>
        <v>824.32533632330706</v>
      </c>
      <c r="H67" s="38">
        <f t="shared" si="3"/>
        <v>190.0665004944675</v>
      </c>
      <c r="I67" s="36">
        <f t="shared" si="4"/>
        <v>1014.3918368177746</v>
      </c>
      <c r="J67" s="39">
        <f t="shared" si="10"/>
        <v>-94.293260832930258</v>
      </c>
      <c r="K67" s="36">
        <f t="shared" si="5"/>
        <v>920.09857598484427</v>
      </c>
      <c r="L67" s="36">
        <f t="shared" si="6"/>
        <v>5660306.449443182</v>
      </c>
      <c r="M67" s="36">
        <f t="shared" si="7"/>
        <v>5134150.0539954314</v>
      </c>
      <c r="N67" s="40">
        <f>'jan-mar'!M67</f>
        <v>6358256.4623723775</v>
      </c>
      <c r="O67" s="40">
        <f t="shared" si="9"/>
        <v>-1224106.4083769461</v>
      </c>
      <c r="Q67" s="4"/>
      <c r="R67" s="4"/>
      <c r="S67" s="4"/>
      <c r="T67" s="4"/>
      <c r="U67" s="4"/>
    </row>
    <row r="68" spans="1:21" s="34" customFormat="1" x14ac:dyDescent="0.3">
      <c r="A68" s="33">
        <v>438</v>
      </c>
      <c r="B68" s="34" t="s">
        <v>123</v>
      </c>
      <c r="C68" s="35">
        <v>15880</v>
      </c>
      <c r="D68" s="35">
        <v>2426</v>
      </c>
      <c r="E68" s="36">
        <f t="shared" si="1"/>
        <v>6545.7543281121189</v>
      </c>
      <c r="F68" s="37">
        <f t="shared" si="8"/>
        <v>0.78785874434911785</v>
      </c>
      <c r="G68" s="38">
        <f t="shared" si="2"/>
        <v>1057.517900746358</v>
      </c>
      <c r="H68" s="38">
        <f t="shared" si="3"/>
        <v>326.09549640791397</v>
      </c>
      <c r="I68" s="36">
        <f t="shared" si="4"/>
        <v>1383.613397154272</v>
      </c>
      <c r="J68" s="39">
        <f t="shared" si="10"/>
        <v>-94.293260832930258</v>
      </c>
      <c r="K68" s="36">
        <f t="shared" si="5"/>
        <v>1289.3201363213418</v>
      </c>
      <c r="L68" s="36">
        <f t="shared" si="6"/>
        <v>3356646.1014962639</v>
      </c>
      <c r="M68" s="36">
        <f t="shared" si="7"/>
        <v>3127890.6507155751</v>
      </c>
      <c r="N68" s="40">
        <f>'jan-mar'!M68</f>
        <v>3471659.0820278483</v>
      </c>
      <c r="O68" s="40">
        <f t="shared" si="9"/>
        <v>-343768.43131227326</v>
      </c>
      <c r="Q68" s="4"/>
      <c r="R68" s="4"/>
      <c r="S68" s="4"/>
      <c r="T68" s="4"/>
      <c r="U68" s="4"/>
    </row>
    <row r="69" spans="1:21" s="34" customFormat="1" x14ac:dyDescent="0.3">
      <c r="A69" s="33">
        <v>439</v>
      </c>
      <c r="B69" s="34" t="s">
        <v>124</v>
      </c>
      <c r="C69" s="35">
        <v>9955</v>
      </c>
      <c r="D69" s="35">
        <v>1592</v>
      </c>
      <c r="E69" s="36">
        <f t="shared" si="1"/>
        <v>6253.140703517588</v>
      </c>
      <c r="F69" s="37">
        <f t="shared" si="8"/>
        <v>0.75263924308210628</v>
      </c>
      <c r="G69" s="38">
        <f t="shared" si="2"/>
        <v>1233.0860755030765</v>
      </c>
      <c r="H69" s="38">
        <f t="shared" si="3"/>
        <v>428.51026501599972</v>
      </c>
      <c r="I69" s="36">
        <f t="shared" si="4"/>
        <v>1661.5963405190762</v>
      </c>
      <c r="J69" s="39">
        <f t="shared" si="10"/>
        <v>-94.293260832930258</v>
      </c>
      <c r="K69" s="36">
        <f t="shared" si="5"/>
        <v>1567.303079686146</v>
      </c>
      <c r="L69" s="36">
        <f t="shared" si="6"/>
        <v>2645261.3741063694</v>
      </c>
      <c r="M69" s="36">
        <f t="shared" si="7"/>
        <v>2495146.5028603445</v>
      </c>
      <c r="N69" s="40">
        <f>'jan-mar'!M69</f>
        <v>2806466.7182969218</v>
      </c>
      <c r="O69" s="40">
        <f t="shared" si="9"/>
        <v>-311320.21543657733</v>
      </c>
      <c r="Q69" s="4"/>
      <c r="R69" s="4"/>
      <c r="S69" s="4"/>
      <c r="T69" s="4"/>
      <c r="U69" s="4"/>
    </row>
    <row r="70" spans="1:21" s="34" customFormat="1" x14ac:dyDescent="0.3">
      <c r="A70" s="33">
        <v>441</v>
      </c>
      <c r="B70" s="34" t="s">
        <v>125</v>
      </c>
      <c r="C70" s="35">
        <v>11710</v>
      </c>
      <c r="D70" s="35">
        <v>1956</v>
      </c>
      <c r="E70" s="36">
        <f t="shared" si="1"/>
        <v>5986.707566462168</v>
      </c>
      <c r="F70" s="37">
        <f t="shared" si="8"/>
        <v>0.72057087230442984</v>
      </c>
      <c r="G70" s="38">
        <f t="shared" si="2"/>
        <v>1392.9459577363286</v>
      </c>
      <c r="H70" s="38">
        <f t="shared" si="3"/>
        <v>521.76186298539676</v>
      </c>
      <c r="I70" s="36">
        <f t="shared" si="4"/>
        <v>1914.7078207217255</v>
      </c>
      <c r="J70" s="39">
        <f t="shared" si="10"/>
        <v>-94.293260832930258</v>
      </c>
      <c r="K70" s="36">
        <f t="shared" si="5"/>
        <v>1820.4145598887953</v>
      </c>
      <c r="L70" s="36">
        <f t="shared" si="6"/>
        <v>3745168.4973316952</v>
      </c>
      <c r="M70" s="36">
        <f t="shared" si="7"/>
        <v>3560730.8791424837</v>
      </c>
      <c r="N70" s="40">
        <f>'jan-mar'!M70</f>
        <v>3207910.8674552641</v>
      </c>
      <c r="O70" s="40">
        <f t="shared" si="9"/>
        <v>352820.01168721961</v>
      </c>
      <c r="Q70" s="4"/>
      <c r="R70" s="4"/>
      <c r="S70" s="4"/>
      <c r="T70" s="4"/>
      <c r="U70" s="4"/>
    </row>
    <row r="71" spans="1:21" s="34" customFormat="1" x14ac:dyDescent="0.3">
      <c r="A71" s="33">
        <v>501</v>
      </c>
      <c r="B71" s="34" t="s">
        <v>126</v>
      </c>
      <c r="C71" s="35">
        <v>212122</v>
      </c>
      <c r="D71" s="35">
        <v>27476</v>
      </c>
      <c r="E71" s="36">
        <f t="shared" si="1"/>
        <v>7720.264958509244</v>
      </c>
      <c r="F71" s="37">
        <f t="shared" si="8"/>
        <v>0.92922495275007577</v>
      </c>
      <c r="G71" s="38">
        <f t="shared" si="2"/>
        <v>352.81152250808299</v>
      </c>
      <c r="H71" s="38">
        <f t="shared" si="3"/>
        <v>0</v>
      </c>
      <c r="I71" s="36">
        <f t="shared" si="4"/>
        <v>352.81152250808299</v>
      </c>
      <c r="J71" s="39">
        <f t="shared" si="10"/>
        <v>-94.293260832930258</v>
      </c>
      <c r="K71" s="36">
        <f t="shared" si="5"/>
        <v>258.51826167515276</v>
      </c>
      <c r="L71" s="36">
        <f t="shared" si="6"/>
        <v>9693849.392432088</v>
      </c>
      <c r="M71" s="36">
        <f t="shared" si="7"/>
        <v>7103047.7577864975</v>
      </c>
      <c r="N71" s="40">
        <f>'jan-mar'!M71</f>
        <v>5695176.2258901102</v>
      </c>
      <c r="O71" s="40">
        <f t="shared" si="9"/>
        <v>1407871.5318963872</v>
      </c>
      <c r="Q71" s="4"/>
      <c r="R71" s="4"/>
      <c r="S71" s="4"/>
      <c r="T71" s="4"/>
      <c r="U71" s="4"/>
    </row>
    <row r="72" spans="1:21" s="34" customFormat="1" x14ac:dyDescent="0.3">
      <c r="A72" s="33">
        <v>502</v>
      </c>
      <c r="B72" s="34" t="s">
        <v>127</v>
      </c>
      <c r="C72" s="35">
        <v>203836</v>
      </c>
      <c r="D72" s="35">
        <v>30137</v>
      </c>
      <c r="E72" s="36">
        <f t="shared" ref="E72:E135" si="11">(C72*1000)/D72</f>
        <v>6763.646016524538</v>
      </c>
      <c r="F72" s="37">
        <f t="shared" si="8"/>
        <v>0.81408457920812782</v>
      </c>
      <c r="G72" s="38">
        <f t="shared" ref="G72:G135" si="12">(E$437-E72)*0.6</f>
        <v>926.78288769890651</v>
      </c>
      <c r="H72" s="38">
        <f t="shared" ref="H72:H135" si="13">IF(E72&gt;=E$437*0.9,0,IF(E72&lt;0.9*E$437,(E$437*0.9-E72)*0.35))</f>
        <v>249.83340546356723</v>
      </c>
      <c r="I72" s="36">
        <f t="shared" ref="I72:I135" si="14">G72+H72</f>
        <v>1176.6162931624738</v>
      </c>
      <c r="J72" s="39">
        <f t="shared" si="10"/>
        <v>-94.293260832930258</v>
      </c>
      <c r="K72" s="36">
        <f t="shared" ref="K72:K135" si="15">I72+J72</f>
        <v>1082.3230323295436</v>
      </c>
      <c r="L72" s="36">
        <f t="shared" ref="L72:L135" si="16">(I72*D72)</f>
        <v>35459685.227037475</v>
      </c>
      <c r="M72" s="36">
        <f t="shared" ref="M72:M135" si="17">(K72*D72)</f>
        <v>32617969.225315455</v>
      </c>
      <c r="N72" s="40">
        <f>'jan-mar'!M72</f>
        <v>28429674.239519075</v>
      </c>
      <c r="O72" s="40">
        <f t="shared" si="9"/>
        <v>4188294.9857963808</v>
      </c>
      <c r="Q72" s="4"/>
      <c r="R72" s="4"/>
      <c r="S72" s="4"/>
      <c r="T72" s="4"/>
      <c r="U72" s="4"/>
    </row>
    <row r="73" spans="1:21" s="34" customFormat="1" x14ac:dyDescent="0.3">
      <c r="A73" s="33">
        <v>511</v>
      </c>
      <c r="B73" s="34" t="s">
        <v>128</v>
      </c>
      <c r="C73" s="35">
        <v>17251</v>
      </c>
      <c r="D73" s="35">
        <v>2701</v>
      </c>
      <c r="E73" s="36">
        <f t="shared" si="11"/>
        <v>6386.8937430581263</v>
      </c>
      <c r="F73" s="37">
        <f t="shared" ref="F73:F136" si="18">IF(ISNUMBER(C73),E73/E$437,"")</f>
        <v>0.76873799908532447</v>
      </c>
      <c r="G73" s="38">
        <f t="shared" si="12"/>
        <v>1152.8342517787535</v>
      </c>
      <c r="H73" s="38">
        <f t="shared" si="13"/>
        <v>381.6967011768113</v>
      </c>
      <c r="I73" s="36">
        <f t="shared" si="14"/>
        <v>1534.5309529555648</v>
      </c>
      <c r="J73" s="39">
        <f t="shared" si="10"/>
        <v>-94.293260832930258</v>
      </c>
      <c r="K73" s="36">
        <f t="shared" si="15"/>
        <v>1440.2376921226346</v>
      </c>
      <c r="L73" s="36">
        <f t="shared" si="16"/>
        <v>4144768.1039329804</v>
      </c>
      <c r="M73" s="36">
        <f t="shared" si="17"/>
        <v>3890082.0064232359</v>
      </c>
      <c r="N73" s="40">
        <f>'jan-mar'!M73</f>
        <v>3653822.9309798912</v>
      </c>
      <c r="O73" s="40">
        <f t="shared" ref="O73:O136" si="19">M73-N73</f>
        <v>236259.07544334466</v>
      </c>
      <c r="Q73" s="4"/>
      <c r="R73" s="4"/>
      <c r="S73" s="4"/>
      <c r="T73" s="4"/>
      <c r="U73" s="4"/>
    </row>
    <row r="74" spans="1:21" s="34" customFormat="1" x14ac:dyDescent="0.3">
      <c r="A74" s="33">
        <v>512</v>
      </c>
      <c r="B74" s="34" t="s">
        <v>129</v>
      </c>
      <c r="C74" s="35">
        <v>13704</v>
      </c>
      <c r="D74" s="35">
        <v>2055</v>
      </c>
      <c r="E74" s="36">
        <f t="shared" si="11"/>
        <v>6668.6131386861316</v>
      </c>
      <c r="F74" s="37">
        <f t="shared" si="18"/>
        <v>0.80264625139247869</v>
      </c>
      <c r="G74" s="38">
        <f t="shared" si="12"/>
        <v>983.80261440195045</v>
      </c>
      <c r="H74" s="38">
        <f t="shared" si="13"/>
        <v>283.09491270700948</v>
      </c>
      <c r="I74" s="36">
        <f t="shared" si="14"/>
        <v>1266.8975271089598</v>
      </c>
      <c r="J74" s="39">
        <f t="shared" ref="J74:J137" si="20">I$439</f>
        <v>-94.293260832930258</v>
      </c>
      <c r="K74" s="36">
        <f t="shared" si="15"/>
        <v>1172.6042662760296</v>
      </c>
      <c r="L74" s="36">
        <f t="shared" si="16"/>
        <v>2603474.4182089125</v>
      </c>
      <c r="M74" s="36">
        <f t="shared" si="17"/>
        <v>2409701.7671972411</v>
      </c>
      <c r="N74" s="40">
        <f>'jan-mar'!M74</f>
        <v>2737119.8530780002</v>
      </c>
      <c r="O74" s="40">
        <f t="shared" si="19"/>
        <v>-327418.08588075917</v>
      </c>
      <c r="Q74" s="4"/>
      <c r="R74" s="4"/>
      <c r="S74" s="4"/>
      <c r="T74" s="4"/>
      <c r="U74" s="4"/>
    </row>
    <row r="75" spans="1:21" s="34" customFormat="1" x14ac:dyDescent="0.3">
      <c r="A75" s="33">
        <v>513</v>
      </c>
      <c r="B75" s="34" t="s">
        <v>130</v>
      </c>
      <c r="C75" s="35">
        <v>24098</v>
      </c>
      <c r="D75" s="35">
        <v>2204</v>
      </c>
      <c r="E75" s="36">
        <f t="shared" si="11"/>
        <v>10933.756805807623</v>
      </c>
      <c r="F75" s="37">
        <f t="shared" si="18"/>
        <v>1.316006601568666</v>
      </c>
      <c r="G75" s="38">
        <f t="shared" si="12"/>
        <v>-1575.2835858709443</v>
      </c>
      <c r="H75" s="38">
        <f t="shared" si="13"/>
        <v>0</v>
      </c>
      <c r="I75" s="36">
        <f t="shared" si="14"/>
        <v>-1575.2835858709443</v>
      </c>
      <c r="J75" s="39">
        <f t="shared" si="20"/>
        <v>-94.293260832930258</v>
      </c>
      <c r="K75" s="36">
        <f t="shared" si="15"/>
        <v>-1669.5768467038745</v>
      </c>
      <c r="L75" s="36">
        <f t="shared" si="16"/>
        <v>-3471925.023259561</v>
      </c>
      <c r="M75" s="36">
        <f t="shared" si="17"/>
        <v>-3679747.3701353394</v>
      </c>
      <c r="N75" s="40">
        <f>'jan-mar'!M75</f>
        <v>-847297.37946346577</v>
      </c>
      <c r="O75" s="40">
        <f t="shared" si="19"/>
        <v>-2832449.9906718736</v>
      </c>
      <c r="Q75" s="4"/>
      <c r="R75" s="4"/>
      <c r="S75" s="4"/>
      <c r="T75" s="4"/>
      <c r="U75" s="4"/>
    </row>
    <row r="76" spans="1:21" s="34" customFormat="1" x14ac:dyDescent="0.3">
      <c r="A76" s="33">
        <v>514</v>
      </c>
      <c r="B76" s="34" t="s">
        <v>131</v>
      </c>
      <c r="C76" s="35">
        <v>16232</v>
      </c>
      <c r="D76" s="35">
        <v>2347</v>
      </c>
      <c r="E76" s="36">
        <f t="shared" si="11"/>
        <v>6916.0630592245416</v>
      </c>
      <c r="F76" s="37">
        <f t="shared" si="18"/>
        <v>0.83242976814430714</v>
      </c>
      <c r="G76" s="38">
        <f t="shared" si="12"/>
        <v>835.33266207890449</v>
      </c>
      <c r="H76" s="38">
        <f t="shared" si="13"/>
        <v>196.48744051856602</v>
      </c>
      <c r="I76" s="36">
        <f t="shared" si="14"/>
        <v>1031.8201025974704</v>
      </c>
      <c r="J76" s="39">
        <f t="shared" si="20"/>
        <v>-94.293260832930258</v>
      </c>
      <c r="K76" s="36">
        <f t="shared" si="15"/>
        <v>937.52684176454011</v>
      </c>
      <c r="L76" s="36">
        <f t="shared" si="16"/>
        <v>2421681.7807962629</v>
      </c>
      <c r="M76" s="36">
        <f t="shared" si="17"/>
        <v>2200375.4976213756</v>
      </c>
      <c r="N76" s="40">
        <f>'jan-mar'!M76</f>
        <v>2867257.4672379871</v>
      </c>
      <c r="O76" s="40">
        <f t="shared" si="19"/>
        <v>-666881.96961661149</v>
      </c>
      <c r="Q76" s="4"/>
      <c r="R76" s="4"/>
      <c r="S76" s="4"/>
      <c r="T76" s="4"/>
      <c r="U76" s="4"/>
    </row>
    <row r="77" spans="1:21" s="34" customFormat="1" x14ac:dyDescent="0.3">
      <c r="A77" s="33">
        <v>515</v>
      </c>
      <c r="B77" s="34" t="s">
        <v>132</v>
      </c>
      <c r="C77" s="35">
        <v>23060</v>
      </c>
      <c r="D77" s="35">
        <v>3664</v>
      </c>
      <c r="E77" s="36">
        <f t="shared" si="11"/>
        <v>6293.6681222707421</v>
      </c>
      <c r="F77" s="37">
        <f t="shared" si="18"/>
        <v>0.75751719597340883</v>
      </c>
      <c r="G77" s="38">
        <f t="shared" si="12"/>
        <v>1208.769624251184</v>
      </c>
      <c r="H77" s="38">
        <f t="shared" si="13"/>
        <v>414.3256684523958</v>
      </c>
      <c r="I77" s="36">
        <f t="shared" si="14"/>
        <v>1623.0952927035798</v>
      </c>
      <c r="J77" s="39">
        <f t="shared" si="20"/>
        <v>-94.293260832930258</v>
      </c>
      <c r="K77" s="36">
        <f t="shared" si="15"/>
        <v>1528.8020318706497</v>
      </c>
      <c r="L77" s="36">
        <f t="shared" si="16"/>
        <v>5947021.1524659162</v>
      </c>
      <c r="M77" s="36">
        <f t="shared" si="17"/>
        <v>5601530.6447740607</v>
      </c>
      <c r="N77" s="40">
        <f>'jan-mar'!M77</f>
        <v>5905760.3365828656</v>
      </c>
      <c r="O77" s="40">
        <f t="shared" si="19"/>
        <v>-304229.69180880487</v>
      </c>
      <c r="Q77" s="4"/>
      <c r="R77" s="4"/>
      <c r="S77" s="4"/>
      <c r="T77" s="4"/>
      <c r="U77" s="4"/>
    </row>
    <row r="78" spans="1:21" s="34" customFormat="1" x14ac:dyDescent="0.3">
      <c r="A78" s="33">
        <v>516</v>
      </c>
      <c r="B78" s="34" t="s">
        <v>133</v>
      </c>
      <c r="C78" s="35">
        <v>48937</v>
      </c>
      <c r="D78" s="35">
        <v>5741</v>
      </c>
      <c r="E78" s="36">
        <f t="shared" si="11"/>
        <v>8524.1247169482667</v>
      </c>
      <c r="F78" s="37">
        <f t="shared" si="18"/>
        <v>1.0259789566693176</v>
      </c>
      <c r="G78" s="38">
        <f t="shared" si="12"/>
        <v>-129.50433255533062</v>
      </c>
      <c r="H78" s="38">
        <f t="shared" si="13"/>
        <v>0</v>
      </c>
      <c r="I78" s="36">
        <f t="shared" si="14"/>
        <v>-129.50433255533062</v>
      </c>
      <c r="J78" s="39">
        <f t="shared" si="20"/>
        <v>-94.293260832930258</v>
      </c>
      <c r="K78" s="36">
        <f t="shared" si="15"/>
        <v>-223.79759338826088</v>
      </c>
      <c r="L78" s="36">
        <f t="shared" si="16"/>
        <v>-743484.37320015312</v>
      </c>
      <c r="M78" s="36">
        <f t="shared" si="17"/>
        <v>-1284821.9836420056</v>
      </c>
      <c r="N78" s="40">
        <f>'jan-mar'!M78</f>
        <v>1813066.1272687116</v>
      </c>
      <c r="O78" s="40">
        <f t="shared" si="19"/>
        <v>-3097888.1109107174</v>
      </c>
      <c r="Q78" s="4"/>
      <c r="R78" s="4"/>
      <c r="S78" s="4"/>
      <c r="T78" s="4"/>
      <c r="U78" s="4"/>
    </row>
    <row r="79" spans="1:21" s="34" customFormat="1" x14ac:dyDescent="0.3">
      <c r="A79" s="33">
        <v>517</v>
      </c>
      <c r="B79" s="34" t="s">
        <v>134</v>
      </c>
      <c r="C79" s="35">
        <v>33777</v>
      </c>
      <c r="D79" s="35">
        <v>5935</v>
      </c>
      <c r="E79" s="36">
        <f t="shared" si="11"/>
        <v>5691.1541701769165</v>
      </c>
      <c r="F79" s="37">
        <f t="shared" si="18"/>
        <v>0.68499753483813153</v>
      </c>
      <c r="G79" s="38">
        <f t="shared" si="12"/>
        <v>1570.2779955074795</v>
      </c>
      <c r="H79" s="38">
        <f t="shared" si="13"/>
        <v>625.2055516852347</v>
      </c>
      <c r="I79" s="36">
        <f t="shared" si="14"/>
        <v>2195.4835471927145</v>
      </c>
      <c r="J79" s="39">
        <f t="shared" si="20"/>
        <v>-94.293260832930258</v>
      </c>
      <c r="K79" s="36">
        <f t="shared" si="15"/>
        <v>2101.1902863597843</v>
      </c>
      <c r="L79" s="36">
        <f t="shared" si="16"/>
        <v>13030194.85258876</v>
      </c>
      <c r="M79" s="36">
        <f t="shared" si="17"/>
        <v>12470564.34954532</v>
      </c>
      <c r="N79" s="40">
        <f>'jan-mar'!M79</f>
        <v>11972399.794655927</v>
      </c>
      <c r="O79" s="40">
        <f t="shared" si="19"/>
        <v>498164.55488939397</v>
      </c>
      <c r="Q79" s="4"/>
      <c r="R79" s="4"/>
      <c r="S79" s="4"/>
      <c r="T79" s="4"/>
      <c r="U79" s="4"/>
    </row>
    <row r="80" spans="1:21" s="34" customFormat="1" x14ac:dyDescent="0.3">
      <c r="A80" s="33">
        <v>519</v>
      </c>
      <c r="B80" s="34" t="s">
        <v>135</v>
      </c>
      <c r="C80" s="35">
        <v>25590</v>
      </c>
      <c r="D80" s="35">
        <v>3154</v>
      </c>
      <c r="E80" s="36">
        <f t="shared" si="11"/>
        <v>8113.5066582117943</v>
      </c>
      <c r="F80" s="37">
        <f t="shared" si="18"/>
        <v>0.9765562298227245</v>
      </c>
      <c r="G80" s="38">
        <f t="shared" si="12"/>
        <v>116.86650268655285</v>
      </c>
      <c r="H80" s="38">
        <f t="shared" si="13"/>
        <v>0</v>
      </c>
      <c r="I80" s="36">
        <f t="shared" si="14"/>
        <v>116.86650268655285</v>
      </c>
      <c r="J80" s="39">
        <f t="shared" si="20"/>
        <v>-94.293260832930258</v>
      </c>
      <c r="K80" s="36">
        <f t="shared" si="15"/>
        <v>22.573241853622591</v>
      </c>
      <c r="L80" s="36">
        <f t="shared" si="16"/>
        <v>368596.94947338768</v>
      </c>
      <c r="M80" s="36">
        <f t="shared" si="17"/>
        <v>71196.004806325654</v>
      </c>
      <c r="N80" s="40">
        <f>'jan-mar'!M80</f>
        <v>1237867.5431815917</v>
      </c>
      <c r="O80" s="40">
        <f t="shared" si="19"/>
        <v>-1166671.5383752659</v>
      </c>
      <c r="Q80" s="4"/>
      <c r="R80" s="4"/>
      <c r="S80" s="4"/>
      <c r="T80" s="4"/>
      <c r="U80" s="4"/>
    </row>
    <row r="81" spans="1:21" s="34" customFormat="1" x14ac:dyDescent="0.3">
      <c r="A81" s="33">
        <v>520</v>
      </c>
      <c r="B81" s="34" t="s">
        <v>136</v>
      </c>
      <c r="C81" s="35">
        <v>29008</v>
      </c>
      <c r="D81" s="35">
        <v>4462</v>
      </c>
      <c r="E81" s="36">
        <f t="shared" si="11"/>
        <v>6501.1205737337514</v>
      </c>
      <c r="F81" s="37">
        <f t="shared" si="18"/>
        <v>0.78248654552871555</v>
      </c>
      <c r="G81" s="38">
        <f t="shared" si="12"/>
        <v>1084.2981533733785</v>
      </c>
      <c r="H81" s="38">
        <f t="shared" si="13"/>
        <v>341.71731044034254</v>
      </c>
      <c r="I81" s="36">
        <f t="shared" si="14"/>
        <v>1426.015463813721</v>
      </c>
      <c r="J81" s="39">
        <f t="shared" si="20"/>
        <v>-94.293260832930258</v>
      </c>
      <c r="K81" s="36">
        <f t="shared" si="15"/>
        <v>1331.7222029807908</v>
      </c>
      <c r="L81" s="36">
        <f t="shared" si="16"/>
        <v>6362880.9995368235</v>
      </c>
      <c r="M81" s="36">
        <f t="shared" si="17"/>
        <v>5942144.469700289</v>
      </c>
      <c r="N81" s="40">
        <f>'jan-mar'!M81</f>
        <v>5564149.4328146139</v>
      </c>
      <c r="O81" s="40">
        <f t="shared" si="19"/>
        <v>377995.03688567504</v>
      </c>
      <c r="Q81" s="4"/>
      <c r="R81" s="4"/>
      <c r="S81" s="4"/>
      <c r="T81" s="4"/>
      <c r="U81" s="4"/>
    </row>
    <row r="82" spans="1:21" s="34" customFormat="1" x14ac:dyDescent="0.3">
      <c r="A82" s="33">
        <v>521</v>
      </c>
      <c r="B82" s="34" t="s">
        <v>137</v>
      </c>
      <c r="C82" s="35">
        <v>38164</v>
      </c>
      <c r="D82" s="35">
        <v>5072</v>
      </c>
      <c r="E82" s="36">
        <f t="shared" si="11"/>
        <v>7524.4479495268142</v>
      </c>
      <c r="F82" s="37">
        <f t="shared" si="18"/>
        <v>0.90565606594408521</v>
      </c>
      <c r="G82" s="38">
        <f t="shared" si="12"/>
        <v>470.30172789754084</v>
      </c>
      <c r="H82" s="38">
        <f t="shared" si="13"/>
        <v>0</v>
      </c>
      <c r="I82" s="36">
        <f t="shared" si="14"/>
        <v>470.30172789754084</v>
      </c>
      <c r="J82" s="39">
        <f t="shared" si="20"/>
        <v>-94.293260832930258</v>
      </c>
      <c r="K82" s="36">
        <f t="shared" si="15"/>
        <v>376.00846706461061</v>
      </c>
      <c r="L82" s="36">
        <f t="shared" si="16"/>
        <v>2385370.3638963271</v>
      </c>
      <c r="M82" s="36">
        <f t="shared" si="17"/>
        <v>1907114.9449517049</v>
      </c>
      <c r="N82" s="40">
        <f>'jan-mar'!M82</f>
        <v>2445449.2432173314</v>
      </c>
      <c r="O82" s="40">
        <f t="shared" si="19"/>
        <v>-538334.29826562642</v>
      </c>
      <c r="Q82" s="4"/>
      <c r="R82" s="4"/>
      <c r="S82" s="4"/>
      <c r="T82" s="4"/>
      <c r="U82" s="4"/>
    </row>
    <row r="83" spans="1:21" s="34" customFormat="1" x14ac:dyDescent="0.3">
      <c r="A83" s="33">
        <v>522</v>
      </c>
      <c r="B83" s="34" t="s">
        <v>138</v>
      </c>
      <c r="C83" s="35">
        <v>41226</v>
      </c>
      <c r="D83" s="35">
        <v>6227</v>
      </c>
      <c r="E83" s="36">
        <f t="shared" si="11"/>
        <v>6620.5235265778065</v>
      </c>
      <c r="F83" s="37">
        <f t="shared" si="18"/>
        <v>0.79685809933043383</v>
      </c>
      <c r="G83" s="38">
        <f t="shared" si="12"/>
        <v>1012.6563816669454</v>
      </c>
      <c r="H83" s="38">
        <f t="shared" si="13"/>
        <v>299.9262769449233</v>
      </c>
      <c r="I83" s="36">
        <f t="shared" si="14"/>
        <v>1312.5826586118687</v>
      </c>
      <c r="J83" s="39">
        <f t="shared" si="20"/>
        <v>-94.293260832930258</v>
      </c>
      <c r="K83" s="36">
        <f t="shared" si="15"/>
        <v>1218.2893977789386</v>
      </c>
      <c r="L83" s="36">
        <f t="shared" si="16"/>
        <v>8173452.2151761064</v>
      </c>
      <c r="M83" s="36">
        <f t="shared" si="17"/>
        <v>7586288.0799694508</v>
      </c>
      <c r="N83" s="40">
        <f>'jan-mar'!M83</f>
        <v>7102687.4088159138</v>
      </c>
      <c r="O83" s="40">
        <f t="shared" si="19"/>
        <v>483600.671153537</v>
      </c>
      <c r="Q83" s="4"/>
      <c r="R83" s="4"/>
      <c r="S83" s="4"/>
      <c r="T83" s="4"/>
      <c r="U83" s="4"/>
    </row>
    <row r="84" spans="1:21" s="34" customFormat="1" x14ac:dyDescent="0.3">
      <c r="A84" s="33">
        <v>528</v>
      </c>
      <c r="B84" s="34" t="s">
        <v>139</v>
      </c>
      <c r="C84" s="35">
        <v>96419</v>
      </c>
      <c r="D84" s="35">
        <v>14906</v>
      </c>
      <c r="E84" s="36">
        <f t="shared" si="11"/>
        <v>6468.4690728565674</v>
      </c>
      <c r="F84" s="37">
        <f t="shared" si="18"/>
        <v>0.7785565522547957</v>
      </c>
      <c r="G84" s="38">
        <f t="shared" si="12"/>
        <v>1103.8890538996889</v>
      </c>
      <c r="H84" s="38">
        <f t="shared" si="13"/>
        <v>353.14533574735697</v>
      </c>
      <c r="I84" s="36">
        <f t="shared" si="14"/>
        <v>1457.0343896470458</v>
      </c>
      <c r="J84" s="39">
        <f t="shared" si="20"/>
        <v>-94.293260832930258</v>
      </c>
      <c r="K84" s="36">
        <f t="shared" si="15"/>
        <v>1362.7411288141157</v>
      </c>
      <c r="L84" s="36">
        <f t="shared" si="16"/>
        <v>21718554.612078864</v>
      </c>
      <c r="M84" s="36">
        <f t="shared" si="17"/>
        <v>20313019.266103208</v>
      </c>
      <c r="N84" s="40">
        <f>'jan-mar'!M84</f>
        <v>18417258.481742408</v>
      </c>
      <c r="O84" s="40">
        <f t="shared" si="19"/>
        <v>1895760.7843607999</v>
      </c>
      <c r="Q84" s="4"/>
      <c r="R84" s="4"/>
      <c r="S84" s="4"/>
      <c r="T84" s="4"/>
      <c r="U84" s="4"/>
    </row>
    <row r="85" spans="1:21" s="34" customFormat="1" x14ac:dyDescent="0.3">
      <c r="A85" s="33">
        <v>529</v>
      </c>
      <c r="B85" s="34" t="s">
        <v>140</v>
      </c>
      <c r="C85" s="35">
        <v>85679</v>
      </c>
      <c r="D85" s="35">
        <v>13180</v>
      </c>
      <c r="E85" s="36">
        <f t="shared" si="11"/>
        <v>6500.6828528072838</v>
      </c>
      <c r="F85" s="37">
        <f t="shared" si="18"/>
        <v>0.78243386065204346</v>
      </c>
      <c r="G85" s="38">
        <f t="shared" si="12"/>
        <v>1084.5607859292591</v>
      </c>
      <c r="H85" s="38">
        <f t="shared" si="13"/>
        <v>341.87051276460625</v>
      </c>
      <c r="I85" s="36">
        <f t="shared" si="14"/>
        <v>1426.4312986938653</v>
      </c>
      <c r="J85" s="39">
        <f t="shared" si="20"/>
        <v>-94.293260832930258</v>
      </c>
      <c r="K85" s="36">
        <f t="shared" si="15"/>
        <v>1332.1380378609351</v>
      </c>
      <c r="L85" s="36">
        <f t="shared" si="16"/>
        <v>18800364.516785145</v>
      </c>
      <c r="M85" s="36">
        <f t="shared" si="17"/>
        <v>17557579.339007124</v>
      </c>
      <c r="N85" s="40">
        <f>'jan-mar'!M85</f>
        <v>15444957.378865222</v>
      </c>
      <c r="O85" s="40">
        <f t="shared" si="19"/>
        <v>2112621.9601419028</v>
      </c>
      <c r="Q85" s="4"/>
      <c r="R85" s="4"/>
      <c r="S85" s="4"/>
      <c r="T85" s="4"/>
      <c r="U85" s="4"/>
    </row>
    <row r="86" spans="1:21" s="34" customFormat="1" x14ac:dyDescent="0.3">
      <c r="A86" s="33">
        <v>532</v>
      </c>
      <c r="B86" s="34" t="s">
        <v>141</v>
      </c>
      <c r="C86" s="35">
        <v>43684</v>
      </c>
      <c r="D86" s="35">
        <v>6629</v>
      </c>
      <c r="E86" s="36">
        <f t="shared" si="11"/>
        <v>6589.832553929703</v>
      </c>
      <c r="F86" s="37">
        <f t="shared" si="18"/>
        <v>0.79316407875444905</v>
      </c>
      <c r="G86" s="38">
        <f t="shared" si="12"/>
        <v>1031.0709652558076</v>
      </c>
      <c r="H86" s="38">
        <f t="shared" si="13"/>
        <v>310.66811737175954</v>
      </c>
      <c r="I86" s="36">
        <f t="shared" si="14"/>
        <v>1341.7390826275671</v>
      </c>
      <c r="J86" s="39">
        <f t="shared" si="20"/>
        <v>-94.293260832930258</v>
      </c>
      <c r="K86" s="36">
        <f t="shared" si="15"/>
        <v>1247.4458217946369</v>
      </c>
      <c r="L86" s="36">
        <f t="shared" si="16"/>
        <v>8894388.3787381425</v>
      </c>
      <c r="M86" s="36">
        <f t="shared" si="17"/>
        <v>8269318.3526766477</v>
      </c>
      <c r="N86" s="40">
        <f>'jan-mar'!M86</f>
        <v>7518490.5625567166</v>
      </c>
      <c r="O86" s="40">
        <f t="shared" si="19"/>
        <v>750827.7901199311</v>
      </c>
      <c r="Q86" s="4"/>
      <c r="R86" s="4"/>
      <c r="S86" s="4"/>
      <c r="T86" s="4"/>
      <c r="U86" s="4"/>
    </row>
    <row r="87" spans="1:21" s="34" customFormat="1" x14ac:dyDescent="0.3">
      <c r="A87" s="33">
        <v>533</v>
      </c>
      <c r="B87" s="34" t="s">
        <v>142</v>
      </c>
      <c r="C87" s="35">
        <v>67723</v>
      </c>
      <c r="D87" s="35">
        <v>9044</v>
      </c>
      <c r="E87" s="36">
        <f t="shared" si="11"/>
        <v>7488.1689517912428</v>
      </c>
      <c r="F87" s="37">
        <f t="shared" si="18"/>
        <v>0.90128946063483351</v>
      </c>
      <c r="G87" s="38">
        <f t="shared" si="12"/>
        <v>492.06912653888372</v>
      </c>
      <c r="H87" s="38">
        <f t="shared" si="13"/>
        <v>0</v>
      </c>
      <c r="I87" s="36">
        <f t="shared" si="14"/>
        <v>492.06912653888372</v>
      </c>
      <c r="J87" s="39">
        <f t="shared" si="20"/>
        <v>-94.293260832930258</v>
      </c>
      <c r="K87" s="36">
        <f t="shared" si="15"/>
        <v>397.77586570595349</v>
      </c>
      <c r="L87" s="36">
        <f t="shared" si="16"/>
        <v>4450273.1804176643</v>
      </c>
      <c r="M87" s="36">
        <f t="shared" si="17"/>
        <v>3597484.9294446432</v>
      </c>
      <c r="N87" s="40">
        <f>'jan-mar'!M87</f>
        <v>3020890.0635809507</v>
      </c>
      <c r="O87" s="40">
        <f t="shared" si="19"/>
        <v>576594.86586369248</v>
      </c>
      <c r="Q87" s="4"/>
      <c r="R87" s="4"/>
      <c r="S87" s="4"/>
      <c r="T87" s="4"/>
      <c r="U87" s="4"/>
    </row>
    <row r="88" spans="1:21" s="34" customFormat="1" x14ac:dyDescent="0.3">
      <c r="A88" s="33">
        <v>534</v>
      </c>
      <c r="B88" s="34" t="s">
        <v>143</v>
      </c>
      <c r="C88" s="35">
        <v>94413</v>
      </c>
      <c r="D88" s="35">
        <v>13695</v>
      </c>
      <c r="E88" s="36">
        <f t="shared" si="11"/>
        <v>6893.9759036144578</v>
      </c>
      <c r="F88" s="37">
        <f t="shared" si="18"/>
        <v>0.82977131843584961</v>
      </c>
      <c r="G88" s="38">
        <f t="shared" si="12"/>
        <v>848.58495544495474</v>
      </c>
      <c r="H88" s="38">
        <f t="shared" si="13"/>
        <v>204.21794498209533</v>
      </c>
      <c r="I88" s="36">
        <f t="shared" si="14"/>
        <v>1052.8029004270502</v>
      </c>
      <c r="J88" s="39">
        <f t="shared" si="20"/>
        <v>-94.293260832930258</v>
      </c>
      <c r="K88" s="36">
        <f t="shared" si="15"/>
        <v>958.5096395941199</v>
      </c>
      <c r="L88" s="36">
        <f t="shared" si="16"/>
        <v>14418135.721348451</v>
      </c>
      <c r="M88" s="36">
        <f t="shared" si="17"/>
        <v>13126789.514241472</v>
      </c>
      <c r="N88" s="40">
        <f>'jan-mar'!M88</f>
        <v>11325159.677811777</v>
      </c>
      <c r="O88" s="40">
        <f t="shared" si="19"/>
        <v>1801629.8364296947</v>
      </c>
      <c r="Q88" s="4"/>
      <c r="R88" s="4"/>
      <c r="S88" s="4"/>
      <c r="T88" s="4"/>
      <c r="U88" s="4"/>
    </row>
    <row r="89" spans="1:21" s="34" customFormat="1" x14ac:dyDescent="0.3">
      <c r="A89" s="33">
        <v>536</v>
      </c>
      <c r="B89" s="34" t="s">
        <v>144</v>
      </c>
      <c r="C89" s="35">
        <v>32645</v>
      </c>
      <c r="D89" s="35">
        <v>5758</v>
      </c>
      <c r="E89" s="36">
        <f t="shared" si="11"/>
        <v>5669.5032997568596</v>
      </c>
      <c r="F89" s="37">
        <f t="shared" si="18"/>
        <v>0.68239159719853004</v>
      </c>
      <c r="G89" s="38">
        <f t="shared" si="12"/>
        <v>1583.2685177595135</v>
      </c>
      <c r="H89" s="38">
        <f t="shared" si="13"/>
        <v>632.7833563322547</v>
      </c>
      <c r="I89" s="36">
        <f t="shared" si="14"/>
        <v>2216.0518740917682</v>
      </c>
      <c r="J89" s="39">
        <f t="shared" si="20"/>
        <v>-94.293260832930258</v>
      </c>
      <c r="K89" s="36">
        <f t="shared" si="15"/>
        <v>2121.7586132588381</v>
      </c>
      <c r="L89" s="36">
        <f t="shared" si="16"/>
        <v>12760026.691020401</v>
      </c>
      <c r="M89" s="36">
        <f t="shared" si="17"/>
        <v>12217086.095144389</v>
      </c>
      <c r="N89" s="40">
        <f>'jan-mar'!M89</f>
        <v>11256117.062784974</v>
      </c>
      <c r="O89" s="40">
        <f t="shared" si="19"/>
        <v>960969.03235941567</v>
      </c>
      <c r="Q89" s="4"/>
      <c r="R89" s="4"/>
      <c r="S89" s="4"/>
      <c r="T89" s="4"/>
      <c r="U89" s="4"/>
    </row>
    <row r="90" spans="1:21" s="34" customFormat="1" x14ac:dyDescent="0.3">
      <c r="A90" s="33">
        <v>538</v>
      </c>
      <c r="B90" s="34" t="s">
        <v>145</v>
      </c>
      <c r="C90" s="35">
        <v>45070</v>
      </c>
      <c r="D90" s="35">
        <v>6751</v>
      </c>
      <c r="E90" s="36">
        <f t="shared" si="11"/>
        <v>6676.0479928899422</v>
      </c>
      <c r="F90" s="37">
        <f t="shared" si="18"/>
        <v>0.80354112379431575</v>
      </c>
      <c r="G90" s="38">
        <f t="shared" si="12"/>
        <v>979.34170187966401</v>
      </c>
      <c r="H90" s="38">
        <f t="shared" si="13"/>
        <v>280.49271373567581</v>
      </c>
      <c r="I90" s="36">
        <f t="shared" si="14"/>
        <v>1259.8344156153398</v>
      </c>
      <c r="J90" s="39">
        <f t="shared" si="20"/>
        <v>-94.293260832930258</v>
      </c>
      <c r="K90" s="36">
        <f t="shared" si="15"/>
        <v>1165.5411547824096</v>
      </c>
      <c r="L90" s="36">
        <f t="shared" si="16"/>
        <v>8505142.1398191582</v>
      </c>
      <c r="M90" s="36">
        <f t="shared" si="17"/>
        <v>7868568.3359360471</v>
      </c>
      <c r="N90" s="40">
        <f>'jan-mar'!M90</f>
        <v>9571090.5246372614</v>
      </c>
      <c r="O90" s="40">
        <f t="shared" si="19"/>
        <v>-1702522.1887012143</v>
      </c>
      <c r="Q90" s="4"/>
      <c r="R90" s="4"/>
      <c r="S90" s="4"/>
      <c r="T90" s="4"/>
      <c r="U90" s="4"/>
    </row>
    <row r="91" spans="1:21" s="34" customFormat="1" x14ac:dyDescent="0.3">
      <c r="A91" s="33">
        <v>540</v>
      </c>
      <c r="B91" s="34" t="s">
        <v>146</v>
      </c>
      <c r="C91" s="35">
        <v>21805</v>
      </c>
      <c r="D91" s="35">
        <v>3058</v>
      </c>
      <c r="E91" s="36">
        <f t="shared" si="11"/>
        <v>7130.4774362328317</v>
      </c>
      <c r="F91" s="37">
        <f t="shared" si="18"/>
        <v>0.85823706755892948</v>
      </c>
      <c r="G91" s="38">
        <f t="shared" si="12"/>
        <v>706.68403587393038</v>
      </c>
      <c r="H91" s="38">
        <f t="shared" si="13"/>
        <v>121.44240856566448</v>
      </c>
      <c r="I91" s="36">
        <f t="shared" si="14"/>
        <v>828.12644443959482</v>
      </c>
      <c r="J91" s="39">
        <f t="shared" si="20"/>
        <v>-94.293260832930258</v>
      </c>
      <c r="K91" s="36">
        <f t="shared" si="15"/>
        <v>733.83318360666453</v>
      </c>
      <c r="L91" s="36">
        <f t="shared" si="16"/>
        <v>2532410.667096281</v>
      </c>
      <c r="M91" s="36">
        <f t="shared" si="17"/>
        <v>2244061.8754691803</v>
      </c>
      <c r="N91" s="40">
        <f>'jan-mar'!M91</f>
        <v>3762072.0003467267</v>
      </c>
      <c r="O91" s="40">
        <f t="shared" si="19"/>
        <v>-1518010.1248775464</v>
      </c>
      <c r="Q91" s="4"/>
      <c r="R91" s="4"/>
      <c r="S91" s="4"/>
      <c r="T91" s="4"/>
      <c r="U91" s="4"/>
    </row>
    <row r="92" spans="1:21" s="34" customFormat="1" x14ac:dyDescent="0.3">
      <c r="A92" s="33">
        <v>541</v>
      </c>
      <c r="B92" s="34" t="s">
        <v>147</v>
      </c>
      <c r="C92" s="35">
        <v>7960</v>
      </c>
      <c r="D92" s="35">
        <v>1321</v>
      </c>
      <c r="E92" s="36">
        <f t="shared" si="11"/>
        <v>6025.7380772142315</v>
      </c>
      <c r="F92" s="37">
        <f t="shared" si="18"/>
        <v>0.72526865466090495</v>
      </c>
      <c r="G92" s="38">
        <f t="shared" si="12"/>
        <v>1369.5276512850905</v>
      </c>
      <c r="H92" s="38">
        <f t="shared" si="13"/>
        <v>508.10118422217454</v>
      </c>
      <c r="I92" s="36">
        <f t="shared" si="14"/>
        <v>1877.6288355072652</v>
      </c>
      <c r="J92" s="39">
        <f t="shared" si="20"/>
        <v>-94.293260832930258</v>
      </c>
      <c r="K92" s="36">
        <f t="shared" si="15"/>
        <v>1783.335574674335</v>
      </c>
      <c r="L92" s="36">
        <f t="shared" si="16"/>
        <v>2480347.6917050974</v>
      </c>
      <c r="M92" s="36">
        <f t="shared" si="17"/>
        <v>2355786.2941447967</v>
      </c>
      <c r="N92" s="40">
        <f>'jan-mar'!M92</f>
        <v>2325664.3435114538</v>
      </c>
      <c r="O92" s="40">
        <f t="shared" si="19"/>
        <v>30121.950633342844</v>
      </c>
      <c r="Q92" s="4"/>
      <c r="R92" s="4"/>
      <c r="S92" s="4"/>
      <c r="T92" s="4"/>
      <c r="U92" s="4"/>
    </row>
    <row r="93" spans="1:21" s="34" customFormat="1" x14ac:dyDescent="0.3">
      <c r="A93" s="33">
        <v>542</v>
      </c>
      <c r="B93" s="34" t="s">
        <v>148</v>
      </c>
      <c r="C93" s="35">
        <v>50200</v>
      </c>
      <c r="D93" s="35">
        <v>6458</v>
      </c>
      <c r="E93" s="36">
        <f t="shared" si="11"/>
        <v>7773.3044286156701</v>
      </c>
      <c r="F93" s="37">
        <f t="shared" si="18"/>
        <v>0.93560887860863196</v>
      </c>
      <c r="G93" s="38">
        <f t="shared" si="12"/>
        <v>320.98784044422734</v>
      </c>
      <c r="H93" s="38">
        <f t="shared" si="13"/>
        <v>0</v>
      </c>
      <c r="I93" s="36">
        <f t="shared" si="14"/>
        <v>320.98784044422734</v>
      </c>
      <c r="J93" s="39">
        <f t="shared" si="20"/>
        <v>-94.293260832930258</v>
      </c>
      <c r="K93" s="36">
        <f t="shared" si="15"/>
        <v>226.69457961129709</v>
      </c>
      <c r="L93" s="36">
        <f t="shared" si="16"/>
        <v>2072939.4735888201</v>
      </c>
      <c r="M93" s="36">
        <f t="shared" si="17"/>
        <v>1463993.5951297565</v>
      </c>
      <c r="N93" s="40">
        <f>'jan-mar'!M93</f>
        <v>3137075.0419356315</v>
      </c>
      <c r="O93" s="40">
        <f t="shared" si="19"/>
        <v>-1673081.446805875</v>
      </c>
      <c r="Q93" s="4"/>
      <c r="R93" s="4"/>
      <c r="S93" s="4"/>
      <c r="T93" s="4"/>
      <c r="U93" s="4"/>
    </row>
    <row r="94" spans="1:21" s="34" customFormat="1" x14ac:dyDescent="0.3">
      <c r="A94" s="33">
        <v>543</v>
      </c>
      <c r="B94" s="34" t="s">
        <v>149</v>
      </c>
      <c r="C94" s="35">
        <v>16884</v>
      </c>
      <c r="D94" s="35">
        <v>2168</v>
      </c>
      <c r="E94" s="36">
        <f t="shared" si="11"/>
        <v>7787.8228782287824</v>
      </c>
      <c r="F94" s="37">
        <f t="shared" si="18"/>
        <v>0.9373563452730862</v>
      </c>
      <c r="G94" s="38">
        <f t="shared" si="12"/>
        <v>312.27677067635994</v>
      </c>
      <c r="H94" s="38">
        <f t="shared" si="13"/>
        <v>0</v>
      </c>
      <c r="I94" s="36">
        <f t="shared" si="14"/>
        <v>312.27677067635994</v>
      </c>
      <c r="J94" s="39">
        <f t="shared" si="20"/>
        <v>-94.293260832930258</v>
      </c>
      <c r="K94" s="36">
        <f t="shared" si="15"/>
        <v>217.98350984342969</v>
      </c>
      <c r="L94" s="36">
        <f t="shared" si="16"/>
        <v>677016.03882634838</v>
      </c>
      <c r="M94" s="36">
        <f t="shared" si="17"/>
        <v>472588.24934055557</v>
      </c>
      <c r="N94" s="40">
        <f>'jan-mar'!M94</f>
        <v>802942.68662577379</v>
      </c>
      <c r="O94" s="40">
        <f t="shared" si="19"/>
        <v>-330354.43728521821</v>
      </c>
      <c r="Q94" s="4"/>
      <c r="R94" s="4"/>
      <c r="S94" s="4"/>
      <c r="T94" s="4"/>
      <c r="U94" s="4"/>
    </row>
    <row r="95" spans="1:21" s="34" customFormat="1" x14ac:dyDescent="0.3">
      <c r="A95" s="33">
        <v>544</v>
      </c>
      <c r="B95" s="34" t="s">
        <v>150</v>
      </c>
      <c r="C95" s="35">
        <v>24228</v>
      </c>
      <c r="D95" s="35">
        <v>3220</v>
      </c>
      <c r="E95" s="36">
        <f t="shared" si="11"/>
        <v>7524.2236024844724</v>
      </c>
      <c r="F95" s="37">
        <f t="shared" si="18"/>
        <v>0.90562906313123614</v>
      </c>
      <c r="G95" s="38">
        <f t="shared" si="12"/>
        <v>470.43633612294593</v>
      </c>
      <c r="H95" s="38">
        <f t="shared" si="13"/>
        <v>0</v>
      </c>
      <c r="I95" s="36">
        <f t="shared" si="14"/>
        <v>470.43633612294593</v>
      </c>
      <c r="J95" s="39">
        <f t="shared" si="20"/>
        <v>-94.293260832930258</v>
      </c>
      <c r="K95" s="36">
        <f t="shared" si="15"/>
        <v>376.14307529001564</v>
      </c>
      <c r="L95" s="36">
        <f t="shared" si="16"/>
        <v>1514805.0023158859</v>
      </c>
      <c r="M95" s="36">
        <f t="shared" si="17"/>
        <v>1211180.7024338504</v>
      </c>
      <c r="N95" s="40">
        <f>'jan-mar'!M95</f>
        <v>1360536.7040930216</v>
      </c>
      <c r="O95" s="40">
        <f t="shared" si="19"/>
        <v>-149356.00165917119</v>
      </c>
      <c r="Q95" s="4"/>
      <c r="R95" s="4"/>
      <c r="S95" s="4"/>
      <c r="T95" s="4"/>
      <c r="U95" s="4"/>
    </row>
    <row r="96" spans="1:21" s="34" customFormat="1" x14ac:dyDescent="0.3">
      <c r="A96" s="33">
        <v>545</v>
      </c>
      <c r="B96" s="34" t="s">
        <v>151</v>
      </c>
      <c r="C96" s="35">
        <v>15629</v>
      </c>
      <c r="D96" s="35">
        <v>1590</v>
      </c>
      <c r="E96" s="36">
        <f t="shared" si="11"/>
        <v>9829.5597484276732</v>
      </c>
      <c r="F96" s="37">
        <f t="shared" si="18"/>
        <v>1.1831034610696145</v>
      </c>
      <c r="G96" s="38">
        <f t="shared" si="12"/>
        <v>-912.76535144297452</v>
      </c>
      <c r="H96" s="38">
        <f t="shared" si="13"/>
        <v>0</v>
      </c>
      <c r="I96" s="36">
        <f t="shared" si="14"/>
        <v>-912.76535144297452</v>
      </c>
      <c r="J96" s="39">
        <f t="shared" si="20"/>
        <v>-94.293260832930258</v>
      </c>
      <c r="K96" s="36">
        <f t="shared" si="15"/>
        <v>-1007.0586122759048</v>
      </c>
      <c r="L96" s="36">
        <f t="shared" si="16"/>
        <v>-1451296.9087943295</v>
      </c>
      <c r="M96" s="36">
        <f t="shared" si="17"/>
        <v>-1601223.1935186887</v>
      </c>
      <c r="N96" s="40">
        <f>'jan-mar'!M96</f>
        <v>-64302.918941429372</v>
      </c>
      <c r="O96" s="40">
        <f t="shared" si="19"/>
        <v>-1536920.2745772593</v>
      </c>
      <c r="Q96" s="4"/>
      <c r="R96" s="4"/>
      <c r="S96" s="4"/>
      <c r="T96" s="4"/>
      <c r="U96" s="4"/>
    </row>
    <row r="97" spans="1:21" s="34" customFormat="1" x14ac:dyDescent="0.3">
      <c r="A97" s="33">
        <v>602</v>
      </c>
      <c r="B97" s="34" t="s">
        <v>152</v>
      </c>
      <c r="C97" s="35">
        <v>533108</v>
      </c>
      <c r="D97" s="35">
        <v>67895</v>
      </c>
      <c r="E97" s="36">
        <f t="shared" si="11"/>
        <v>7851.9478606672064</v>
      </c>
      <c r="F97" s="37">
        <f t="shared" si="18"/>
        <v>0.9450745433008324</v>
      </c>
      <c r="G97" s="38">
        <f t="shared" si="12"/>
        <v>273.80178121330556</v>
      </c>
      <c r="H97" s="38">
        <f t="shared" si="13"/>
        <v>0</v>
      </c>
      <c r="I97" s="36">
        <f t="shared" si="14"/>
        <v>273.80178121330556</v>
      </c>
      <c r="J97" s="39">
        <f t="shared" si="20"/>
        <v>-94.293260832930258</v>
      </c>
      <c r="K97" s="36">
        <f t="shared" si="15"/>
        <v>179.5085203803753</v>
      </c>
      <c r="L97" s="36">
        <f t="shared" si="16"/>
        <v>18589771.93547738</v>
      </c>
      <c r="M97" s="36">
        <f t="shared" si="17"/>
        <v>12187730.991225582</v>
      </c>
      <c r="N97" s="40">
        <f>'jan-mar'!M97</f>
        <v>7772092.0241959924</v>
      </c>
      <c r="O97" s="40">
        <f t="shared" si="19"/>
        <v>4415638.9670295892</v>
      </c>
      <c r="Q97" s="4"/>
      <c r="R97" s="4"/>
      <c r="S97" s="4"/>
      <c r="T97" s="4"/>
      <c r="U97" s="4"/>
    </row>
    <row r="98" spans="1:21" s="34" customFormat="1" x14ac:dyDescent="0.3">
      <c r="A98" s="33">
        <v>604</v>
      </c>
      <c r="B98" s="34" t="s">
        <v>153</v>
      </c>
      <c r="C98" s="35">
        <v>245959</v>
      </c>
      <c r="D98" s="35">
        <v>27013</v>
      </c>
      <c r="E98" s="36">
        <f t="shared" si="11"/>
        <v>9105.208603265095</v>
      </c>
      <c r="F98" s="37">
        <f t="shared" si="18"/>
        <v>1.0959192566083042</v>
      </c>
      <c r="G98" s="38">
        <f t="shared" si="12"/>
        <v>-478.15466434542759</v>
      </c>
      <c r="H98" s="38">
        <f t="shared" si="13"/>
        <v>0</v>
      </c>
      <c r="I98" s="36">
        <f t="shared" si="14"/>
        <v>-478.15466434542759</v>
      </c>
      <c r="J98" s="39">
        <f t="shared" si="20"/>
        <v>-94.293260832930258</v>
      </c>
      <c r="K98" s="36">
        <f t="shared" si="15"/>
        <v>-572.44792517835788</v>
      </c>
      <c r="L98" s="36">
        <f t="shared" si="16"/>
        <v>-12916391.947963035</v>
      </c>
      <c r="M98" s="36">
        <f t="shared" si="17"/>
        <v>-15463535.802842982</v>
      </c>
      <c r="N98" s="40">
        <f>'jan-mar'!M98</f>
        <v>-16273986.257462157</v>
      </c>
      <c r="O98" s="40">
        <f t="shared" si="19"/>
        <v>810450.45461917482</v>
      </c>
      <c r="Q98" s="4"/>
      <c r="R98" s="4"/>
      <c r="S98" s="4"/>
      <c r="T98" s="4"/>
      <c r="U98" s="4"/>
    </row>
    <row r="99" spans="1:21" s="34" customFormat="1" x14ac:dyDescent="0.3">
      <c r="A99" s="33">
        <v>605</v>
      </c>
      <c r="B99" s="34" t="s">
        <v>154</v>
      </c>
      <c r="C99" s="35">
        <v>211590</v>
      </c>
      <c r="D99" s="35">
        <v>29801</v>
      </c>
      <c r="E99" s="36">
        <f t="shared" si="11"/>
        <v>7100.0973121707329</v>
      </c>
      <c r="F99" s="37">
        <f t="shared" si="18"/>
        <v>0.85458046127690934</v>
      </c>
      <c r="G99" s="38">
        <f t="shared" si="12"/>
        <v>724.91211031118962</v>
      </c>
      <c r="H99" s="38">
        <f t="shared" si="13"/>
        <v>132.07545198739902</v>
      </c>
      <c r="I99" s="36">
        <f t="shared" si="14"/>
        <v>856.98756229858861</v>
      </c>
      <c r="J99" s="39">
        <f t="shared" si="20"/>
        <v>-94.293260832930258</v>
      </c>
      <c r="K99" s="36">
        <f t="shared" si="15"/>
        <v>762.69430146565833</v>
      </c>
      <c r="L99" s="36">
        <f t="shared" si="16"/>
        <v>25539086.344060238</v>
      </c>
      <c r="M99" s="36">
        <f t="shared" si="17"/>
        <v>22729052.877978083</v>
      </c>
      <c r="N99" s="40">
        <f>'jan-mar'!M99</f>
        <v>21513610.409526739</v>
      </c>
      <c r="O99" s="40">
        <f t="shared" si="19"/>
        <v>1215442.4684513435</v>
      </c>
      <c r="Q99" s="4"/>
      <c r="R99" s="4"/>
      <c r="S99" s="4"/>
      <c r="T99" s="4"/>
      <c r="U99" s="4"/>
    </row>
    <row r="100" spans="1:21" s="34" customFormat="1" x14ac:dyDescent="0.3">
      <c r="A100" s="33">
        <v>612</v>
      </c>
      <c r="B100" s="34" t="s">
        <v>155</v>
      </c>
      <c r="C100" s="35">
        <v>62125</v>
      </c>
      <c r="D100" s="35">
        <v>6767</v>
      </c>
      <c r="E100" s="36">
        <f t="shared" si="11"/>
        <v>9180.5822373282099</v>
      </c>
      <c r="F100" s="37">
        <f t="shared" si="18"/>
        <v>1.1049913625434382</v>
      </c>
      <c r="G100" s="38">
        <f t="shared" si="12"/>
        <v>-523.37884478329647</v>
      </c>
      <c r="H100" s="38">
        <f t="shared" si="13"/>
        <v>0</v>
      </c>
      <c r="I100" s="36">
        <f t="shared" si="14"/>
        <v>-523.37884478329647</v>
      </c>
      <c r="J100" s="39">
        <f t="shared" si="20"/>
        <v>-94.293260832930258</v>
      </c>
      <c r="K100" s="36">
        <f t="shared" si="15"/>
        <v>-617.67210561622676</v>
      </c>
      <c r="L100" s="36">
        <f t="shared" si="16"/>
        <v>-3541704.6426485674</v>
      </c>
      <c r="M100" s="36">
        <f t="shared" si="17"/>
        <v>-4179787.1387050063</v>
      </c>
      <c r="N100" s="40">
        <f>'jan-mar'!M100</f>
        <v>-4584075.756274621</v>
      </c>
      <c r="O100" s="40">
        <f t="shared" si="19"/>
        <v>404288.61756961467</v>
      </c>
      <c r="Q100" s="4"/>
      <c r="R100" s="4"/>
      <c r="S100" s="4"/>
      <c r="T100" s="4"/>
      <c r="U100" s="4"/>
    </row>
    <row r="101" spans="1:21" s="34" customFormat="1" x14ac:dyDescent="0.3">
      <c r="A101" s="33">
        <v>615</v>
      </c>
      <c r="B101" s="34" t="s">
        <v>156</v>
      </c>
      <c r="C101" s="35">
        <v>8057</v>
      </c>
      <c r="D101" s="35">
        <v>1074</v>
      </c>
      <c r="E101" s="36">
        <f t="shared" si="11"/>
        <v>7501.8621973929239</v>
      </c>
      <c r="F101" s="37">
        <f t="shared" si="18"/>
        <v>0.90293760426275305</v>
      </c>
      <c r="G101" s="38">
        <f t="shared" si="12"/>
        <v>483.85317917787506</v>
      </c>
      <c r="H101" s="38">
        <f t="shared" si="13"/>
        <v>0</v>
      </c>
      <c r="I101" s="36">
        <f t="shared" si="14"/>
        <v>483.85317917787506</v>
      </c>
      <c r="J101" s="39">
        <f t="shared" si="20"/>
        <v>-94.293260832930258</v>
      </c>
      <c r="K101" s="36">
        <f t="shared" si="15"/>
        <v>389.55991834494478</v>
      </c>
      <c r="L101" s="36">
        <f t="shared" si="16"/>
        <v>519658.3144370378</v>
      </c>
      <c r="M101" s="36">
        <f t="shared" si="17"/>
        <v>418387.35230247071</v>
      </c>
      <c r="N101" s="40">
        <f>'jan-mar'!M101</f>
        <v>387938.02833767596</v>
      </c>
      <c r="O101" s="40">
        <f t="shared" si="19"/>
        <v>30449.323964794748</v>
      </c>
      <c r="Q101" s="4"/>
      <c r="R101" s="4"/>
      <c r="S101" s="4"/>
      <c r="T101" s="4"/>
      <c r="U101" s="4"/>
    </row>
    <row r="102" spans="1:21" s="34" customFormat="1" x14ac:dyDescent="0.3">
      <c r="A102" s="33">
        <v>616</v>
      </c>
      <c r="B102" s="34" t="s">
        <v>100</v>
      </c>
      <c r="C102" s="35">
        <v>28645</v>
      </c>
      <c r="D102" s="35">
        <v>3422</v>
      </c>
      <c r="E102" s="36">
        <f t="shared" si="11"/>
        <v>8370.8357685564006</v>
      </c>
      <c r="F102" s="37">
        <f t="shared" si="18"/>
        <v>1.0075288235984903</v>
      </c>
      <c r="G102" s="38">
        <f t="shared" si="12"/>
        <v>-37.530963520210932</v>
      </c>
      <c r="H102" s="38">
        <f t="shared" si="13"/>
        <v>0</v>
      </c>
      <c r="I102" s="36">
        <f t="shared" si="14"/>
        <v>-37.530963520210932</v>
      </c>
      <c r="J102" s="39">
        <f t="shared" si="20"/>
        <v>-94.293260832930258</v>
      </c>
      <c r="K102" s="36">
        <f t="shared" si="15"/>
        <v>-131.82422435314118</v>
      </c>
      <c r="L102" s="36">
        <f t="shared" si="16"/>
        <v>-128430.95716616181</v>
      </c>
      <c r="M102" s="36">
        <f t="shared" si="17"/>
        <v>-451102.49573644908</v>
      </c>
      <c r="N102" s="40">
        <f>'jan-mar'!M102</f>
        <v>374880.38451725029</v>
      </c>
      <c r="O102" s="40">
        <f t="shared" si="19"/>
        <v>-825982.88025369938</v>
      </c>
      <c r="Q102" s="4"/>
      <c r="R102" s="4"/>
      <c r="S102" s="4"/>
      <c r="T102" s="4"/>
      <c r="U102" s="4"/>
    </row>
    <row r="103" spans="1:21" s="34" customFormat="1" x14ac:dyDescent="0.3">
      <c r="A103" s="33">
        <v>617</v>
      </c>
      <c r="B103" s="34" t="s">
        <v>157</v>
      </c>
      <c r="C103" s="35">
        <v>39922</v>
      </c>
      <c r="D103" s="35">
        <v>4578</v>
      </c>
      <c r="E103" s="36">
        <f t="shared" si="11"/>
        <v>8720.4019222367842</v>
      </c>
      <c r="F103" s="37">
        <f t="shared" si="18"/>
        <v>1.0496032335290275</v>
      </c>
      <c r="G103" s="38">
        <f t="shared" si="12"/>
        <v>-247.27065572844111</v>
      </c>
      <c r="H103" s="38">
        <f t="shared" si="13"/>
        <v>0</v>
      </c>
      <c r="I103" s="36">
        <f t="shared" si="14"/>
        <v>-247.27065572844111</v>
      </c>
      <c r="J103" s="39">
        <f t="shared" si="20"/>
        <v>-94.293260832930258</v>
      </c>
      <c r="K103" s="36">
        <f t="shared" si="15"/>
        <v>-341.56391656137134</v>
      </c>
      <c r="L103" s="36">
        <f t="shared" si="16"/>
        <v>-1132005.0619248033</v>
      </c>
      <c r="M103" s="36">
        <f t="shared" si="17"/>
        <v>-1563679.6100179581</v>
      </c>
      <c r="N103" s="40">
        <f>'jan-mar'!M103</f>
        <v>5771.5956516586975</v>
      </c>
      <c r="O103" s="40">
        <f t="shared" si="19"/>
        <v>-1569451.2056696168</v>
      </c>
      <c r="Q103" s="4"/>
      <c r="R103" s="4"/>
      <c r="S103" s="4"/>
      <c r="T103" s="4"/>
      <c r="U103" s="4"/>
    </row>
    <row r="104" spans="1:21" s="34" customFormat="1" x14ac:dyDescent="0.3">
      <c r="A104" s="33">
        <v>618</v>
      </c>
      <c r="B104" s="34" t="s">
        <v>158</v>
      </c>
      <c r="C104" s="35">
        <v>23482</v>
      </c>
      <c r="D104" s="35">
        <v>2422</v>
      </c>
      <c r="E104" s="36">
        <f t="shared" si="11"/>
        <v>9695.2931461601984</v>
      </c>
      <c r="F104" s="37">
        <f t="shared" si="18"/>
        <v>1.16694289173444</v>
      </c>
      <c r="G104" s="38">
        <f t="shared" si="12"/>
        <v>-832.20539008248954</v>
      </c>
      <c r="H104" s="38">
        <f t="shared" si="13"/>
        <v>0</v>
      </c>
      <c r="I104" s="36">
        <f t="shared" si="14"/>
        <v>-832.20539008248954</v>
      </c>
      <c r="J104" s="39">
        <f t="shared" si="20"/>
        <v>-94.293260832930258</v>
      </c>
      <c r="K104" s="36">
        <f t="shared" si="15"/>
        <v>-926.49865091541983</v>
      </c>
      <c r="L104" s="36">
        <f t="shared" si="16"/>
        <v>-2015601.4547797898</v>
      </c>
      <c r="M104" s="36">
        <f t="shared" si="17"/>
        <v>-2243979.732517147</v>
      </c>
      <c r="N104" s="40">
        <f>'jan-mar'!M104</f>
        <v>-1129051.1130038619</v>
      </c>
      <c r="O104" s="40">
        <f t="shared" si="19"/>
        <v>-1114928.6195132851</v>
      </c>
      <c r="Q104" s="4"/>
      <c r="R104" s="4"/>
      <c r="S104" s="4"/>
      <c r="T104" s="4"/>
      <c r="U104" s="4"/>
    </row>
    <row r="105" spans="1:21" s="34" customFormat="1" x14ac:dyDescent="0.3">
      <c r="A105" s="33">
        <v>619</v>
      </c>
      <c r="B105" s="34" t="s">
        <v>159</v>
      </c>
      <c r="C105" s="35">
        <v>44892</v>
      </c>
      <c r="D105" s="35">
        <v>4711</v>
      </c>
      <c r="E105" s="36">
        <f t="shared" si="11"/>
        <v>9529.1870091275741</v>
      </c>
      <c r="F105" s="37">
        <f t="shared" si="18"/>
        <v>1.1469500588245392</v>
      </c>
      <c r="G105" s="38">
        <f t="shared" si="12"/>
        <v>-732.54170786291502</v>
      </c>
      <c r="H105" s="38">
        <f t="shared" si="13"/>
        <v>0</v>
      </c>
      <c r="I105" s="36">
        <f t="shared" si="14"/>
        <v>-732.54170786291502</v>
      </c>
      <c r="J105" s="39">
        <f t="shared" si="20"/>
        <v>-94.293260832930258</v>
      </c>
      <c r="K105" s="36">
        <f t="shared" si="15"/>
        <v>-826.8349686958453</v>
      </c>
      <c r="L105" s="36">
        <f t="shared" si="16"/>
        <v>-3451003.9857421927</v>
      </c>
      <c r="M105" s="36">
        <f t="shared" si="17"/>
        <v>-3895219.5375261274</v>
      </c>
      <c r="N105" s="40">
        <f>'jan-mar'!M105</f>
        <v>-968365.31517803471</v>
      </c>
      <c r="O105" s="40">
        <f t="shared" si="19"/>
        <v>-2926854.2223480926</v>
      </c>
      <c r="Q105" s="4"/>
      <c r="R105" s="4"/>
      <c r="S105" s="4"/>
      <c r="T105" s="4"/>
      <c r="U105" s="4"/>
    </row>
    <row r="106" spans="1:21" s="34" customFormat="1" x14ac:dyDescent="0.3">
      <c r="A106" s="33">
        <v>620</v>
      </c>
      <c r="B106" s="34" t="s">
        <v>160</v>
      </c>
      <c r="C106" s="35">
        <v>58641</v>
      </c>
      <c r="D106" s="35">
        <v>4497</v>
      </c>
      <c r="E106" s="36">
        <f t="shared" si="11"/>
        <v>13040.026684456305</v>
      </c>
      <c r="F106" s="37">
        <f t="shared" si="18"/>
        <v>1.5695210261363115</v>
      </c>
      <c r="G106" s="38">
        <f t="shared" si="12"/>
        <v>-2839.0455130601536</v>
      </c>
      <c r="H106" s="38">
        <f t="shared" si="13"/>
        <v>0</v>
      </c>
      <c r="I106" s="36">
        <f t="shared" si="14"/>
        <v>-2839.0455130601536</v>
      </c>
      <c r="J106" s="39">
        <f t="shared" si="20"/>
        <v>-94.293260832930258</v>
      </c>
      <c r="K106" s="36">
        <f t="shared" si="15"/>
        <v>-2933.3387738930837</v>
      </c>
      <c r="L106" s="36">
        <f t="shared" si="16"/>
        <v>-12767187.67223151</v>
      </c>
      <c r="M106" s="36">
        <f t="shared" si="17"/>
        <v>-13191224.466197198</v>
      </c>
      <c r="N106" s="40">
        <f>'jan-mar'!M106</f>
        <v>-7147038.2556475503</v>
      </c>
      <c r="O106" s="40">
        <f t="shared" si="19"/>
        <v>-6044186.2105496479</v>
      </c>
      <c r="Q106" s="4"/>
      <c r="R106" s="4"/>
      <c r="S106" s="4"/>
      <c r="T106" s="4"/>
      <c r="U106" s="4"/>
    </row>
    <row r="107" spans="1:21" s="34" customFormat="1" x14ac:dyDescent="0.3">
      <c r="A107" s="33">
        <v>621</v>
      </c>
      <c r="B107" s="34" t="s">
        <v>161</v>
      </c>
      <c r="C107" s="35">
        <v>26150</v>
      </c>
      <c r="D107" s="35">
        <v>3512</v>
      </c>
      <c r="E107" s="36">
        <f t="shared" si="11"/>
        <v>7445.8997722095673</v>
      </c>
      <c r="F107" s="37">
        <f t="shared" si="18"/>
        <v>0.89620186628274134</v>
      </c>
      <c r="G107" s="38">
        <f t="shared" si="12"/>
        <v>517.43063428788901</v>
      </c>
      <c r="H107" s="38">
        <f t="shared" si="13"/>
        <v>11.044590973806997</v>
      </c>
      <c r="I107" s="36">
        <f t="shared" si="14"/>
        <v>528.47522526169598</v>
      </c>
      <c r="J107" s="39">
        <f t="shared" si="20"/>
        <v>-94.293260832930258</v>
      </c>
      <c r="K107" s="36">
        <f t="shared" si="15"/>
        <v>434.1819644287657</v>
      </c>
      <c r="L107" s="36">
        <f t="shared" si="16"/>
        <v>1856004.9911190763</v>
      </c>
      <c r="M107" s="36">
        <f t="shared" si="17"/>
        <v>1524847.0590738251</v>
      </c>
      <c r="N107" s="40">
        <f>'jan-mar'!M107</f>
        <v>1350180.2192941499</v>
      </c>
      <c r="O107" s="40">
        <f t="shared" si="19"/>
        <v>174666.83977967524</v>
      </c>
      <c r="Q107" s="4"/>
      <c r="R107" s="4"/>
      <c r="S107" s="4"/>
      <c r="T107" s="4"/>
      <c r="U107" s="4"/>
    </row>
    <row r="108" spans="1:21" s="34" customFormat="1" x14ac:dyDescent="0.3">
      <c r="A108" s="33">
        <v>622</v>
      </c>
      <c r="B108" s="34" t="s">
        <v>162</v>
      </c>
      <c r="C108" s="35">
        <v>18329</v>
      </c>
      <c r="D108" s="35">
        <v>2275</v>
      </c>
      <c r="E108" s="36">
        <f t="shared" si="11"/>
        <v>8056.7032967032965</v>
      </c>
      <c r="F108" s="37">
        <f t="shared" si="18"/>
        <v>0.96971927523665136</v>
      </c>
      <c r="G108" s="38">
        <f t="shared" si="12"/>
        <v>150.94851959165152</v>
      </c>
      <c r="H108" s="38">
        <f t="shared" si="13"/>
        <v>0</v>
      </c>
      <c r="I108" s="36">
        <f t="shared" si="14"/>
        <v>150.94851959165152</v>
      </c>
      <c r="J108" s="39">
        <f t="shared" si="20"/>
        <v>-94.293260832930258</v>
      </c>
      <c r="K108" s="36">
        <f t="shared" si="15"/>
        <v>56.65525875872126</v>
      </c>
      <c r="L108" s="36">
        <f t="shared" si="16"/>
        <v>343407.88207100722</v>
      </c>
      <c r="M108" s="36">
        <f t="shared" si="17"/>
        <v>128890.71367609086</v>
      </c>
      <c r="N108" s="40">
        <f>'jan-mar'!M108</f>
        <v>165679.1568605332</v>
      </c>
      <c r="O108" s="40">
        <f t="shared" si="19"/>
        <v>-36788.443184442338</v>
      </c>
      <c r="Q108" s="4"/>
      <c r="R108" s="4"/>
      <c r="S108" s="4"/>
      <c r="T108" s="4"/>
      <c r="U108" s="4"/>
    </row>
    <row r="109" spans="1:21" s="34" customFormat="1" x14ac:dyDescent="0.3">
      <c r="A109" s="33">
        <v>623</v>
      </c>
      <c r="B109" s="34" t="s">
        <v>163</v>
      </c>
      <c r="C109" s="35">
        <v>103149</v>
      </c>
      <c r="D109" s="35">
        <v>13794</v>
      </c>
      <c r="E109" s="36">
        <f t="shared" si="11"/>
        <v>7477.8164419312743</v>
      </c>
      <c r="F109" s="37">
        <f t="shared" si="18"/>
        <v>0.90004341395934073</v>
      </c>
      <c r="G109" s="38">
        <f t="shared" si="12"/>
        <v>498.28063245486481</v>
      </c>
      <c r="H109" s="38">
        <f t="shared" si="13"/>
        <v>0</v>
      </c>
      <c r="I109" s="36">
        <f t="shared" si="14"/>
        <v>498.28063245486481</v>
      </c>
      <c r="J109" s="39">
        <f t="shared" si="20"/>
        <v>-94.293260832930258</v>
      </c>
      <c r="K109" s="36">
        <f t="shared" si="15"/>
        <v>403.98737162193459</v>
      </c>
      <c r="L109" s="36">
        <f t="shared" si="16"/>
        <v>6873283.044082405</v>
      </c>
      <c r="M109" s="36">
        <f t="shared" si="17"/>
        <v>5572601.8041529655</v>
      </c>
      <c r="N109" s="40">
        <f>'jan-mar'!M109</f>
        <v>9180468.6634345185</v>
      </c>
      <c r="O109" s="40">
        <f t="shared" si="19"/>
        <v>-3607866.859281553</v>
      </c>
      <c r="Q109" s="4"/>
      <c r="R109" s="4"/>
      <c r="S109" s="4"/>
      <c r="T109" s="4"/>
      <c r="U109" s="4"/>
    </row>
    <row r="110" spans="1:21" s="34" customFormat="1" x14ac:dyDescent="0.3">
      <c r="A110" s="33">
        <v>624</v>
      </c>
      <c r="B110" s="34" t="s">
        <v>164</v>
      </c>
      <c r="C110" s="35">
        <v>133940</v>
      </c>
      <c r="D110" s="35">
        <v>18205</v>
      </c>
      <c r="E110" s="36">
        <f t="shared" si="11"/>
        <v>7357.3194177423784</v>
      </c>
      <c r="F110" s="37">
        <f t="shared" si="18"/>
        <v>0.88554017576606603</v>
      </c>
      <c r="G110" s="38">
        <f t="shared" si="12"/>
        <v>570.57884696820236</v>
      </c>
      <c r="H110" s="38">
        <f t="shared" si="13"/>
        <v>42.04771503732313</v>
      </c>
      <c r="I110" s="36">
        <f t="shared" si="14"/>
        <v>612.62656200552544</v>
      </c>
      <c r="J110" s="39">
        <f t="shared" si="20"/>
        <v>-94.293260832930258</v>
      </c>
      <c r="K110" s="36">
        <f t="shared" si="15"/>
        <v>518.33330117259516</v>
      </c>
      <c r="L110" s="36">
        <f t="shared" si="16"/>
        <v>11152866.561310591</v>
      </c>
      <c r="M110" s="36">
        <f t="shared" si="17"/>
        <v>9436257.7478470951</v>
      </c>
      <c r="N110" s="40">
        <f>'jan-mar'!M110</f>
        <v>7854546.8006252889</v>
      </c>
      <c r="O110" s="40">
        <f t="shared" si="19"/>
        <v>1581710.9472218063</v>
      </c>
      <c r="Q110" s="4"/>
      <c r="R110" s="4"/>
      <c r="S110" s="4"/>
      <c r="T110" s="4"/>
      <c r="U110" s="4"/>
    </row>
    <row r="111" spans="1:21" s="34" customFormat="1" x14ac:dyDescent="0.3">
      <c r="A111" s="33">
        <v>625</v>
      </c>
      <c r="B111" s="34" t="s">
        <v>165</v>
      </c>
      <c r="C111" s="35">
        <v>166398</v>
      </c>
      <c r="D111" s="35">
        <v>24431</v>
      </c>
      <c r="E111" s="36">
        <f t="shared" si="11"/>
        <v>6810.9369243993287</v>
      </c>
      <c r="F111" s="37">
        <f t="shared" si="18"/>
        <v>0.81977659779448808</v>
      </c>
      <c r="G111" s="38">
        <f t="shared" si="12"/>
        <v>898.40834297403217</v>
      </c>
      <c r="H111" s="38">
        <f t="shared" si="13"/>
        <v>233.28158770739049</v>
      </c>
      <c r="I111" s="36">
        <f t="shared" si="14"/>
        <v>1131.6899306814225</v>
      </c>
      <c r="J111" s="39">
        <f t="shared" si="20"/>
        <v>-94.293260832930258</v>
      </c>
      <c r="K111" s="36">
        <f t="shared" si="15"/>
        <v>1037.3966698484924</v>
      </c>
      <c r="L111" s="36">
        <f t="shared" si="16"/>
        <v>27648316.696477834</v>
      </c>
      <c r="M111" s="36">
        <f t="shared" si="17"/>
        <v>25344638.041068517</v>
      </c>
      <c r="N111" s="40">
        <f>'jan-mar'!M111</f>
        <v>22341906.340899579</v>
      </c>
      <c r="O111" s="40">
        <f t="shared" si="19"/>
        <v>3002731.7001689374</v>
      </c>
      <c r="Q111" s="4"/>
      <c r="R111" s="4"/>
      <c r="S111" s="4"/>
      <c r="T111" s="4"/>
      <c r="U111" s="4"/>
    </row>
    <row r="112" spans="1:21" s="34" customFormat="1" x14ac:dyDescent="0.3">
      <c r="A112" s="33">
        <v>626</v>
      </c>
      <c r="B112" s="34" t="s">
        <v>166</v>
      </c>
      <c r="C112" s="35">
        <v>229907</v>
      </c>
      <c r="D112" s="35">
        <v>25731</v>
      </c>
      <c r="E112" s="36">
        <f t="shared" si="11"/>
        <v>8935.020014768179</v>
      </c>
      <c r="F112" s="37">
        <f t="shared" si="18"/>
        <v>1.075435052509798</v>
      </c>
      <c r="G112" s="38">
        <f t="shared" si="12"/>
        <v>-376.04151124727792</v>
      </c>
      <c r="H112" s="38">
        <f t="shared" si="13"/>
        <v>0</v>
      </c>
      <c r="I112" s="36">
        <f t="shared" si="14"/>
        <v>-376.04151124727792</v>
      </c>
      <c r="J112" s="39">
        <f t="shared" si="20"/>
        <v>-94.293260832930258</v>
      </c>
      <c r="K112" s="36">
        <f t="shared" si="15"/>
        <v>-470.33477208020815</v>
      </c>
      <c r="L112" s="36">
        <f t="shared" si="16"/>
        <v>-9675924.1259037089</v>
      </c>
      <c r="M112" s="36">
        <f t="shared" si="17"/>
        <v>-12102184.020395836</v>
      </c>
      <c r="N112" s="40">
        <f>'jan-mar'!M112</f>
        <v>-13302737.237284221</v>
      </c>
      <c r="O112" s="40">
        <f t="shared" si="19"/>
        <v>1200553.2168883849</v>
      </c>
      <c r="Q112" s="4"/>
      <c r="R112" s="4"/>
      <c r="S112" s="4"/>
      <c r="T112" s="4"/>
      <c r="U112" s="4"/>
    </row>
    <row r="113" spans="1:21" s="34" customFormat="1" x14ac:dyDescent="0.3">
      <c r="A113" s="33">
        <v>627</v>
      </c>
      <c r="B113" s="34" t="s">
        <v>167</v>
      </c>
      <c r="C113" s="35">
        <v>176860</v>
      </c>
      <c r="D113" s="35">
        <v>21492</v>
      </c>
      <c r="E113" s="36">
        <f t="shared" si="11"/>
        <v>8229.1085054904142</v>
      </c>
      <c r="F113" s="37">
        <f t="shared" si="18"/>
        <v>0.99047027573340252</v>
      </c>
      <c r="G113" s="38">
        <f t="shared" si="12"/>
        <v>47.505394319380862</v>
      </c>
      <c r="H113" s="38">
        <f t="shared" si="13"/>
        <v>0</v>
      </c>
      <c r="I113" s="36">
        <f t="shared" si="14"/>
        <v>47.505394319380862</v>
      </c>
      <c r="J113" s="39">
        <f t="shared" si="20"/>
        <v>-94.293260832930258</v>
      </c>
      <c r="K113" s="36">
        <f t="shared" si="15"/>
        <v>-46.787866513549396</v>
      </c>
      <c r="L113" s="36">
        <f t="shared" si="16"/>
        <v>1020985.9347121335</v>
      </c>
      <c r="M113" s="36">
        <f t="shared" si="17"/>
        <v>-1005564.8271092037</v>
      </c>
      <c r="N113" s="40">
        <f>'jan-mar'!M113</f>
        <v>-2498919.4552762299</v>
      </c>
      <c r="O113" s="40">
        <f t="shared" si="19"/>
        <v>1493354.6281670262</v>
      </c>
      <c r="Q113" s="4"/>
      <c r="R113" s="4"/>
      <c r="S113" s="4"/>
      <c r="T113" s="4"/>
      <c r="U113" s="4"/>
    </row>
    <row r="114" spans="1:21" s="34" customFormat="1" x14ac:dyDescent="0.3">
      <c r="A114" s="33">
        <v>628</v>
      </c>
      <c r="B114" s="34" t="s">
        <v>168</v>
      </c>
      <c r="C114" s="35">
        <v>68369</v>
      </c>
      <c r="D114" s="35">
        <v>9413</v>
      </c>
      <c r="E114" s="36">
        <f t="shared" si="11"/>
        <v>7263.2529480505682</v>
      </c>
      <c r="F114" s="37">
        <f t="shared" si="18"/>
        <v>0.87421816657020324</v>
      </c>
      <c r="G114" s="38">
        <f t="shared" si="12"/>
        <v>627.01872878328845</v>
      </c>
      <c r="H114" s="38">
        <f t="shared" si="13"/>
        <v>74.97097942945669</v>
      </c>
      <c r="I114" s="36">
        <f t="shared" si="14"/>
        <v>701.9897082127452</v>
      </c>
      <c r="J114" s="39">
        <f t="shared" si="20"/>
        <v>-94.293260832930258</v>
      </c>
      <c r="K114" s="36">
        <f t="shared" si="15"/>
        <v>607.69644737981491</v>
      </c>
      <c r="L114" s="36">
        <f t="shared" si="16"/>
        <v>6607829.1234065704</v>
      </c>
      <c r="M114" s="36">
        <f t="shared" si="17"/>
        <v>5720246.6591861974</v>
      </c>
      <c r="N114" s="40">
        <f>'jan-mar'!M114</f>
        <v>4674176.5824930463</v>
      </c>
      <c r="O114" s="40">
        <f t="shared" si="19"/>
        <v>1046070.0766931511</v>
      </c>
      <c r="Q114" s="4"/>
      <c r="R114" s="4"/>
      <c r="S114" s="4"/>
      <c r="T114" s="4"/>
      <c r="U114" s="4"/>
    </row>
    <row r="115" spans="1:21" s="34" customFormat="1" x14ac:dyDescent="0.3">
      <c r="A115" s="33">
        <v>631</v>
      </c>
      <c r="B115" s="34" t="s">
        <v>169</v>
      </c>
      <c r="C115" s="35">
        <v>20836</v>
      </c>
      <c r="D115" s="35">
        <v>2699</v>
      </c>
      <c r="E115" s="36">
        <f t="shared" si="11"/>
        <v>7719.8962578732862</v>
      </c>
      <c r="F115" s="37">
        <f t="shared" si="18"/>
        <v>0.92918057527950082</v>
      </c>
      <c r="G115" s="38">
        <f t="shared" si="12"/>
        <v>353.03274288965764</v>
      </c>
      <c r="H115" s="38">
        <f t="shared" si="13"/>
        <v>0</v>
      </c>
      <c r="I115" s="36">
        <f t="shared" si="14"/>
        <v>353.03274288965764</v>
      </c>
      <c r="J115" s="39">
        <f t="shared" si="20"/>
        <v>-94.293260832930258</v>
      </c>
      <c r="K115" s="36">
        <f t="shared" si="15"/>
        <v>258.73948205672741</v>
      </c>
      <c r="L115" s="36">
        <f t="shared" si="16"/>
        <v>952835.37305918592</v>
      </c>
      <c r="M115" s="36">
        <f t="shared" si="17"/>
        <v>698337.86207110726</v>
      </c>
      <c r="N115" s="40">
        <f>'jan-mar'!M115</f>
        <v>918051.71180948557</v>
      </c>
      <c r="O115" s="40">
        <f t="shared" si="19"/>
        <v>-219713.84973837831</v>
      </c>
      <c r="Q115" s="4"/>
      <c r="R115" s="4"/>
      <c r="S115" s="4"/>
      <c r="T115" s="4"/>
      <c r="U115" s="4"/>
    </row>
    <row r="116" spans="1:21" s="34" customFormat="1" x14ac:dyDescent="0.3">
      <c r="A116" s="33">
        <v>632</v>
      </c>
      <c r="B116" s="34" t="s">
        <v>170</v>
      </c>
      <c r="C116" s="35">
        <v>12961</v>
      </c>
      <c r="D116" s="35">
        <v>1404</v>
      </c>
      <c r="E116" s="36">
        <f t="shared" si="11"/>
        <v>9231.4814814814818</v>
      </c>
      <c r="F116" s="37">
        <f t="shared" si="18"/>
        <v>1.1111176869633286</v>
      </c>
      <c r="G116" s="38">
        <f t="shared" si="12"/>
        <v>-553.91839127525964</v>
      </c>
      <c r="H116" s="38">
        <f t="shared" si="13"/>
        <v>0</v>
      </c>
      <c r="I116" s="36">
        <f t="shared" si="14"/>
        <v>-553.91839127525964</v>
      </c>
      <c r="J116" s="39">
        <f t="shared" si="20"/>
        <v>-94.293260832930258</v>
      </c>
      <c r="K116" s="36">
        <f t="shared" si="15"/>
        <v>-648.21165210818992</v>
      </c>
      <c r="L116" s="36">
        <f t="shared" si="16"/>
        <v>-777701.42135046457</v>
      </c>
      <c r="M116" s="36">
        <f t="shared" si="17"/>
        <v>-910089.15955989866</v>
      </c>
      <c r="N116" s="40">
        <f>'jan-mar'!M116</f>
        <v>105237.42251964354</v>
      </c>
      <c r="O116" s="40">
        <f t="shared" si="19"/>
        <v>-1015326.5820795422</v>
      </c>
      <c r="Q116" s="4"/>
      <c r="R116" s="4"/>
      <c r="S116" s="4"/>
      <c r="T116" s="4"/>
      <c r="U116" s="4"/>
    </row>
    <row r="117" spans="1:21" s="34" customFormat="1" x14ac:dyDescent="0.3">
      <c r="A117" s="33">
        <v>633</v>
      </c>
      <c r="B117" s="34" t="s">
        <v>171</v>
      </c>
      <c r="C117" s="35">
        <v>37551</v>
      </c>
      <c r="D117" s="35">
        <v>2548</v>
      </c>
      <c r="E117" s="36">
        <f t="shared" si="11"/>
        <v>14737.441130298273</v>
      </c>
      <c r="F117" s="37">
        <f t="shared" si="18"/>
        <v>1.7738248766792035</v>
      </c>
      <c r="G117" s="38">
        <f t="shared" si="12"/>
        <v>-3857.4941805653343</v>
      </c>
      <c r="H117" s="38">
        <f t="shared" si="13"/>
        <v>0</v>
      </c>
      <c r="I117" s="36">
        <f t="shared" si="14"/>
        <v>-3857.4941805653343</v>
      </c>
      <c r="J117" s="39">
        <f t="shared" si="20"/>
        <v>-94.293260832930258</v>
      </c>
      <c r="K117" s="36">
        <f t="shared" si="15"/>
        <v>-3951.7874413982645</v>
      </c>
      <c r="L117" s="36">
        <f t="shared" si="16"/>
        <v>-9828895.1720804721</v>
      </c>
      <c r="M117" s="36">
        <f t="shared" si="17"/>
        <v>-10069154.400682777</v>
      </c>
      <c r="N117" s="40">
        <f>'jan-mar'!M117</f>
        <v>-4195591.3443162022</v>
      </c>
      <c r="O117" s="40">
        <f t="shared" si="19"/>
        <v>-5873563.056366575</v>
      </c>
      <c r="Q117" s="4"/>
      <c r="R117" s="4"/>
      <c r="S117" s="4"/>
      <c r="T117" s="4"/>
      <c r="U117" s="4"/>
    </row>
    <row r="118" spans="1:21" s="34" customFormat="1" x14ac:dyDescent="0.3">
      <c r="A118" s="33">
        <v>701</v>
      </c>
      <c r="B118" s="34" t="s">
        <v>172</v>
      </c>
      <c r="C118" s="35">
        <v>184642</v>
      </c>
      <c r="D118" s="35">
        <v>27178</v>
      </c>
      <c r="E118" s="36">
        <f t="shared" si="11"/>
        <v>6793.8038119066896</v>
      </c>
      <c r="F118" s="37">
        <f t="shared" si="18"/>
        <v>0.81771442561102081</v>
      </c>
      <c r="G118" s="38">
        <f t="shared" si="12"/>
        <v>908.68821046961568</v>
      </c>
      <c r="H118" s="38">
        <f t="shared" si="13"/>
        <v>239.27817707981418</v>
      </c>
      <c r="I118" s="36">
        <f t="shared" si="14"/>
        <v>1147.9663875494298</v>
      </c>
      <c r="J118" s="39">
        <f t="shared" si="20"/>
        <v>-94.293260832930258</v>
      </c>
      <c r="K118" s="36">
        <f t="shared" si="15"/>
        <v>1053.6731267164996</v>
      </c>
      <c r="L118" s="36">
        <f t="shared" si="16"/>
        <v>31199430.480818402</v>
      </c>
      <c r="M118" s="36">
        <f t="shared" si="17"/>
        <v>28636728.237901028</v>
      </c>
      <c r="N118" s="40">
        <f>'jan-mar'!M118</f>
        <v>24772511.224795081</v>
      </c>
      <c r="O118" s="40">
        <f t="shared" si="19"/>
        <v>3864217.0131059475</v>
      </c>
      <c r="Q118" s="4"/>
      <c r="R118" s="4"/>
      <c r="S118" s="4"/>
      <c r="T118" s="4"/>
      <c r="U118" s="4"/>
    </row>
    <row r="119" spans="1:21" s="34" customFormat="1" x14ac:dyDescent="0.3">
      <c r="A119" s="33">
        <v>702</v>
      </c>
      <c r="B119" s="34" t="s">
        <v>173</v>
      </c>
      <c r="C119" s="35">
        <v>75143</v>
      </c>
      <c r="D119" s="35">
        <v>10741</v>
      </c>
      <c r="E119" s="36">
        <f t="shared" si="11"/>
        <v>6995.9035471557581</v>
      </c>
      <c r="F119" s="37">
        <f t="shared" si="18"/>
        <v>0.84203951263159393</v>
      </c>
      <c r="G119" s="38">
        <f t="shared" si="12"/>
        <v>787.42836932017451</v>
      </c>
      <c r="H119" s="38">
        <f t="shared" si="13"/>
        <v>168.54326974264021</v>
      </c>
      <c r="I119" s="36">
        <f t="shared" si="14"/>
        <v>955.97163906281469</v>
      </c>
      <c r="J119" s="39">
        <f t="shared" si="20"/>
        <v>-94.293260832930258</v>
      </c>
      <c r="K119" s="36">
        <f t="shared" si="15"/>
        <v>861.6783782298844</v>
      </c>
      <c r="L119" s="36">
        <f t="shared" si="16"/>
        <v>10268091.375173692</v>
      </c>
      <c r="M119" s="36">
        <f t="shared" si="17"/>
        <v>9255287.4605671875</v>
      </c>
      <c r="N119" s="40">
        <f>'jan-mar'!M119</f>
        <v>7561886.0057960106</v>
      </c>
      <c r="O119" s="40">
        <f t="shared" si="19"/>
        <v>1693401.4547711769</v>
      </c>
      <c r="Q119" s="4"/>
      <c r="R119" s="4"/>
      <c r="S119" s="4"/>
      <c r="T119" s="4"/>
      <c r="U119" s="4"/>
    </row>
    <row r="120" spans="1:21" s="34" customFormat="1" x14ac:dyDescent="0.3">
      <c r="A120" s="33">
        <v>704</v>
      </c>
      <c r="B120" s="34" t="s">
        <v>174</v>
      </c>
      <c r="C120" s="35">
        <v>330360</v>
      </c>
      <c r="D120" s="35">
        <v>42276</v>
      </c>
      <c r="E120" s="36">
        <f t="shared" si="11"/>
        <v>7814.3627590122051</v>
      </c>
      <c r="F120" s="37">
        <f t="shared" si="18"/>
        <v>0.94055073297862557</v>
      </c>
      <c r="G120" s="38">
        <f t="shared" si="12"/>
        <v>296.35284220630638</v>
      </c>
      <c r="H120" s="38">
        <f t="shared" si="13"/>
        <v>0</v>
      </c>
      <c r="I120" s="36">
        <f t="shared" si="14"/>
        <v>296.35284220630638</v>
      </c>
      <c r="J120" s="39">
        <f t="shared" si="20"/>
        <v>-94.293260832930258</v>
      </c>
      <c r="K120" s="36">
        <f t="shared" si="15"/>
        <v>202.05958137337612</v>
      </c>
      <c r="L120" s="36">
        <f t="shared" si="16"/>
        <v>12528612.757113809</v>
      </c>
      <c r="M120" s="36">
        <f t="shared" si="17"/>
        <v>8542270.8621408492</v>
      </c>
      <c r="N120" s="40">
        <f>'jan-mar'!M120</f>
        <v>6087682.3892025938</v>
      </c>
      <c r="O120" s="40">
        <f t="shared" si="19"/>
        <v>2454588.4729382554</v>
      </c>
      <c r="Q120" s="4"/>
      <c r="R120" s="4"/>
      <c r="S120" s="4"/>
      <c r="T120" s="4"/>
      <c r="U120" s="4"/>
    </row>
    <row r="121" spans="1:21" s="34" customFormat="1" x14ac:dyDescent="0.3">
      <c r="A121" s="33">
        <v>706</v>
      </c>
      <c r="B121" s="34" t="s">
        <v>175</v>
      </c>
      <c r="C121" s="35">
        <v>335932</v>
      </c>
      <c r="D121" s="35">
        <v>45820</v>
      </c>
      <c r="E121" s="36">
        <f t="shared" si="11"/>
        <v>7331.5582714971624</v>
      </c>
      <c r="F121" s="37">
        <f t="shared" si="18"/>
        <v>0.88243951794782438</v>
      </c>
      <c r="G121" s="38">
        <f t="shared" si="12"/>
        <v>586.03553471533189</v>
      </c>
      <c r="H121" s="38">
        <f t="shared" si="13"/>
        <v>51.064116223148716</v>
      </c>
      <c r="I121" s="36">
        <f t="shared" si="14"/>
        <v>637.09965093848064</v>
      </c>
      <c r="J121" s="39">
        <f t="shared" si="20"/>
        <v>-94.293260832930258</v>
      </c>
      <c r="K121" s="36">
        <f t="shared" si="15"/>
        <v>542.80639010555035</v>
      </c>
      <c r="L121" s="36">
        <f t="shared" si="16"/>
        <v>29191906.006001182</v>
      </c>
      <c r="M121" s="36">
        <f t="shared" si="17"/>
        <v>24871388.794636317</v>
      </c>
      <c r="N121" s="40">
        <f>'jan-mar'!M121</f>
        <v>20477336.578118701</v>
      </c>
      <c r="O121" s="40">
        <f t="shared" si="19"/>
        <v>4394052.2165176161</v>
      </c>
      <c r="Q121" s="4"/>
      <c r="R121" s="4"/>
      <c r="S121" s="4"/>
      <c r="T121" s="4"/>
      <c r="U121" s="4"/>
    </row>
    <row r="122" spans="1:21" s="34" customFormat="1" x14ac:dyDescent="0.3">
      <c r="A122" s="33">
        <v>709</v>
      </c>
      <c r="B122" s="34" t="s">
        <v>176</v>
      </c>
      <c r="C122" s="35">
        <v>311700</v>
      </c>
      <c r="D122" s="35">
        <v>43867</v>
      </c>
      <c r="E122" s="36">
        <f t="shared" si="11"/>
        <v>7105.5691066177305</v>
      </c>
      <c r="F122" s="37">
        <f t="shared" si="18"/>
        <v>0.85523905628158792</v>
      </c>
      <c r="G122" s="38">
        <f t="shared" si="12"/>
        <v>721.62903364299109</v>
      </c>
      <c r="H122" s="38">
        <f t="shared" si="13"/>
        <v>130.16032393094989</v>
      </c>
      <c r="I122" s="36">
        <f t="shared" si="14"/>
        <v>851.78935757394095</v>
      </c>
      <c r="J122" s="39">
        <f t="shared" si="20"/>
        <v>-94.293260832930258</v>
      </c>
      <c r="K122" s="36">
        <f t="shared" si="15"/>
        <v>757.49609674101066</v>
      </c>
      <c r="L122" s="36">
        <f t="shared" si="16"/>
        <v>37365443.748696066</v>
      </c>
      <c r="M122" s="36">
        <f t="shared" si="17"/>
        <v>33229081.275737915</v>
      </c>
      <c r="N122" s="40">
        <f>'jan-mar'!M122</f>
        <v>28942059.316288371</v>
      </c>
      <c r="O122" s="40">
        <f t="shared" si="19"/>
        <v>4287021.9594495445</v>
      </c>
      <c r="Q122" s="4"/>
      <c r="R122" s="4"/>
      <c r="S122" s="4"/>
      <c r="T122" s="4"/>
      <c r="U122" s="4"/>
    </row>
    <row r="123" spans="1:21" s="34" customFormat="1" x14ac:dyDescent="0.3">
      <c r="A123" s="33">
        <v>711</v>
      </c>
      <c r="B123" s="34" t="s">
        <v>177</v>
      </c>
      <c r="C123" s="35">
        <v>45946</v>
      </c>
      <c r="D123" s="35">
        <v>6604</v>
      </c>
      <c r="E123" s="36">
        <f t="shared" si="11"/>
        <v>6957.2986069049057</v>
      </c>
      <c r="F123" s="37">
        <f t="shared" si="18"/>
        <v>0.83739295270478997</v>
      </c>
      <c r="G123" s="38">
        <f t="shared" si="12"/>
        <v>810.59133347068598</v>
      </c>
      <c r="H123" s="38">
        <f t="shared" si="13"/>
        <v>182.05499883043856</v>
      </c>
      <c r="I123" s="36">
        <f t="shared" si="14"/>
        <v>992.64633230112452</v>
      </c>
      <c r="J123" s="39">
        <f t="shared" si="20"/>
        <v>-94.293260832930258</v>
      </c>
      <c r="K123" s="36">
        <f t="shared" si="15"/>
        <v>898.35307146819423</v>
      </c>
      <c r="L123" s="36">
        <f t="shared" si="16"/>
        <v>6555436.3785166265</v>
      </c>
      <c r="M123" s="36">
        <f t="shared" si="17"/>
        <v>5932723.6839759545</v>
      </c>
      <c r="N123" s="40">
        <f>'jan-mar'!M123</f>
        <v>5009043.8490156233</v>
      </c>
      <c r="O123" s="40">
        <f t="shared" si="19"/>
        <v>923679.83496033121</v>
      </c>
      <c r="Q123" s="4"/>
      <c r="R123" s="4"/>
      <c r="S123" s="4"/>
      <c r="T123" s="4"/>
      <c r="U123" s="4"/>
    </row>
    <row r="124" spans="1:21" s="34" customFormat="1" x14ac:dyDescent="0.3">
      <c r="A124" s="33">
        <v>713</v>
      </c>
      <c r="B124" s="34" t="s">
        <v>178</v>
      </c>
      <c r="C124" s="35">
        <v>69916</v>
      </c>
      <c r="D124" s="35">
        <v>9297</v>
      </c>
      <c r="E124" s="36">
        <f t="shared" si="11"/>
        <v>7520.2753576422501</v>
      </c>
      <c r="F124" s="37">
        <f t="shared" si="18"/>
        <v>0.90515384529264165</v>
      </c>
      <c r="G124" s="38">
        <f t="shared" si="12"/>
        <v>472.80528302827929</v>
      </c>
      <c r="H124" s="38">
        <f t="shared" si="13"/>
        <v>0</v>
      </c>
      <c r="I124" s="36">
        <f t="shared" si="14"/>
        <v>472.80528302827929</v>
      </c>
      <c r="J124" s="39">
        <f t="shared" si="20"/>
        <v>-94.293260832930258</v>
      </c>
      <c r="K124" s="36">
        <f t="shared" si="15"/>
        <v>378.512022195349</v>
      </c>
      <c r="L124" s="36">
        <f t="shared" si="16"/>
        <v>4395670.7163139125</v>
      </c>
      <c r="M124" s="36">
        <f t="shared" si="17"/>
        <v>3519026.2703501596</v>
      </c>
      <c r="N124" s="40">
        <f>'jan-mar'!M124</f>
        <v>3076752.9324537944</v>
      </c>
      <c r="O124" s="40">
        <f t="shared" si="19"/>
        <v>442273.33789636521</v>
      </c>
      <c r="Q124" s="4"/>
      <c r="R124" s="4"/>
      <c r="S124" s="4"/>
      <c r="T124" s="4"/>
      <c r="U124" s="4"/>
    </row>
    <row r="125" spans="1:21" s="34" customFormat="1" x14ac:dyDescent="0.3">
      <c r="A125" s="33">
        <v>714</v>
      </c>
      <c r="B125" s="34" t="s">
        <v>179</v>
      </c>
      <c r="C125" s="35">
        <v>21114</v>
      </c>
      <c r="D125" s="35">
        <v>3163</v>
      </c>
      <c r="E125" s="36">
        <f t="shared" si="11"/>
        <v>6675.308251659817</v>
      </c>
      <c r="F125" s="37">
        <f t="shared" si="18"/>
        <v>0.80345208721159422</v>
      </c>
      <c r="G125" s="38">
        <f t="shared" si="12"/>
        <v>979.78554661773921</v>
      </c>
      <c r="H125" s="38">
        <f t="shared" si="13"/>
        <v>280.75162316621959</v>
      </c>
      <c r="I125" s="36">
        <f t="shared" si="14"/>
        <v>1260.5371697839587</v>
      </c>
      <c r="J125" s="39">
        <f t="shared" si="20"/>
        <v>-94.293260832930258</v>
      </c>
      <c r="K125" s="36">
        <f t="shared" si="15"/>
        <v>1166.2439089510285</v>
      </c>
      <c r="L125" s="36">
        <f t="shared" si="16"/>
        <v>3987079.0680266614</v>
      </c>
      <c r="M125" s="36">
        <f t="shared" si="17"/>
        <v>3688829.4840121032</v>
      </c>
      <c r="N125" s="40">
        <f>'jan-mar'!M125</f>
        <v>3433748.1972193243</v>
      </c>
      <c r="O125" s="40">
        <f t="shared" si="19"/>
        <v>255081.28679277888</v>
      </c>
      <c r="Q125" s="4"/>
      <c r="R125" s="4"/>
      <c r="S125" s="4"/>
      <c r="T125" s="4"/>
      <c r="U125" s="4"/>
    </row>
    <row r="126" spans="1:21" s="34" customFormat="1" x14ac:dyDescent="0.3">
      <c r="A126" s="33">
        <v>716</v>
      </c>
      <c r="B126" s="34" t="s">
        <v>180</v>
      </c>
      <c r="C126" s="35">
        <v>62845</v>
      </c>
      <c r="D126" s="35">
        <v>9361</v>
      </c>
      <c r="E126" s="36">
        <f t="shared" si="11"/>
        <v>6713.4921482747568</v>
      </c>
      <c r="F126" s="37">
        <f t="shared" si="18"/>
        <v>0.80804796957036273</v>
      </c>
      <c r="G126" s="38">
        <f t="shared" si="12"/>
        <v>956.87520864877524</v>
      </c>
      <c r="H126" s="38">
        <f t="shared" si="13"/>
        <v>267.38725935099069</v>
      </c>
      <c r="I126" s="36">
        <f t="shared" si="14"/>
        <v>1224.2624679997659</v>
      </c>
      <c r="J126" s="39">
        <f t="shared" si="20"/>
        <v>-94.293260832930258</v>
      </c>
      <c r="K126" s="36">
        <f t="shared" si="15"/>
        <v>1129.9692071668358</v>
      </c>
      <c r="L126" s="36">
        <f t="shared" si="16"/>
        <v>11460320.96294581</v>
      </c>
      <c r="M126" s="36">
        <f t="shared" si="17"/>
        <v>10577641.748288749</v>
      </c>
      <c r="N126" s="40">
        <f>'jan-mar'!M126</f>
        <v>9919727.4183275718</v>
      </c>
      <c r="O126" s="40">
        <f t="shared" si="19"/>
        <v>657914.32996117696</v>
      </c>
      <c r="Q126" s="4"/>
      <c r="R126" s="4"/>
      <c r="S126" s="4"/>
      <c r="T126" s="4"/>
      <c r="U126" s="4"/>
    </row>
    <row r="127" spans="1:21" s="34" customFormat="1" x14ac:dyDescent="0.3">
      <c r="A127" s="33">
        <v>719</v>
      </c>
      <c r="B127" s="34" t="s">
        <v>181</v>
      </c>
      <c r="C127" s="35">
        <v>38640</v>
      </c>
      <c r="D127" s="35">
        <v>5937</v>
      </c>
      <c r="E127" s="36">
        <f t="shared" si="11"/>
        <v>6508.3375442142496</v>
      </c>
      <c r="F127" s="37">
        <f t="shared" si="18"/>
        <v>0.78335519305438728</v>
      </c>
      <c r="G127" s="38">
        <f t="shared" si="12"/>
        <v>1079.9679710850796</v>
      </c>
      <c r="H127" s="38">
        <f t="shared" si="13"/>
        <v>339.19137077216817</v>
      </c>
      <c r="I127" s="36">
        <f t="shared" si="14"/>
        <v>1419.1593418572479</v>
      </c>
      <c r="J127" s="39">
        <f t="shared" si="20"/>
        <v>-94.293260832930258</v>
      </c>
      <c r="K127" s="36">
        <f t="shared" si="15"/>
        <v>1324.8660810243177</v>
      </c>
      <c r="L127" s="36">
        <f t="shared" si="16"/>
        <v>8425549.0126064811</v>
      </c>
      <c r="M127" s="36">
        <f t="shared" si="17"/>
        <v>7865729.9230413744</v>
      </c>
      <c r="N127" s="40">
        <f>'jan-mar'!M127</f>
        <v>7048855.5317392154</v>
      </c>
      <c r="O127" s="40">
        <f t="shared" si="19"/>
        <v>816874.39130215906</v>
      </c>
      <c r="Q127" s="4"/>
      <c r="R127" s="4"/>
      <c r="S127" s="4"/>
      <c r="T127" s="4"/>
      <c r="U127" s="4"/>
    </row>
    <row r="128" spans="1:21" s="34" customFormat="1" x14ac:dyDescent="0.3">
      <c r="A128" s="33">
        <v>720</v>
      </c>
      <c r="B128" s="34" t="s">
        <v>182</v>
      </c>
      <c r="C128" s="35">
        <v>80752</v>
      </c>
      <c r="D128" s="35">
        <v>11657</v>
      </c>
      <c r="E128" s="36">
        <f t="shared" si="11"/>
        <v>6927.3397958308315</v>
      </c>
      <c r="F128" s="37">
        <f t="shared" si="18"/>
        <v>0.8337870564105091</v>
      </c>
      <c r="G128" s="38">
        <f t="shared" si="12"/>
        <v>828.56662011513049</v>
      </c>
      <c r="H128" s="38">
        <f t="shared" si="13"/>
        <v>192.54058270636455</v>
      </c>
      <c r="I128" s="36">
        <f t="shared" si="14"/>
        <v>1021.1072028214951</v>
      </c>
      <c r="J128" s="39">
        <f t="shared" si="20"/>
        <v>-94.293260832930258</v>
      </c>
      <c r="K128" s="36">
        <f t="shared" si="15"/>
        <v>926.81394198856481</v>
      </c>
      <c r="L128" s="36">
        <f t="shared" si="16"/>
        <v>11903046.663290169</v>
      </c>
      <c r="M128" s="36">
        <f t="shared" si="17"/>
        <v>10803870.1217607</v>
      </c>
      <c r="N128" s="40">
        <f>'jan-mar'!M128</f>
        <v>10085463.589941725</v>
      </c>
      <c r="O128" s="40">
        <f t="shared" si="19"/>
        <v>718406.53181897476</v>
      </c>
      <c r="Q128" s="4"/>
      <c r="R128" s="4"/>
      <c r="S128" s="4"/>
      <c r="T128" s="4"/>
      <c r="U128" s="4"/>
    </row>
    <row r="129" spans="1:21" s="34" customFormat="1" x14ac:dyDescent="0.3">
      <c r="A129" s="33">
        <v>722</v>
      </c>
      <c r="B129" s="34" t="s">
        <v>183</v>
      </c>
      <c r="C129" s="35">
        <v>176455</v>
      </c>
      <c r="D129" s="35">
        <v>21621</v>
      </c>
      <c r="E129" s="36">
        <f t="shared" si="11"/>
        <v>8161.2783867536191</v>
      </c>
      <c r="F129" s="37">
        <f t="shared" si="18"/>
        <v>0.98230612084792035</v>
      </c>
      <c r="G129" s="38">
        <f t="shared" si="12"/>
        <v>88.203465561457961</v>
      </c>
      <c r="H129" s="38">
        <f t="shared" si="13"/>
        <v>0</v>
      </c>
      <c r="I129" s="36">
        <f t="shared" si="14"/>
        <v>88.203465561457961</v>
      </c>
      <c r="J129" s="39">
        <f t="shared" si="20"/>
        <v>-94.293260832930258</v>
      </c>
      <c r="K129" s="36">
        <f t="shared" si="15"/>
        <v>-6.0897952714722976</v>
      </c>
      <c r="L129" s="36">
        <f t="shared" si="16"/>
        <v>1907047.1289042826</v>
      </c>
      <c r="M129" s="36">
        <f t="shared" si="17"/>
        <v>-131667.46356450254</v>
      </c>
      <c r="N129" s="40">
        <f>'jan-mar'!M129</f>
        <v>-1541429.6920959982</v>
      </c>
      <c r="O129" s="40">
        <f t="shared" si="19"/>
        <v>1409762.2285314957</v>
      </c>
      <c r="Q129" s="4"/>
      <c r="R129" s="4"/>
      <c r="S129" s="4"/>
      <c r="T129" s="4"/>
      <c r="U129" s="4"/>
    </row>
    <row r="130" spans="1:21" s="34" customFormat="1" x14ac:dyDescent="0.3">
      <c r="A130" s="33">
        <v>723</v>
      </c>
      <c r="B130" s="34" t="s">
        <v>184</v>
      </c>
      <c r="C130" s="35">
        <v>39276</v>
      </c>
      <c r="D130" s="35">
        <v>4971</v>
      </c>
      <c r="E130" s="36">
        <f t="shared" si="11"/>
        <v>7901.0259505129752</v>
      </c>
      <c r="F130" s="37">
        <f t="shared" si="18"/>
        <v>0.95098167031824554</v>
      </c>
      <c r="G130" s="38">
        <f t="shared" si="12"/>
        <v>244.35492730584429</v>
      </c>
      <c r="H130" s="38">
        <f t="shared" si="13"/>
        <v>0</v>
      </c>
      <c r="I130" s="36">
        <f t="shared" si="14"/>
        <v>244.35492730584429</v>
      </c>
      <c r="J130" s="39">
        <f t="shared" si="20"/>
        <v>-94.293260832930258</v>
      </c>
      <c r="K130" s="36">
        <f t="shared" si="15"/>
        <v>150.06166647291403</v>
      </c>
      <c r="L130" s="36">
        <f t="shared" si="16"/>
        <v>1214688.3436373519</v>
      </c>
      <c r="M130" s="36">
        <f t="shared" si="17"/>
        <v>745956.54403685557</v>
      </c>
      <c r="N130" s="40">
        <f>'jan-mar'!M130</f>
        <v>494700.87417745625</v>
      </c>
      <c r="O130" s="40">
        <f t="shared" si="19"/>
        <v>251255.66985939932</v>
      </c>
      <c r="Q130" s="4"/>
      <c r="R130" s="4"/>
      <c r="S130" s="4"/>
      <c r="T130" s="4"/>
      <c r="U130" s="4"/>
    </row>
    <row r="131" spans="1:21" s="34" customFormat="1" x14ac:dyDescent="0.3">
      <c r="A131" s="33">
        <v>728</v>
      </c>
      <c r="B131" s="34" t="s">
        <v>185</v>
      </c>
      <c r="C131" s="35">
        <v>16964</v>
      </c>
      <c r="D131" s="35">
        <v>2474</v>
      </c>
      <c r="E131" s="36">
        <f t="shared" si="11"/>
        <v>6856.9118835893287</v>
      </c>
      <c r="F131" s="37">
        <f t="shared" si="18"/>
        <v>0.82531022643425733</v>
      </c>
      <c r="G131" s="38">
        <f t="shared" si="12"/>
        <v>870.82336746003216</v>
      </c>
      <c r="H131" s="38">
        <f t="shared" si="13"/>
        <v>217.19035199089052</v>
      </c>
      <c r="I131" s="36">
        <f t="shared" si="14"/>
        <v>1088.0137194509227</v>
      </c>
      <c r="J131" s="39">
        <f t="shared" si="20"/>
        <v>-94.293260832930258</v>
      </c>
      <c r="K131" s="36">
        <f t="shared" si="15"/>
        <v>993.72045861799245</v>
      </c>
      <c r="L131" s="36">
        <f t="shared" si="16"/>
        <v>2691745.9419215829</v>
      </c>
      <c r="M131" s="36">
        <f t="shared" si="17"/>
        <v>2458464.4146209131</v>
      </c>
      <c r="N131" s="40">
        <f>'jan-mar'!M131</f>
        <v>2135696.7720267507</v>
      </c>
      <c r="O131" s="40">
        <f t="shared" si="19"/>
        <v>322767.64259416237</v>
      </c>
      <c r="Q131" s="4"/>
      <c r="R131" s="4"/>
      <c r="S131" s="4"/>
      <c r="T131" s="4"/>
      <c r="U131" s="4"/>
    </row>
    <row r="132" spans="1:21" s="34" customFormat="1" x14ac:dyDescent="0.3">
      <c r="A132" s="33">
        <v>805</v>
      </c>
      <c r="B132" s="34" t="s">
        <v>186</v>
      </c>
      <c r="C132" s="35">
        <v>262171</v>
      </c>
      <c r="D132" s="35">
        <v>35955</v>
      </c>
      <c r="E132" s="36">
        <f t="shared" si="11"/>
        <v>7291.642330691142</v>
      </c>
      <c r="F132" s="37">
        <f t="shared" si="18"/>
        <v>0.87763516364019567</v>
      </c>
      <c r="G132" s="38">
        <f t="shared" si="12"/>
        <v>609.98509919894423</v>
      </c>
      <c r="H132" s="38">
        <f t="shared" si="13"/>
        <v>65.034695505255868</v>
      </c>
      <c r="I132" s="36">
        <f t="shared" si="14"/>
        <v>675.01979470420008</v>
      </c>
      <c r="J132" s="39">
        <f t="shared" si="20"/>
        <v>-94.293260832930258</v>
      </c>
      <c r="K132" s="36">
        <f t="shared" si="15"/>
        <v>580.72653387126979</v>
      </c>
      <c r="L132" s="36">
        <f t="shared" si="16"/>
        <v>24270336.718589514</v>
      </c>
      <c r="M132" s="36">
        <f t="shared" si="17"/>
        <v>20880022.525341507</v>
      </c>
      <c r="N132" s="40">
        <f>'jan-mar'!M132</f>
        <v>15694163.41480265</v>
      </c>
      <c r="O132" s="40">
        <f t="shared" si="19"/>
        <v>5185859.1105388571</v>
      </c>
      <c r="Q132" s="4"/>
      <c r="R132" s="4"/>
      <c r="S132" s="4"/>
      <c r="T132" s="4"/>
      <c r="U132" s="4"/>
    </row>
    <row r="133" spans="1:21" s="34" customFormat="1" x14ac:dyDescent="0.3">
      <c r="A133" s="33">
        <v>806</v>
      </c>
      <c r="B133" s="34" t="s">
        <v>187</v>
      </c>
      <c r="C133" s="35">
        <v>374307</v>
      </c>
      <c r="D133" s="35">
        <v>53952</v>
      </c>
      <c r="E133" s="36">
        <f t="shared" si="11"/>
        <v>6937.7780249110319</v>
      </c>
      <c r="F133" s="37">
        <f t="shared" si="18"/>
        <v>0.83504342040526458</v>
      </c>
      <c r="G133" s="38">
        <f t="shared" si="12"/>
        <v>822.30368266701021</v>
      </c>
      <c r="H133" s="38">
        <f t="shared" si="13"/>
        <v>188.88720252829438</v>
      </c>
      <c r="I133" s="36">
        <f t="shared" si="14"/>
        <v>1011.1908851953046</v>
      </c>
      <c r="J133" s="39">
        <f t="shared" si="20"/>
        <v>-94.293260832930258</v>
      </c>
      <c r="K133" s="36">
        <f t="shared" si="15"/>
        <v>916.89762436237436</v>
      </c>
      <c r="L133" s="36">
        <f t="shared" si="16"/>
        <v>54555770.638057075</v>
      </c>
      <c r="M133" s="36">
        <f t="shared" si="17"/>
        <v>49468460.629598819</v>
      </c>
      <c r="N133" s="40">
        <f>'jan-mar'!M133</f>
        <v>42658463.558766052</v>
      </c>
      <c r="O133" s="40">
        <f t="shared" si="19"/>
        <v>6809997.0708327666</v>
      </c>
      <c r="Q133" s="4"/>
      <c r="R133" s="4"/>
      <c r="S133" s="4"/>
      <c r="T133" s="4"/>
      <c r="U133" s="4"/>
    </row>
    <row r="134" spans="1:21" s="34" customFormat="1" x14ac:dyDescent="0.3">
      <c r="A134" s="33">
        <v>807</v>
      </c>
      <c r="B134" s="34" t="s">
        <v>188</v>
      </c>
      <c r="C134" s="35">
        <v>93997</v>
      </c>
      <c r="D134" s="35">
        <v>12717</v>
      </c>
      <c r="E134" s="36">
        <f t="shared" si="11"/>
        <v>7391.4445230793426</v>
      </c>
      <c r="F134" s="37">
        <f t="shared" si="18"/>
        <v>0.88964753471873792</v>
      </c>
      <c r="G134" s="38">
        <f t="shared" si="12"/>
        <v>550.10378376602387</v>
      </c>
      <c r="H134" s="38">
        <f t="shared" si="13"/>
        <v>30.10392816938565</v>
      </c>
      <c r="I134" s="36">
        <f t="shared" si="14"/>
        <v>580.20771193540952</v>
      </c>
      <c r="J134" s="39">
        <f t="shared" si="20"/>
        <v>-94.293260832930258</v>
      </c>
      <c r="K134" s="36">
        <f t="shared" si="15"/>
        <v>485.91445110247923</v>
      </c>
      <c r="L134" s="36">
        <f t="shared" si="16"/>
        <v>7378501.4726826027</v>
      </c>
      <c r="M134" s="36">
        <f t="shared" si="17"/>
        <v>6179374.0746702282</v>
      </c>
      <c r="N134" s="40">
        <f>'jan-mar'!M134</f>
        <v>9269954.2440841515</v>
      </c>
      <c r="O134" s="40">
        <f t="shared" si="19"/>
        <v>-3090580.1694139233</v>
      </c>
      <c r="Q134" s="4"/>
      <c r="R134" s="4"/>
      <c r="S134" s="4"/>
      <c r="T134" s="4"/>
      <c r="U134" s="4"/>
    </row>
    <row r="135" spans="1:21" s="34" customFormat="1" x14ac:dyDescent="0.3">
      <c r="A135" s="33">
        <v>811</v>
      </c>
      <c r="B135" s="34" t="s">
        <v>189</v>
      </c>
      <c r="C135" s="35">
        <v>15719</v>
      </c>
      <c r="D135" s="35">
        <v>2335</v>
      </c>
      <c r="E135" s="36">
        <f t="shared" si="11"/>
        <v>6731.9057815845827</v>
      </c>
      <c r="F135" s="37">
        <f t="shared" si="18"/>
        <v>0.81026426753866254</v>
      </c>
      <c r="G135" s="38">
        <f t="shared" si="12"/>
        <v>945.8270286628798</v>
      </c>
      <c r="H135" s="38">
        <f t="shared" si="13"/>
        <v>260.94248769255165</v>
      </c>
      <c r="I135" s="36">
        <f t="shared" si="14"/>
        <v>1206.7695163554315</v>
      </c>
      <c r="J135" s="39">
        <f t="shared" si="20"/>
        <v>-94.293260832930258</v>
      </c>
      <c r="K135" s="36">
        <f t="shared" si="15"/>
        <v>1112.4762555225013</v>
      </c>
      <c r="L135" s="36">
        <f t="shared" si="16"/>
        <v>2817806.8206899324</v>
      </c>
      <c r="M135" s="36">
        <f t="shared" si="17"/>
        <v>2597632.0566450404</v>
      </c>
      <c r="N135" s="40">
        <f>'jan-mar'!M135</f>
        <v>2387573.0447382634</v>
      </c>
      <c r="O135" s="40">
        <f t="shared" si="19"/>
        <v>210059.01190677704</v>
      </c>
      <c r="Q135" s="4"/>
      <c r="R135" s="4"/>
      <c r="S135" s="4"/>
      <c r="T135" s="4"/>
      <c r="U135" s="4"/>
    </row>
    <row r="136" spans="1:21" s="34" customFormat="1" x14ac:dyDescent="0.3">
      <c r="A136" s="33">
        <v>814</v>
      </c>
      <c r="B136" s="34" t="s">
        <v>190</v>
      </c>
      <c r="C136" s="35">
        <v>100449</v>
      </c>
      <c r="D136" s="35">
        <v>14088</v>
      </c>
      <c r="E136" s="36">
        <f t="shared" ref="E136:E199" si="21">(C136*1000)/D136</f>
        <v>7130.1107325383309</v>
      </c>
      <c r="F136" s="37">
        <f t="shared" si="18"/>
        <v>0.85819293044381406</v>
      </c>
      <c r="G136" s="38">
        <f t="shared" ref="G136:G199" si="22">(E$437-E136)*0.6</f>
        <v>706.90405809063088</v>
      </c>
      <c r="H136" s="38">
        <f t="shared" ref="H136:H199" si="23">IF(E136&gt;=E$437*0.9,0,IF(E136&lt;0.9*E$437,(E$437*0.9-E136)*0.35))</f>
        <v>121.57075485873973</v>
      </c>
      <c r="I136" s="36">
        <f t="shared" ref="I136:I199" si="24">G136+H136</f>
        <v>828.47481294937063</v>
      </c>
      <c r="J136" s="39">
        <f t="shared" si="20"/>
        <v>-94.293260832930258</v>
      </c>
      <c r="K136" s="36">
        <f t="shared" ref="K136:K199" si="25">I136+J136</f>
        <v>734.18155211644034</v>
      </c>
      <c r="L136" s="36">
        <f t="shared" ref="L136:L199" si="26">(I136*D136)</f>
        <v>11671553.164830733</v>
      </c>
      <c r="M136" s="36">
        <f t="shared" ref="M136:M199" si="27">(K136*D136)</f>
        <v>10343149.706216412</v>
      </c>
      <c r="N136" s="40">
        <f>'jan-mar'!M136</f>
        <v>8308662.0146777881</v>
      </c>
      <c r="O136" s="40">
        <f t="shared" si="19"/>
        <v>2034487.6915386235</v>
      </c>
      <c r="Q136" s="4"/>
      <c r="R136" s="4"/>
      <c r="S136" s="4"/>
      <c r="T136" s="4"/>
      <c r="U136" s="4"/>
    </row>
    <row r="137" spans="1:21" s="34" customFormat="1" x14ac:dyDescent="0.3">
      <c r="A137" s="33">
        <v>815</v>
      </c>
      <c r="B137" s="34" t="s">
        <v>191</v>
      </c>
      <c r="C137" s="35">
        <v>67461</v>
      </c>
      <c r="D137" s="35">
        <v>10607</v>
      </c>
      <c r="E137" s="36">
        <f t="shared" si="21"/>
        <v>6360.0452531347228</v>
      </c>
      <c r="F137" s="37">
        <f t="shared" ref="F137:F200" si="28">IF(ISNUMBER(C137),E137/E$437,"")</f>
        <v>0.76550646662956501</v>
      </c>
      <c r="G137" s="38">
        <f t="shared" si="22"/>
        <v>1168.9433457327957</v>
      </c>
      <c r="H137" s="38">
        <f t="shared" si="23"/>
        <v>391.09367265000259</v>
      </c>
      <c r="I137" s="36">
        <f t="shared" si="24"/>
        <v>1560.0370183827984</v>
      </c>
      <c r="J137" s="39">
        <f t="shared" si="20"/>
        <v>-94.293260832930258</v>
      </c>
      <c r="K137" s="36">
        <f t="shared" si="25"/>
        <v>1465.7437575498682</v>
      </c>
      <c r="L137" s="36">
        <f t="shared" si="26"/>
        <v>16547312.653986342</v>
      </c>
      <c r="M137" s="36">
        <f t="shared" si="27"/>
        <v>15547144.036331452</v>
      </c>
      <c r="N137" s="40">
        <f>'jan-mar'!M137</f>
        <v>14451701.621215736</v>
      </c>
      <c r="O137" s="40">
        <f t="shared" ref="O137:O200" si="29">M137-N137</f>
        <v>1095442.4151157159</v>
      </c>
      <c r="Q137" s="4"/>
      <c r="R137" s="4"/>
      <c r="S137" s="4"/>
      <c r="T137" s="4"/>
      <c r="U137" s="4"/>
    </row>
    <row r="138" spans="1:21" s="34" customFormat="1" x14ac:dyDescent="0.3">
      <c r="A138" s="33">
        <v>817</v>
      </c>
      <c r="B138" s="34" t="s">
        <v>192</v>
      </c>
      <c r="C138" s="35">
        <v>24374</v>
      </c>
      <c r="D138" s="35">
        <v>4136</v>
      </c>
      <c r="E138" s="36">
        <f t="shared" si="21"/>
        <v>5893.1334622823988</v>
      </c>
      <c r="F138" s="37">
        <f t="shared" si="28"/>
        <v>0.70930812510567742</v>
      </c>
      <c r="G138" s="38">
        <f t="shared" si="22"/>
        <v>1449.09042024419</v>
      </c>
      <c r="H138" s="38">
        <f t="shared" si="23"/>
        <v>554.51279944831595</v>
      </c>
      <c r="I138" s="36">
        <f t="shared" si="24"/>
        <v>2003.6032196925059</v>
      </c>
      <c r="J138" s="39">
        <f t="shared" ref="J138:J201" si="30">I$439</f>
        <v>-94.293260832930258</v>
      </c>
      <c r="K138" s="36">
        <f t="shared" si="25"/>
        <v>1909.3099588595758</v>
      </c>
      <c r="L138" s="36">
        <f t="shared" si="26"/>
        <v>8286902.9166482044</v>
      </c>
      <c r="M138" s="36">
        <f t="shared" si="27"/>
        <v>7896905.9898432055</v>
      </c>
      <c r="N138" s="40">
        <f>'jan-mar'!M138</f>
        <v>7418114.2882387359</v>
      </c>
      <c r="O138" s="40">
        <f t="shared" si="29"/>
        <v>478791.70160446968</v>
      </c>
      <c r="Q138" s="4"/>
      <c r="R138" s="4"/>
      <c r="S138" s="4"/>
      <c r="T138" s="4"/>
      <c r="U138" s="4"/>
    </row>
    <row r="139" spans="1:21" s="34" customFormat="1" x14ac:dyDescent="0.3">
      <c r="A139" s="33">
        <v>819</v>
      </c>
      <c r="B139" s="34" t="s">
        <v>193</v>
      </c>
      <c r="C139" s="35">
        <v>44926</v>
      </c>
      <c r="D139" s="35">
        <v>6534</v>
      </c>
      <c r="E139" s="36">
        <f t="shared" si="21"/>
        <v>6875.7269666360571</v>
      </c>
      <c r="F139" s="37">
        <f t="shared" si="28"/>
        <v>0.82757484361372535</v>
      </c>
      <c r="G139" s="38">
        <f t="shared" si="22"/>
        <v>859.53431763199512</v>
      </c>
      <c r="H139" s="38">
        <f t="shared" si="23"/>
        <v>210.60507292453556</v>
      </c>
      <c r="I139" s="36">
        <f t="shared" si="24"/>
        <v>1070.1393905565308</v>
      </c>
      <c r="J139" s="39">
        <f t="shared" si="30"/>
        <v>-94.293260832930258</v>
      </c>
      <c r="K139" s="36">
        <f t="shared" si="25"/>
        <v>975.84612972360048</v>
      </c>
      <c r="L139" s="36">
        <f t="shared" si="26"/>
        <v>6992290.7778963717</v>
      </c>
      <c r="M139" s="36">
        <f t="shared" si="27"/>
        <v>6376178.6116140056</v>
      </c>
      <c r="N139" s="40">
        <f>'jan-mar'!M139</f>
        <v>6747293.0511005586</v>
      </c>
      <c r="O139" s="40">
        <f t="shared" si="29"/>
        <v>-371114.43948655296</v>
      </c>
      <c r="Q139" s="4"/>
      <c r="R139" s="4"/>
      <c r="S139" s="4"/>
      <c r="T139" s="4"/>
      <c r="U139" s="4"/>
    </row>
    <row r="140" spans="1:21" s="34" customFormat="1" x14ac:dyDescent="0.3">
      <c r="A140" s="33">
        <v>821</v>
      </c>
      <c r="B140" s="34" t="s">
        <v>194</v>
      </c>
      <c r="C140" s="35">
        <v>36632</v>
      </c>
      <c r="D140" s="35">
        <v>6101</v>
      </c>
      <c r="E140" s="36">
        <f t="shared" si="21"/>
        <v>6004.2615964595971</v>
      </c>
      <c r="F140" s="37">
        <f t="shared" si="28"/>
        <v>0.72268370687456418</v>
      </c>
      <c r="G140" s="38">
        <f t="shared" si="22"/>
        <v>1382.4135397378711</v>
      </c>
      <c r="H140" s="38">
        <f t="shared" si="23"/>
        <v>515.61795248629653</v>
      </c>
      <c r="I140" s="36">
        <f t="shared" si="24"/>
        <v>1898.0314922241678</v>
      </c>
      <c r="J140" s="39">
        <f t="shared" si="30"/>
        <v>-94.293260832930258</v>
      </c>
      <c r="K140" s="36">
        <f t="shared" si="25"/>
        <v>1803.7382313912376</v>
      </c>
      <c r="L140" s="36">
        <f t="shared" si="26"/>
        <v>11579890.134059647</v>
      </c>
      <c r="M140" s="36">
        <f t="shared" si="27"/>
        <v>11004606.949717941</v>
      </c>
      <c r="N140" s="40">
        <f>'jan-mar'!M140</f>
        <v>10048375.972568795</v>
      </c>
      <c r="O140" s="40">
        <f t="shared" si="29"/>
        <v>956230.97714914568</v>
      </c>
      <c r="Q140" s="4"/>
      <c r="R140" s="4"/>
      <c r="S140" s="4"/>
      <c r="T140" s="4"/>
      <c r="U140" s="4"/>
    </row>
    <row r="141" spans="1:21" s="34" customFormat="1" x14ac:dyDescent="0.3">
      <c r="A141" s="33">
        <v>822</v>
      </c>
      <c r="B141" s="34" t="s">
        <v>195</v>
      </c>
      <c r="C141" s="35">
        <v>27581</v>
      </c>
      <c r="D141" s="35">
        <v>4338</v>
      </c>
      <c r="E141" s="36">
        <f t="shared" si="21"/>
        <v>6357.9990779160908</v>
      </c>
      <c r="F141" s="37">
        <f t="shared" si="28"/>
        <v>0.76526018530618167</v>
      </c>
      <c r="G141" s="38">
        <f t="shared" si="22"/>
        <v>1170.1710508639749</v>
      </c>
      <c r="H141" s="38">
        <f t="shared" si="23"/>
        <v>391.80983397652381</v>
      </c>
      <c r="I141" s="36">
        <f t="shared" si="24"/>
        <v>1561.9808848404987</v>
      </c>
      <c r="J141" s="39">
        <f t="shared" si="30"/>
        <v>-94.293260832930258</v>
      </c>
      <c r="K141" s="36">
        <f t="shared" si="25"/>
        <v>1467.6876240075685</v>
      </c>
      <c r="L141" s="36">
        <f t="shared" si="26"/>
        <v>6775873.0784380836</v>
      </c>
      <c r="M141" s="36">
        <f t="shared" si="27"/>
        <v>6366828.9129448319</v>
      </c>
      <c r="N141" s="40">
        <f>'jan-mar'!M141</f>
        <v>5610743.7336507849</v>
      </c>
      <c r="O141" s="40">
        <f t="shared" si="29"/>
        <v>756085.17929404695</v>
      </c>
      <c r="Q141" s="4"/>
      <c r="R141" s="4"/>
      <c r="S141" s="4"/>
      <c r="T141" s="4"/>
      <c r="U141" s="4"/>
    </row>
    <row r="142" spans="1:21" s="34" customFormat="1" x14ac:dyDescent="0.3">
      <c r="A142" s="33">
        <v>826</v>
      </c>
      <c r="B142" s="34" t="s">
        <v>196</v>
      </c>
      <c r="C142" s="35">
        <v>85579</v>
      </c>
      <c r="D142" s="35">
        <v>5940</v>
      </c>
      <c r="E142" s="36">
        <f t="shared" si="21"/>
        <v>14407.239057239058</v>
      </c>
      <c r="F142" s="37">
        <f t="shared" si="28"/>
        <v>1.7340811622619623</v>
      </c>
      <c r="G142" s="38">
        <f t="shared" si="22"/>
        <v>-3659.3729367298051</v>
      </c>
      <c r="H142" s="38">
        <f t="shared" si="23"/>
        <v>0</v>
      </c>
      <c r="I142" s="36">
        <f t="shared" si="24"/>
        <v>-3659.3729367298051</v>
      </c>
      <c r="J142" s="39">
        <f t="shared" si="30"/>
        <v>-94.293260832930258</v>
      </c>
      <c r="K142" s="36">
        <f t="shared" si="25"/>
        <v>-3753.6661975627353</v>
      </c>
      <c r="L142" s="36">
        <f t="shared" si="26"/>
        <v>-21736675.244175043</v>
      </c>
      <c r="M142" s="36">
        <f t="shared" si="27"/>
        <v>-22296777.213522647</v>
      </c>
      <c r="N142" s="40">
        <f>'jan-mar'!M142</f>
        <v>-9945010.904724583</v>
      </c>
      <c r="O142" s="40">
        <f t="shared" si="29"/>
        <v>-12351766.308798064</v>
      </c>
      <c r="Q142" s="4"/>
      <c r="R142" s="4"/>
      <c r="S142" s="4"/>
      <c r="T142" s="4"/>
      <c r="U142" s="4"/>
    </row>
    <row r="143" spans="1:21" s="34" customFormat="1" x14ac:dyDescent="0.3">
      <c r="A143" s="33">
        <v>827</v>
      </c>
      <c r="B143" s="34" t="s">
        <v>197</v>
      </c>
      <c r="C143" s="35">
        <v>15640</v>
      </c>
      <c r="D143" s="35">
        <v>1613</v>
      </c>
      <c r="E143" s="36">
        <f t="shared" si="21"/>
        <v>9696.2182269063851</v>
      </c>
      <c r="F143" s="37">
        <f t="shared" si="28"/>
        <v>1.1670542361141063</v>
      </c>
      <c r="G143" s="38">
        <f t="shared" si="22"/>
        <v>-832.76043853020167</v>
      </c>
      <c r="H143" s="38">
        <f t="shared" si="23"/>
        <v>0</v>
      </c>
      <c r="I143" s="36">
        <f t="shared" si="24"/>
        <v>-832.76043853020167</v>
      </c>
      <c r="J143" s="39">
        <f t="shared" si="30"/>
        <v>-94.293260832930258</v>
      </c>
      <c r="K143" s="36">
        <f t="shared" si="25"/>
        <v>-927.05369936313195</v>
      </c>
      <c r="L143" s="36">
        <f t="shared" si="26"/>
        <v>-1343242.5873492153</v>
      </c>
      <c r="M143" s="36">
        <f t="shared" si="27"/>
        <v>-1495337.617072732</v>
      </c>
      <c r="N143" s="40">
        <f>'jan-mar'!M143</f>
        <v>-54206.294498443589</v>
      </c>
      <c r="O143" s="40">
        <f t="shared" si="29"/>
        <v>-1441131.3225742884</v>
      </c>
      <c r="Q143" s="4"/>
      <c r="R143" s="4"/>
      <c r="S143" s="4"/>
      <c r="T143" s="4"/>
      <c r="U143" s="4"/>
    </row>
    <row r="144" spans="1:21" s="34" customFormat="1" x14ac:dyDescent="0.3">
      <c r="A144" s="33">
        <v>828</v>
      </c>
      <c r="B144" s="34" t="s">
        <v>198</v>
      </c>
      <c r="C144" s="35">
        <v>24147</v>
      </c>
      <c r="D144" s="35">
        <v>2991</v>
      </c>
      <c r="E144" s="36">
        <f t="shared" si="21"/>
        <v>8073.219658976931</v>
      </c>
      <c r="F144" s="37">
        <f t="shared" si="28"/>
        <v>0.97170721425633555</v>
      </c>
      <c r="G144" s="38">
        <f t="shared" si="22"/>
        <v>141.03870222747082</v>
      </c>
      <c r="H144" s="38">
        <f t="shared" si="23"/>
        <v>0</v>
      </c>
      <c r="I144" s="36">
        <f t="shared" si="24"/>
        <v>141.03870222747082</v>
      </c>
      <c r="J144" s="39">
        <f t="shared" si="30"/>
        <v>-94.293260832930258</v>
      </c>
      <c r="K144" s="36">
        <f t="shared" si="25"/>
        <v>46.745441394540563</v>
      </c>
      <c r="L144" s="36">
        <f t="shared" si="26"/>
        <v>421846.75836236525</v>
      </c>
      <c r="M144" s="36">
        <f t="shared" si="27"/>
        <v>139815.61521107084</v>
      </c>
      <c r="N144" s="40">
        <f>'jan-mar'!M144</f>
        <v>1094104.5090856501</v>
      </c>
      <c r="O144" s="40">
        <f t="shared" si="29"/>
        <v>-954288.89387457923</v>
      </c>
      <c r="Q144" s="4"/>
      <c r="R144" s="4"/>
      <c r="S144" s="4"/>
      <c r="T144" s="4"/>
      <c r="U144" s="4"/>
    </row>
    <row r="145" spans="1:21" s="34" customFormat="1" x14ac:dyDescent="0.3">
      <c r="A145" s="33">
        <v>829</v>
      </c>
      <c r="B145" s="34" t="s">
        <v>199</v>
      </c>
      <c r="C145" s="35">
        <v>18913</v>
      </c>
      <c r="D145" s="35">
        <v>2448</v>
      </c>
      <c r="E145" s="36">
        <f t="shared" si="21"/>
        <v>7725.8986928104578</v>
      </c>
      <c r="F145" s="37">
        <f t="shared" si="28"/>
        <v>0.92990303912638361</v>
      </c>
      <c r="G145" s="38">
        <f t="shared" si="22"/>
        <v>349.43128192735475</v>
      </c>
      <c r="H145" s="38">
        <f t="shared" si="23"/>
        <v>0</v>
      </c>
      <c r="I145" s="36">
        <f t="shared" si="24"/>
        <v>349.43128192735475</v>
      </c>
      <c r="J145" s="39">
        <f t="shared" si="30"/>
        <v>-94.293260832930258</v>
      </c>
      <c r="K145" s="36">
        <f t="shared" si="25"/>
        <v>255.13802109442449</v>
      </c>
      <c r="L145" s="36">
        <f t="shared" si="26"/>
        <v>855407.77815816447</v>
      </c>
      <c r="M145" s="36">
        <f t="shared" si="27"/>
        <v>624577.8756391512</v>
      </c>
      <c r="N145" s="40">
        <f>'jan-mar'!M145</f>
        <v>1049672.1899440114</v>
      </c>
      <c r="O145" s="40">
        <f t="shared" si="29"/>
        <v>-425094.31430486019</v>
      </c>
      <c r="Q145" s="4"/>
      <c r="R145" s="4"/>
      <c r="S145" s="4"/>
      <c r="T145" s="4"/>
      <c r="U145" s="4"/>
    </row>
    <row r="146" spans="1:21" s="34" customFormat="1" x14ac:dyDescent="0.3">
      <c r="A146" s="33">
        <v>830</v>
      </c>
      <c r="B146" s="34" t="s">
        <v>200</v>
      </c>
      <c r="C146" s="35">
        <v>15746</v>
      </c>
      <c r="D146" s="35">
        <v>1443</v>
      </c>
      <c r="E146" s="36">
        <f t="shared" si="21"/>
        <v>10911.988911988912</v>
      </c>
      <c r="F146" s="37">
        <f t="shared" si="28"/>
        <v>1.3133865787826777</v>
      </c>
      <c r="G146" s="38">
        <f t="shared" si="22"/>
        <v>-1562.2228495797178</v>
      </c>
      <c r="H146" s="38">
        <f t="shared" si="23"/>
        <v>0</v>
      </c>
      <c r="I146" s="36">
        <f t="shared" si="24"/>
        <v>-1562.2228495797178</v>
      </c>
      <c r="J146" s="39">
        <f t="shared" si="30"/>
        <v>-94.293260832930258</v>
      </c>
      <c r="K146" s="36">
        <f t="shared" si="25"/>
        <v>-1656.516110412648</v>
      </c>
      <c r="L146" s="36">
        <f t="shared" si="26"/>
        <v>-2254287.5719435327</v>
      </c>
      <c r="M146" s="36">
        <f t="shared" si="27"/>
        <v>-2390352.7473254511</v>
      </c>
      <c r="N146" s="40">
        <f>'jan-mar'!M146</f>
        <v>-731572.64907703281</v>
      </c>
      <c r="O146" s="40">
        <f t="shared" si="29"/>
        <v>-1658780.0982484184</v>
      </c>
      <c r="Q146" s="4"/>
      <c r="R146" s="4"/>
      <c r="S146" s="4"/>
      <c r="T146" s="4"/>
      <c r="U146" s="4"/>
    </row>
    <row r="147" spans="1:21" s="34" customFormat="1" x14ac:dyDescent="0.3">
      <c r="A147" s="33">
        <v>831</v>
      </c>
      <c r="B147" s="34" t="s">
        <v>201</v>
      </c>
      <c r="C147" s="35">
        <v>12637</v>
      </c>
      <c r="D147" s="35">
        <v>1323</v>
      </c>
      <c r="E147" s="36">
        <f t="shared" si="21"/>
        <v>9551.776266061981</v>
      </c>
      <c r="F147" s="37">
        <f t="shared" si="28"/>
        <v>1.1496689423499546</v>
      </c>
      <c r="G147" s="38">
        <f t="shared" si="22"/>
        <v>-746.09526202355914</v>
      </c>
      <c r="H147" s="38">
        <f t="shared" si="23"/>
        <v>0</v>
      </c>
      <c r="I147" s="36">
        <f t="shared" si="24"/>
        <v>-746.09526202355914</v>
      </c>
      <c r="J147" s="39">
        <f t="shared" si="30"/>
        <v>-94.293260832930258</v>
      </c>
      <c r="K147" s="36">
        <f t="shared" si="25"/>
        <v>-840.38852285648943</v>
      </c>
      <c r="L147" s="36">
        <f t="shared" si="26"/>
        <v>-987084.03165716876</v>
      </c>
      <c r="M147" s="36">
        <f t="shared" si="27"/>
        <v>-1111834.0157391354</v>
      </c>
      <c r="N147" s="40">
        <f>'jan-mar'!M147</f>
        <v>108627.57122043343</v>
      </c>
      <c r="O147" s="40">
        <f t="shared" si="29"/>
        <v>-1220461.5869595688</v>
      </c>
      <c r="Q147" s="4"/>
      <c r="R147" s="4"/>
      <c r="S147" s="4"/>
      <c r="T147" s="4"/>
      <c r="U147" s="4"/>
    </row>
    <row r="148" spans="1:21" s="34" customFormat="1" x14ac:dyDescent="0.3">
      <c r="A148" s="33">
        <v>833</v>
      </c>
      <c r="B148" s="34" t="s">
        <v>202</v>
      </c>
      <c r="C148" s="35">
        <v>33933</v>
      </c>
      <c r="D148" s="35">
        <v>2246</v>
      </c>
      <c r="E148" s="36">
        <f t="shared" si="21"/>
        <v>15108.192341941229</v>
      </c>
      <c r="F148" s="37">
        <f t="shared" si="28"/>
        <v>1.8184491582255564</v>
      </c>
      <c r="G148" s="38">
        <f t="shared" si="22"/>
        <v>-4079.9449075511075</v>
      </c>
      <c r="H148" s="38">
        <f t="shared" si="23"/>
        <v>0</v>
      </c>
      <c r="I148" s="36">
        <f t="shared" si="24"/>
        <v>-4079.9449075511075</v>
      </c>
      <c r="J148" s="39">
        <f t="shared" si="30"/>
        <v>-94.293260832930258</v>
      </c>
      <c r="K148" s="36">
        <f t="shared" si="25"/>
        <v>-4174.2381683840376</v>
      </c>
      <c r="L148" s="36">
        <f t="shared" si="26"/>
        <v>-9163556.2623597868</v>
      </c>
      <c r="M148" s="36">
        <f t="shared" si="27"/>
        <v>-9375338.9261905476</v>
      </c>
      <c r="N148" s="40">
        <f>'jan-mar'!M148</f>
        <v>-5840477.456567578</v>
      </c>
      <c r="O148" s="40">
        <f t="shared" si="29"/>
        <v>-3534861.4696229696</v>
      </c>
      <c r="Q148" s="4"/>
      <c r="R148" s="4"/>
      <c r="S148" s="4"/>
      <c r="T148" s="4"/>
      <c r="U148" s="4"/>
    </row>
    <row r="149" spans="1:21" s="34" customFormat="1" x14ac:dyDescent="0.3">
      <c r="A149" s="33">
        <v>834</v>
      </c>
      <c r="B149" s="34" t="s">
        <v>203</v>
      </c>
      <c r="C149" s="35">
        <v>61987</v>
      </c>
      <c r="D149" s="35">
        <v>3727</v>
      </c>
      <c r="E149" s="36">
        <f t="shared" si="21"/>
        <v>16631.87550308559</v>
      </c>
      <c r="F149" s="37">
        <f t="shared" si="28"/>
        <v>2.0018423993940369</v>
      </c>
      <c r="G149" s="38">
        <f t="shared" si="22"/>
        <v>-4994.1548042377244</v>
      </c>
      <c r="H149" s="38">
        <f t="shared" si="23"/>
        <v>0</v>
      </c>
      <c r="I149" s="36">
        <f t="shared" si="24"/>
        <v>-4994.1548042377244</v>
      </c>
      <c r="J149" s="39">
        <f t="shared" si="30"/>
        <v>-94.293260832930258</v>
      </c>
      <c r="K149" s="36">
        <f t="shared" si="25"/>
        <v>-5088.4480650706546</v>
      </c>
      <c r="L149" s="36">
        <f t="shared" si="26"/>
        <v>-18613214.955394</v>
      </c>
      <c r="M149" s="36">
        <f t="shared" si="27"/>
        <v>-18964645.93851833</v>
      </c>
      <c r="N149" s="40">
        <f>'jan-mar'!M149</f>
        <v>-9165603.5087388083</v>
      </c>
      <c r="O149" s="40">
        <f t="shared" si="29"/>
        <v>-9799042.4297795221</v>
      </c>
      <c r="Q149" s="4"/>
      <c r="R149" s="4"/>
      <c r="S149" s="4"/>
      <c r="T149" s="4"/>
      <c r="U149" s="4"/>
    </row>
    <row r="150" spans="1:21" s="34" customFormat="1" x14ac:dyDescent="0.3">
      <c r="A150" s="33">
        <v>901</v>
      </c>
      <c r="B150" s="34" t="s">
        <v>204</v>
      </c>
      <c r="C150" s="35">
        <v>44463</v>
      </c>
      <c r="D150" s="35">
        <v>6920</v>
      </c>
      <c r="E150" s="36">
        <f t="shared" si="21"/>
        <v>6425.2890173410406</v>
      </c>
      <c r="F150" s="37">
        <f t="shared" si="28"/>
        <v>0.77335932323975565</v>
      </c>
      <c r="G150" s="38">
        <f t="shared" si="22"/>
        <v>1129.797087209005</v>
      </c>
      <c r="H150" s="38">
        <f t="shared" si="23"/>
        <v>368.25835517779137</v>
      </c>
      <c r="I150" s="36">
        <f t="shared" si="24"/>
        <v>1498.0554423867964</v>
      </c>
      <c r="J150" s="39">
        <f t="shared" si="30"/>
        <v>-94.293260832930258</v>
      </c>
      <c r="K150" s="36">
        <f t="shared" si="25"/>
        <v>1403.7621815538662</v>
      </c>
      <c r="L150" s="36">
        <f t="shared" si="26"/>
        <v>10366543.661316631</v>
      </c>
      <c r="M150" s="36">
        <f t="shared" si="27"/>
        <v>9714034.2963527534</v>
      </c>
      <c r="N150" s="40">
        <f>'jan-mar'!M150</f>
        <v>9004600.3081750628</v>
      </c>
      <c r="O150" s="40">
        <f t="shared" si="29"/>
        <v>709433.98817769065</v>
      </c>
      <c r="Q150" s="4"/>
      <c r="R150" s="4"/>
      <c r="S150" s="4"/>
      <c r="T150" s="4"/>
      <c r="U150" s="4"/>
    </row>
    <row r="151" spans="1:21" s="34" customFormat="1" x14ac:dyDescent="0.3">
      <c r="A151" s="33">
        <v>904</v>
      </c>
      <c r="B151" s="34" t="s">
        <v>205</v>
      </c>
      <c r="C151" s="35">
        <v>167135</v>
      </c>
      <c r="D151" s="35">
        <v>22550</v>
      </c>
      <c r="E151" s="36">
        <f t="shared" si="21"/>
        <v>7411.7516629711754</v>
      </c>
      <c r="F151" s="37">
        <f t="shared" si="28"/>
        <v>0.89209173853918833</v>
      </c>
      <c r="G151" s="38">
        <f t="shared" si="22"/>
        <v>537.91949983092411</v>
      </c>
      <c r="H151" s="38">
        <f t="shared" si="23"/>
        <v>22.99642920724418</v>
      </c>
      <c r="I151" s="36">
        <f t="shared" si="24"/>
        <v>560.91592903816831</v>
      </c>
      <c r="J151" s="39">
        <f t="shared" si="30"/>
        <v>-94.293260832930258</v>
      </c>
      <c r="K151" s="36">
        <f t="shared" si="25"/>
        <v>466.62266820523803</v>
      </c>
      <c r="L151" s="36">
        <f t="shared" si="26"/>
        <v>12648654.199810695</v>
      </c>
      <c r="M151" s="36">
        <f t="shared" si="27"/>
        <v>10522341.168028118</v>
      </c>
      <c r="N151" s="40">
        <f>'jan-mar'!M151</f>
        <v>8716325.2691011168</v>
      </c>
      <c r="O151" s="40">
        <f t="shared" si="29"/>
        <v>1806015.8989270013</v>
      </c>
      <c r="Q151" s="4"/>
      <c r="R151" s="4"/>
      <c r="S151" s="4"/>
      <c r="T151" s="4"/>
      <c r="U151" s="4"/>
    </row>
    <row r="152" spans="1:21" s="34" customFormat="1" x14ac:dyDescent="0.3">
      <c r="A152" s="33">
        <v>906</v>
      </c>
      <c r="B152" s="34" t="s">
        <v>206</v>
      </c>
      <c r="C152" s="35">
        <v>324739</v>
      </c>
      <c r="D152" s="35">
        <v>44313</v>
      </c>
      <c r="E152" s="36">
        <f t="shared" si="21"/>
        <v>7328.3009500598018</v>
      </c>
      <c r="F152" s="37">
        <f t="shared" si="28"/>
        <v>0.8820474608908464</v>
      </c>
      <c r="G152" s="38">
        <f t="shared" si="22"/>
        <v>587.98992757774829</v>
      </c>
      <c r="H152" s="38">
        <f t="shared" si="23"/>
        <v>52.204178726224924</v>
      </c>
      <c r="I152" s="36">
        <f t="shared" si="24"/>
        <v>640.19410630397317</v>
      </c>
      <c r="J152" s="39">
        <f t="shared" si="30"/>
        <v>-94.293260832930258</v>
      </c>
      <c r="K152" s="36">
        <f t="shared" si="25"/>
        <v>545.90084547104289</v>
      </c>
      <c r="L152" s="36">
        <f t="shared" si="26"/>
        <v>28368921.432647962</v>
      </c>
      <c r="M152" s="36">
        <f t="shared" si="27"/>
        <v>24190504.165358324</v>
      </c>
      <c r="N152" s="40">
        <f>'jan-mar'!M152</f>
        <v>20386138.685861498</v>
      </c>
      <c r="O152" s="40">
        <f t="shared" si="29"/>
        <v>3804365.4794968255</v>
      </c>
      <c r="Q152" s="4"/>
      <c r="R152" s="4"/>
      <c r="S152" s="4"/>
      <c r="T152" s="4"/>
      <c r="U152" s="4"/>
    </row>
    <row r="153" spans="1:21" s="34" customFormat="1" x14ac:dyDescent="0.3">
      <c r="A153" s="33">
        <v>911</v>
      </c>
      <c r="B153" s="34" t="s">
        <v>207</v>
      </c>
      <c r="C153" s="35">
        <v>14497</v>
      </c>
      <c r="D153" s="35">
        <v>2473</v>
      </c>
      <c r="E153" s="36">
        <f t="shared" si="21"/>
        <v>5862.110796603316</v>
      </c>
      <c r="F153" s="37">
        <f t="shared" si="28"/>
        <v>0.705574181360903</v>
      </c>
      <c r="G153" s="38">
        <f t="shared" si="22"/>
        <v>1467.7040196516398</v>
      </c>
      <c r="H153" s="38">
        <f t="shared" si="23"/>
        <v>565.37073243599491</v>
      </c>
      <c r="I153" s="36">
        <f t="shared" si="24"/>
        <v>2033.0747520876348</v>
      </c>
      <c r="J153" s="39">
        <f t="shared" si="30"/>
        <v>-94.293260832930258</v>
      </c>
      <c r="K153" s="36">
        <f t="shared" si="25"/>
        <v>1938.7814912547046</v>
      </c>
      <c r="L153" s="36">
        <f t="shared" si="26"/>
        <v>5027793.8619127208</v>
      </c>
      <c r="M153" s="36">
        <f t="shared" si="27"/>
        <v>4794606.6278728843</v>
      </c>
      <c r="N153" s="40">
        <f>'jan-mar'!M153</f>
        <v>4633568.9034851054</v>
      </c>
      <c r="O153" s="40">
        <f t="shared" si="29"/>
        <v>161037.7243877789</v>
      </c>
      <c r="Q153" s="4"/>
      <c r="R153" s="4"/>
      <c r="S153" s="4"/>
      <c r="T153" s="4"/>
      <c r="U153" s="4"/>
    </row>
    <row r="154" spans="1:21" s="34" customFormat="1" x14ac:dyDescent="0.3">
      <c r="A154" s="33">
        <v>912</v>
      </c>
      <c r="B154" s="34" t="s">
        <v>208</v>
      </c>
      <c r="C154" s="35">
        <v>11745</v>
      </c>
      <c r="D154" s="35">
        <v>2036</v>
      </c>
      <c r="E154" s="36">
        <f t="shared" si="21"/>
        <v>5768.6640471512774</v>
      </c>
      <c r="F154" s="37">
        <f t="shared" si="28"/>
        <v>0.69432676280585559</v>
      </c>
      <c r="G154" s="38">
        <f t="shared" si="22"/>
        <v>1523.772069322863</v>
      </c>
      <c r="H154" s="38">
        <f t="shared" si="23"/>
        <v>598.07709474420847</v>
      </c>
      <c r="I154" s="36">
        <f t="shared" si="24"/>
        <v>2121.8491640670713</v>
      </c>
      <c r="J154" s="39">
        <f t="shared" si="30"/>
        <v>-94.293260832930258</v>
      </c>
      <c r="K154" s="36">
        <f t="shared" si="25"/>
        <v>2027.5559032341412</v>
      </c>
      <c r="L154" s="36">
        <f t="shared" si="26"/>
        <v>4320084.8980405573</v>
      </c>
      <c r="M154" s="36">
        <f t="shared" si="27"/>
        <v>4128103.8189847115</v>
      </c>
      <c r="N154" s="40">
        <f>'jan-mar'!M154</f>
        <v>3916490.3507867674</v>
      </c>
      <c r="O154" s="40">
        <f t="shared" si="29"/>
        <v>211613.46819794411</v>
      </c>
      <c r="Q154" s="4"/>
      <c r="R154" s="4"/>
      <c r="S154" s="4"/>
      <c r="T154" s="4"/>
      <c r="U154" s="4"/>
    </row>
    <row r="155" spans="1:21" s="34" customFormat="1" x14ac:dyDescent="0.3">
      <c r="A155" s="33">
        <v>914</v>
      </c>
      <c r="B155" s="34" t="s">
        <v>209</v>
      </c>
      <c r="C155" s="35">
        <v>40460</v>
      </c>
      <c r="D155" s="35">
        <v>6014</v>
      </c>
      <c r="E155" s="36">
        <f t="shared" si="21"/>
        <v>6727.6355171267041</v>
      </c>
      <c r="F155" s="37">
        <f t="shared" si="28"/>
        <v>0.8097502908409161</v>
      </c>
      <c r="G155" s="38">
        <f t="shared" si="22"/>
        <v>948.38918733760693</v>
      </c>
      <c r="H155" s="38">
        <f t="shared" si="23"/>
        <v>262.4370802528091</v>
      </c>
      <c r="I155" s="36">
        <f t="shared" si="24"/>
        <v>1210.8262675904161</v>
      </c>
      <c r="J155" s="39">
        <f t="shared" si="30"/>
        <v>-94.293260832930258</v>
      </c>
      <c r="K155" s="36">
        <f t="shared" si="25"/>
        <v>1116.533006757486</v>
      </c>
      <c r="L155" s="36">
        <f t="shared" si="26"/>
        <v>7281909.1732887626</v>
      </c>
      <c r="M155" s="36">
        <f t="shared" si="27"/>
        <v>6714829.5026395209</v>
      </c>
      <c r="N155" s="40">
        <f>'jan-mar'!M155</f>
        <v>6385651.4094457841</v>
      </c>
      <c r="O155" s="40">
        <f t="shared" si="29"/>
        <v>329178.09319373686</v>
      </c>
      <c r="Q155" s="4"/>
      <c r="R155" s="4"/>
      <c r="S155" s="4"/>
      <c r="T155" s="4"/>
      <c r="U155" s="4"/>
    </row>
    <row r="156" spans="1:21" s="34" customFormat="1" x14ac:dyDescent="0.3">
      <c r="A156" s="33">
        <v>919</v>
      </c>
      <c r="B156" s="34" t="s">
        <v>210</v>
      </c>
      <c r="C156" s="35">
        <v>39498</v>
      </c>
      <c r="D156" s="35">
        <v>5618</v>
      </c>
      <c r="E156" s="36">
        <f t="shared" si="21"/>
        <v>7030.6158775364902</v>
      </c>
      <c r="F156" s="37">
        <f t="shared" si="28"/>
        <v>0.84621755104494256</v>
      </c>
      <c r="G156" s="38">
        <f t="shared" si="22"/>
        <v>766.60097109173523</v>
      </c>
      <c r="H156" s="38">
        <f t="shared" si="23"/>
        <v>156.393954109384</v>
      </c>
      <c r="I156" s="36">
        <f t="shared" si="24"/>
        <v>922.99492520111926</v>
      </c>
      <c r="J156" s="39">
        <f t="shared" si="30"/>
        <v>-94.293260832930258</v>
      </c>
      <c r="K156" s="36">
        <f t="shared" si="25"/>
        <v>828.70166436818897</v>
      </c>
      <c r="L156" s="36">
        <f t="shared" si="26"/>
        <v>5185385.4897798877</v>
      </c>
      <c r="M156" s="36">
        <f t="shared" si="27"/>
        <v>4655645.9504204858</v>
      </c>
      <c r="N156" s="40">
        <f>'jan-mar'!M156</f>
        <v>5073015.4669548422</v>
      </c>
      <c r="O156" s="40">
        <f t="shared" si="29"/>
        <v>-417369.5165343564</v>
      </c>
      <c r="Q156" s="4"/>
      <c r="R156" s="4"/>
      <c r="S156" s="4"/>
      <c r="T156" s="4"/>
      <c r="U156" s="4"/>
    </row>
    <row r="157" spans="1:21" s="34" customFormat="1" x14ac:dyDescent="0.3">
      <c r="A157" s="33">
        <v>926</v>
      </c>
      <c r="B157" s="34" t="s">
        <v>211</v>
      </c>
      <c r="C157" s="35">
        <v>76512</v>
      </c>
      <c r="D157" s="35">
        <v>10577</v>
      </c>
      <c r="E157" s="36">
        <f t="shared" si="21"/>
        <v>7233.809208660301</v>
      </c>
      <c r="F157" s="37">
        <f t="shared" si="28"/>
        <v>0.87067426522863722</v>
      </c>
      <c r="G157" s="38">
        <f t="shared" si="22"/>
        <v>644.68497241744876</v>
      </c>
      <c r="H157" s="38">
        <f t="shared" si="23"/>
        <v>85.276288216050204</v>
      </c>
      <c r="I157" s="36">
        <f t="shared" si="24"/>
        <v>729.96126063349902</v>
      </c>
      <c r="J157" s="39">
        <f t="shared" si="30"/>
        <v>-94.293260832930258</v>
      </c>
      <c r="K157" s="36">
        <f t="shared" si="25"/>
        <v>635.66799980056874</v>
      </c>
      <c r="L157" s="36">
        <f t="shared" si="26"/>
        <v>7720800.2537205191</v>
      </c>
      <c r="M157" s="36">
        <f t="shared" si="27"/>
        <v>6723460.4338906156</v>
      </c>
      <c r="N157" s="40">
        <f>'jan-mar'!M157</f>
        <v>5796415.5649664272</v>
      </c>
      <c r="O157" s="40">
        <f t="shared" si="29"/>
        <v>927044.86892418843</v>
      </c>
      <c r="Q157" s="4"/>
      <c r="R157" s="4"/>
      <c r="S157" s="4"/>
      <c r="T157" s="4"/>
      <c r="U157" s="4"/>
    </row>
    <row r="158" spans="1:21" s="34" customFormat="1" x14ac:dyDescent="0.3">
      <c r="A158" s="33">
        <v>928</v>
      </c>
      <c r="B158" s="34" t="s">
        <v>212</v>
      </c>
      <c r="C158" s="35">
        <v>30394</v>
      </c>
      <c r="D158" s="35">
        <v>5147</v>
      </c>
      <c r="E158" s="36">
        <f t="shared" si="21"/>
        <v>5905.1874878570043</v>
      </c>
      <c r="F158" s="37">
        <f t="shared" si="28"/>
        <v>0.71075896926778948</v>
      </c>
      <c r="G158" s="38">
        <f t="shared" si="22"/>
        <v>1441.8580048994268</v>
      </c>
      <c r="H158" s="38">
        <f t="shared" si="23"/>
        <v>550.29389049720407</v>
      </c>
      <c r="I158" s="36">
        <f t="shared" si="24"/>
        <v>1992.1518953966308</v>
      </c>
      <c r="J158" s="39">
        <f t="shared" si="30"/>
        <v>-94.293260832930258</v>
      </c>
      <c r="K158" s="36">
        <f t="shared" si="25"/>
        <v>1897.8586345637007</v>
      </c>
      <c r="L158" s="36">
        <f t="shared" si="26"/>
        <v>10253605.805606458</v>
      </c>
      <c r="M158" s="36">
        <f t="shared" si="27"/>
        <v>9768278.3920993675</v>
      </c>
      <c r="N158" s="40">
        <f>'jan-mar'!M158</f>
        <v>9267939.3838406149</v>
      </c>
      <c r="O158" s="40">
        <f t="shared" si="29"/>
        <v>500339.00825875252</v>
      </c>
      <c r="Q158" s="4"/>
      <c r="R158" s="4"/>
      <c r="S158" s="4"/>
      <c r="T158" s="4"/>
      <c r="U158" s="4"/>
    </row>
    <row r="159" spans="1:21" s="34" customFormat="1" x14ac:dyDescent="0.3">
      <c r="A159" s="33">
        <v>929</v>
      </c>
      <c r="B159" s="34" t="s">
        <v>213</v>
      </c>
      <c r="C159" s="35">
        <v>13636</v>
      </c>
      <c r="D159" s="35">
        <v>1847</v>
      </c>
      <c r="E159" s="36">
        <f t="shared" si="21"/>
        <v>7382.7828911748784</v>
      </c>
      <c r="F159" s="37">
        <f t="shared" si="28"/>
        <v>0.88860500515007423</v>
      </c>
      <c r="G159" s="38">
        <f t="shared" si="22"/>
        <v>555.30076290870238</v>
      </c>
      <c r="H159" s="38">
        <f t="shared" si="23"/>
        <v>33.135499335948133</v>
      </c>
      <c r="I159" s="36">
        <f t="shared" si="24"/>
        <v>588.43626224465049</v>
      </c>
      <c r="J159" s="39">
        <f t="shared" si="30"/>
        <v>-94.293260832930258</v>
      </c>
      <c r="K159" s="36">
        <f t="shared" si="25"/>
        <v>494.14300141172021</v>
      </c>
      <c r="L159" s="36">
        <f t="shared" si="26"/>
        <v>1086841.7763658694</v>
      </c>
      <c r="M159" s="36">
        <f t="shared" si="27"/>
        <v>912682.12360744725</v>
      </c>
      <c r="N159" s="40">
        <f>'jan-mar'!M159</f>
        <v>1587173.1964160902</v>
      </c>
      <c r="O159" s="40">
        <f t="shared" si="29"/>
        <v>-674491.07280864299</v>
      </c>
      <c r="Q159" s="4"/>
      <c r="R159" s="4"/>
      <c r="S159" s="4"/>
      <c r="T159" s="4"/>
      <c r="U159" s="4"/>
    </row>
    <row r="160" spans="1:21" s="34" customFormat="1" x14ac:dyDescent="0.3">
      <c r="A160" s="33">
        <v>935</v>
      </c>
      <c r="B160" s="34" t="s">
        <v>214</v>
      </c>
      <c r="C160" s="35">
        <v>11384</v>
      </c>
      <c r="D160" s="35">
        <v>1317</v>
      </c>
      <c r="E160" s="36">
        <f t="shared" si="21"/>
        <v>8643.8876233864848</v>
      </c>
      <c r="F160" s="37">
        <f t="shared" si="28"/>
        <v>1.0403938351319544</v>
      </c>
      <c r="G160" s="38">
        <f t="shared" si="22"/>
        <v>-201.36207641826149</v>
      </c>
      <c r="H160" s="38">
        <f t="shared" si="23"/>
        <v>0</v>
      </c>
      <c r="I160" s="36">
        <f t="shared" si="24"/>
        <v>-201.36207641826149</v>
      </c>
      <c r="J160" s="39">
        <f t="shared" si="30"/>
        <v>-94.293260832930258</v>
      </c>
      <c r="K160" s="36">
        <f t="shared" si="25"/>
        <v>-295.65533725119178</v>
      </c>
      <c r="L160" s="36">
        <f t="shared" si="26"/>
        <v>-265193.85464285041</v>
      </c>
      <c r="M160" s="36">
        <f t="shared" si="27"/>
        <v>-389378.07915981958</v>
      </c>
      <c r="N160" s="40">
        <f>'jan-mar'!M160</f>
        <v>889602.86934487883</v>
      </c>
      <c r="O160" s="40">
        <f t="shared" si="29"/>
        <v>-1278980.9485046985</v>
      </c>
      <c r="Q160" s="4"/>
      <c r="R160" s="4"/>
      <c r="S160" s="4"/>
      <c r="T160" s="4"/>
      <c r="U160" s="4"/>
    </row>
    <row r="161" spans="1:21" s="34" customFormat="1" x14ac:dyDescent="0.3">
      <c r="A161" s="33">
        <v>937</v>
      </c>
      <c r="B161" s="34" t="s">
        <v>215</v>
      </c>
      <c r="C161" s="35">
        <v>22747</v>
      </c>
      <c r="D161" s="35">
        <v>3582</v>
      </c>
      <c r="E161" s="36">
        <f t="shared" si="21"/>
        <v>6350.3629257398097</v>
      </c>
      <c r="F161" s="37">
        <f t="shared" si="28"/>
        <v>0.76434108431893166</v>
      </c>
      <c r="G161" s="38">
        <f t="shared" si="22"/>
        <v>1174.7527421697434</v>
      </c>
      <c r="H161" s="38">
        <f t="shared" si="23"/>
        <v>394.48248723822212</v>
      </c>
      <c r="I161" s="36">
        <f t="shared" si="24"/>
        <v>1569.2352294079656</v>
      </c>
      <c r="J161" s="39">
        <f t="shared" si="30"/>
        <v>-94.293260832930258</v>
      </c>
      <c r="K161" s="36">
        <f t="shared" si="25"/>
        <v>1474.9419685750354</v>
      </c>
      <c r="L161" s="36">
        <f t="shared" si="26"/>
        <v>5621000.5917393323</v>
      </c>
      <c r="M161" s="36">
        <f t="shared" si="27"/>
        <v>5283242.1314357771</v>
      </c>
      <c r="N161" s="40">
        <f>'jan-mar'!M161</f>
        <v>5158875.1161680752</v>
      </c>
      <c r="O161" s="40">
        <f t="shared" si="29"/>
        <v>124367.01526770182</v>
      </c>
      <c r="Q161" s="4"/>
      <c r="R161" s="4"/>
      <c r="S161" s="4"/>
      <c r="T161" s="4"/>
      <c r="U161" s="4"/>
    </row>
    <row r="162" spans="1:21" s="34" customFormat="1" x14ac:dyDescent="0.3">
      <c r="A162" s="33">
        <v>938</v>
      </c>
      <c r="B162" s="34" t="s">
        <v>216</v>
      </c>
      <c r="C162" s="35">
        <v>10701</v>
      </c>
      <c r="D162" s="35">
        <v>1204</v>
      </c>
      <c r="E162" s="36">
        <f t="shared" si="21"/>
        <v>8887.8737541528244</v>
      </c>
      <c r="F162" s="37">
        <f t="shared" si="28"/>
        <v>1.069760443927309</v>
      </c>
      <c r="G162" s="38">
        <f t="shared" si="22"/>
        <v>-347.75375487806519</v>
      </c>
      <c r="H162" s="38">
        <f t="shared" si="23"/>
        <v>0</v>
      </c>
      <c r="I162" s="36">
        <f t="shared" si="24"/>
        <v>-347.75375487806519</v>
      </c>
      <c r="J162" s="39">
        <f t="shared" si="30"/>
        <v>-94.293260832930258</v>
      </c>
      <c r="K162" s="36">
        <f t="shared" si="25"/>
        <v>-442.04701571099542</v>
      </c>
      <c r="L162" s="36">
        <f t="shared" si="26"/>
        <v>-418695.52087319049</v>
      </c>
      <c r="M162" s="36">
        <f t="shared" si="27"/>
        <v>-532224.60691603844</v>
      </c>
      <c r="N162" s="40">
        <f>'jan-mar'!M162</f>
        <v>307971.12301542104</v>
      </c>
      <c r="O162" s="40">
        <f t="shared" si="29"/>
        <v>-840195.72993145953</v>
      </c>
      <c r="Q162" s="4"/>
      <c r="R162" s="4"/>
      <c r="S162" s="4"/>
      <c r="T162" s="4"/>
      <c r="U162" s="4"/>
    </row>
    <row r="163" spans="1:21" s="34" customFormat="1" x14ac:dyDescent="0.3">
      <c r="A163" s="33">
        <v>940</v>
      </c>
      <c r="B163" s="34" t="s">
        <v>217</v>
      </c>
      <c r="C163" s="35">
        <v>23110</v>
      </c>
      <c r="D163" s="35">
        <v>1242</v>
      </c>
      <c r="E163" s="36">
        <f t="shared" si="21"/>
        <v>18607.085346215779</v>
      </c>
      <c r="F163" s="37">
        <f t="shared" si="28"/>
        <v>2.2395822027580587</v>
      </c>
      <c r="G163" s="38">
        <f t="shared" si="22"/>
        <v>-6179.2807101158378</v>
      </c>
      <c r="H163" s="38">
        <f t="shared" si="23"/>
        <v>0</v>
      </c>
      <c r="I163" s="36">
        <f t="shared" si="24"/>
        <v>-6179.2807101158378</v>
      </c>
      <c r="J163" s="39">
        <f t="shared" si="30"/>
        <v>-94.293260832930258</v>
      </c>
      <c r="K163" s="36">
        <f t="shared" si="25"/>
        <v>-6273.573970948768</v>
      </c>
      <c r="L163" s="36">
        <f t="shared" si="26"/>
        <v>-7674666.6419638703</v>
      </c>
      <c r="M163" s="36">
        <f t="shared" si="27"/>
        <v>-7791778.87191837</v>
      </c>
      <c r="N163" s="40">
        <f>'jan-mar'!M163</f>
        <v>-3666782.2800787771</v>
      </c>
      <c r="O163" s="40">
        <f t="shared" si="29"/>
        <v>-4124996.5918395929</v>
      </c>
      <c r="Q163" s="4"/>
      <c r="R163" s="4"/>
      <c r="S163" s="4"/>
      <c r="T163" s="4"/>
      <c r="U163" s="4"/>
    </row>
    <row r="164" spans="1:21" s="34" customFormat="1" x14ac:dyDescent="0.3">
      <c r="A164" s="33">
        <v>941</v>
      </c>
      <c r="B164" s="34" t="s">
        <v>218</v>
      </c>
      <c r="C164" s="35">
        <v>43874</v>
      </c>
      <c r="D164" s="35">
        <v>945</v>
      </c>
      <c r="E164" s="36">
        <f t="shared" si="21"/>
        <v>46427.513227513227</v>
      </c>
      <c r="F164" s="37">
        <f t="shared" si="28"/>
        <v>5.5880988563208573</v>
      </c>
      <c r="G164" s="38">
        <f t="shared" si="22"/>
        <v>-22871.537438894306</v>
      </c>
      <c r="H164" s="38">
        <f t="shared" si="23"/>
        <v>0</v>
      </c>
      <c r="I164" s="36">
        <f t="shared" si="24"/>
        <v>-22871.537438894306</v>
      </c>
      <c r="J164" s="39">
        <f t="shared" si="30"/>
        <v>-94.293260832930258</v>
      </c>
      <c r="K164" s="36">
        <f t="shared" si="25"/>
        <v>-22965.830699727238</v>
      </c>
      <c r="L164" s="36">
        <f t="shared" si="26"/>
        <v>-21613602.879755117</v>
      </c>
      <c r="M164" s="36">
        <f t="shared" si="27"/>
        <v>-21702710.011242241</v>
      </c>
      <c r="N164" s="40">
        <f>'jan-mar'!M164</f>
        <v>-11398951.734842548</v>
      </c>
      <c r="O164" s="40">
        <f t="shared" si="29"/>
        <v>-10303758.276399693</v>
      </c>
      <c r="Q164" s="4"/>
      <c r="R164" s="4"/>
      <c r="S164" s="4"/>
      <c r="T164" s="4"/>
      <c r="U164" s="4"/>
    </row>
    <row r="165" spans="1:21" s="34" customFormat="1" x14ac:dyDescent="0.3">
      <c r="A165" s="33">
        <v>1001</v>
      </c>
      <c r="B165" s="34" t="s">
        <v>219</v>
      </c>
      <c r="C165" s="35">
        <v>662324</v>
      </c>
      <c r="D165" s="35">
        <v>88447</v>
      </c>
      <c r="E165" s="36">
        <f t="shared" si="21"/>
        <v>7488.37156715321</v>
      </c>
      <c r="F165" s="37">
        <f t="shared" si="28"/>
        <v>0.90131384778361168</v>
      </c>
      <c r="G165" s="38">
        <f t="shared" si="22"/>
        <v>491.94755732170341</v>
      </c>
      <c r="H165" s="38">
        <f t="shared" si="23"/>
        <v>0</v>
      </c>
      <c r="I165" s="36">
        <f t="shared" si="24"/>
        <v>491.94755732170341</v>
      </c>
      <c r="J165" s="39">
        <f t="shared" si="30"/>
        <v>-94.293260832930258</v>
      </c>
      <c r="K165" s="36">
        <f t="shared" si="25"/>
        <v>397.65429648877318</v>
      </c>
      <c r="L165" s="36">
        <f t="shared" si="26"/>
        <v>43511285.602432705</v>
      </c>
      <c r="M165" s="36">
        <f t="shared" si="27"/>
        <v>35171329.561542518</v>
      </c>
      <c r="N165" s="40">
        <f>'jan-mar'!M165</f>
        <v>28656240.961249944</v>
      </c>
      <c r="O165" s="40">
        <f t="shared" si="29"/>
        <v>6515088.6002925746</v>
      </c>
      <c r="Q165" s="4"/>
      <c r="R165" s="4"/>
      <c r="S165" s="4"/>
      <c r="T165" s="4"/>
      <c r="U165" s="4"/>
    </row>
    <row r="166" spans="1:21" s="34" customFormat="1" x14ac:dyDescent="0.3">
      <c r="A166" s="33">
        <v>1002</v>
      </c>
      <c r="B166" s="34" t="s">
        <v>220</v>
      </c>
      <c r="C166" s="35">
        <v>105753</v>
      </c>
      <c r="D166" s="35">
        <v>15529</v>
      </c>
      <c r="E166" s="36">
        <f t="shared" si="21"/>
        <v>6810.0328417798955</v>
      </c>
      <c r="F166" s="37">
        <f t="shared" si="28"/>
        <v>0.81966778078706148</v>
      </c>
      <c r="G166" s="38">
        <f t="shared" si="22"/>
        <v>898.95079254569202</v>
      </c>
      <c r="H166" s="38">
        <f t="shared" si="23"/>
        <v>233.59801662419213</v>
      </c>
      <c r="I166" s="36">
        <f t="shared" si="24"/>
        <v>1132.5488091698842</v>
      </c>
      <c r="J166" s="39">
        <f t="shared" si="30"/>
        <v>-94.293260832930258</v>
      </c>
      <c r="K166" s="36">
        <f t="shared" si="25"/>
        <v>1038.255548336954</v>
      </c>
      <c r="L166" s="36">
        <f t="shared" si="26"/>
        <v>17587350.457599133</v>
      </c>
      <c r="M166" s="36">
        <f t="shared" si="27"/>
        <v>16123070.410124559</v>
      </c>
      <c r="N166" s="40">
        <f>'jan-mar'!M166</f>
        <v>15490070.583186505</v>
      </c>
      <c r="O166" s="40">
        <f t="shared" si="29"/>
        <v>632999.82693805359</v>
      </c>
      <c r="Q166" s="4"/>
      <c r="R166" s="4"/>
      <c r="S166" s="4"/>
      <c r="T166" s="4"/>
      <c r="U166" s="4"/>
    </row>
    <row r="167" spans="1:21" s="34" customFormat="1" x14ac:dyDescent="0.3">
      <c r="A167" s="33">
        <v>1003</v>
      </c>
      <c r="B167" s="34" t="s">
        <v>221</v>
      </c>
      <c r="C167" s="35">
        <v>67643</v>
      </c>
      <c r="D167" s="35">
        <v>9705</v>
      </c>
      <c r="E167" s="36">
        <f t="shared" si="21"/>
        <v>6969.9124162802682</v>
      </c>
      <c r="F167" s="37">
        <f t="shared" si="28"/>
        <v>0.83891117345029698</v>
      </c>
      <c r="G167" s="38">
        <f t="shared" si="22"/>
        <v>803.02304784546845</v>
      </c>
      <c r="H167" s="38">
        <f t="shared" si="23"/>
        <v>177.64016554906169</v>
      </c>
      <c r="I167" s="36">
        <f t="shared" si="24"/>
        <v>980.6632133945302</v>
      </c>
      <c r="J167" s="39">
        <f t="shared" si="30"/>
        <v>-94.293260832930258</v>
      </c>
      <c r="K167" s="36">
        <f t="shared" si="25"/>
        <v>886.36995256159992</v>
      </c>
      <c r="L167" s="36">
        <f t="shared" si="26"/>
        <v>9517336.4859939162</v>
      </c>
      <c r="M167" s="36">
        <f t="shared" si="27"/>
        <v>8602220.3896103278</v>
      </c>
      <c r="N167" s="40">
        <f>'jan-mar'!M167</f>
        <v>7554564.1966530345</v>
      </c>
      <c r="O167" s="40">
        <f t="shared" si="29"/>
        <v>1047656.1929572932</v>
      </c>
      <c r="Q167" s="4"/>
      <c r="R167" s="4"/>
      <c r="S167" s="4"/>
      <c r="T167" s="4"/>
      <c r="U167" s="4"/>
    </row>
    <row r="168" spans="1:21" s="34" customFormat="1" x14ac:dyDescent="0.3">
      <c r="A168" s="33">
        <v>1004</v>
      </c>
      <c r="B168" s="34" t="s">
        <v>222</v>
      </c>
      <c r="C168" s="35">
        <v>70062</v>
      </c>
      <c r="D168" s="35">
        <v>9096</v>
      </c>
      <c r="E168" s="36">
        <f t="shared" si="21"/>
        <v>7702.5065963060688</v>
      </c>
      <c r="F168" s="37">
        <f t="shared" si="28"/>
        <v>0.9270875243887633</v>
      </c>
      <c r="G168" s="38">
        <f t="shared" si="22"/>
        <v>363.46653982998811</v>
      </c>
      <c r="H168" s="38">
        <f t="shared" si="23"/>
        <v>0</v>
      </c>
      <c r="I168" s="36">
        <f t="shared" si="24"/>
        <v>363.46653982998811</v>
      </c>
      <c r="J168" s="39">
        <f t="shared" si="30"/>
        <v>-94.293260832930258</v>
      </c>
      <c r="K168" s="36">
        <f t="shared" si="25"/>
        <v>269.17327899705788</v>
      </c>
      <c r="L168" s="36">
        <f t="shared" si="26"/>
        <v>3306091.6462935717</v>
      </c>
      <c r="M168" s="36">
        <f t="shared" si="27"/>
        <v>2448400.1457572384</v>
      </c>
      <c r="N168" s="40">
        <f>'jan-mar'!M168</f>
        <v>2285943.3014520481</v>
      </c>
      <c r="O168" s="40">
        <f t="shared" si="29"/>
        <v>162456.84430519026</v>
      </c>
      <c r="Q168" s="4"/>
      <c r="R168" s="4"/>
      <c r="S168" s="4"/>
      <c r="T168" s="4"/>
      <c r="U168" s="4"/>
    </row>
    <row r="169" spans="1:21" s="34" customFormat="1" x14ac:dyDescent="0.3">
      <c r="A169" s="33">
        <v>1014</v>
      </c>
      <c r="B169" s="34" t="s">
        <v>223</v>
      </c>
      <c r="C169" s="35">
        <v>91560</v>
      </c>
      <c r="D169" s="35">
        <v>14308</v>
      </c>
      <c r="E169" s="36">
        <f t="shared" si="21"/>
        <v>6399.2172211350289</v>
      </c>
      <c r="F169" s="37">
        <f t="shared" si="28"/>
        <v>0.77022127503443616</v>
      </c>
      <c r="G169" s="38">
        <f t="shared" si="22"/>
        <v>1145.4401649326121</v>
      </c>
      <c r="H169" s="38">
        <f t="shared" si="23"/>
        <v>377.38348384989541</v>
      </c>
      <c r="I169" s="36">
        <f t="shared" si="24"/>
        <v>1522.8236487825075</v>
      </c>
      <c r="J169" s="39">
        <f t="shared" si="30"/>
        <v>-94.293260832930258</v>
      </c>
      <c r="K169" s="36">
        <f t="shared" si="25"/>
        <v>1428.5303879495773</v>
      </c>
      <c r="L169" s="36">
        <f t="shared" si="26"/>
        <v>21788560.766780116</v>
      </c>
      <c r="M169" s="36">
        <f t="shared" si="27"/>
        <v>20439412.790782552</v>
      </c>
      <c r="N169" s="40">
        <f>'jan-mar'!M169</f>
        <v>21407643.093839422</v>
      </c>
      <c r="O169" s="40">
        <f t="shared" si="29"/>
        <v>-968230.30305686966</v>
      </c>
      <c r="Q169" s="4"/>
      <c r="R169" s="4"/>
      <c r="S169" s="4"/>
      <c r="T169" s="4"/>
      <c r="U169" s="4"/>
    </row>
    <row r="170" spans="1:21" s="34" customFormat="1" x14ac:dyDescent="0.3">
      <c r="A170" s="33">
        <v>1017</v>
      </c>
      <c r="B170" s="34" t="s">
        <v>224</v>
      </c>
      <c r="C170" s="35">
        <v>39207</v>
      </c>
      <c r="D170" s="35">
        <v>6419</v>
      </c>
      <c r="E170" s="36">
        <f t="shared" si="21"/>
        <v>6107.9607415485279</v>
      </c>
      <c r="F170" s="37">
        <f t="shared" si="28"/>
        <v>0.73516512217745189</v>
      </c>
      <c r="G170" s="38">
        <f t="shared" si="22"/>
        <v>1320.1940526845126</v>
      </c>
      <c r="H170" s="38">
        <f t="shared" si="23"/>
        <v>479.32325170517078</v>
      </c>
      <c r="I170" s="36">
        <f t="shared" si="24"/>
        <v>1799.5173043896834</v>
      </c>
      <c r="J170" s="39">
        <f t="shared" si="30"/>
        <v>-94.293260832930258</v>
      </c>
      <c r="K170" s="36">
        <f t="shared" si="25"/>
        <v>1705.2240435567533</v>
      </c>
      <c r="L170" s="36">
        <f t="shared" si="26"/>
        <v>11551101.576877378</v>
      </c>
      <c r="M170" s="36">
        <f t="shared" si="27"/>
        <v>10945833.135590799</v>
      </c>
      <c r="N170" s="40">
        <f>'jan-mar'!M170</f>
        <v>9873738.1688115243</v>
      </c>
      <c r="O170" s="40">
        <f t="shared" si="29"/>
        <v>1072094.9667792749</v>
      </c>
      <c r="Q170" s="4"/>
      <c r="R170" s="4"/>
      <c r="S170" s="4"/>
      <c r="T170" s="4"/>
      <c r="U170" s="4"/>
    </row>
    <row r="171" spans="1:21" s="34" customFormat="1" x14ac:dyDescent="0.3">
      <c r="A171" s="33">
        <v>1018</v>
      </c>
      <c r="B171" s="34" t="s">
        <v>225</v>
      </c>
      <c r="C171" s="35">
        <v>81029</v>
      </c>
      <c r="D171" s="35">
        <v>11260</v>
      </c>
      <c r="E171" s="36">
        <f t="shared" si="21"/>
        <v>7196.1811722912962</v>
      </c>
      <c r="F171" s="37">
        <f t="shared" si="28"/>
        <v>0.86614528720716033</v>
      </c>
      <c r="G171" s="38">
        <f t="shared" si="22"/>
        <v>667.26179423885162</v>
      </c>
      <c r="H171" s="38">
        <f t="shared" si="23"/>
        <v>98.446100945201891</v>
      </c>
      <c r="I171" s="36">
        <f t="shared" si="24"/>
        <v>765.70789518405354</v>
      </c>
      <c r="J171" s="39">
        <f t="shared" si="30"/>
        <v>-94.293260832930258</v>
      </c>
      <c r="K171" s="36">
        <f t="shared" si="25"/>
        <v>671.41463435112325</v>
      </c>
      <c r="L171" s="36">
        <f t="shared" si="26"/>
        <v>8621870.8997724429</v>
      </c>
      <c r="M171" s="36">
        <f t="shared" si="27"/>
        <v>7560128.7827936476</v>
      </c>
      <c r="N171" s="40">
        <f>'jan-mar'!M171</f>
        <v>6480799.7789091365</v>
      </c>
      <c r="O171" s="40">
        <f t="shared" si="29"/>
        <v>1079329.0038845111</v>
      </c>
      <c r="Q171" s="4"/>
      <c r="R171" s="4"/>
      <c r="S171" s="4"/>
      <c r="T171" s="4"/>
      <c r="U171" s="4"/>
    </row>
    <row r="172" spans="1:21" s="34" customFormat="1" x14ac:dyDescent="0.3">
      <c r="A172" s="33">
        <v>1021</v>
      </c>
      <c r="B172" s="34" t="s">
        <v>226</v>
      </c>
      <c r="C172" s="35">
        <v>17343</v>
      </c>
      <c r="D172" s="35">
        <v>2290</v>
      </c>
      <c r="E172" s="36">
        <f t="shared" si="21"/>
        <v>7573.3624454148476</v>
      </c>
      <c r="F172" s="37">
        <f t="shared" si="28"/>
        <v>0.91154350249899962</v>
      </c>
      <c r="G172" s="38">
        <f t="shared" si="22"/>
        <v>440.95303036472086</v>
      </c>
      <c r="H172" s="38">
        <f t="shared" si="23"/>
        <v>0</v>
      </c>
      <c r="I172" s="36">
        <f t="shared" si="24"/>
        <v>440.95303036472086</v>
      </c>
      <c r="J172" s="39">
        <f t="shared" si="30"/>
        <v>-94.293260832930258</v>
      </c>
      <c r="K172" s="36">
        <f t="shared" si="25"/>
        <v>346.65976953179063</v>
      </c>
      <c r="L172" s="36">
        <f t="shared" si="26"/>
        <v>1009782.4395352107</v>
      </c>
      <c r="M172" s="36">
        <f t="shared" si="27"/>
        <v>793850.87222780054</v>
      </c>
      <c r="N172" s="40">
        <f>'jan-mar'!M172</f>
        <v>2501818.9603642919</v>
      </c>
      <c r="O172" s="40">
        <f t="shared" si="29"/>
        <v>-1707968.0881364914</v>
      </c>
      <c r="Q172" s="4"/>
      <c r="R172" s="4"/>
      <c r="S172" s="4"/>
      <c r="T172" s="4"/>
      <c r="U172" s="4"/>
    </row>
    <row r="173" spans="1:21" s="34" customFormat="1" x14ac:dyDescent="0.3">
      <c r="A173" s="33">
        <v>1026</v>
      </c>
      <c r="B173" s="34" t="s">
        <v>227</v>
      </c>
      <c r="C173" s="35">
        <v>19975</v>
      </c>
      <c r="D173" s="35">
        <v>942</v>
      </c>
      <c r="E173" s="36">
        <f t="shared" si="21"/>
        <v>21204.883227176222</v>
      </c>
      <c r="F173" s="37">
        <f t="shared" si="28"/>
        <v>2.5522578202611963</v>
      </c>
      <c r="G173" s="38">
        <f t="shared" si="22"/>
        <v>-7737.9594386921035</v>
      </c>
      <c r="H173" s="38">
        <f t="shared" si="23"/>
        <v>0</v>
      </c>
      <c r="I173" s="36">
        <f t="shared" si="24"/>
        <v>-7737.9594386921035</v>
      </c>
      <c r="J173" s="39">
        <f t="shared" si="30"/>
        <v>-94.293260832930258</v>
      </c>
      <c r="K173" s="36">
        <f t="shared" si="25"/>
        <v>-7832.2526995250337</v>
      </c>
      <c r="L173" s="36">
        <f t="shared" si="26"/>
        <v>-7289157.7912479611</v>
      </c>
      <c r="M173" s="36">
        <f t="shared" si="27"/>
        <v>-7377982.0429525813</v>
      </c>
      <c r="N173" s="40">
        <f>'jan-mar'!M173</f>
        <v>-3321581.7293351102</v>
      </c>
      <c r="O173" s="40">
        <f t="shared" si="29"/>
        <v>-4056400.3136174711</v>
      </c>
      <c r="Q173" s="4"/>
      <c r="R173" s="4"/>
      <c r="S173" s="4"/>
      <c r="T173" s="4"/>
      <c r="U173" s="4"/>
    </row>
    <row r="174" spans="1:21" s="34" customFormat="1" x14ac:dyDescent="0.3">
      <c r="A174" s="33">
        <v>1027</v>
      </c>
      <c r="B174" s="34" t="s">
        <v>228</v>
      </c>
      <c r="C174" s="35">
        <v>11271</v>
      </c>
      <c r="D174" s="35">
        <v>1750</v>
      </c>
      <c r="E174" s="36">
        <f t="shared" si="21"/>
        <v>6440.5714285714284</v>
      </c>
      <c r="F174" s="37">
        <f t="shared" si="28"/>
        <v>0.77519874169621839</v>
      </c>
      <c r="G174" s="38">
        <f t="shared" si="22"/>
        <v>1120.6276404707723</v>
      </c>
      <c r="H174" s="38">
        <f t="shared" si="23"/>
        <v>362.90951124715559</v>
      </c>
      <c r="I174" s="36">
        <f t="shared" si="24"/>
        <v>1483.5371517179278</v>
      </c>
      <c r="J174" s="39">
        <f t="shared" si="30"/>
        <v>-94.293260832930258</v>
      </c>
      <c r="K174" s="36">
        <f t="shared" si="25"/>
        <v>1389.2438908849977</v>
      </c>
      <c r="L174" s="36">
        <f t="shared" si="26"/>
        <v>2596190.0155063737</v>
      </c>
      <c r="M174" s="36">
        <f t="shared" si="27"/>
        <v>2431176.8090487458</v>
      </c>
      <c r="N174" s="40">
        <f>'jan-mar'!M174</f>
        <v>2380319.947876642</v>
      </c>
      <c r="O174" s="40">
        <f t="shared" si="29"/>
        <v>50856.861172103789</v>
      </c>
      <c r="Q174" s="4"/>
      <c r="R174" s="4"/>
      <c r="S174" s="4"/>
      <c r="T174" s="4"/>
      <c r="U174" s="4"/>
    </row>
    <row r="175" spans="1:21" s="34" customFormat="1" x14ac:dyDescent="0.3">
      <c r="A175" s="33">
        <v>1029</v>
      </c>
      <c r="B175" s="34" t="s">
        <v>229</v>
      </c>
      <c r="C175" s="35">
        <v>31761</v>
      </c>
      <c r="D175" s="35">
        <v>4943</v>
      </c>
      <c r="E175" s="36">
        <f t="shared" si="21"/>
        <v>6425.4501314990894</v>
      </c>
      <c r="F175" s="37">
        <f t="shared" si="28"/>
        <v>0.7733787152291115</v>
      </c>
      <c r="G175" s="38">
        <f t="shared" si="22"/>
        <v>1129.7004187141758</v>
      </c>
      <c r="H175" s="38">
        <f t="shared" si="23"/>
        <v>368.20196522247426</v>
      </c>
      <c r="I175" s="36">
        <f t="shared" si="24"/>
        <v>1497.90238393665</v>
      </c>
      <c r="J175" s="39">
        <f t="shared" si="30"/>
        <v>-94.293260832930258</v>
      </c>
      <c r="K175" s="36">
        <f t="shared" si="25"/>
        <v>1403.6091231037199</v>
      </c>
      <c r="L175" s="36">
        <f t="shared" si="26"/>
        <v>7404131.4837988615</v>
      </c>
      <c r="M175" s="36">
        <f t="shared" si="27"/>
        <v>6938039.8955016872</v>
      </c>
      <c r="N175" s="40">
        <f>'jan-mar'!M175</f>
        <v>7473554.2013452807</v>
      </c>
      <c r="O175" s="40">
        <f t="shared" si="29"/>
        <v>-535514.30584359355</v>
      </c>
      <c r="Q175" s="4"/>
      <c r="R175" s="4"/>
      <c r="S175" s="4"/>
      <c r="T175" s="4"/>
      <c r="U175" s="4"/>
    </row>
    <row r="176" spans="1:21" s="34" customFormat="1" x14ac:dyDescent="0.3">
      <c r="A176" s="33">
        <v>1032</v>
      </c>
      <c r="B176" s="34" t="s">
        <v>230</v>
      </c>
      <c r="C176" s="35">
        <v>53013</v>
      </c>
      <c r="D176" s="35">
        <v>8497</v>
      </c>
      <c r="E176" s="36">
        <f t="shared" si="21"/>
        <v>6239.0255384253269</v>
      </c>
      <c r="F176" s="37">
        <f t="shared" si="28"/>
        <v>0.75094031646671089</v>
      </c>
      <c r="G176" s="38">
        <f t="shared" si="22"/>
        <v>1241.5551745584332</v>
      </c>
      <c r="H176" s="38">
        <f t="shared" si="23"/>
        <v>433.45057279829115</v>
      </c>
      <c r="I176" s="36">
        <f t="shared" si="24"/>
        <v>1675.0057473567244</v>
      </c>
      <c r="J176" s="39">
        <f t="shared" si="30"/>
        <v>-94.293260832930258</v>
      </c>
      <c r="K176" s="36">
        <f t="shared" si="25"/>
        <v>1580.7124865237943</v>
      </c>
      <c r="L176" s="36">
        <f t="shared" si="26"/>
        <v>14232523.835290087</v>
      </c>
      <c r="M176" s="36">
        <f t="shared" si="27"/>
        <v>13431313.997992679</v>
      </c>
      <c r="N176" s="40">
        <f>'jan-mar'!M176</f>
        <v>13057548.998347329</v>
      </c>
      <c r="O176" s="40">
        <f t="shared" si="29"/>
        <v>373764.9996453505</v>
      </c>
      <c r="Q176" s="4"/>
      <c r="R176" s="4"/>
      <c r="S176" s="4"/>
      <c r="T176" s="4"/>
      <c r="U176" s="4"/>
    </row>
    <row r="177" spans="1:21" s="34" customFormat="1" x14ac:dyDescent="0.3">
      <c r="A177" s="33">
        <v>1034</v>
      </c>
      <c r="B177" s="34" t="s">
        <v>231</v>
      </c>
      <c r="C177" s="35">
        <v>11007</v>
      </c>
      <c r="D177" s="35">
        <v>1702</v>
      </c>
      <c r="E177" s="36">
        <f t="shared" si="21"/>
        <v>6467.0975323149232</v>
      </c>
      <c r="F177" s="37">
        <f t="shared" si="28"/>
        <v>0.7783914711724943</v>
      </c>
      <c r="G177" s="38">
        <f t="shared" si="22"/>
        <v>1104.7119782246755</v>
      </c>
      <c r="H177" s="38">
        <f t="shared" si="23"/>
        <v>353.62537493693242</v>
      </c>
      <c r="I177" s="36">
        <f t="shared" si="24"/>
        <v>1458.337353161608</v>
      </c>
      <c r="J177" s="39">
        <f t="shared" si="30"/>
        <v>-94.293260832930258</v>
      </c>
      <c r="K177" s="36">
        <f t="shared" si="25"/>
        <v>1364.0440923286778</v>
      </c>
      <c r="L177" s="36">
        <f t="shared" si="26"/>
        <v>2482090.175081057</v>
      </c>
      <c r="M177" s="36">
        <f t="shared" si="27"/>
        <v>2321603.0451434096</v>
      </c>
      <c r="N177" s="40">
        <f>'jan-mar'!M177</f>
        <v>2060432.2578777405</v>
      </c>
      <c r="O177" s="40">
        <f t="shared" si="29"/>
        <v>261170.78726566909</v>
      </c>
      <c r="Q177" s="4"/>
      <c r="R177" s="4"/>
      <c r="S177" s="4"/>
      <c r="T177" s="4"/>
      <c r="U177" s="4"/>
    </row>
    <row r="178" spans="1:21" s="34" customFormat="1" x14ac:dyDescent="0.3">
      <c r="A178" s="33">
        <v>1037</v>
      </c>
      <c r="B178" s="34" t="s">
        <v>232</v>
      </c>
      <c r="C178" s="35">
        <v>65168</v>
      </c>
      <c r="D178" s="35">
        <v>5981</v>
      </c>
      <c r="E178" s="36">
        <f t="shared" si="21"/>
        <v>10895.836816585856</v>
      </c>
      <c r="F178" s="37">
        <f t="shared" si="28"/>
        <v>1.3114424835776062</v>
      </c>
      <c r="G178" s="38">
        <f t="shared" si="22"/>
        <v>-1552.5315923378839</v>
      </c>
      <c r="H178" s="38">
        <f t="shared" si="23"/>
        <v>0</v>
      </c>
      <c r="I178" s="36">
        <f t="shared" si="24"/>
        <v>-1552.5315923378839</v>
      </c>
      <c r="J178" s="39">
        <f t="shared" si="30"/>
        <v>-94.293260832930258</v>
      </c>
      <c r="K178" s="36">
        <f t="shared" si="25"/>
        <v>-1646.8248531708141</v>
      </c>
      <c r="L178" s="36">
        <f t="shared" si="26"/>
        <v>-9285691.4537728839</v>
      </c>
      <c r="M178" s="36">
        <f t="shared" si="27"/>
        <v>-9849659.4468146395</v>
      </c>
      <c r="N178" s="40">
        <f>'jan-mar'!M178</f>
        <v>-1496934.3133262219</v>
      </c>
      <c r="O178" s="40">
        <f t="shared" si="29"/>
        <v>-8352725.1334884176</v>
      </c>
      <c r="Q178" s="4"/>
      <c r="R178" s="4"/>
      <c r="S178" s="4"/>
      <c r="T178" s="4"/>
      <c r="U178" s="4"/>
    </row>
    <row r="179" spans="1:21" s="34" customFormat="1" x14ac:dyDescent="0.3">
      <c r="A179" s="33">
        <v>1046</v>
      </c>
      <c r="B179" s="34" t="s">
        <v>233</v>
      </c>
      <c r="C179" s="35">
        <v>54077</v>
      </c>
      <c r="D179" s="35">
        <v>1832</v>
      </c>
      <c r="E179" s="36">
        <f t="shared" si="21"/>
        <v>29518.013100436681</v>
      </c>
      <c r="F179" s="37">
        <f t="shared" si="28"/>
        <v>3.5528410586863863</v>
      </c>
      <c r="G179" s="38">
        <f t="shared" si="22"/>
        <v>-12725.837362648379</v>
      </c>
      <c r="H179" s="38">
        <f t="shared" si="23"/>
        <v>0</v>
      </c>
      <c r="I179" s="36">
        <f t="shared" si="24"/>
        <v>-12725.837362648379</v>
      </c>
      <c r="J179" s="39">
        <f t="shared" si="30"/>
        <v>-94.293260832930258</v>
      </c>
      <c r="K179" s="36">
        <f t="shared" si="25"/>
        <v>-12820.130623481309</v>
      </c>
      <c r="L179" s="36">
        <f t="shared" si="26"/>
        <v>-23313734.048371829</v>
      </c>
      <c r="M179" s="36">
        <f t="shared" si="27"/>
        <v>-23486479.302217759</v>
      </c>
      <c r="N179" s="40">
        <f>'jan-mar'!M179</f>
        <v>-12321616.696541321</v>
      </c>
      <c r="O179" s="40">
        <f t="shared" si="29"/>
        <v>-11164862.605676439</v>
      </c>
      <c r="Q179" s="4"/>
      <c r="R179" s="4"/>
      <c r="S179" s="4"/>
      <c r="T179" s="4"/>
      <c r="U179" s="4"/>
    </row>
    <row r="180" spans="1:21" s="34" customFormat="1" x14ac:dyDescent="0.3">
      <c r="A180" s="33">
        <v>1101</v>
      </c>
      <c r="B180" s="34" t="s">
        <v>234</v>
      </c>
      <c r="C180" s="35">
        <v>122604</v>
      </c>
      <c r="D180" s="35">
        <v>14942</v>
      </c>
      <c r="E180" s="36">
        <f t="shared" si="21"/>
        <v>8205.3272654263146</v>
      </c>
      <c r="F180" s="37">
        <f t="shared" si="28"/>
        <v>0.98760792297819766</v>
      </c>
      <c r="G180" s="38">
        <f t="shared" si="22"/>
        <v>61.774138357840634</v>
      </c>
      <c r="H180" s="38">
        <f t="shared" si="23"/>
        <v>0</v>
      </c>
      <c r="I180" s="36">
        <f t="shared" si="24"/>
        <v>61.774138357840634</v>
      </c>
      <c r="J180" s="39">
        <f t="shared" si="30"/>
        <v>-94.293260832930258</v>
      </c>
      <c r="K180" s="36">
        <f t="shared" si="25"/>
        <v>-32.519122475089624</v>
      </c>
      <c r="L180" s="36">
        <f t="shared" si="26"/>
        <v>923029.17534285481</v>
      </c>
      <c r="M180" s="36">
        <f t="shared" si="27"/>
        <v>-485900.72802278918</v>
      </c>
      <c r="N180" s="40">
        <f>'jan-mar'!M180</f>
        <v>-1616540.7640395183</v>
      </c>
      <c r="O180" s="40">
        <f t="shared" si="29"/>
        <v>1130640.0360167292</v>
      </c>
      <c r="Q180" s="4"/>
      <c r="R180" s="4"/>
      <c r="S180" s="4"/>
      <c r="T180" s="4"/>
      <c r="U180" s="4"/>
    </row>
    <row r="181" spans="1:21" s="34" customFormat="1" x14ac:dyDescent="0.3">
      <c r="A181" s="33">
        <v>1102</v>
      </c>
      <c r="B181" s="34" t="s">
        <v>235</v>
      </c>
      <c r="C181" s="35">
        <v>663162</v>
      </c>
      <c r="D181" s="35">
        <v>74820</v>
      </c>
      <c r="E181" s="36">
        <f t="shared" si="21"/>
        <v>8863.4322373696868</v>
      </c>
      <c r="F181" s="37">
        <f t="shared" si="28"/>
        <v>1.0668186190806217</v>
      </c>
      <c r="G181" s="38">
        <f t="shared" si="22"/>
        <v>-333.08884480818267</v>
      </c>
      <c r="H181" s="38">
        <f t="shared" si="23"/>
        <v>0</v>
      </c>
      <c r="I181" s="36">
        <f t="shared" si="24"/>
        <v>-333.08884480818267</v>
      </c>
      <c r="J181" s="39">
        <f t="shared" si="30"/>
        <v>-94.293260832930258</v>
      </c>
      <c r="K181" s="36">
        <f t="shared" si="25"/>
        <v>-427.38210564111296</v>
      </c>
      <c r="L181" s="36">
        <f t="shared" si="26"/>
        <v>-24921707.368548226</v>
      </c>
      <c r="M181" s="36">
        <f t="shared" si="27"/>
        <v>-31976729.14406807</v>
      </c>
      <c r="N181" s="40">
        <f>'jan-mar'!M181</f>
        <v>-37424137.35547027</v>
      </c>
      <c r="O181" s="40">
        <f t="shared" si="29"/>
        <v>5447408.2114022002</v>
      </c>
      <c r="Q181" s="4"/>
      <c r="R181" s="4"/>
      <c r="S181" s="4"/>
      <c r="T181" s="4"/>
      <c r="U181" s="4"/>
    </row>
    <row r="182" spans="1:21" s="34" customFormat="1" x14ac:dyDescent="0.3">
      <c r="A182" s="33">
        <v>1103</v>
      </c>
      <c r="B182" s="34" t="s">
        <v>236</v>
      </c>
      <c r="C182" s="35">
        <v>1480993</v>
      </c>
      <c r="D182" s="35">
        <v>132644</v>
      </c>
      <c r="E182" s="36">
        <f t="shared" si="21"/>
        <v>11165.171436325805</v>
      </c>
      <c r="F182" s="37">
        <f t="shared" si="28"/>
        <v>1.3438600820210334</v>
      </c>
      <c r="G182" s="38">
        <f t="shared" si="22"/>
        <v>-1714.1323641818537</v>
      </c>
      <c r="H182" s="38">
        <f t="shared" si="23"/>
        <v>0</v>
      </c>
      <c r="I182" s="36">
        <f t="shared" si="24"/>
        <v>-1714.1323641818537</v>
      </c>
      <c r="J182" s="39">
        <f t="shared" si="30"/>
        <v>-94.293260832930258</v>
      </c>
      <c r="K182" s="36">
        <f t="shared" si="25"/>
        <v>-1808.4256250147839</v>
      </c>
      <c r="L182" s="36">
        <f t="shared" si="26"/>
        <v>-227369373.31453779</v>
      </c>
      <c r="M182" s="36">
        <f t="shared" si="27"/>
        <v>-239876808.60446098</v>
      </c>
      <c r="N182" s="40">
        <f>'jan-mar'!M182</f>
        <v>-245587136.84280944</v>
      </c>
      <c r="O182" s="40">
        <f t="shared" si="29"/>
        <v>5710328.2383484542</v>
      </c>
      <c r="Q182" s="4"/>
      <c r="R182" s="4"/>
      <c r="S182" s="4"/>
      <c r="T182" s="4"/>
      <c r="U182" s="4"/>
    </row>
    <row r="183" spans="1:21" s="34" customFormat="1" x14ac:dyDescent="0.3">
      <c r="A183" s="33">
        <v>1106</v>
      </c>
      <c r="B183" s="34" t="s">
        <v>237</v>
      </c>
      <c r="C183" s="35">
        <v>291084</v>
      </c>
      <c r="D183" s="35">
        <v>36951</v>
      </c>
      <c r="E183" s="36">
        <f t="shared" si="21"/>
        <v>7877.5675895104323</v>
      </c>
      <c r="F183" s="37">
        <f t="shared" si="28"/>
        <v>0.94815817986664441</v>
      </c>
      <c r="G183" s="38">
        <f t="shared" si="22"/>
        <v>258.42994390737005</v>
      </c>
      <c r="H183" s="38">
        <f t="shared" si="23"/>
        <v>0</v>
      </c>
      <c r="I183" s="36">
        <f t="shared" si="24"/>
        <v>258.42994390737005</v>
      </c>
      <c r="J183" s="39">
        <f t="shared" si="30"/>
        <v>-94.293260832930258</v>
      </c>
      <c r="K183" s="36">
        <f t="shared" si="25"/>
        <v>164.13668307443979</v>
      </c>
      <c r="L183" s="36">
        <f t="shared" si="26"/>
        <v>9549244.8573212307</v>
      </c>
      <c r="M183" s="36">
        <f t="shared" si="27"/>
        <v>6065014.5762836244</v>
      </c>
      <c r="N183" s="40">
        <f>'jan-mar'!M183</f>
        <v>3195042.1649026666</v>
      </c>
      <c r="O183" s="40">
        <f t="shared" si="29"/>
        <v>2869972.4113809578</v>
      </c>
      <c r="Q183" s="4"/>
      <c r="R183" s="4"/>
      <c r="S183" s="4"/>
      <c r="T183" s="4"/>
      <c r="U183" s="4"/>
    </row>
    <row r="184" spans="1:21" s="34" customFormat="1" x14ac:dyDescent="0.3">
      <c r="A184" s="33">
        <v>1111</v>
      </c>
      <c r="B184" s="34" t="s">
        <v>238</v>
      </c>
      <c r="C184" s="35">
        <v>23465</v>
      </c>
      <c r="D184" s="35">
        <v>3313</v>
      </c>
      <c r="E184" s="36">
        <f t="shared" si="21"/>
        <v>7082.7044974343498</v>
      </c>
      <c r="F184" s="37">
        <f t="shared" si="28"/>
        <v>0.85248703086506927</v>
      </c>
      <c r="G184" s="38">
        <f t="shared" si="22"/>
        <v>735.34779915301954</v>
      </c>
      <c r="H184" s="38">
        <f t="shared" si="23"/>
        <v>138.16293714513313</v>
      </c>
      <c r="I184" s="36">
        <f t="shared" si="24"/>
        <v>873.51073629815266</v>
      </c>
      <c r="J184" s="39">
        <f t="shared" si="30"/>
        <v>-94.293260832930258</v>
      </c>
      <c r="K184" s="36">
        <f t="shared" si="25"/>
        <v>779.21747546522238</v>
      </c>
      <c r="L184" s="36">
        <f t="shared" si="26"/>
        <v>2893941.0693557798</v>
      </c>
      <c r="M184" s="36">
        <f t="shared" si="27"/>
        <v>2581547.4962162818</v>
      </c>
      <c r="N184" s="40">
        <f>'jan-mar'!M184</f>
        <v>2442078.4784658947</v>
      </c>
      <c r="O184" s="40">
        <f t="shared" si="29"/>
        <v>139469.01775038708</v>
      </c>
      <c r="Q184" s="4"/>
      <c r="R184" s="4"/>
      <c r="S184" s="4"/>
      <c r="T184" s="4"/>
      <c r="U184" s="4"/>
    </row>
    <row r="185" spans="1:21" s="34" customFormat="1" x14ac:dyDescent="0.3">
      <c r="A185" s="33">
        <v>1112</v>
      </c>
      <c r="B185" s="34" t="s">
        <v>239</v>
      </c>
      <c r="C185" s="35">
        <v>21620</v>
      </c>
      <c r="D185" s="35">
        <v>3243</v>
      </c>
      <c r="E185" s="36">
        <f t="shared" si="21"/>
        <v>6666.666666666667</v>
      </c>
      <c r="F185" s="37">
        <f t="shared" si="28"/>
        <v>0.8024119705251721</v>
      </c>
      <c r="G185" s="38">
        <f t="shared" si="22"/>
        <v>984.97049761362916</v>
      </c>
      <c r="H185" s="38">
        <f t="shared" si="23"/>
        <v>283.7761779138221</v>
      </c>
      <c r="I185" s="36">
        <f t="shared" si="24"/>
        <v>1268.7466755274513</v>
      </c>
      <c r="J185" s="39">
        <f t="shared" si="30"/>
        <v>-94.293260832930258</v>
      </c>
      <c r="K185" s="36">
        <f t="shared" si="25"/>
        <v>1174.4534146945211</v>
      </c>
      <c r="L185" s="36">
        <f t="shared" si="26"/>
        <v>4114545.4687355245</v>
      </c>
      <c r="M185" s="36">
        <f t="shared" si="27"/>
        <v>3808752.423854332</v>
      </c>
      <c r="N185" s="40">
        <f>'jan-mar'!M185</f>
        <v>3826927.6805508272</v>
      </c>
      <c r="O185" s="40">
        <f t="shared" si="29"/>
        <v>-18175.256696495228</v>
      </c>
      <c r="Q185" s="4"/>
      <c r="R185" s="4"/>
      <c r="S185" s="4"/>
      <c r="T185" s="4"/>
      <c r="U185" s="4"/>
    </row>
    <row r="186" spans="1:21" s="34" customFormat="1" x14ac:dyDescent="0.3">
      <c r="A186" s="33">
        <v>1114</v>
      </c>
      <c r="B186" s="34" t="s">
        <v>240</v>
      </c>
      <c r="C186" s="35">
        <v>20440</v>
      </c>
      <c r="D186" s="35">
        <v>2825</v>
      </c>
      <c r="E186" s="36">
        <f t="shared" si="21"/>
        <v>7235.3982300884954</v>
      </c>
      <c r="F186" s="37">
        <f t="shared" si="28"/>
        <v>0.87086552270094786</v>
      </c>
      <c r="G186" s="38">
        <f t="shared" si="22"/>
        <v>643.73155956053211</v>
      </c>
      <c r="H186" s="38">
        <f t="shared" si="23"/>
        <v>84.720130716182155</v>
      </c>
      <c r="I186" s="36">
        <f t="shared" si="24"/>
        <v>728.45169027671432</v>
      </c>
      <c r="J186" s="39">
        <f t="shared" si="30"/>
        <v>-94.293260832930258</v>
      </c>
      <c r="K186" s="36">
        <f t="shared" si="25"/>
        <v>634.15842944378403</v>
      </c>
      <c r="L186" s="36">
        <f t="shared" si="26"/>
        <v>2057876.025031718</v>
      </c>
      <c r="M186" s="36">
        <f t="shared" si="27"/>
        <v>1791497.5631786899</v>
      </c>
      <c r="N186" s="40">
        <f>'jan-mar'!M186</f>
        <v>1460228.6301437218</v>
      </c>
      <c r="O186" s="40">
        <f t="shared" si="29"/>
        <v>331268.9330349681</v>
      </c>
      <c r="Q186" s="4"/>
      <c r="R186" s="4"/>
      <c r="S186" s="4"/>
      <c r="T186" s="4"/>
      <c r="U186" s="4"/>
    </row>
    <row r="187" spans="1:21" s="34" customFormat="1" x14ac:dyDescent="0.3">
      <c r="A187" s="33">
        <v>1119</v>
      </c>
      <c r="B187" s="34" t="s">
        <v>241</v>
      </c>
      <c r="C187" s="35">
        <v>133813</v>
      </c>
      <c r="D187" s="35">
        <v>18591</v>
      </c>
      <c r="E187" s="36">
        <f t="shared" si="21"/>
        <v>7197.7300844494648</v>
      </c>
      <c r="F187" s="37">
        <f t="shared" si="28"/>
        <v>0.86633171705571121</v>
      </c>
      <c r="G187" s="38">
        <f t="shared" si="22"/>
        <v>666.33244694395046</v>
      </c>
      <c r="H187" s="38">
        <f t="shared" si="23"/>
        <v>97.90398168984288</v>
      </c>
      <c r="I187" s="36">
        <f t="shared" si="24"/>
        <v>764.23642863379337</v>
      </c>
      <c r="J187" s="39">
        <f t="shared" si="30"/>
        <v>-94.293260832930258</v>
      </c>
      <c r="K187" s="36">
        <f t="shared" si="25"/>
        <v>669.94316780086308</v>
      </c>
      <c r="L187" s="36">
        <f t="shared" si="26"/>
        <v>14207919.444730852</v>
      </c>
      <c r="M187" s="36">
        <f t="shared" si="27"/>
        <v>12454913.432585845</v>
      </c>
      <c r="N187" s="40">
        <f>'jan-mar'!M187</f>
        <v>9912354.0576998051</v>
      </c>
      <c r="O187" s="40">
        <f t="shared" si="29"/>
        <v>2542559.3748860396</v>
      </c>
      <c r="Q187" s="4"/>
      <c r="R187" s="4"/>
      <c r="S187" s="4"/>
      <c r="T187" s="4"/>
      <c r="U187" s="4"/>
    </row>
    <row r="188" spans="1:21" s="34" customFormat="1" x14ac:dyDescent="0.3">
      <c r="A188" s="33">
        <v>1120</v>
      </c>
      <c r="B188" s="34" t="s">
        <v>242</v>
      </c>
      <c r="C188" s="35">
        <v>149152</v>
      </c>
      <c r="D188" s="35">
        <v>18970</v>
      </c>
      <c r="E188" s="36">
        <f t="shared" si="21"/>
        <v>7862.5197680548235</v>
      </c>
      <c r="F188" s="37">
        <f t="shared" si="28"/>
        <v>0.94634699705669845</v>
      </c>
      <c r="G188" s="38">
        <f t="shared" si="22"/>
        <v>267.45863678073528</v>
      </c>
      <c r="H188" s="38">
        <f t="shared" si="23"/>
        <v>0</v>
      </c>
      <c r="I188" s="36">
        <f t="shared" si="24"/>
        <v>267.45863678073528</v>
      </c>
      <c r="J188" s="39">
        <f t="shared" si="30"/>
        <v>-94.293260832930258</v>
      </c>
      <c r="K188" s="36">
        <f t="shared" si="25"/>
        <v>173.16537594780502</v>
      </c>
      <c r="L188" s="36">
        <f t="shared" si="26"/>
        <v>5073690.3397305477</v>
      </c>
      <c r="M188" s="36">
        <f t="shared" si="27"/>
        <v>3284947.1817298611</v>
      </c>
      <c r="N188" s="40">
        <f>'jan-mar'!M188</f>
        <v>1972398.5079755292</v>
      </c>
      <c r="O188" s="40">
        <f t="shared" si="29"/>
        <v>1312548.6737543319</v>
      </c>
      <c r="Q188" s="4"/>
      <c r="R188" s="4"/>
      <c r="S188" s="4"/>
      <c r="T188" s="4"/>
      <c r="U188" s="4"/>
    </row>
    <row r="189" spans="1:21" s="34" customFormat="1" x14ac:dyDescent="0.3">
      <c r="A189" s="33">
        <v>1121</v>
      </c>
      <c r="B189" s="34" t="s">
        <v>243</v>
      </c>
      <c r="C189" s="35">
        <v>153362</v>
      </c>
      <c r="D189" s="35">
        <v>18572</v>
      </c>
      <c r="E189" s="36">
        <f t="shared" si="21"/>
        <v>8257.6997630842125</v>
      </c>
      <c r="F189" s="37">
        <f t="shared" si="28"/>
        <v>0.99391157083524739</v>
      </c>
      <c r="G189" s="38">
        <f t="shared" si="22"/>
        <v>30.350639763101935</v>
      </c>
      <c r="H189" s="38">
        <f t="shared" si="23"/>
        <v>0</v>
      </c>
      <c r="I189" s="36">
        <f t="shared" si="24"/>
        <v>30.350639763101935</v>
      </c>
      <c r="J189" s="39">
        <f t="shared" si="30"/>
        <v>-94.293260832930258</v>
      </c>
      <c r="K189" s="36">
        <f t="shared" si="25"/>
        <v>-63.94262106982832</v>
      </c>
      <c r="L189" s="36">
        <f t="shared" si="26"/>
        <v>563672.08168032917</v>
      </c>
      <c r="M189" s="36">
        <f t="shared" si="27"/>
        <v>-1187542.3585088516</v>
      </c>
      <c r="N189" s="40">
        <f>'jan-mar'!M189</f>
        <v>-2854247.4280378819</v>
      </c>
      <c r="O189" s="40">
        <f t="shared" si="29"/>
        <v>1666705.0695290302</v>
      </c>
      <c r="Q189" s="4"/>
      <c r="R189" s="4"/>
      <c r="S189" s="4"/>
      <c r="T189" s="4"/>
      <c r="U189" s="4"/>
    </row>
    <row r="190" spans="1:21" s="34" customFormat="1" x14ac:dyDescent="0.3">
      <c r="A190" s="33">
        <v>1122</v>
      </c>
      <c r="B190" s="34" t="s">
        <v>244</v>
      </c>
      <c r="C190" s="35">
        <v>93558</v>
      </c>
      <c r="D190" s="35">
        <v>11853</v>
      </c>
      <c r="E190" s="36">
        <f t="shared" si="21"/>
        <v>7893.1915970640348</v>
      </c>
      <c r="F190" s="37">
        <f t="shared" si="28"/>
        <v>0.95003871346993229</v>
      </c>
      <c r="G190" s="38">
        <f t="shared" si="22"/>
        <v>249.05553937520853</v>
      </c>
      <c r="H190" s="38">
        <f t="shared" si="23"/>
        <v>0</v>
      </c>
      <c r="I190" s="36">
        <f t="shared" si="24"/>
        <v>249.05553937520853</v>
      </c>
      <c r="J190" s="39">
        <f t="shared" si="30"/>
        <v>-94.293260832930258</v>
      </c>
      <c r="K190" s="36">
        <f t="shared" si="25"/>
        <v>154.76227854227827</v>
      </c>
      <c r="L190" s="36">
        <f t="shared" si="26"/>
        <v>2952055.3082143469</v>
      </c>
      <c r="M190" s="36">
        <f t="shared" si="27"/>
        <v>1834397.2875616243</v>
      </c>
      <c r="N190" s="40">
        <f>'jan-mar'!M190</f>
        <v>2321708.240117758</v>
      </c>
      <c r="O190" s="40">
        <f t="shared" si="29"/>
        <v>-487310.95255613374</v>
      </c>
      <c r="Q190" s="4"/>
      <c r="R190" s="4"/>
      <c r="S190" s="4"/>
      <c r="T190" s="4"/>
      <c r="U190" s="4"/>
    </row>
    <row r="191" spans="1:21" s="34" customFormat="1" x14ac:dyDescent="0.3">
      <c r="A191" s="33">
        <v>1124</v>
      </c>
      <c r="B191" s="34" t="s">
        <v>245</v>
      </c>
      <c r="C191" s="35">
        <v>301710</v>
      </c>
      <c r="D191" s="35">
        <v>26096</v>
      </c>
      <c r="E191" s="36">
        <f t="shared" si="21"/>
        <v>11561.541998773759</v>
      </c>
      <c r="F191" s="37">
        <f t="shared" si="28"/>
        <v>1.3915679546318382</v>
      </c>
      <c r="G191" s="38">
        <f t="shared" si="22"/>
        <v>-1951.9547016506258</v>
      </c>
      <c r="H191" s="38">
        <f t="shared" si="23"/>
        <v>0</v>
      </c>
      <c r="I191" s="36">
        <f t="shared" si="24"/>
        <v>-1951.9547016506258</v>
      </c>
      <c r="J191" s="39">
        <f t="shared" si="30"/>
        <v>-94.293260832930258</v>
      </c>
      <c r="K191" s="36">
        <f t="shared" si="25"/>
        <v>-2046.247962483556</v>
      </c>
      <c r="L191" s="36">
        <f t="shared" si="26"/>
        <v>-50938209.894274734</v>
      </c>
      <c r="M191" s="36">
        <f t="shared" si="27"/>
        <v>-53398886.828970879</v>
      </c>
      <c r="N191" s="40">
        <f>'jan-mar'!M191</f>
        <v>-53846221.240689009</v>
      </c>
      <c r="O191" s="40">
        <f t="shared" si="29"/>
        <v>447334.41171813011</v>
      </c>
      <c r="Q191" s="4"/>
      <c r="R191" s="4"/>
      <c r="S191" s="4"/>
      <c r="T191" s="4"/>
      <c r="U191" s="4"/>
    </row>
    <row r="192" spans="1:21" s="34" customFormat="1" x14ac:dyDescent="0.3">
      <c r="A192" s="33">
        <v>1127</v>
      </c>
      <c r="B192" s="34" t="s">
        <v>246</v>
      </c>
      <c r="C192" s="35">
        <v>107643</v>
      </c>
      <c r="D192" s="35">
        <v>10737</v>
      </c>
      <c r="E192" s="36">
        <f t="shared" si="21"/>
        <v>10025.426096675048</v>
      </c>
      <c r="F192" s="37">
        <f t="shared" si="28"/>
        <v>1.2066782864381265</v>
      </c>
      <c r="G192" s="38">
        <f t="shared" si="22"/>
        <v>-1030.2851603913994</v>
      </c>
      <c r="H192" s="38">
        <f t="shared" si="23"/>
        <v>0</v>
      </c>
      <c r="I192" s="36">
        <f t="shared" si="24"/>
        <v>-1030.2851603913994</v>
      </c>
      <c r="J192" s="39">
        <f t="shared" si="30"/>
        <v>-94.293260832930258</v>
      </c>
      <c r="K192" s="36">
        <f t="shared" si="25"/>
        <v>-1124.5784212243295</v>
      </c>
      <c r="L192" s="36">
        <f t="shared" si="26"/>
        <v>-11062171.767122455</v>
      </c>
      <c r="M192" s="36">
        <f t="shared" si="27"/>
        <v>-12074598.508685626</v>
      </c>
      <c r="N192" s="40">
        <f>'jan-mar'!M192</f>
        <v>-11842249.711115807</v>
      </c>
      <c r="O192" s="40">
        <f t="shared" si="29"/>
        <v>-232348.79756981879</v>
      </c>
      <c r="Q192" s="4"/>
      <c r="R192" s="4"/>
      <c r="S192" s="4"/>
      <c r="T192" s="4"/>
      <c r="U192" s="4"/>
    </row>
    <row r="193" spans="1:21" s="34" customFormat="1" x14ac:dyDescent="0.3">
      <c r="A193" s="33">
        <v>1129</v>
      </c>
      <c r="B193" s="34" t="s">
        <v>247</v>
      </c>
      <c r="C193" s="35">
        <v>27295</v>
      </c>
      <c r="D193" s="35">
        <v>1238</v>
      </c>
      <c r="E193" s="36">
        <f t="shared" si="21"/>
        <v>22047.657512116315</v>
      </c>
      <c r="F193" s="37">
        <f t="shared" si="28"/>
        <v>2.6536956464642047</v>
      </c>
      <c r="G193" s="38">
        <f t="shared" si="22"/>
        <v>-8243.6240096561596</v>
      </c>
      <c r="H193" s="38">
        <f t="shared" si="23"/>
        <v>0</v>
      </c>
      <c r="I193" s="36">
        <f t="shared" si="24"/>
        <v>-8243.6240096561596</v>
      </c>
      <c r="J193" s="39">
        <f t="shared" si="30"/>
        <v>-94.293260832930258</v>
      </c>
      <c r="K193" s="36">
        <f t="shared" si="25"/>
        <v>-8337.9172704890898</v>
      </c>
      <c r="L193" s="36">
        <f t="shared" si="26"/>
        <v>-10205606.523954326</v>
      </c>
      <c r="M193" s="36">
        <f t="shared" si="27"/>
        <v>-10322341.580865493</v>
      </c>
      <c r="N193" s="40">
        <f>'jan-mar'!M193</f>
        <v>-4846755.6060688607</v>
      </c>
      <c r="O193" s="40">
        <f t="shared" si="29"/>
        <v>-5475585.9747966323</v>
      </c>
      <c r="Q193" s="4"/>
      <c r="R193" s="4"/>
      <c r="S193" s="4"/>
      <c r="T193" s="4"/>
      <c r="U193" s="4"/>
    </row>
    <row r="194" spans="1:21" s="34" customFormat="1" x14ac:dyDescent="0.3">
      <c r="A194" s="33">
        <v>1130</v>
      </c>
      <c r="B194" s="34" t="s">
        <v>248</v>
      </c>
      <c r="C194" s="35">
        <v>92479</v>
      </c>
      <c r="D194" s="35">
        <v>12464</v>
      </c>
      <c r="E194" s="36">
        <f t="shared" si="21"/>
        <v>7419.6887034659821</v>
      </c>
      <c r="F194" s="37">
        <f t="shared" si="28"/>
        <v>0.8930470549847247</v>
      </c>
      <c r="G194" s="38">
        <f t="shared" si="22"/>
        <v>533.15727553404008</v>
      </c>
      <c r="H194" s="38">
        <f t="shared" si="23"/>
        <v>20.218465034061818</v>
      </c>
      <c r="I194" s="36">
        <f t="shared" si="24"/>
        <v>553.37574056810195</v>
      </c>
      <c r="J194" s="39">
        <f t="shared" si="30"/>
        <v>-94.293260832930258</v>
      </c>
      <c r="K194" s="36">
        <f t="shared" si="25"/>
        <v>459.08247973517166</v>
      </c>
      <c r="L194" s="36">
        <f t="shared" si="26"/>
        <v>6897275.2304408224</v>
      </c>
      <c r="M194" s="36">
        <f t="shared" si="27"/>
        <v>5722004.0274191797</v>
      </c>
      <c r="N194" s="40">
        <f>'jan-mar'!M194</f>
        <v>4156683.7851031581</v>
      </c>
      <c r="O194" s="40">
        <f t="shared" si="29"/>
        <v>1565320.2423160216</v>
      </c>
      <c r="Q194" s="4"/>
      <c r="R194" s="4"/>
      <c r="S194" s="4"/>
      <c r="T194" s="4"/>
      <c r="U194" s="4"/>
    </row>
    <row r="195" spans="1:21" s="34" customFormat="1" x14ac:dyDescent="0.3">
      <c r="A195" s="33">
        <v>1133</v>
      </c>
      <c r="B195" s="34" t="s">
        <v>249</v>
      </c>
      <c r="C195" s="35">
        <v>40541</v>
      </c>
      <c r="D195" s="35">
        <v>2737</v>
      </c>
      <c r="E195" s="36">
        <f t="shared" si="21"/>
        <v>14812.203142126416</v>
      </c>
      <c r="F195" s="37">
        <f t="shared" si="28"/>
        <v>1.7828233666639206</v>
      </c>
      <c r="G195" s="38">
        <f t="shared" si="22"/>
        <v>-3902.3513876622201</v>
      </c>
      <c r="H195" s="38">
        <f t="shared" si="23"/>
        <v>0</v>
      </c>
      <c r="I195" s="36">
        <f t="shared" si="24"/>
        <v>-3902.3513876622201</v>
      </c>
      <c r="J195" s="39">
        <f t="shared" si="30"/>
        <v>-94.293260832930258</v>
      </c>
      <c r="K195" s="36">
        <f t="shared" si="25"/>
        <v>-3996.6446484951502</v>
      </c>
      <c r="L195" s="36">
        <f t="shared" si="26"/>
        <v>-10680735.748031497</v>
      </c>
      <c r="M195" s="36">
        <f t="shared" si="27"/>
        <v>-10938816.402931226</v>
      </c>
      <c r="N195" s="40">
        <f>'jan-mar'!M195</f>
        <v>-5198701.6912847105</v>
      </c>
      <c r="O195" s="40">
        <f t="shared" si="29"/>
        <v>-5740114.7116465159</v>
      </c>
      <c r="Q195" s="4"/>
      <c r="R195" s="4"/>
      <c r="S195" s="4"/>
      <c r="T195" s="4"/>
      <c r="U195" s="4"/>
    </row>
    <row r="196" spans="1:21" s="34" customFormat="1" x14ac:dyDescent="0.3">
      <c r="A196" s="33">
        <v>1134</v>
      </c>
      <c r="B196" s="34" t="s">
        <v>250</v>
      </c>
      <c r="C196" s="35">
        <v>68918</v>
      </c>
      <c r="D196" s="35">
        <v>3903</v>
      </c>
      <c r="E196" s="36">
        <f t="shared" si="21"/>
        <v>17657.699205739176</v>
      </c>
      <c r="F196" s="37">
        <f t="shared" si="28"/>
        <v>2.1253123821926909</v>
      </c>
      <c r="G196" s="38">
        <f t="shared" si="22"/>
        <v>-5609.6490258298763</v>
      </c>
      <c r="H196" s="38">
        <f t="shared" si="23"/>
        <v>0</v>
      </c>
      <c r="I196" s="36">
        <f t="shared" si="24"/>
        <v>-5609.6490258298763</v>
      </c>
      <c r="J196" s="39">
        <f t="shared" si="30"/>
        <v>-94.293260832930258</v>
      </c>
      <c r="K196" s="36">
        <f t="shared" si="25"/>
        <v>-5703.9422866628065</v>
      </c>
      <c r="L196" s="36">
        <f t="shared" si="26"/>
        <v>-21894460.147814006</v>
      </c>
      <c r="M196" s="36">
        <f t="shared" si="27"/>
        <v>-22262486.744844932</v>
      </c>
      <c r="N196" s="40">
        <f>'jan-mar'!M196</f>
        <v>-10656977.165175093</v>
      </c>
      <c r="O196" s="40">
        <f t="shared" si="29"/>
        <v>-11605509.579669839</v>
      </c>
      <c r="Q196" s="4"/>
      <c r="R196" s="4"/>
      <c r="S196" s="4"/>
      <c r="T196" s="4"/>
      <c r="U196" s="4"/>
    </row>
    <row r="197" spans="1:21" s="34" customFormat="1" x14ac:dyDescent="0.3">
      <c r="A197" s="33">
        <v>1135</v>
      </c>
      <c r="B197" s="34" t="s">
        <v>251</v>
      </c>
      <c r="C197" s="35">
        <v>30759</v>
      </c>
      <c r="D197" s="35">
        <v>4710</v>
      </c>
      <c r="E197" s="36">
        <f t="shared" si="21"/>
        <v>6530.5732484076434</v>
      </c>
      <c r="F197" s="37">
        <f t="shared" si="28"/>
        <v>0.78603152233706264</v>
      </c>
      <c r="G197" s="38">
        <f t="shared" si="22"/>
        <v>1066.6265485690433</v>
      </c>
      <c r="H197" s="38">
        <f t="shared" si="23"/>
        <v>331.40887430448038</v>
      </c>
      <c r="I197" s="36">
        <f t="shared" si="24"/>
        <v>1398.0354228735237</v>
      </c>
      <c r="J197" s="39">
        <f t="shared" si="30"/>
        <v>-94.293260832930258</v>
      </c>
      <c r="K197" s="36">
        <f t="shared" si="25"/>
        <v>1303.7421620405935</v>
      </c>
      <c r="L197" s="36">
        <f t="shared" si="26"/>
        <v>6584746.8417342966</v>
      </c>
      <c r="M197" s="36">
        <f t="shared" si="27"/>
        <v>6140625.5832111957</v>
      </c>
      <c r="N197" s="40">
        <f>'jan-mar'!M197</f>
        <v>9523660.8311422728</v>
      </c>
      <c r="O197" s="40">
        <f t="shared" si="29"/>
        <v>-3383035.2479310771</v>
      </c>
      <c r="Q197" s="4"/>
      <c r="R197" s="4"/>
      <c r="S197" s="4"/>
      <c r="T197" s="4"/>
      <c r="U197" s="4"/>
    </row>
    <row r="198" spans="1:21" s="34" customFormat="1" x14ac:dyDescent="0.3">
      <c r="A198" s="33">
        <v>1141</v>
      </c>
      <c r="B198" s="34" t="s">
        <v>252</v>
      </c>
      <c r="C198" s="35">
        <v>23405</v>
      </c>
      <c r="D198" s="35">
        <v>3221</v>
      </c>
      <c r="E198" s="36">
        <f t="shared" si="21"/>
        <v>7266.3769015833595</v>
      </c>
      <c r="F198" s="37">
        <f t="shared" si="28"/>
        <v>0.87459417122671468</v>
      </c>
      <c r="G198" s="38">
        <f t="shared" si="22"/>
        <v>625.14435666361362</v>
      </c>
      <c r="H198" s="38">
        <f t="shared" si="23"/>
        <v>73.877595692979725</v>
      </c>
      <c r="I198" s="36">
        <f t="shared" si="24"/>
        <v>699.02195235659337</v>
      </c>
      <c r="J198" s="39">
        <f t="shared" si="30"/>
        <v>-94.293260832930258</v>
      </c>
      <c r="K198" s="36">
        <f t="shared" si="25"/>
        <v>604.72869152366309</v>
      </c>
      <c r="L198" s="36">
        <f t="shared" si="26"/>
        <v>2251549.7085405872</v>
      </c>
      <c r="M198" s="36">
        <f t="shared" si="27"/>
        <v>1947831.1153977187</v>
      </c>
      <c r="N198" s="40">
        <f>'jan-mar'!M198</f>
        <v>1573964.5726346639</v>
      </c>
      <c r="O198" s="40">
        <f t="shared" si="29"/>
        <v>373866.54276305484</v>
      </c>
      <c r="Q198" s="4"/>
      <c r="R198" s="4"/>
      <c r="S198" s="4"/>
      <c r="T198" s="4"/>
      <c r="U198" s="4"/>
    </row>
    <row r="199" spans="1:21" s="34" customFormat="1" x14ac:dyDescent="0.3">
      <c r="A199" s="33">
        <v>1142</v>
      </c>
      <c r="B199" s="34" t="s">
        <v>253</v>
      </c>
      <c r="C199" s="35">
        <v>41830</v>
      </c>
      <c r="D199" s="35">
        <v>4856</v>
      </c>
      <c r="E199" s="36">
        <f t="shared" si="21"/>
        <v>8614.0856672158152</v>
      </c>
      <c r="F199" s="37">
        <f t="shared" si="28"/>
        <v>1.0368068181754926</v>
      </c>
      <c r="G199" s="38">
        <f t="shared" si="22"/>
        <v>-183.48090271585968</v>
      </c>
      <c r="H199" s="38">
        <f t="shared" si="23"/>
        <v>0</v>
      </c>
      <c r="I199" s="36">
        <f t="shared" si="24"/>
        <v>-183.48090271585968</v>
      </c>
      <c r="J199" s="39">
        <f t="shared" si="30"/>
        <v>-94.293260832930258</v>
      </c>
      <c r="K199" s="36">
        <f t="shared" si="25"/>
        <v>-277.77416354878994</v>
      </c>
      <c r="L199" s="36">
        <f t="shared" si="26"/>
        <v>-890983.26358821464</v>
      </c>
      <c r="M199" s="36">
        <f t="shared" si="27"/>
        <v>-1348871.3381929239</v>
      </c>
      <c r="N199" s="40">
        <f>'jan-mar'!M199</f>
        <v>-1830382.2480374731</v>
      </c>
      <c r="O199" s="40">
        <f t="shared" si="29"/>
        <v>481510.90984454914</v>
      </c>
      <c r="Q199" s="4"/>
      <c r="R199" s="4"/>
      <c r="S199" s="4"/>
      <c r="T199" s="4"/>
      <c r="U199" s="4"/>
    </row>
    <row r="200" spans="1:21" s="34" customFormat="1" x14ac:dyDescent="0.3">
      <c r="A200" s="33">
        <v>1144</v>
      </c>
      <c r="B200" s="34" t="s">
        <v>254</v>
      </c>
      <c r="C200" s="35">
        <v>3715</v>
      </c>
      <c r="D200" s="35">
        <v>524</v>
      </c>
      <c r="E200" s="36">
        <f t="shared" ref="E200:E263" si="31">(C200*1000)/D200</f>
        <v>7089.6946564885493</v>
      </c>
      <c r="F200" s="37">
        <f t="shared" si="28"/>
        <v>0.85332837896021396</v>
      </c>
      <c r="G200" s="38">
        <f t="shared" ref="G200:G263" si="32">(E$437-E200)*0.6</f>
        <v>731.15370372049983</v>
      </c>
      <c r="H200" s="38">
        <f t="shared" ref="H200:H263" si="33">IF(E200&gt;=E$437*0.9,0,IF(E200&lt;0.9*E$437,(E$437*0.9-E200)*0.35))</f>
        <v>135.71638147616329</v>
      </c>
      <c r="I200" s="36">
        <f t="shared" ref="I200:I263" si="34">G200+H200</f>
        <v>866.87008519666313</v>
      </c>
      <c r="J200" s="39">
        <f t="shared" si="30"/>
        <v>-94.293260832930258</v>
      </c>
      <c r="K200" s="36">
        <f t="shared" ref="K200:K263" si="35">I200+J200</f>
        <v>772.57682436373284</v>
      </c>
      <c r="L200" s="36">
        <f t="shared" ref="L200:L263" si="36">(I200*D200)</f>
        <v>454239.92464305146</v>
      </c>
      <c r="M200" s="36">
        <f t="shared" ref="M200:M263" si="37">(K200*D200)</f>
        <v>404830.25596659601</v>
      </c>
      <c r="N200" s="40">
        <f>'jan-mar'!M200</f>
        <v>326153.11582134879</v>
      </c>
      <c r="O200" s="40">
        <f t="shared" si="29"/>
        <v>78677.14014524722</v>
      </c>
      <c r="Q200" s="4"/>
      <c r="R200" s="4"/>
      <c r="S200" s="4"/>
      <c r="T200" s="4"/>
      <c r="U200" s="4"/>
    </row>
    <row r="201" spans="1:21" s="34" customFormat="1" x14ac:dyDescent="0.3">
      <c r="A201" s="33">
        <v>1145</v>
      </c>
      <c r="B201" s="34" t="s">
        <v>255</v>
      </c>
      <c r="C201" s="35">
        <v>6252</v>
      </c>
      <c r="D201" s="35">
        <v>865</v>
      </c>
      <c r="E201" s="36">
        <f t="shared" si="31"/>
        <v>7227.745664739884</v>
      </c>
      <c r="F201" s="37">
        <f t="shared" ref="F201:F264" si="38">IF(ISNUMBER(C201),E201/E$437,"")</f>
        <v>0.86994444619480504</v>
      </c>
      <c r="G201" s="38">
        <f t="shared" si="32"/>
        <v>648.32309876969896</v>
      </c>
      <c r="H201" s="38">
        <f t="shared" si="33"/>
        <v>87.398528588196172</v>
      </c>
      <c r="I201" s="36">
        <f t="shared" si="34"/>
        <v>735.72162735789516</v>
      </c>
      <c r="J201" s="39">
        <f t="shared" si="30"/>
        <v>-94.293260832930258</v>
      </c>
      <c r="K201" s="36">
        <f t="shared" si="35"/>
        <v>641.42836652496487</v>
      </c>
      <c r="L201" s="36">
        <f t="shared" si="36"/>
        <v>636399.20766457927</v>
      </c>
      <c r="M201" s="36">
        <f t="shared" si="37"/>
        <v>554835.53704409464</v>
      </c>
      <c r="N201" s="40">
        <f>'jan-mar'!M201</f>
        <v>440506.28852188273</v>
      </c>
      <c r="O201" s="40">
        <f t="shared" ref="O201:O264" si="39">M201-N201</f>
        <v>114329.24852221191</v>
      </c>
      <c r="Q201" s="4"/>
      <c r="R201" s="4"/>
      <c r="S201" s="4"/>
      <c r="T201" s="4"/>
      <c r="U201" s="4"/>
    </row>
    <row r="202" spans="1:21" s="34" customFormat="1" x14ac:dyDescent="0.3">
      <c r="A202" s="33">
        <v>1146</v>
      </c>
      <c r="B202" s="34" t="s">
        <v>256</v>
      </c>
      <c r="C202" s="35">
        <v>78667</v>
      </c>
      <c r="D202" s="35">
        <v>10925</v>
      </c>
      <c r="E202" s="36">
        <f t="shared" si="31"/>
        <v>7200.6407322654459</v>
      </c>
      <c r="F202" s="37">
        <f t="shared" si="38"/>
        <v>0.86668204785314018</v>
      </c>
      <c r="G202" s="38">
        <f t="shared" si="32"/>
        <v>664.58605825436189</v>
      </c>
      <c r="H202" s="38">
        <f t="shared" si="33"/>
        <v>96.885254954249504</v>
      </c>
      <c r="I202" s="36">
        <f t="shared" si="34"/>
        <v>761.47131320861138</v>
      </c>
      <c r="J202" s="39">
        <f t="shared" ref="J202:J265" si="40">I$439</f>
        <v>-94.293260832930258</v>
      </c>
      <c r="K202" s="36">
        <f t="shared" si="35"/>
        <v>667.17805237568109</v>
      </c>
      <c r="L202" s="36">
        <f t="shared" si="36"/>
        <v>8319074.0968040796</v>
      </c>
      <c r="M202" s="36">
        <f t="shared" si="37"/>
        <v>7288920.2222043155</v>
      </c>
      <c r="N202" s="40">
        <f>'jan-mar'!M202</f>
        <v>5922763.8174584676</v>
      </c>
      <c r="O202" s="40">
        <f t="shared" si="39"/>
        <v>1366156.4047458479</v>
      </c>
      <c r="Q202" s="4"/>
      <c r="R202" s="4"/>
      <c r="S202" s="4"/>
      <c r="T202" s="4"/>
      <c r="U202" s="4"/>
    </row>
    <row r="203" spans="1:21" s="34" customFormat="1" x14ac:dyDescent="0.3">
      <c r="A203" s="33">
        <v>1149</v>
      </c>
      <c r="B203" s="34" t="s">
        <v>257</v>
      </c>
      <c r="C203" s="35">
        <v>300396</v>
      </c>
      <c r="D203" s="35">
        <v>42187</v>
      </c>
      <c r="E203" s="36">
        <f t="shared" si="31"/>
        <v>7120.5821698627542</v>
      </c>
      <c r="F203" s="37">
        <f t="shared" si="38"/>
        <v>0.85704605553089674</v>
      </c>
      <c r="G203" s="38">
        <f t="shared" si="32"/>
        <v>712.62119569597689</v>
      </c>
      <c r="H203" s="38">
        <f t="shared" si="33"/>
        <v>124.90575179519159</v>
      </c>
      <c r="I203" s="36">
        <f t="shared" si="34"/>
        <v>837.52694749116847</v>
      </c>
      <c r="J203" s="39">
        <f t="shared" si="40"/>
        <v>-94.293260832930258</v>
      </c>
      <c r="K203" s="36">
        <f t="shared" si="35"/>
        <v>743.23368665823818</v>
      </c>
      <c r="L203" s="36">
        <f t="shared" si="36"/>
        <v>35332749.333809927</v>
      </c>
      <c r="M203" s="36">
        <f t="shared" si="37"/>
        <v>31354799.539051093</v>
      </c>
      <c r="N203" s="40">
        <f>'jan-mar'!M203</f>
        <v>25236740.16632681</v>
      </c>
      <c r="O203" s="40">
        <f t="shared" si="39"/>
        <v>6118059.3727242835</v>
      </c>
      <c r="Q203" s="4"/>
      <c r="R203" s="4"/>
      <c r="S203" s="4"/>
      <c r="T203" s="4"/>
      <c r="U203" s="4"/>
    </row>
    <row r="204" spans="1:21" s="34" customFormat="1" x14ac:dyDescent="0.3">
      <c r="A204" s="33">
        <v>1151</v>
      </c>
      <c r="B204" s="34" t="s">
        <v>258</v>
      </c>
      <c r="C204" s="35">
        <v>1539</v>
      </c>
      <c r="D204" s="35">
        <v>200</v>
      </c>
      <c r="E204" s="36">
        <f t="shared" si="31"/>
        <v>7695</v>
      </c>
      <c r="F204" s="37">
        <f t="shared" si="38"/>
        <v>0.92618401697867991</v>
      </c>
      <c r="G204" s="38">
        <f t="shared" si="32"/>
        <v>367.97049761362939</v>
      </c>
      <c r="H204" s="38">
        <f t="shared" si="33"/>
        <v>0</v>
      </c>
      <c r="I204" s="36">
        <f t="shared" si="34"/>
        <v>367.97049761362939</v>
      </c>
      <c r="J204" s="39">
        <f t="shared" si="40"/>
        <v>-94.293260832930258</v>
      </c>
      <c r="K204" s="36">
        <f t="shared" si="35"/>
        <v>273.6772367806991</v>
      </c>
      <c r="L204" s="36">
        <f t="shared" si="36"/>
        <v>73594.099522725883</v>
      </c>
      <c r="M204" s="36">
        <f t="shared" si="37"/>
        <v>54735.447356139819</v>
      </c>
      <c r="N204" s="40">
        <f>'jan-mar'!M204</f>
        <v>22866.299504222723</v>
      </c>
      <c r="O204" s="40">
        <f t="shared" si="39"/>
        <v>31869.147851917096</v>
      </c>
      <c r="Q204" s="4"/>
      <c r="R204" s="4"/>
      <c r="S204" s="4"/>
      <c r="T204" s="4"/>
      <c r="U204" s="4"/>
    </row>
    <row r="205" spans="1:21" s="34" customFormat="1" x14ac:dyDescent="0.3">
      <c r="A205" s="33">
        <v>1160</v>
      </c>
      <c r="B205" s="34" t="s">
        <v>259</v>
      </c>
      <c r="C205" s="35">
        <v>68364</v>
      </c>
      <c r="D205" s="35">
        <v>8788</v>
      </c>
      <c r="E205" s="36">
        <f t="shared" si="31"/>
        <v>7779.2444242148385</v>
      </c>
      <c r="F205" s="37">
        <f t="shared" si="38"/>
        <v>0.93632382714467799</v>
      </c>
      <c r="G205" s="38">
        <f t="shared" si="32"/>
        <v>317.42384308472629</v>
      </c>
      <c r="H205" s="38">
        <f t="shared" si="33"/>
        <v>0</v>
      </c>
      <c r="I205" s="36">
        <f t="shared" si="34"/>
        <v>317.42384308472629</v>
      </c>
      <c r="J205" s="39">
        <f t="shared" si="40"/>
        <v>-94.293260832930258</v>
      </c>
      <c r="K205" s="36">
        <f t="shared" si="35"/>
        <v>223.13058225179603</v>
      </c>
      <c r="L205" s="36">
        <f t="shared" si="36"/>
        <v>2789520.7330285744</v>
      </c>
      <c r="M205" s="36">
        <f t="shared" si="37"/>
        <v>1960871.5568287836</v>
      </c>
      <c r="N205" s="40">
        <f>'jan-mar'!M205</f>
        <v>1499397.200215548</v>
      </c>
      <c r="O205" s="40">
        <f t="shared" si="39"/>
        <v>461474.35661323555</v>
      </c>
      <c r="Q205" s="4"/>
      <c r="R205" s="4"/>
      <c r="S205" s="4"/>
      <c r="T205" s="4"/>
      <c r="U205" s="4"/>
    </row>
    <row r="206" spans="1:21" s="34" customFormat="1" x14ac:dyDescent="0.3">
      <c r="A206" s="33">
        <v>1201</v>
      </c>
      <c r="B206" s="34" t="s">
        <v>260</v>
      </c>
      <c r="C206" s="35">
        <v>2451459</v>
      </c>
      <c r="D206" s="35">
        <v>277391</v>
      </c>
      <c r="E206" s="36">
        <f t="shared" si="31"/>
        <v>8837.5578155023049</v>
      </c>
      <c r="F206" s="37">
        <f t="shared" si="38"/>
        <v>1.063704327205101</v>
      </c>
      <c r="G206" s="38">
        <f t="shared" si="32"/>
        <v>-317.56419168775352</v>
      </c>
      <c r="H206" s="38">
        <f t="shared" si="33"/>
        <v>0</v>
      </c>
      <c r="I206" s="36">
        <f t="shared" si="34"/>
        <v>-317.56419168775352</v>
      </c>
      <c r="J206" s="39">
        <f t="shared" si="40"/>
        <v>-94.293260832930258</v>
      </c>
      <c r="K206" s="36">
        <f t="shared" si="35"/>
        <v>-411.85745252068375</v>
      </c>
      <c r="L206" s="36">
        <f t="shared" si="36"/>
        <v>-88089448.696457639</v>
      </c>
      <c r="M206" s="36">
        <f t="shared" si="37"/>
        <v>-114245550.61216499</v>
      </c>
      <c r="N206" s="40">
        <f>'jan-mar'!M206</f>
        <v>-124957732.57112086</v>
      </c>
      <c r="O206" s="40">
        <f t="shared" si="39"/>
        <v>10712181.958955869</v>
      </c>
      <c r="Q206" s="4"/>
      <c r="R206" s="4"/>
      <c r="S206" s="4"/>
      <c r="T206" s="4"/>
      <c r="U206" s="4"/>
    </row>
    <row r="207" spans="1:21" s="34" customFormat="1" x14ac:dyDescent="0.3">
      <c r="A207" s="33">
        <v>1211</v>
      </c>
      <c r="B207" s="34" t="s">
        <v>261</v>
      </c>
      <c r="C207" s="35">
        <v>31236</v>
      </c>
      <c r="D207" s="35">
        <v>4106</v>
      </c>
      <c r="E207" s="36">
        <f t="shared" si="31"/>
        <v>7607.4037993180709</v>
      </c>
      <c r="F207" s="37">
        <f t="shared" si="38"/>
        <v>0.91564078097872414</v>
      </c>
      <c r="G207" s="38">
        <f t="shared" si="32"/>
        <v>420.52821802278686</v>
      </c>
      <c r="H207" s="38">
        <f t="shared" si="33"/>
        <v>0</v>
      </c>
      <c r="I207" s="36">
        <f t="shared" si="34"/>
        <v>420.52821802278686</v>
      </c>
      <c r="J207" s="39">
        <f t="shared" si="40"/>
        <v>-94.293260832930258</v>
      </c>
      <c r="K207" s="36">
        <f t="shared" si="35"/>
        <v>326.23495718985657</v>
      </c>
      <c r="L207" s="36">
        <f t="shared" si="36"/>
        <v>1726688.8632015628</v>
      </c>
      <c r="M207" s="36">
        <f t="shared" si="37"/>
        <v>1339520.7342215511</v>
      </c>
      <c r="N207" s="40">
        <f>'jan-mar'!M207</f>
        <v>1704028.2319894256</v>
      </c>
      <c r="O207" s="40">
        <f t="shared" si="39"/>
        <v>-364507.49776787451</v>
      </c>
      <c r="Q207" s="4"/>
      <c r="R207" s="4"/>
      <c r="S207" s="4"/>
      <c r="T207" s="4"/>
      <c r="U207" s="4"/>
    </row>
    <row r="208" spans="1:21" s="34" customFormat="1" x14ac:dyDescent="0.3">
      <c r="A208" s="33">
        <v>1216</v>
      </c>
      <c r="B208" s="34" t="s">
        <v>262</v>
      </c>
      <c r="C208" s="35">
        <v>38172</v>
      </c>
      <c r="D208" s="35">
        <v>5593</v>
      </c>
      <c r="E208" s="36">
        <f t="shared" si="31"/>
        <v>6824.9597711424994</v>
      </c>
      <c r="F208" s="37">
        <f t="shared" si="38"/>
        <v>0.82146441280762206</v>
      </c>
      <c r="G208" s="38">
        <f t="shared" si="32"/>
        <v>889.9946349281297</v>
      </c>
      <c r="H208" s="38">
        <f t="shared" si="33"/>
        <v>228.37359134728075</v>
      </c>
      <c r="I208" s="36">
        <f t="shared" si="34"/>
        <v>1118.3682262754105</v>
      </c>
      <c r="J208" s="39">
        <f t="shared" si="40"/>
        <v>-94.293260832930258</v>
      </c>
      <c r="K208" s="36">
        <f t="shared" si="35"/>
        <v>1024.0749654424803</v>
      </c>
      <c r="L208" s="36">
        <f t="shared" si="36"/>
        <v>6255033.4895583708</v>
      </c>
      <c r="M208" s="36">
        <f t="shared" si="37"/>
        <v>5727651.2817197926</v>
      </c>
      <c r="N208" s="40">
        <f>'jan-mar'!M208</f>
        <v>4979418.7534137489</v>
      </c>
      <c r="O208" s="40">
        <f t="shared" si="39"/>
        <v>748232.52830604371</v>
      </c>
      <c r="Q208" s="4"/>
      <c r="R208" s="4"/>
      <c r="S208" s="4"/>
      <c r="T208" s="4"/>
      <c r="U208" s="4"/>
    </row>
    <row r="209" spans="1:21" s="34" customFormat="1" x14ac:dyDescent="0.3">
      <c r="A209" s="33">
        <v>1219</v>
      </c>
      <c r="B209" s="34" t="s">
        <v>263</v>
      </c>
      <c r="C209" s="35">
        <v>90053</v>
      </c>
      <c r="D209" s="35">
        <v>11778</v>
      </c>
      <c r="E209" s="36">
        <f t="shared" si="31"/>
        <v>7645.8651723552384</v>
      </c>
      <c r="F209" s="37">
        <f t="shared" si="38"/>
        <v>0.92027006089790275</v>
      </c>
      <c r="G209" s="38">
        <f t="shared" si="32"/>
        <v>397.45139420048633</v>
      </c>
      <c r="H209" s="38">
        <f t="shared" si="33"/>
        <v>0</v>
      </c>
      <c r="I209" s="36">
        <f t="shared" si="34"/>
        <v>397.45139420048633</v>
      </c>
      <c r="J209" s="39">
        <f t="shared" si="40"/>
        <v>-94.293260832930258</v>
      </c>
      <c r="K209" s="36">
        <f t="shared" si="35"/>
        <v>303.15813336755605</v>
      </c>
      <c r="L209" s="36">
        <f t="shared" si="36"/>
        <v>4681182.5208933279</v>
      </c>
      <c r="M209" s="36">
        <f t="shared" si="37"/>
        <v>3570596.4948030752</v>
      </c>
      <c r="N209" s="40">
        <f>'jan-mar'!M209</f>
        <v>2537158.3778036782</v>
      </c>
      <c r="O209" s="40">
        <f t="shared" si="39"/>
        <v>1033438.1169993971</v>
      </c>
      <c r="Q209" s="4"/>
      <c r="R209" s="4"/>
      <c r="S209" s="4"/>
      <c r="T209" s="4"/>
      <c r="U209" s="4"/>
    </row>
    <row r="210" spans="1:21" s="34" customFormat="1" x14ac:dyDescent="0.3">
      <c r="A210" s="33">
        <v>1221</v>
      </c>
      <c r="B210" s="34" t="s">
        <v>264</v>
      </c>
      <c r="C210" s="35">
        <v>148212</v>
      </c>
      <c r="D210" s="35">
        <v>18775</v>
      </c>
      <c r="E210" s="36">
        <f t="shared" si="31"/>
        <v>7894.114513981358</v>
      </c>
      <c r="F210" s="37">
        <f t="shared" si="38"/>
        <v>0.95014979740727135</v>
      </c>
      <c r="G210" s="38">
        <f t="shared" si="32"/>
        <v>248.50178922481462</v>
      </c>
      <c r="H210" s="38">
        <f t="shared" si="33"/>
        <v>0</v>
      </c>
      <c r="I210" s="36">
        <f t="shared" si="34"/>
        <v>248.50178922481462</v>
      </c>
      <c r="J210" s="39">
        <f t="shared" si="40"/>
        <v>-94.293260832930258</v>
      </c>
      <c r="K210" s="36">
        <f t="shared" si="35"/>
        <v>154.20852839188436</v>
      </c>
      <c r="L210" s="36">
        <f t="shared" si="36"/>
        <v>4665621.0926958947</v>
      </c>
      <c r="M210" s="36">
        <f t="shared" si="37"/>
        <v>2895265.120557629</v>
      </c>
      <c r="N210" s="40">
        <f>'jan-mar'!M210</f>
        <v>1235848.865958913</v>
      </c>
      <c r="O210" s="40">
        <f t="shared" si="39"/>
        <v>1659416.254598716</v>
      </c>
      <c r="Q210" s="4"/>
      <c r="R210" s="4"/>
      <c r="S210" s="4"/>
      <c r="T210" s="4"/>
      <c r="U210" s="4"/>
    </row>
    <row r="211" spans="1:21" s="34" customFormat="1" x14ac:dyDescent="0.3">
      <c r="A211" s="33">
        <v>1222</v>
      </c>
      <c r="B211" s="34" t="s">
        <v>265</v>
      </c>
      <c r="C211" s="35">
        <v>25002</v>
      </c>
      <c r="D211" s="35">
        <v>3140</v>
      </c>
      <c r="E211" s="36">
        <f t="shared" si="31"/>
        <v>7962.4203821656047</v>
      </c>
      <c r="F211" s="37">
        <f t="shared" si="38"/>
        <v>0.95837121435049444</v>
      </c>
      <c r="G211" s="38">
        <f t="shared" si="32"/>
        <v>207.51826831426661</v>
      </c>
      <c r="H211" s="38">
        <f t="shared" si="33"/>
        <v>0</v>
      </c>
      <c r="I211" s="36">
        <f t="shared" si="34"/>
        <v>207.51826831426661</v>
      </c>
      <c r="J211" s="39">
        <f t="shared" si="40"/>
        <v>-94.293260832930258</v>
      </c>
      <c r="K211" s="36">
        <f t="shared" si="35"/>
        <v>113.22500748133635</v>
      </c>
      <c r="L211" s="36">
        <f t="shared" si="36"/>
        <v>651607.36250679719</v>
      </c>
      <c r="M211" s="36">
        <f t="shared" si="37"/>
        <v>355526.52349139616</v>
      </c>
      <c r="N211" s="40">
        <f>'jan-mar'!M211</f>
        <v>260660.90221629661</v>
      </c>
      <c r="O211" s="40">
        <f t="shared" si="39"/>
        <v>94865.621275099547</v>
      </c>
      <c r="Q211" s="4"/>
      <c r="R211" s="4"/>
      <c r="S211" s="4"/>
      <c r="T211" s="4"/>
      <c r="U211" s="4"/>
    </row>
    <row r="212" spans="1:21" s="34" customFormat="1" x14ac:dyDescent="0.3">
      <c r="A212" s="33">
        <v>1223</v>
      </c>
      <c r="B212" s="34" t="s">
        <v>266</v>
      </c>
      <c r="C212" s="35">
        <v>21358</v>
      </c>
      <c r="D212" s="35">
        <v>2797</v>
      </c>
      <c r="E212" s="36">
        <f t="shared" si="31"/>
        <v>7636.0386127994279</v>
      </c>
      <c r="F212" s="37">
        <f t="shared" si="38"/>
        <v>0.9190873185454036</v>
      </c>
      <c r="G212" s="38">
        <f t="shared" si="32"/>
        <v>403.34732993397262</v>
      </c>
      <c r="H212" s="38">
        <f t="shared" si="33"/>
        <v>0</v>
      </c>
      <c r="I212" s="36">
        <f t="shared" si="34"/>
        <v>403.34732993397262</v>
      </c>
      <c r="J212" s="39">
        <f t="shared" si="40"/>
        <v>-94.293260832930258</v>
      </c>
      <c r="K212" s="36">
        <f t="shared" si="35"/>
        <v>309.05406910104239</v>
      </c>
      <c r="L212" s="36">
        <f t="shared" si="36"/>
        <v>1128162.4818253214</v>
      </c>
      <c r="M212" s="36">
        <f t="shared" si="37"/>
        <v>864424.23127561552</v>
      </c>
      <c r="N212" s="40">
        <f>'jan-mar'!M212</f>
        <v>523098.19856655534</v>
      </c>
      <c r="O212" s="40">
        <f t="shared" si="39"/>
        <v>341326.03270906018</v>
      </c>
      <c r="Q212" s="4"/>
      <c r="R212" s="4"/>
      <c r="S212" s="4"/>
      <c r="T212" s="4"/>
      <c r="U212" s="4"/>
    </row>
    <row r="213" spans="1:21" s="34" customFormat="1" x14ac:dyDescent="0.3">
      <c r="A213" s="33">
        <v>1224</v>
      </c>
      <c r="B213" s="34" t="s">
        <v>267</v>
      </c>
      <c r="C213" s="35">
        <v>115692</v>
      </c>
      <c r="D213" s="35">
        <v>13271</v>
      </c>
      <c r="E213" s="36">
        <f t="shared" si="31"/>
        <v>8717.6550372993752</v>
      </c>
      <c r="F213" s="37">
        <f t="shared" si="38"/>
        <v>1.0492726135257127</v>
      </c>
      <c r="G213" s="38">
        <f t="shared" si="32"/>
        <v>-245.62252476599568</v>
      </c>
      <c r="H213" s="38">
        <f t="shared" si="33"/>
        <v>0</v>
      </c>
      <c r="I213" s="36">
        <f t="shared" si="34"/>
        <v>-245.62252476599568</v>
      </c>
      <c r="J213" s="39">
        <f t="shared" si="40"/>
        <v>-94.293260832930258</v>
      </c>
      <c r="K213" s="36">
        <f t="shared" si="35"/>
        <v>-339.91578559892594</v>
      </c>
      <c r="L213" s="36">
        <f t="shared" si="36"/>
        <v>-3259656.5261695287</v>
      </c>
      <c r="M213" s="36">
        <f t="shared" si="37"/>
        <v>-4511022.3906833464</v>
      </c>
      <c r="N213" s="40">
        <f>'jan-mar'!M213</f>
        <v>907552.30360270117</v>
      </c>
      <c r="O213" s="40">
        <f t="shared" si="39"/>
        <v>-5418574.6942860475</v>
      </c>
      <c r="Q213" s="4"/>
      <c r="R213" s="4"/>
      <c r="S213" s="4"/>
      <c r="T213" s="4"/>
      <c r="U213" s="4"/>
    </row>
    <row r="214" spans="1:21" s="34" customFormat="1" x14ac:dyDescent="0.3">
      <c r="A214" s="33">
        <v>1227</v>
      </c>
      <c r="B214" s="34" t="s">
        <v>268</v>
      </c>
      <c r="C214" s="35">
        <v>9487</v>
      </c>
      <c r="D214" s="35">
        <v>1104</v>
      </c>
      <c r="E214" s="36">
        <f t="shared" si="31"/>
        <v>8593.2971014492759</v>
      </c>
      <c r="F214" s="37">
        <f t="shared" si="38"/>
        <v>1.0343046690723245</v>
      </c>
      <c r="G214" s="38">
        <f t="shared" si="32"/>
        <v>-171.00776325593614</v>
      </c>
      <c r="H214" s="38">
        <f t="shared" si="33"/>
        <v>0</v>
      </c>
      <c r="I214" s="36">
        <f t="shared" si="34"/>
        <v>-171.00776325593614</v>
      </c>
      <c r="J214" s="39">
        <f t="shared" si="40"/>
        <v>-94.293260832930258</v>
      </c>
      <c r="K214" s="36">
        <f t="shared" si="35"/>
        <v>-265.30102408886637</v>
      </c>
      <c r="L214" s="36">
        <f t="shared" si="36"/>
        <v>-188792.5706345535</v>
      </c>
      <c r="M214" s="36">
        <f t="shared" si="37"/>
        <v>-292892.3305941085</v>
      </c>
      <c r="N214" s="40">
        <f>'jan-mar'!M214</f>
        <v>643766.86997475044</v>
      </c>
      <c r="O214" s="40">
        <f t="shared" si="39"/>
        <v>-936659.200568859</v>
      </c>
      <c r="Q214" s="4"/>
      <c r="R214" s="4"/>
      <c r="S214" s="4"/>
      <c r="T214" s="4"/>
      <c r="U214" s="4"/>
    </row>
    <row r="215" spans="1:21" s="34" customFormat="1" x14ac:dyDescent="0.3">
      <c r="A215" s="33">
        <v>1228</v>
      </c>
      <c r="B215" s="34" t="s">
        <v>269</v>
      </c>
      <c r="C215" s="35">
        <v>80990</v>
      </c>
      <c r="D215" s="35">
        <v>6930</v>
      </c>
      <c r="E215" s="36">
        <f t="shared" si="31"/>
        <v>11686.868686868687</v>
      </c>
      <c r="F215" s="37">
        <f t="shared" si="38"/>
        <v>1.4066524998448851</v>
      </c>
      <c r="G215" s="38">
        <f t="shared" si="32"/>
        <v>-2027.150714507583</v>
      </c>
      <c r="H215" s="38">
        <f t="shared" si="33"/>
        <v>0</v>
      </c>
      <c r="I215" s="36">
        <f t="shared" si="34"/>
        <v>-2027.150714507583</v>
      </c>
      <c r="J215" s="39">
        <f t="shared" si="40"/>
        <v>-94.293260832930258</v>
      </c>
      <c r="K215" s="36">
        <f t="shared" si="35"/>
        <v>-2121.4439753405131</v>
      </c>
      <c r="L215" s="36">
        <f t="shared" si="36"/>
        <v>-14048154.451537549</v>
      </c>
      <c r="M215" s="36">
        <f t="shared" si="37"/>
        <v>-14701606.749109756</v>
      </c>
      <c r="N215" s="40">
        <f>'jan-mar'!M215</f>
        <v>-6593712.7221786818</v>
      </c>
      <c r="O215" s="40">
        <f t="shared" si="39"/>
        <v>-8107894.0269310744</v>
      </c>
      <c r="Q215" s="4"/>
      <c r="R215" s="4"/>
      <c r="S215" s="4"/>
      <c r="T215" s="4"/>
      <c r="U215" s="4"/>
    </row>
    <row r="216" spans="1:21" s="34" customFormat="1" x14ac:dyDescent="0.3">
      <c r="A216" s="33">
        <v>1231</v>
      </c>
      <c r="B216" s="34" t="s">
        <v>270</v>
      </c>
      <c r="C216" s="35">
        <v>27649</v>
      </c>
      <c r="D216" s="35">
        <v>3401</v>
      </c>
      <c r="E216" s="36">
        <f t="shared" si="31"/>
        <v>8129.667744780947</v>
      </c>
      <c r="F216" s="37">
        <f t="shared" si="38"/>
        <v>0.97850140722069168</v>
      </c>
      <c r="G216" s="38">
        <f t="shared" si="32"/>
        <v>107.1698507450612</v>
      </c>
      <c r="H216" s="38">
        <f t="shared" si="33"/>
        <v>0</v>
      </c>
      <c r="I216" s="36">
        <f t="shared" si="34"/>
        <v>107.1698507450612</v>
      </c>
      <c r="J216" s="39">
        <f t="shared" si="40"/>
        <v>-94.293260832930258</v>
      </c>
      <c r="K216" s="36">
        <f t="shared" si="35"/>
        <v>12.876589912130939</v>
      </c>
      <c r="L216" s="36">
        <f t="shared" si="36"/>
        <v>364484.66238395311</v>
      </c>
      <c r="M216" s="36">
        <f t="shared" si="37"/>
        <v>43793.282291157324</v>
      </c>
      <c r="N216" s="40">
        <f>'jan-mar'!M216</f>
        <v>1051070.4230693078</v>
      </c>
      <c r="O216" s="40">
        <f t="shared" si="39"/>
        <v>-1007277.1407781505</v>
      </c>
      <c r="Q216" s="4"/>
      <c r="R216" s="4"/>
      <c r="S216" s="4"/>
      <c r="T216" s="4"/>
      <c r="U216" s="4"/>
    </row>
    <row r="217" spans="1:21" s="34" customFormat="1" x14ac:dyDescent="0.3">
      <c r="A217" s="33">
        <v>1232</v>
      </c>
      <c r="B217" s="34" t="s">
        <v>271</v>
      </c>
      <c r="C217" s="35">
        <v>30275</v>
      </c>
      <c r="D217" s="35">
        <v>925</v>
      </c>
      <c r="E217" s="36">
        <f t="shared" si="31"/>
        <v>32729.72972972973</v>
      </c>
      <c r="F217" s="37">
        <f t="shared" si="38"/>
        <v>3.9394090390783112</v>
      </c>
      <c r="G217" s="38">
        <f t="shared" si="32"/>
        <v>-14652.867340224208</v>
      </c>
      <c r="H217" s="38">
        <f t="shared" si="33"/>
        <v>0</v>
      </c>
      <c r="I217" s="36">
        <f t="shared" si="34"/>
        <v>-14652.867340224208</v>
      </c>
      <c r="J217" s="39">
        <f t="shared" si="40"/>
        <v>-94.293260832930258</v>
      </c>
      <c r="K217" s="36">
        <f t="shared" si="35"/>
        <v>-14747.160601057138</v>
      </c>
      <c r="L217" s="36">
        <f t="shared" si="36"/>
        <v>-13553902.289707392</v>
      </c>
      <c r="M217" s="36">
        <f t="shared" si="37"/>
        <v>-13641123.555977853</v>
      </c>
      <c r="N217" s="40">
        <f>'jan-mar'!M217</f>
        <v>-7062218.3647929709</v>
      </c>
      <c r="O217" s="40">
        <f t="shared" si="39"/>
        <v>-6578905.1911848821</v>
      </c>
      <c r="Q217" s="4"/>
      <c r="R217" s="4"/>
      <c r="S217" s="4"/>
      <c r="T217" s="4"/>
      <c r="U217" s="4"/>
    </row>
    <row r="218" spans="1:21" s="34" customFormat="1" x14ac:dyDescent="0.3">
      <c r="A218" s="33">
        <v>1233</v>
      </c>
      <c r="B218" s="34" t="s">
        <v>272</v>
      </c>
      <c r="C218" s="35">
        <v>16025</v>
      </c>
      <c r="D218" s="35">
        <v>1116</v>
      </c>
      <c r="E218" s="36">
        <f t="shared" si="31"/>
        <v>14359.31899641577</v>
      </c>
      <c r="F218" s="37">
        <f t="shared" si="38"/>
        <v>1.7283134176970272</v>
      </c>
      <c r="G218" s="38">
        <f t="shared" si="32"/>
        <v>-3630.6209002358323</v>
      </c>
      <c r="H218" s="38">
        <f t="shared" si="33"/>
        <v>0</v>
      </c>
      <c r="I218" s="36">
        <f t="shared" si="34"/>
        <v>-3630.6209002358323</v>
      </c>
      <c r="J218" s="39">
        <f t="shared" si="40"/>
        <v>-94.293260832930258</v>
      </c>
      <c r="K218" s="36">
        <f t="shared" si="35"/>
        <v>-3724.9141610687625</v>
      </c>
      <c r="L218" s="36">
        <f t="shared" si="36"/>
        <v>-4051772.9246631889</v>
      </c>
      <c r="M218" s="36">
        <f t="shared" si="37"/>
        <v>-4157004.2037527389</v>
      </c>
      <c r="N218" s="40">
        <f>'jan-mar'!M218</f>
        <v>-1659842.048766437</v>
      </c>
      <c r="O218" s="40">
        <f t="shared" si="39"/>
        <v>-2497162.1549863019</v>
      </c>
      <c r="Q218" s="4"/>
      <c r="R218" s="4"/>
      <c r="S218" s="4"/>
      <c r="T218" s="4"/>
      <c r="U218" s="4"/>
    </row>
    <row r="219" spans="1:21" s="34" customFormat="1" x14ac:dyDescent="0.3">
      <c r="A219" s="33">
        <v>1234</v>
      </c>
      <c r="B219" s="34" t="s">
        <v>273</v>
      </c>
      <c r="C219" s="35">
        <v>6146</v>
      </c>
      <c r="D219" s="35">
        <v>920</v>
      </c>
      <c r="E219" s="36">
        <f t="shared" si="31"/>
        <v>6680.434782608696</v>
      </c>
      <c r="F219" s="37">
        <f t="shared" si="38"/>
        <v>0.80406912568169153</v>
      </c>
      <c r="G219" s="38">
        <f t="shared" si="32"/>
        <v>976.70962804841179</v>
      </c>
      <c r="H219" s="38">
        <f t="shared" si="33"/>
        <v>278.95733733411197</v>
      </c>
      <c r="I219" s="36">
        <f t="shared" si="34"/>
        <v>1255.6669653825238</v>
      </c>
      <c r="J219" s="39">
        <f t="shared" si="40"/>
        <v>-94.293260832930258</v>
      </c>
      <c r="K219" s="36">
        <f t="shared" si="35"/>
        <v>1161.3737045495936</v>
      </c>
      <c r="L219" s="36">
        <f t="shared" si="36"/>
        <v>1155213.608151922</v>
      </c>
      <c r="M219" s="36">
        <f t="shared" si="37"/>
        <v>1068463.8081856261</v>
      </c>
      <c r="N219" s="40">
        <f>'jan-mar'!M219</f>
        <v>883539.05831229186</v>
      </c>
      <c r="O219" s="40">
        <f t="shared" si="39"/>
        <v>184924.74987333419</v>
      </c>
      <c r="Q219" s="4"/>
      <c r="R219" s="4"/>
      <c r="S219" s="4"/>
      <c r="T219" s="4"/>
      <c r="U219" s="4"/>
    </row>
    <row r="220" spans="1:21" s="34" customFormat="1" x14ac:dyDescent="0.3">
      <c r="A220" s="33">
        <v>1235</v>
      </c>
      <c r="B220" s="34" t="s">
        <v>274</v>
      </c>
      <c r="C220" s="35">
        <v>112294</v>
      </c>
      <c r="D220" s="35">
        <v>14425</v>
      </c>
      <c r="E220" s="36">
        <f t="shared" si="31"/>
        <v>7784.6793760831888</v>
      </c>
      <c r="F220" s="37">
        <f t="shared" si="38"/>
        <v>0.93697798771043683</v>
      </c>
      <c r="G220" s="38">
        <f t="shared" si="32"/>
        <v>314.1628719637161</v>
      </c>
      <c r="H220" s="38">
        <f t="shared" si="33"/>
        <v>0</v>
      </c>
      <c r="I220" s="36">
        <f t="shared" si="34"/>
        <v>314.1628719637161</v>
      </c>
      <c r="J220" s="39">
        <f t="shared" si="40"/>
        <v>-94.293260832930258</v>
      </c>
      <c r="K220" s="36">
        <f t="shared" si="35"/>
        <v>219.86961113078584</v>
      </c>
      <c r="L220" s="36">
        <f t="shared" si="36"/>
        <v>4531799.4280766044</v>
      </c>
      <c r="M220" s="36">
        <f t="shared" si="37"/>
        <v>3171619.1405615858</v>
      </c>
      <c r="N220" s="40">
        <f>'jan-mar'!M220</f>
        <v>4632356.8517420599</v>
      </c>
      <c r="O220" s="40">
        <f t="shared" si="39"/>
        <v>-1460737.7111804741</v>
      </c>
      <c r="Q220" s="4"/>
      <c r="R220" s="4"/>
      <c r="S220" s="4"/>
      <c r="T220" s="4"/>
      <c r="U220" s="4"/>
    </row>
    <row r="221" spans="1:21" s="34" customFormat="1" x14ac:dyDescent="0.3">
      <c r="A221" s="33">
        <v>1238</v>
      </c>
      <c r="B221" s="34" t="s">
        <v>275</v>
      </c>
      <c r="C221" s="35">
        <v>63915</v>
      </c>
      <c r="D221" s="35">
        <v>8475</v>
      </c>
      <c r="E221" s="36">
        <f t="shared" si="31"/>
        <v>7541.5929203539827</v>
      </c>
      <c r="F221" s="37">
        <f t="shared" si="38"/>
        <v>0.90771966541798899</v>
      </c>
      <c r="G221" s="38">
        <f t="shared" si="32"/>
        <v>460.01474540123979</v>
      </c>
      <c r="H221" s="38">
        <f t="shared" si="33"/>
        <v>0</v>
      </c>
      <c r="I221" s="36">
        <f t="shared" si="34"/>
        <v>460.01474540123979</v>
      </c>
      <c r="J221" s="39">
        <f t="shared" si="40"/>
        <v>-94.293260832930258</v>
      </c>
      <c r="K221" s="36">
        <f t="shared" si="35"/>
        <v>365.72148456830951</v>
      </c>
      <c r="L221" s="36">
        <f t="shared" si="36"/>
        <v>3898624.9672755073</v>
      </c>
      <c r="M221" s="36">
        <f t="shared" si="37"/>
        <v>3099489.5817164229</v>
      </c>
      <c r="N221" s="40">
        <f>'jan-mar'!M221</f>
        <v>3342334.441491439</v>
      </c>
      <c r="O221" s="40">
        <f t="shared" si="39"/>
        <v>-242844.85977501608</v>
      </c>
      <c r="Q221" s="4"/>
      <c r="R221" s="4"/>
      <c r="S221" s="4"/>
      <c r="T221" s="4"/>
      <c r="U221" s="4"/>
    </row>
    <row r="222" spans="1:21" s="34" customFormat="1" x14ac:dyDescent="0.3">
      <c r="A222" s="33">
        <v>1241</v>
      </c>
      <c r="B222" s="34" t="s">
        <v>276</v>
      </c>
      <c r="C222" s="35">
        <v>30186</v>
      </c>
      <c r="D222" s="35">
        <v>3876</v>
      </c>
      <c r="E222" s="36">
        <f t="shared" si="31"/>
        <v>7787.9256965944269</v>
      </c>
      <c r="F222" s="37">
        <f t="shared" si="38"/>
        <v>0.93736872067619359</v>
      </c>
      <c r="G222" s="38">
        <f t="shared" si="32"/>
        <v>312.21507965697327</v>
      </c>
      <c r="H222" s="38">
        <f t="shared" si="33"/>
        <v>0</v>
      </c>
      <c r="I222" s="36">
        <f t="shared" si="34"/>
        <v>312.21507965697327</v>
      </c>
      <c r="J222" s="39">
        <f t="shared" si="40"/>
        <v>-94.293260832930258</v>
      </c>
      <c r="K222" s="36">
        <f t="shared" si="35"/>
        <v>217.92181882404302</v>
      </c>
      <c r="L222" s="36">
        <f t="shared" si="36"/>
        <v>1210145.6487504283</v>
      </c>
      <c r="M222" s="36">
        <f t="shared" si="37"/>
        <v>844664.96976199071</v>
      </c>
      <c r="N222" s="40">
        <f>'jan-mar'!M222</f>
        <v>629352.88439183624</v>
      </c>
      <c r="O222" s="40">
        <f t="shared" si="39"/>
        <v>215312.08537015447</v>
      </c>
      <c r="Q222" s="4"/>
      <c r="R222" s="4"/>
      <c r="S222" s="4"/>
      <c r="T222" s="4"/>
      <c r="U222" s="4"/>
    </row>
    <row r="223" spans="1:21" s="34" customFormat="1" x14ac:dyDescent="0.3">
      <c r="A223" s="33">
        <v>1242</v>
      </c>
      <c r="B223" s="34" t="s">
        <v>277</v>
      </c>
      <c r="C223" s="35">
        <v>21188</v>
      </c>
      <c r="D223" s="35">
        <v>2443</v>
      </c>
      <c r="E223" s="36">
        <f t="shared" si="31"/>
        <v>8672.9431027425289</v>
      </c>
      <c r="F223" s="37">
        <f t="shared" si="38"/>
        <v>1.0438910047986498</v>
      </c>
      <c r="G223" s="38">
        <f t="shared" si="32"/>
        <v>-218.79536403188794</v>
      </c>
      <c r="H223" s="38">
        <f t="shared" si="33"/>
        <v>0</v>
      </c>
      <c r="I223" s="36">
        <f t="shared" si="34"/>
        <v>-218.79536403188794</v>
      </c>
      <c r="J223" s="39">
        <f t="shared" si="40"/>
        <v>-94.293260832930258</v>
      </c>
      <c r="K223" s="36">
        <f t="shared" si="35"/>
        <v>-313.0886248648182</v>
      </c>
      <c r="L223" s="36">
        <f t="shared" si="36"/>
        <v>-534517.07432990219</v>
      </c>
      <c r="M223" s="36">
        <f t="shared" si="37"/>
        <v>-764875.51054475084</v>
      </c>
      <c r="N223" s="40">
        <f>'jan-mar'!M223</f>
        <v>120158.84844408106</v>
      </c>
      <c r="O223" s="40">
        <f t="shared" si="39"/>
        <v>-885034.35898883187</v>
      </c>
      <c r="Q223" s="4"/>
      <c r="R223" s="4"/>
      <c r="S223" s="4"/>
      <c r="T223" s="4"/>
      <c r="U223" s="4"/>
    </row>
    <row r="224" spans="1:21" s="34" customFormat="1" x14ac:dyDescent="0.3">
      <c r="A224" s="33">
        <v>1243</v>
      </c>
      <c r="B224" s="34" t="s">
        <v>125</v>
      </c>
      <c r="C224" s="35">
        <v>149906</v>
      </c>
      <c r="D224" s="35">
        <v>19742</v>
      </c>
      <c r="E224" s="36">
        <f t="shared" si="31"/>
        <v>7593.2529632256101</v>
      </c>
      <c r="F224" s="37">
        <f t="shared" si="38"/>
        <v>0.91393756093769452</v>
      </c>
      <c r="G224" s="38">
        <f t="shared" si="32"/>
        <v>429.01871967826338</v>
      </c>
      <c r="H224" s="38">
        <f t="shared" si="33"/>
        <v>0</v>
      </c>
      <c r="I224" s="36">
        <f t="shared" si="34"/>
        <v>429.01871967826338</v>
      </c>
      <c r="J224" s="39">
        <f t="shared" si="40"/>
        <v>-94.293260832930258</v>
      </c>
      <c r="K224" s="36">
        <f t="shared" si="35"/>
        <v>334.72545884533315</v>
      </c>
      <c r="L224" s="36">
        <f t="shared" si="36"/>
        <v>8469687.563888276</v>
      </c>
      <c r="M224" s="36">
        <f t="shared" si="37"/>
        <v>6608150.0085245669</v>
      </c>
      <c r="N224" s="40">
        <f>'jan-mar'!M224</f>
        <v>5951650.4240618208</v>
      </c>
      <c r="O224" s="40">
        <f t="shared" si="39"/>
        <v>656499.58446274605</v>
      </c>
      <c r="Q224" s="4"/>
      <c r="R224" s="4"/>
      <c r="S224" s="4"/>
      <c r="T224" s="4"/>
      <c r="U224" s="4"/>
    </row>
    <row r="225" spans="1:21" s="34" customFormat="1" x14ac:dyDescent="0.3">
      <c r="A225" s="33">
        <v>1244</v>
      </c>
      <c r="B225" s="34" t="s">
        <v>278</v>
      </c>
      <c r="C225" s="35">
        <v>60761</v>
      </c>
      <c r="D225" s="35">
        <v>5118</v>
      </c>
      <c r="E225" s="36">
        <f t="shared" si="31"/>
        <v>11872.02032043767</v>
      </c>
      <c r="F225" s="37">
        <f t="shared" si="38"/>
        <v>1.4289376829155913</v>
      </c>
      <c r="G225" s="38">
        <f t="shared" si="32"/>
        <v>-2138.2416946489725</v>
      </c>
      <c r="H225" s="38">
        <f t="shared" si="33"/>
        <v>0</v>
      </c>
      <c r="I225" s="36">
        <f t="shared" si="34"/>
        <v>-2138.2416946489725</v>
      </c>
      <c r="J225" s="39">
        <f t="shared" si="40"/>
        <v>-94.293260832930258</v>
      </c>
      <c r="K225" s="36">
        <f t="shared" si="35"/>
        <v>-2232.5349554819027</v>
      </c>
      <c r="L225" s="36">
        <f t="shared" si="36"/>
        <v>-10943520.993213441</v>
      </c>
      <c r="M225" s="36">
        <f t="shared" si="37"/>
        <v>-11426113.902156377</v>
      </c>
      <c r="N225" s="40">
        <f>'jan-mar'!M225</f>
        <v>-11333629.395686937</v>
      </c>
      <c r="O225" s="40">
        <f t="shared" si="39"/>
        <v>-92484.506469439715</v>
      </c>
      <c r="Q225" s="4"/>
      <c r="R225" s="4"/>
      <c r="S225" s="4"/>
      <c r="T225" s="4"/>
      <c r="U225" s="4"/>
    </row>
    <row r="226" spans="1:21" s="34" customFormat="1" x14ac:dyDescent="0.3">
      <c r="A226" s="33">
        <v>1245</v>
      </c>
      <c r="B226" s="34" t="s">
        <v>279</v>
      </c>
      <c r="C226" s="35">
        <v>49951</v>
      </c>
      <c r="D226" s="35">
        <v>6975</v>
      </c>
      <c r="E226" s="36">
        <f t="shared" si="31"/>
        <v>7161.4336917562723</v>
      </c>
      <c r="F226" s="37">
        <f t="shared" si="38"/>
        <v>0.86196301805812625</v>
      </c>
      <c r="G226" s="38">
        <f t="shared" si="32"/>
        <v>688.11028255986605</v>
      </c>
      <c r="H226" s="38">
        <f t="shared" si="33"/>
        <v>110.60771913246026</v>
      </c>
      <c r="I226" s="36">
        <f t="shared" si="34"/>
        <v>798.71800169232631</v>
      </c>
      <c r="J226" s="39">
        <f t="shared" si="40"/>
        <v>-94.293260832930258</v>
      </c>
      <c r="K226" s="36">
        <f t="shared" si="35"/>
        <v>704.42474085939602</v>
      </c>
      <c r="L226" s="36">
        <f t="shared" si="36"/>
        <v>5571058.0618039761</v>
      </c>
      <c r="M226" s="36">
        <f t="shared" si="37"/>
        <v>4913362.5674942872</v>
      </c>
      <c r="N226" s="40">
        <f>'jan-mar'!M226</f>
        <v>3826483.0779654756</v>
      </c>
      <c r="O226" s="40">
        <f t="shared" si="39"/>
        <v>1086879.4895288115</v>
      </c>
      <c r="Q226" s="4"/>
      <c r="R226" s="4"/>
      <c r="S226" s="4"/>
      <c r="T226" s="4"/>
      <c r="U226" s="4"/>
    </row>
    <row r="227" spans="1:21" s="34" customFormat="1" x14ac:dyDescent="0.3">
      <c r="A227" s="33">
        <v>1246</v>
      </c>
      <c r="B227" s="34" t="s">
        <v>280</v>
      </c>
      <c r="C227" s="35">
        <v>199343</v>
      </c>
      <c r="D227" s="35">
        <v>24870</v>
      </c>
      <c r="E227" s="36">
        <f t="shared" si="31"/>
        <v>8015.4000804181742</v>
      </c>
      <c r="F227" s="37">
        <f t="shared" si="38"/>
        <v>0.96474794596139546</v>
      </c>
      <c r="G227" s="38">
        <f t="shared" si="32"/>
        <v>175.7304493627249</v>
      </c>
      <c r="H227" s="38">
        <f t="shared" si="33"/>
        <v>0</v>
      </c>
      <c r="I227" s="36">
        <f t="shared" si="34"/>
        <v>175.7304493627249</v>
      </c>
      <c r="J227" s="39">
        <f t="shared" si="40"/>
        <v>-94.293260832930258</v>
      </c>
      <c r="K227" s="36">
        <f t="shared" si="35"/>
        <v>81.437188529794639</v>
      </c>
      <c r="L227" s="36">
        <f t="shared" si="36"/>
        <v>4370416.2756509678</v>
      </c>
      <c r="M227" s="36">
        <f t="shared" si="37"/>
        <v>2025342.8787359926</v>
      </c>
      <c r="N227" s="40">
        <f>'jan-mar'!M227</f>
        <v>982854.34335009218</v>
      </c>
      <c r="O227" s="40">
        <f t="shared" si="39"/>
        <v>1042488.5353859004</v>
      </c>
      <c r="Q227" s="4"/>
      <c r="R227" s="4"/>
      <c r="S227" s="4"/>
      <c r="T227" s="4"/>
      <c r="U227" s="4"/>
    </row>
    <row r="228" spans="1:21" s="34" customFormat="1" x14ac:dyDescent="0.3">
      <c r="A228" s="33">
        <v>1247</v>
      </c>
      <c r="B228" s="34" t="s">
        <v>281</v>
      </c>
      <c r="C228" s="35">
        <v>204569</v>
      </c>
      <c r="D228" s="35">
        <v>28380</v>
      </c>
      <c r="E228" s="36">
        <f t="shared" si="31"/>
        <v>7208.2100070472161</v>
      </c>
      <c r="F228" s="37">
        <f t="shared" si="38"/>
        <v>0.86759309935710316</v>
      </c>
      <c r="G228" s="38">
        <f t="shared" si="32"/>
        <v>660.04449338529969</v>
      </c>
      <c r="H228" s="38">
        <f t="shared" si="33"/>
        <v>94.23600878062993</v>
      </c>
      <c r="I228" s="36">
        <f t="shared" si="34"/>
        <v>754.28050216592965</v>
      </c>
      <c r="J228" s="39">
        <f t="shared" si="40"/>
        <v>-94.293260832930258</v>
      </c>
      <c r="K228" s="36">
        <f t="shared" si="35"/>
        <v>659.98724133299936</v>
      </c>
      <c r="L228" s="36">
        <f t="shared" si="36"/>
        <v>21406480.651469082</v>
      </c>
      <c r="M228" s="36">
        <f t="shared" si="37"/>
        <v>18730437.909030523</v>
      </c>
      <c r="N228" s="40">
        <f>'jan-mar'!M228</f>
        <v>15160809.211850921</v>
      </c>
      <c r="O228" s="40">
        <f t="shared" si="39"/>
        <v>3569628.6971796025</v>
      </c>
      <c r="Q228" s="4"/>
      <c r="R228" s="4"/>
      <c r="S228" s="4"/>
      <c r="T228" s="4"/>
      <c r="U228" s="4"/>
    </row>
    <row r="229" spans="1:21" s="34" customFormat="1" x14ac:dyDescent="0.3">
      <c r="A229" s="33">
        <v>1251</v>
      </c>
      <c r="B229" s="34" t="s">
        <v>282</v>
      </c>
      <c r="C229" s="35">
        <v>40209</v>
      </c>
      <c r="D229" s="35">
        <v>4125</v>
      </c>
      <c r="E229" s="36">
        <f t="shared" si="31"/>
        <v>9747.636363636364</v>
      </c>
      <c r="F229" s="37">
        <f t="shared" si="38"/>
        <v>1.1732430153762416</v>
      </c>
      <c r="G229" s="38">
        <f t="shared" si="32"/>
        <v>-863.61132056818894</v>
      </c>
      <c r="H229" s="38">
        <f t="shared" si="33"/>
        <v>0</v>
      </c>
      <c r="I229" s="36">
        <f t="shared" si="34"/>
        <v>-863.61132056818894</v>
      </c>
      <c r="J229" s="39">
        <f t="shared" si="40"/>
        <v>-94.293260832930258</v>
      </c>
      <c r="K229" s="36">
        <f t="shared" si="35"/>
        <v>-957.90458140111923</v>
      </c>
      <c r="L229" s="36">
        <f t="shared" si="36"/>
        <v>-3562396.6973437793</v>
      </c>
      <c r="M229" s="36">
        <f t="shared" si="37"/>
        <v>-3951356.3982796166</v>
      </c>
      <c r="N229" s="40">
        <f>'jan-mar'!M229</f>
        <v>-167757.5727254056</v>
      </c>
      <c r="O229" s="40">
        <f t="shared" si="39"/>
        <v>-3783598.8255542112</v>
      </c>
      <c r="Q229" s="4"/>
      <c r="R229" s="4"/>
      <c r="S229" s="4"/>
      <c r="T229" s="4"/>
      <c r="U229" s="4"/>
    </row>
    <row r="230" spans="1:21" s="34" customFormat="1" x14ac:dyDescent="0.3">
      <c r="A230" s="33">
        <v>1252</v>
      </c>
      <c r="B230" s="34" t="s">
        <v>283</v>
      </c>
      <c r="C230" s="35">
        <v>18208</v>
      </c>
      <c r="D230" s="35">
        <v>381</v>
      </c>
      <c r="E230" s="36">
        <f t="shared" si="31"/>
        <v>47790.026246719157</v>
      </c>
      <c r="F230" s="37">
        <f t="shared" si="38"/>
        <v>5.7520933698119414</v>
      </c>
      <c r="G230" s="38">
        <f t="shared" si="32"/>
        <v>-23689.045250417861</v>
      </c>
      <c r="H230" s="38">
        <f t="shared" si="33"/>
        <v>0</v>
      </c>
      <c r="I230" s="36">
        <f t="shared" si="34"/>
        <v>-23689.045250417861</v>
      </c>
      <c r="J230" s="39">
        <f t="shared" si="40"/>
        <v>-94.293260832930258</v>
      </c>
      <c r="K230" s="36">
        <f t="shared" si="35"/>
        <v>-23783.338511250793</v>
      </c>
      <c r="L230" s="36">
        <f t="shared" si="36"/>
        <v>-9025526.2404092047</v>
      </c>
      <c r="M230" s="36">
        <f t="shared" si="37"/>
        <v>-9061451.9727865513</v>
      </c>
      <c r="N230" s="40">
        <f>'jan-mar'!M230</f>
        <v>-4501190.699444456</v>
      </c>
      <c r="O230" s="40">
        <f t="shared" si="39"/>
        <v>-4560261.2733420953</v>
      </c>
      <c r="Q230" s="4"/>
      <c r="R230" s="4"/>
      <c r="S230" s="4"/>
      <c r="T230" s="4"/>
      <c r="U230" s="4"/>
    </row>
    <row r="231" spans="1:21" s="34" customFormat="1" x14ac:dyDescent="0.3">
      <c r="A231" s="33">
        <v>1253</v>
      </c>
      <c r="B231" s="34" t="s">
        <v>284</v>
      </c>
      <c r="C231" s="35">
        <v>52374</v>
      </c>
      <c r="D231" s="35">
        <v>7957</v>
      </c>
      <c r="E231" s="36">
        <f t="shared" si="31"/>
        <v>6582.1289430689958</v>
      </c>
      <c r="F231" s="37">
        <f t="shared" si="38"/>
        <v>0.79223685831881419</v>
      </c>
      <c r="G231" s="38">
        <f t="shared" si="32"/>
        <v>1035.6931317722319</v>
      </c>
      <c r="H231" s="38">
        <f t="shared" si="33"/>
        <v>313.36438117300702</v>
      </c>
      <c r="I231" s="36">
        <f t="shared" si="34"/>
        <v>1349.0575129452391</v>
      </c>
      <c r="J231" s="39">
        <f t="shared" si="40"/>
        <v>-94.293260832930258</v>
      </c>
      <c r="K231" s="36">
        <f t="shared" si="35"/>
        <v>1254.7642521123089</v>
      </c>
      <c r="L231" s="36">
        <f t="shared" si="36"/>
        <v>10734450.630505268</v>
      </c>
      <c r="M231" s="36">
        <f t="shared" si="37"/>
        <v>9984159.1540576424</v>
      </c>
      <c r="N231" s="40">
        <f>'jan-mar'!M231</f>
        <v>9255749.9858596753</v>
      </c>
      <c r="O231" s="40">
        <f t="shared" si="39"/>
        <v>728409.16819796711</v>
      </c>
      <c r="Q231" s="4"/>
      <c r="R231" s="4"/>
      <c r="S231" s="4"/>
      <c r="T231" s="4"/>
      <c r="U231" s="4"/>
    </row>
    <row r="232" spans="1:21" s="34" customFormat="1" x14ac:dyDescent="0.3">
      <c r="A232" s="33">
        <v>1256</v>
      </c>
      <c r="B232" s="34" t="s">
        <v>285</v>
      </c>
      <c r="C232" s="35">
        <v>54658</v>
      </c>
      <c r="D232" s="35">
        <v>7812</v>
      </c>
      <c r="E232" s="36">
        <f t="shared" si="31"/>
        <v>6996.6717869943677</v>
      </c>
      <c r="F232" s="37">
        <f t="shared" si="38"/>
        <v>0.8421319793580041</v>
      </c>
      <c r="G232" s="38">
        <f t="shared" si="32"/>
        <v>786.96742541700871</v>
      </c>
      <c r="H232" s="38">
        <f t="shared" si="33"/>
        <v>168.27438579912686</v>
      </c>
      <c r="I232" s="36">
        <f t="shared" si="34"/>
        <v>955.2418112161356</v>
      </c>
      <c r="J232" s="39">
        <f t="shared" si="40"/>
        <v>-94.293260832930258</v>
      </c>
      <c r="K232" s="36">
        <f t="shared" si="35"/>
        <v>860.94855038320532</v>
      </c>
      <c r="L232" s="36">
        <f t="shared" si="36"/>
        <v>7462349.0292204516</v>
      </c>
      <c r="M232" s="36">
        <f t="shared" si="37"/>
        <v>6725730.0755936</v>
      </c>
      <c r="N232" s="40">
        <f>'jan-mar'!M232</f>
        <v>5822609.0473213326</v>
      </c>
      <c r="O232" s="40">
        <f t="shared" si="39"/>
        <v>903121.02827226743</v>
      </c>
      <c r="Q232" s="4"/>
      <c r="R232" s="4"/>
      <c r="S232" s="4"/>
      <c r="T232" s="4"/>
      <c r="U232" s="4"/>
    </row>
    <row r="233" spans="1:21" s="34" customFormat="1" x14ac:dyDescent="0.3">
      <c r="A233" s="33">
        <v>1259</v>
      </c>
      <c r="B233" s="34" t="s">
        <v>286</v>
      </c>
      <c r="C233" s="35">
        <v>34394</v>
      </c>
      <c r="D233" s="35">
        <v>4852</v>
      </c>
      <c r="E233" s="36">
        <f t="shared" si="31"/>
        <v>7088.6232481450952</v>
      </c>
      <c r="F233" s="37">
        <f t="shared" si="38"/>
        <v>0.85319942232819779</v>
      </c>
      <c r="G233" s="38">
        <f t="shared" si="32"/>
        <v>731.79654872657227</v>
      </c>
      <c r="H233" s="38">
        <f t="shared" si="33"/>
        <v>136.09137439637223</v>
      </c>
      <c r="I233" s="36">
        <f t="shared" si="34"/>
        <v>867.88792312294447</v>
      </c>
      <c r="J233" s="39">
        <f t="shared" si="40"/>
        <v>-94.293260832930258</v>
      </c>
      <c r="K233" s="36">
        <f t="shared" si="35"/>
        <v>773.59466229001418</v>
      </c>
      <c r="L233" s="36">
        <f t="shared" si="36"/>
        <v>4210992.2029925268</v>
      </c>
      <c r="M233" s="36">
        <f t="shared" si="37"/>
        <v>3753481.3014311488</v>
      </c>
      <c r="N233" s="40">
        <f>'jan-mar'!M233</f>
        <v>3292468.1640556944</v>
      </c>
      <c r="O233" s="40">
        <f t="shared" si="39"/>
        <v>461013.13737545442</v>
      </c>
      <c r="Q233" s="4"/>
      <c r="R233" s="4"/>
      <c r="S233" s="4"/>
      <c r="T233" s="4"/>
      <c r="U233" s="4"/>
    </row>
    <row r="234" spans="1:21" s="34" customFormat="1" x14ac:dyDescent="0.3">
      <c r="A234" s="33">
        <v>1260</v>
      </c>
      <c r="B234" s="34" t="s">
        <v>287</v>
      </c>
      <c r="C234" s="35">
        <v>33161</v>
      </c>
      <c r="D234" s="35">
        <v>5077</v>
      </c>
      <c r="E234" s="36">
        <f t="shared" si="31"/>
        <v>6531.6131573764033</v>
      </c>
      <c r="F234" s="37">
        <f t="shared" si="38"/>
        <v>0.78615668764778113</v>
      </c>
      <c r="G234" s="38">
        <f t="shared" si="32"/>
        <v>1066.0026031877874</v>
      </c>
      <c r="H234" s="38">
        <f t="shared" si="33"/>
        <v>331.04490616541443</v>
      </c>
      <c r="I234" s="36">
        <f t="shared" si="34"/>
        <v>1397.0475093532018</v>
      </c>
      <c r="J234" s="39">
        <f t="shared" si="40"/>
        <v>-94.293260832930258</v>
      </c>
      <c r="K234" s="36">
        <f t="shared" si="35"/>
        <v>1302.7542485202716</v>
      </c>
      <c r="L234" s="36">
        <f t="shared" si="36"/>
        <v>7092810.2049862053</v>
      </c>
      <c r="M234" s="36">
        <f t="shared" si="37"/>
        <v>6614083.3197374195</v>
      </c>
      <c r="N234" s="40">
        <f>'jan-mar'!M234</f>
        <v>6068088.5859255493</v>
      </c>
      <c r="O234" s="40">
        <f t="shared" si="39"/>
        <v>545994.73381187022</v>
      </c>
      <c r="Q234" s="4"/>
      <c r="R234" s="4"/>
      <c r="S234" s="4"/>
      <c r="T234" s="4"/>
      <c r="U234" s="4"/>
    </row>
    <row r="235" spans="1:21" s="34" customFormat="1" x14ac:dyDescent="0.3">
      <c r="A235" s="33">
        <v>1263</v>
      </c>
      <c r="B235" s="34" t="s">
        <v>288</v>
      </c>
      <c r="C235" s="35">
        <v>117704</v>
      </c>
      <c r="D235" s="35">
        <v>15607</v>
      </c>
      <c r="E235" s="36">
        <f t="shared" si="31"/>
        <v>7541.7440891907481</v>
      </c>
      <c r="F235" s="37">
        <f t="shared" si="38"/>
        <v>0.90773786037061766</v>
      </c>
      <c r="G235" s="38">
        <f t="shared" si="32"/>
        <v>459.92404409918055</v>
      </c>
      <c r="H235" s="38">
        <f t="shared" si="33"/>
        <v>0</v>
      </c>
      <c r="I235" s="36">
        <f t="shared" si="34"/>
        <v>459.92404409918055</v>
      </c>
      <c r="J235" s="39">
        <f t="shared" si="40"/>
        <v>-94.293260832930258</v>
      </c>
      <c r="K235" s="36">
        <f t="shared" si="35"/>
        <v>365.63078326625032</v>
      </c>
      <c r="L235" s="36">
        <f t="shared" si="36"/>
        <v>7178034.5562559105</v>
      </c>
      <c r="M235" s="36">
        <f t="shared" si="37"/>
        <v>5706399.6344363689</v>
      </c>
      <c r="N235" s="40">
        <f>'jan-mar'!M235</f>
        <v>4135774.6818120219</v>
      </c>
      <c r="O235" s="40">
        <f t="shared" si="39"/>
        <v>1570624.9526243471</v>
      </c>
      <c r="Q235" s="4"/>
      <c r="R235" s="4"/>
      <c r="S235" s="4"/>
      <c r="T235" s="4"/>
      <c r="U235" s="4"/>
    </row>
    <row r="236" spans="1:21" s="34" customFormat="1" x14ac:dyDescent="0.3">
      <c r="A236" s="33">
        <v>1264</v>
      </c>
      <c r="B236" s="34" t="s">
        <v>289</v>
      </c>
      <c r="C236" s="35">
        <v>25253</v>
      </c>
      <c r="D236" s="35">
        <v>2858</v>
      </c>
      <c r="E236" s="36">
        <f t="shared" si="31"/>
        <v>8835.8992302309307</v>
      </c>
      <c r="F236" s="37">
        <f t="shared" si="38"/>
        <v>1.0635046969037178</v>
      </c>
      <c r="G236" s="38">
        <f t="shared" si="32"/>
        <v>-316.56904052492899</v>
      </c>
      <c r="H236" s="38">
        <f t="shared" si="33"/>
        <v>0</v>
      </c>
      <c r="I236" s="36">
        <f t="shared" si="34"/>
        <v>-316.56904052492899</v>
      </c>
      <c r="J236" s="39">
        <f t="shared" si="40"/>
        <v>-94.293260832930258</v>
      </c>
      <c r="K236" s="36">
        <f t="shared" si="35"/>
        <v>-410.86230135785922</v>
      </c>
      <c r="L236" s="36">
        <f t="shared" si="36"/>
        <v>-904754.31782024703</v>
      </c>
      <c r="M236" s="36">
        <f t="shared" si="37"/>
        <v>-1174244.4572807616</v>
      </c>
      <c r="N236" s="40">
        <f>'jan-mar'!M236</f>
        <v>-1263558.5800846582</v>
      </c>
      <c r="O236" s="40">
        <f t="shared" si="39"/>
        <v>89314.122803896666</v>
      </c>
      <c r="Q236" s="4"/>
      <c r="R236" s="4"/>
      <c r="S236" s="4"/>
      <c r="T236" s="4"/>
      <c r="U236" s="4"/>
    </row>
    <row r="237" spans="1:21" s="34" customFormat="1" x14ac:dyDescent="0.3">
      <c r="A237" s="33">
        <v>1265</v>
      </c>
      <c r="B237" s="34" t="s">
        <v>290</v>
      </c>
      <c r="C237" s="35">
        <v>4063</v>
      </c>
      <c r="D237" s="35">
        <v>576</v>
      </c>
      <c r="E237" s="36">
        <f t="shared" si="31"/>
        <v>7053.8194444444443</v>
      </c>
      <c r="F237" s="37">
        <f t="shared" si="38"/>
        <v>0.84901037402181623</v>
      </c>
      <c r="G237" s="38">
        <f t="shared" si="32"/>
        <v>752.67883094696276</v>
      </c>
      <c r="H237" s="38">
        <f t="shared" si="33"/>
        <v>148.27270569160004</v>
      </c>
      <c r="I237" s="36">
        <f t="shared" si="34"/>
        <v>900.95153663856286</v>
      </c>
      <c r="J237" s="39">
        <f t="shared" si="40"/>
        <v>-94.293260832930258</v>
      </c>
      <c r="K237" s="36">
        <f t="shared" si="35"/>
        <v>806.65827580563257</v>
      </c>
      <c r="L237" s="36">
        <f t="shared" si="36"/>
        <v>518948.08510381222</v>
      </c>
      <c r="M237" s="36">
        <f t="shared" si="37"/>
        <v>464635.16686404438</v>
      </c>
      <c r="N237" s="40">
        <f>'jan-mar'!M237</f>
        <v>387302.27998682624</v>
      </c>
      <c r="O237" s="40">
        <f t="shared" si="39"/>
        <v>77332.886877218145</v>
      </c>
      <c r="Q237" s="4"/>
      <c r="R237" s="4"/>
      <c r="S237" s="4"/>
      <c r="T237" s="4"/>
      <c r="U237" s="4"/>
    </row>
    <row r="238" spans="1:21" s="34" customFormat="1" x14ac:dyDescent="0.3">
      <c r="A238" s="33">
        <v>1266</v>
      </c>
      <c r="B238" s="34" t="s">
        <v>291</v>
      </c>
      <c r="C238" s="35">
        <v>23153</v>
      </c>
      <c r="D238" s="35">
        <v>1701</v>
      </c>
      <c r="E238" s="36">
        <f t="shared" si="31"/>
        <v>13611.4050558495</v>
      </c>
      <c r="F238" s="37">
        <f t="shared" si="38"/>
        <v>1.638293152872073</v>
      </c>
      <c r="G238" s="38">
        <f t="shared" si="32"/>
        <v>-3181.8725358960705</v>
      </c>
      <c r="H238" s="38">
        <f t="shared" si="33"/>
        <v>0</v>
      </c>
      <c r="I238" s="36">
        <f t="shared" si="34"/>
        <v>-3181.8725358960705</v>
      </c>
      <c r="J238" s="39">
        <f t="shared" si="40"/>
        <v>-94.293260832930258</v>
      </c>
      <c r="K238" s="36">
        <f t="shared" si="35"/>
        <v>-3276.1657967290007</v>
      </c>
      <c r="L238" s="36">
        <f t="shared" si="36"/>
        <v>-5412365.1835592156</v>
      </c>
      <c r="M238" s="36">
        <f t="shared" si="37"/>
        <v>-5572758.0202360302</v>
      </c>
      <c r="N238" s="40">
        <f>'jan-mar'!M238</f>
        <v>-2524593.1227165856</v>
      </c>
      <c r="O238" s="40">
        <f t="shared" si="39"/>
        <v>-3048164.8975194446</v>
      </c>
      <c r="Q238" s="4"/>
      <c r="R238" s="4"/>
      <c r="S238" s="4"/>
      <c r="T238" s="4"/>
      <c r="U238" s="4"/>
    </row>
    <row r="239" spans="1:21" s="34" customFormat="1" x14ac:dyDescent="0.3">
      <c r="A239" s="33">
        <v>1401</v>
      </c>
      <c r="B239" s="34" t="s">
        <v>292</v>
      </c>
      <c r="C239" s="35">
        <v>96192</v>
      </c>
      <c r="D239" s="35">
        <v>11923</v>
      </c>
      <c r="E239" s="36">
        <f t="shared" si="31"/>
        <v>8067.7681791495424</v>
      </c>
      <c r="F239" s="37">
        <f t="shared" si="38"/>
        <v>0.97105106435574962</v>
      </c>
      <c r="G239" s="38">
        <f t="shared" si="32"/>
        <v>144.30959012390394</v>
      </c>
      <c r="H239" s="38">
        <f t="shared" si="33"/>
        <v>0</v>
      </c>
      <c r="I239" s="36">
        <f t="shared" si="34"/>
        <v>144.30959012390394</v>
      </c>
      <c r="J239" s="39">
        <f t="shared" si="40"/>
        <v>-94.293260832930258</v>
      </c>
      <c r="K239" s="36">
        <f t="shared" si="35"/>
        <v>50.016329290973687</v>
      </c>
      <c r="L239" s="36">
        <f t="shared" si="36"/>
        <v>1720603.2430473068</v>
      </c>
      <c r="M239" s="36">
        <f t="shared" si="37"/>
        <v>596344.69413627929</v>
      </c>
      <c r="N239" s="40">
        <f>'jan-mar'!M239</f>
        <v>-501658.55505576101</v>
      </c>
      <c r="O239" s="40">
        <f t="shared" si="39"/>
        <v>1098003.2491920404</v>
      </c>
      <c r="Q239" s="4"/>
      <c r="R239" s="4"/>
      <c r="S239" s="4"/>
      <c r="T239" s="4"/>
      <c r="U239" s="4"/>
    </row>
    <row r="240" spans="1:21" s="34" customFormat="1" x14ac:dyDescent="0.3">
      <c r="A240" s="33">
        <v>1411</v>
      </c>
      <c r="B240" s="34" t="s">
        <v>293</v>
      </c>
      <c r="C240" s="35">
        <v>19632</v>
      </c>
      <c r="D240" s="35">
        <v>2370</v>
      </c>
      <c r="E240" s="36">
        <f t="shared" si="31"/>
        <v>8283.5443037974692</v>
      </c>
      <c r="F240" s="37">
        <f t="shared" si="38"/>
        <v>0.99702226616140377</v>
      </c>
      <c r="G240" s="38">
        <f t="shared" si="32"/>
        <v>14.843915335147903</v>
      </c>
      <c r="H240" s="38">
        <f t="shared" si="33"/>
        <v>0</v>
      </c>
      <c r="I240" s="36">
        <f t="shared" si="34"/>
        <v>14.843915335147903</v>
      </c>
      <c r="J240" s="39">
        <f t="shared" si="40"/>
        <v>-94.293260832930258</v>
      </c>
      <c r="K240" s="36">
        <f t="shared" si="35"/>
        <v>-79.44934549778236</v>
      </c>
      <c r="L240" s="36">
        <f t="shared" si="36"/>
        <v>35180.079344300531</v>
      </c>
      <c r="M240" s="36">
        <f t="shared" si="37"/>
        <v>-188294.94882974419</v>
      </c>
      <c r="N240" s="40">
        <f>'jan-mar'!M240</f>
        <v>-366504.3508749613</v>
      </c>
      <c r="O240" s="40">
        <f t="shared" si="39"/>
        <v>178209.40204521711</v>
      </c>
      <c r="Q240" s="4"/>
      <c r="R240" s="4"/>
      <c r="S240" s="4"/>
      <c r="T240" s="4"/>
      <c r="U240" s="4"/>
    </row>
    <row r="241" spans="1:21" s="34" customFormat="1" x14ac:dyDescent="0.3">
      <c r="A241" s="33">
        <v>1412</v>
      </c>
      <c r="B241" s="34" t="s">
        <v>294</v>
      </c>
      <c r="C241" s="35">
        <v>6723</v>
      </c>
      <c r="D241" s="35">
        <v>785</v>
      </c>
      <c r="E241" s="36">
        <f t="shared" si="31"/>
        <v>8564.3312101910833</v>
      </c>
      <c r="F241" s="37">
        <f t="shared" si="38"/>
        <v>1.0308182823899488</v>
      </c>
      <c r="G241" s="38">
        <f t="shared" si="32"/>
        <v>-153.62822850102057</v>
      </c>
      <c r="H241" s="38">
        <f t="shared" si="33"/>
        <v>0</v>
      </c>
      <c r="I241" s="36">
        <f t="shared" si="34"/>
        <v>-153.62822850102057</v>
      </c>
      <c r="J241" s="39">
        <f t="shared" si="40"/>
        <v>-94.293260832930258</v>
      </c>
      <c r="K241" s="36">
        <f t="shared" si="35"/>
        <v>-247.92148933395083</v>
      </c>
      <c r="L241" s="36">
        <f t="shared" si="36"/>
        <v>-120598.15937330115</v>
      </c>
      <c r="M241" s="36">
        <f t="shared" si="37"/>
        <v>-194618.36912715141</v>
      </c>
      <c r="N241" s="40">
        <f>'jan-mar'!M241</f>
        <v>-264684.77444592619</v>
      </c>
      <c r="O241" s="40">
        <f t="shared" si="39"/>
        <v>70066.405318774778</v>
      </c>
      <c r="Q241" s="4"/>
      <c r="R241" s="4"/>
      <c r="S241" s="4"/>
      <c r="T241" s="4"/>
      <c r="U241" s="4"/>
    </row>
    <row r="242" spans="1:21" s="34" customFormat="1" x14ac:dyDescent="0.3">
      <c r="A242" s="33">
        <v>1413</v>
      </c>
      <c r="B242" s="34" t="s">
        <v>295</v>
      </c>
      <c r="C242" s="35">
        <v>11046</v>
      </c>
      <c r="D242" s="35">
        <v>1395</v>
      </c>
      <c r="E242" s="36">
        <f t="shared" si="31"/>
        <v>7918.2795698924729</v>
      </c>
      <c r="F242" s="37">
        <f t="shared" si="38"/>
        <v>0.95305834692699465</v>
      </c>
      <c r="G242" s="38">
        <f t="shared" si="32"/>
        <v>234.00275567814569</v>
      </c>
      <c r="H242" s="38">
        <f t="shared" si="33"/>
        <v>0</v>
      </c>
      <c r="I242" s="36">
        <f t="shared" si="34"/>
        <v>234.00275567814569</v>
      </c>
      <c r="J242" s="39">
        <f t="shared" si="40"/>
        <v>-94.293260832930258</v>
      </c>
      <c r="K242" s="36">
        <f t="shared" si="35"/>
        <v>139.70949484521543</v>
      </c>
      <c r="L242" s="36">
        <f t="shared" si="36"/>
        <v>326433.84417101322</v>
      </c>
      <c r="M242" s="36">
        <f t="shared" si="37"/>
        <v>194894.74530907552</v>
      </c>
      <c r="N242" s="40">
        <f>'jan-mar'!M242</f>
        <v>96147.439041953738</v>
      </c>
      <c r="O242" s="40">
        <f t="shared" si="39"/>
        <v>98747.306267121778</v>
      </c>
      <c r="Q242" s="4"/>
      <c r="R242" s="4"/>
      <c r="S242" s="4"/>
      <c r="T242" s="4"/>
      <c r="U242" s="4"/>
    </row>
    <row r="243" spans="1:21" s="34" customFormat="1" x14ac:dyDescent="0.3">
      <c r="A243" s="33">
        <v>1416</v>
      </c>
      <c r="B243" s="34" t="s">
        <v>296</v>
      </c>
      <c r="C243" s="35">
        <v>40858</v>
      </c>
      <c r="D243" s="35">
        <v>4161</v>
      </c>
      <c r="E243" s="36">
        <f t="shared" si="31"/>
        <v>9819.2742129295839</v>
      </c>
      <c r="F243" s="37">
        <f t="shared" si="38"/>
        <v>1.1818654755485754</v>
      </c>
      <c r="G243" s="38">
        <f t="shared" si="32"/>
        <v>-906.59403014412089</v>
      </c>
      <c r="H243" s="38">
        <f t="shared" si="33"/>
        <v>0</v>
      </c>
      <c r="I243" s="36">
        <f t="shared" si="34"/>
        <v>-906.59403014412089</v>
      </c>
      <c r="J243" s="39">
        <f t="shared" si="40"/>
        <v>-94.293260832930258</v>
      </c>
      <c r="K243" s="36">
        <f t="shared" si="35"/>
        <v>-1000.8872909770512</v>
      </c>
      <c r="L243" s="36">
        <f t="shared" si="36"/>
        <v>-3772337.7594296872</v>
      </c>
      <c r="M243" s="36">
        <f t="shared" si="37"/>
        <v>-4164692.0177555098</v>
      </c>
      <c r="N243" s="40">
        <f>'jan-mar'!M243</f>
        <v>-889797.6388146478</v>
      </c>
      <c r="O243" s="40">
        <f t="shared" si="39"/>
        <v>-3274894.3789408621</v>
      </c>
      <c r="Q243" s="4"/>
      <c r="R243" s="4"/>
      <c r="S243" s="4"/>
      <c r="T243" s="4"/>
      <c r="U243" s="4"/>
    </row>
    <row r="244" spans="1:21" s="34" customFormat="1" x14ac:dyDescent="0.3">
      <c r="A244" s="33">
        <v>1417</v>
      </c>
      <c r="B244" s="34" t="s">
        <v>297</v>
      </c>
      <c r="C244" s="35">
        <v>27118</v>
      </c>
      <c r="D244" s="35">
        <v>2689</v>
      </c>
      <c r="E244" s="36">
        <f t="shared" si="31"/>
        <v>10084.789884715508</v>
      </c>
      <c r="F244" s="37">
        <f t="shared" si="38"/>
        <v>1.2138234185590342</v>
      </c>
      <c r="G244" s="38">
        <f t="shared" si="32"/>
        <v>-1065.9034332156755</v>
      </c>
      <c r="H244" s="38">
        <f t="shared" si="33"/>
        <v>0</v>
      </c>
      <c r="I244" s="36">
        <f t="shared" si="34"/>
        <v>-1065.9034332156755</v>
      </c>
      <c r="J244" s="39">
        <f t="shared" si="40"/>
        <v>-94.293260832930258</v>
      </c>
      <c r="K244" s="36">
        <f t="shared" si="35"/>
        <v>-1160.1966940486057</v>
      </c>
      <c r="L244" s="36">
        <f t="shared" si="36"/>
        <v>-2866214.3319169516</v>
      </c>
      <c r="M244" s="36">
        <f t="shared" si="37"/>
        <v>-3119768.9102967004</v>
      </c>
      <c r="N244" s="40">
        <f>'jan-mar'!M244</f>
        <v>-868781.60316572397</v>
      </c>
      <c r="O244" s="40">
        <f t="shared" si="39"/>
        <v>-2250987.3071309766</v>
      </c>
      <c r="Q244" s="4"/>
      <c r="R244" s="4"/>
      <c r="S244" s="4"/>
      <c r="T244" s="4"/>
      <c r="U244" s="4"/>
    </row>
    <row r="245" spans="1:21" s="34" customFormat="1" x14ac:dyDescent="0.3">
      <c r="A245" s="33">
        <v>1418</v>
      </c>
      <c r="B245" s="34" t="s">
        <v>298</v>
      </c>
      <c r="C245" s="35">
        <v>11207</v>
      </c>
      <c r="D245" s="35">
        <v>1294</v>
      </c>
      <c r="E245" s="36">
        <f t="shared" si="31"/>
        <v>8660.7418856259665</v>
      </c>
      <c r="F245" s="37">
        <f t="shared" si="38"/>
        <v>1.0424224443982539</v>
      </c>
      <c r="G245" s="38">
        <f t="shared" si="32"/>
        <v>-211.47463376195046</v>
      </c>
      <c r="H245" s="38">
        <f t="shared" si="33"/>
        <v>0</v>
      </c>
      <c r="I245" s="36">
        <f t="shared" si="34"/>
        <v>-211.47463376195046</v>
      </c>
      <c r="J245" s="39">
        <f t="shared" si="40"/>
        <v>-94.293260832930258</v>
      </c>
      <c r="K245" s="36">
        <f t="shared" si="35"/>
        <v>-305.76789459488072</v>
      </c>
      <c r="L245" s="36">
        <f t="shared" si="36"/>
        <v>-273648.17608796392</v>
      </c>
      <c r="M245" s="36">
        <f t="shared" si="37"/>
        <v>-395663.65560577565</v>
      </c>
      <c r="N245" s="40">
        <f>'jan-mar'!M245</f>
        <v>263270.95779232093</v>
      </c>
      <c r="O245" s="40">
        <f t="shared" si="39"/>
        <v>-658934.61339809652</v>
      </c>
      <c r="Q245" s="4"/>
      <c r="R245" s="4"/>
      <c r="S245" s="4"/>
      <c r="T245" s="4"/>
      <c r="U245" s="4"/>
    </row>
    <row r="246" spans="1:21" s="34" customFormat="1" x14ac:dyDescent="0.3">
      <c r="A246" s="33">
        <v>1419</v>
      </c>
      <c r="B246" s="34" t="s">
        <v>299</v>
      </c>
      <c r="C246" s="35">
        <v>18281</v>
      </c>
      <c r="D246" s="35">
        <v>2298</v>
      </c>
      <c r="E246" s="36">
        <f t="shared" si="31"/>
        <v>7955.178416013925</v>
      </c>
      <c r="F246" s="37">
        <f t="shared" si="38"/>
        <v>0.95749955830095757</v>
      </c>
      <c r="G246" s="38">
        <f t="shared" si="32"/>
        <v>211.86344800527439</v>
      </c>
      <c r="H246" s="38">
        <f t="shared" si="33"/>
        <v>0</v>
      </c>
      <c r="I246" s="36">
        <f t="shared" si="34"/>
        <v>211.86344800527439</v>
      </c>
      <c r="J246" s="39">
        <f t="shared" si="40"/>
        <v>-94.293260832930258</v>
      </c>
      <c r="K246" s="36">
        <f t="shared" si="35"/>
        <v>117.57018717234413</v>
      </c>
      <c r="L246" s="36">
        <f t="shared" si="36"/>
        <v>486862.20351612056</v>
      </c>
      <c r="M246" s="36">
        <f t="shared" si="37"/>
        <v>270176.29012204683</v>
      </c>
      <c r="N246" s="40">
        <f>'jan-mar'!M246</f>
        <v>3575.7813035188447</v>
      </c>
      <c r="O246" s="40">
        <f t="shared" si="39"/>
        <v>266600.50881852797</v>
      </c>
      <c r="Q246" s="4"/>
      <c r="R246" s="4"/>
      <c r="S246" s="4"/>
      <c r="T246" s="4"/>
      <c r="U246" s="4"/>
    </row>
    <row r="247" spans="1:21" s="34" customFormat="1" x14ac:dyDescent="0.3">
      <c r="A247" s="33">
        <v>1420</v>
      </c>
      <c r="B247" s="34" t="s">
        <v>300</v>
      </c>
      <c r="C247" s="35">
        <v>58525</v>
      </c>
      <c r="D247" s="35">
        <v>7839</v>
      </c>
      <c r="E247" s="36">
        <f t="shared" si="31"/>
        <v>7465.8757494578394</v>
      </c>
      <c r="F247" s="37">
        <f t="shared" si="38"/>
        <v>0.89860621077278413</v>
      </c>
      <c r="G247" s="38">
        <f t="shared" si="32"/>
        <v>505.44504793892571</v>
      </c>
      <c r="H247" s="38">
        <f t="shared" si="33"/>
        <v>4.0529989369117629</v>
      </c>
      <c r="I247" s="36">
        <f t="shared" si="34"/>
        <v>509.49804687583747</v>
      </c>
      <c r="J247" s="39">
        <f t="shared" si="40"/>
        <v>-94.293260832930258</v>
      </c>
      <c r="K247" s="36">
        <f t="shared" si="35"/>
        <v>415.20478604290724</v>
      </c>
      <c r="L247" s="36">
        <f t="shared" si="36"/>
        <v>3993955.1894596899</v>
      </c>
      <c r="M247" s="36">
        <f t="shared" si="37"/>
        <v>3254790.3177903499</v>
      </c>
      <c r="N247" s="40">
        <f>'jan-mar'!M247</f>
        <v>3596611.4979457129</v>
      </c>
      <c r="O247" s="40">
        <f t="shared" si="39"/>
        <v>-341821.18015536293</v>
      </c>
      <c r="Q247" s="4"/>
      <c r="R247" s="4"/>
      <c r="S247" s="4"/>
      <c r="T247" s="4"/>
      <c r="U247" s="4"/>
    </row>
    <row r="248" spans="1:21" s="34" customFormat="1" x14ac:dyDescent="0.3">
      <c r="A248" s="33">
        <v>1421</v>
      </c>
      <c r="B248" s="34" t="s">
        <v>301</v>
      </c>
      <c r="C248" s="35">
        <v>42894</v>
      </c>
      <c r="D248" s="35">
        <v>1764</v>
      </c>
      <c r="E248" s="36">
        <f t="shared" si="31"/>
        <v>24316.326530612245</v>
      </c>
      <c r="F248" s="37">
        <f t="shared" si="38"/>
        <v>2.9267567231043139</v>
      </c>
      <c r="G248" s="38">
        <f t="shared" si="32"/>
        <v>-9604.8254207537175</v>
      </c>
      <c r="H248" s="38">
        <f t="shared" si="33"/>
        <v>0</v>
      </c>
      <c r="I248" s="36">
        <f t="shared" si="34"/>
        <v>-9604.8254207537175</v>
      </c>
      <c r="J248" s="39">
        <f t="shared" si="40"/>
        <v>-94.293260832930258</v>
      </c>
      <c r="K248" s="36">
        <f t="shared" si="35"/>
        <v>-9699.1186815866477</v>
      </c>
      <c r="L248" s="36">
        <f t="shared" si="36"/>
        <v>-16942912.042209558</v>
      </c>
      <c r="M248" s="36">
        <f t="shared" si="37"/>
        <v>-17109245.354318846</v>
      </c>
      <c r="N248" s="40">
        <f>'jan-mar'!M248</f>
        <v>-8379963.2383727552</v>
      </c>
      <c r="O248" s="40">
        <f t="shared" si="39"/>
        <v>-8729282.1159460917</v>
      </c>
      <c r="Q248" s="4"/>
      <c r="R248" s="4"/>
      <c r="S248" s="4"/>
      <c r="T248" s="4"/>
      <c r="U248" s="4"/>
    </row>
    <row r="249" spans="1:21" s="34" customFormat="1" x14ac:dyDescent="0.3">
      <c r="A249" s="33">
        <v>1422</v>
      </c>
      <c r="B249" s="34" t="s">
        <v>302</v>
      </c>
      <c r="C249" s="35">
        <v>29401</v>
      </c>
      <c r="D249" s="35">
        <v>2172</v>
      </c>
      <c r="E249" s="36">
        <f t="shared" si="31"/>
        <v>13536.372007366483</v>
      </c>
      <c r="F249" s="37">
        <f t="shared" si="38"/>
        <v>1.6292620404289078</v>
      </c>
      <c r="G249" s="38">
        <f t="shared" si="32"/>
        <v>-3136.8527068062599</v>
      </c>
      <c r="H249" s="38">
        <f t="shared" si="33"/>
        <v>0</v>
      </c>
      <c r="I249" s="36">
        <f t="shared" si="34"/>
        <v>-3136.8527068062599</v>
      </c>
      <c r="J249" s="39">
        <f t="shared" si="40"/>
        <v>-94.293260832930258</v>
      </c>
      <c r="K249" s="36">
        <f t="shared" si="35"/>
        <v>-3231.1459676391901</v>
      </c>
      <c r="L249" s="36">
        <f t="shared" si="36"/>
        <v>-6813244.0791831966</v>
      </c>
      <c r="M249" s="36">
        <f t="shared" si="37"/>
        <v>-7018049.0417123204</v>
      </c>
      <c r="N249" s="40">
        <f>'jan-mar'!M249</f>
        <v>-3293483.9873841419</v>
      </c>
      <c r="O249" s="40">
        <f t="shared" si="39"/>
        <v>-3724565.0543281785</v>
      </c>
      <c r="Q249" s="4"/>
      <c r="R249" s="4"/>
      <c r="S249" s="4"/>
      <c r="T249" s="4"/>
      <c r="U249" s="4"/>
    </row>
    <row r="250" spans="1:21" s="34" customFormat="1" x14ac:dyDescent="0.3">
      <c r="A250" s="33">
        <v>1424</v>
      </c>
      <c r="B250" s="34" t="s">
        <v>303</v>
      </c>
      <c r="C250" s="35">
        <v>63034</v>
      </c>
      <c r="D250" s="35">
        <v>5359</v>
      </c>
      <c r="E250" s="36">
        <f t="shared" si="31"/>
        <v>11762.269080052249</v>
      </c>
      <c r="F250" s="37">
        <f t="shared" si="38"/>
        <v>1.4157278265558042</v>
      </c>
      <c r="G250" s="38">
        <f t="shared" si="32"/>
        <v>-2072.3909504177195</v>
      </c>
      <c r="H250" s="38">
        <f t="shared" si="33"/>
        <v>0</v>
      </c>
      <c r="I250" s="36">
        <f t="shared" si="34"/>
        <v>-2072.3909504177195</v>
      </c>
      <c r="J250" s="39">
        <f t="shared" si="40"/>
        <v>-94.293260832930258</v>
      </c>
      <c r="K250" s="36">
        <f t="shared" si="35"/>
        <v>-2166.6842112506497</v>
      </c>
      <c r="L250" s="36">
        <f t="shared" si="36"/>
        <v>-11105943.103288559</v>
      </c>
      <c r="M250" s="36">
        <f t="shared" si="37"/>
        <v>-11611260.688092232</v>
      </c>
      <c r="N250" s="40">
        <f>'jan-mar'!M250</f>
        <v>-6133886.5047843521</v>
      </c>
      <c r="O250" s="40">
        <f t="shared" si="39"/>
        <v>-5477374.1833078796</v>
      </c>
      <c r="Q250" s="4"/>
      <c r="R250" s="4"/>
      <c r="S250" s="4"/>
      <c r="T250" s="4"/>
      <c r="U250" s="4"/>
    </row>
    <row r="251" spans="1:21" s="34" customFormat="1" x14ac:dyDescent="0.3">
      <c r="A251" s="33">
        <v>1426</v>
      </c>
      <c r="B251" s="34" t="s">
        <v>304</v>
      </c>
      <c r="C251" s="35">
        <v>66918</v>
      </c>
      <c r="D251" s="35">
        <v>5093</v>
      </c>
      <c r="E251" s="36">
        <f t="shared" si="31"/>
        <v>13139.210681327311</v>
      </c>
      <c r="F251" s="37">
        <f t="shared" si="38"/>
        <v>1.5814589900923854</v>
      </c>
      <c r="G251" s="38">
        <f t="shared" si="32"/>
        <v>-2898.5559111827574</v>
      </c>
      <c r="H251" s="38">
        <f t="shared" si="33"/>
        <v>0</v>
      </c>
      <c r="I251" s="36">
        <f t="shared" si="34"/>
        <v>-2898.5559111827574</v>
      </c>
      <c r="J251" s="39">
        <f t="shared" si="40"/>
        <v>-94.293260832930258</v>
      </c>
      <c r="K251" s="36">
        <f t="shared" si="35"/>
        <v>-2992.8491720156876</v>
      </c>
      <c r="L251" s="36">
        <f t="shared" si="36"/>
        <v>-14762345.255653784</v>
      </c>
      <c r="M251" s="36">
        <f t="shared" si="37"/>
        <v>-15242580.833075898</v>
      </c>
      <c r="N251" s="40">
        <f>'jan-mar'!M251</f>
        <v>-6102012.6831249697</v>
      </c>
      <c r="O251" s="40">
        <f t="shared" si="39"/>
        <v>-9140568.149950929</v>
      </c>
      <c r="Q251" s="4"/>
      <c r="R251" s="4"/>
      <c r="S251" s="4"/>
      <c r="T251" s="4"/>
      <c r="U251" s="4"/>
    </row>
    <row r="252" spans="1:21" s="34" customFormat="1" x14ac:dyDescent="0.3">
      <c r="A252" s="33">
        <v>1428</v>
      </c>
      <c r="B252" s="34" t="s">
        <v>305</v>
      </c>
      <c r="C252" s="35">
        <v>20027</v>
      </c>
      <c r="D252" s="35">
        <v>3023</v>
      </c>
      <c r="E252" s="36">
        <f t="shared" si="31"/>
        <v>6624.8759510420114</v>
      </c>
      <c r="F252" s="37">
        <f t="shared" si="38"/>
        <v>0.79738196495406655</v>
      </c>
      <c r="G252" s="38">
        <f t="shared" si="32"/>
        <v>1010.0449269884225</v>
      </c>
      <c r="H252" s="38">
        <f t="shared" si="33"/>
        <v>298.40292838245159</v>
      </c>
      <c r="I252" s="36">
        <f t="shared" si="34"/>
        <v>1308.4478553708741</v>
      </c>
      <c r="J252" s="39">
        <f t="shared" si="40"/>
        <v>-94.293260832930258</v>
      </c>
      <c r="K252" s="36">
        <f t="shared" si="35"/>
        <v>1214.1545945379439</v>
      </c>
      <c r="L252" s="36">
        <f t="shared" si="36"/>
        <v>3955437.8667861526</v>
      </c>
      <c r="M252" s="36">
        <f t="shared" si="37"/>
        <v>3670389.3392882044</v>
      </c>
      <c r="N252" s="40">
        <f>'jan-mar'!M252</f>
        <v>3127346.6013891925</v>
      </c>
      <c r="O252" s="40">
        <f t="shared" si="39"/>
        <v>543042.73789901193</v>
      </c>
      <c r="Q252" s="4"/>
      <c r="R252" s="4"/>
      <c r="S252" s="4"/>
      <c r="T252" s="4"/>
      <c r="U252" s="4"/>
    </row>
    <row r="253" spans="1:21" s="34" customFormat="1" x14ac:dyDescent="0.3">
      <c r="A253" s="33">
        <v>1429</v>
      </c>
      <c r="B253" s="34" t="s">
        <v>306</v>
      </c>
      <c r="C253" s="35">
        <v>18063</v>
      </c>
      <c r="D253" s="35">
        <v>2830</v>
      </c>
      <c r="E253" s="36">
        <f t="shared" si="31"/>
        <v>6382.6855123674914</v>
      </c>
      <c r="F253" s="37">
        <f t="shared" si="38"/>
        <v>0.76823148888318993</v>
      </c>
      <c r="G253" s="38">
        <f t="shared" si="32"/>
        <v>1155.3591901931345</v>
      </c>
      <c r="H253" s="38">
        <f t="shared" si="33"/>
        <v>383.16958191853359</v>
      </c>
      <c r="I253" s="36">
        <f t="shared" si="34"/>
        <v>1538.5287721116681</v>
      </c>
      <c r="J253" s="39">
        <f t="shared" si="40"/>
        <v>-94.293260832930258</v>
      </c>
      <c r="K253" s="36">
        <f t="shared" si="35"/>
        <v>1444.2355112787379</v>
      </c>
      <c r="L253" s="36">
        <f t="shared" si="36"/>
        <v>4354036.4250760209</v>
      </c>
      <c r="M253" s="36">
        <f t="shared" si="37"/>
        <v>4087186.4969188282</v>
      </c>
      <c r="N253" s="40">
        <f>'jan-mar'!M253</f>
        <v>3637917.9728519395</v>
      </c>
      <c r="O253" s="40">
        <f t="shared" si="39"/>
        <v>449268.52406688873</v>
      </c>
      <c r="Q253" s="4"/>
      <c r="R253" s="4"/>
      <c r="S253" s="4"/>
      <c r="T253" s="4"/>
      <c r="U253" s="4"/>
    </row>
    <row r="254" spans="1:21" s="34" customFormat="1" x14ac:dyDescent="0.3">
      <c r="A254" s="33">
        <v>1430</v>
      </c>
      <c r="B254" s="34" t="s">
        <v>307</v>
      </c>
      <c r="C254" s="35">
        <v>19237</v>
      </c>
      <c r="D254" s="35">
        <v>2942</v>
      </c>
      <c r="E254" s="36">
        <f t="shared" si="31"/>
        <v>6538.7491502379335</v>
      </c>
      <c r="F254" s="37">
        <f t="shared" si="38"/>
        <v>0.78701558856183218</v>
      </c>
      <c r="G254" s="38">
        <f t="shared" si="32"/>
        <v>1061.7210074708694</v>
      </c>
      <c r="H254" s="38">
        <f t="shared" si="33"/>
        <v>328.54730866387882</v>
      </c>
      <c r="I254" s="36">
        <f t="shared" si="34"/>
        <v>1390.2683161347481</v>
      </c>
      <c r="J254" s="39">
        <f t="shared" si="40"/>
        <v>-94.293260832930258</v>
      </c>
      <c r="K254" s="36">
        <f t="shared" si="35"/>
        <v>1295.975055301818</v>
      </c>
      <c r="L254" s="36">
        <f t="shared" si="36"/>
        <v>4090169.3860684289</v>
      </c>
      <c r="M254" s="36">
        <f t="shared" si="37"/>
        <v>3812758.6126979487</v>
      </c>
      <c r="N254" s="40">
        <f>'jan-mar'!M254</f>
        <v>3475489.2495160471</v>
      </c>
      <c r="O254" s="40">
        <f t="shared" si="39"/>
        <v>337269.36318190163</v>
      </c>
      <c r="Q254" s="4"/>
      <c r="R254" s="4"/>
      <c r="S254" s="4"/>
      <c r="T254" s="4"/>
      <c r="U254" s="4"/>
    </row>
    <row r="255" spans="1:21" s="34" customFormat="1" x14ac:dyDescent="0.3">
      <c r="A255" s="33">
        <v>1431</v>
      </c>
      <c r="B255" s="34" t="s">
        <v>308</v>
      </c>
      <c r="C255" s="35">
        <v>23081</v>
      </c>
      <c r="D255" s="35">
        <v>3020</v>
      </c>
      <c r="E255" s="36">
        <f t="shared" si="31"/>
        <v>7642.7152317880791</v>
      </c>
      <c r="F255" s="37">
        <f t="shared" si="38"/>
        <v>0.91989092839527298</v>
      </c>
      <c r="G255" s="38">
        <f t="shared" si="32"/>
        <v>399.34135854078193</v>
      </c>
      <c r="H255" s="38">
        <f t="shared" si="33"/>
        <v>0</v>
      </c>
      <c r="I255" s="36">
        <f t="shared" si="34"/>
        <v>399.34135854078193</v>
      </c>
      <c r="J255" s="39">
        <f t="shared" si="40"/>
        <v>-94.293260832930258</v>
      </c>
      <c r="K255" s="36">
        <f t="shared" si="35"/>
        <v>305.04809770785164</v>
      </c>
      <c r="L255" s="36">
        <f t="shared" si="36"/>
        <v>1206010.9027931613</v>
      </c>
      <c r="M255" s="36">
        <f t="shared" si="37"/>
        <v>921245.25507771201</v>
      </c>
      <c r="N255" s="40">
        <f>'jan-mar'!M255</f>
        <v>1366062.9957642611</v>
      </c>
      <c r="O255" s="40">
        <f t="shared" si="39"/>
        <v>-444817.74068654911</v>
      </c>
      <c r="Q255" s="4"/>
      <c r="R255" s="4"/>
      <c r="S255" s="4"/>
      <c r="T255" s="4"/>
      <c r="U255" s="4"/>
    </row>
    <row r="256" spans="1:21" s="34" customFormat="1" x14ac:dyDescent="0.3">
      <c r="A256" s="33">
        <v>1432</v>
      </c>
      <c r="B256" s="34" t="s">
        <v>309</v>
      </c>
      <c r="C256" s="35">
        <v>103805</v>
      </c>
      <c r="D256" s="35">
        <v>12900</v>
      </c>
      <c r="E256" s="36">
        <f t="shared" si="31"/>
        <v>8046.8992248062013</v>
      </c>
      <c r="F256" s="37">
        <f t="shared" si="38"/>
        <v>0.96853923953913357</v>
      </c>
      <c r="G256" s="38">
        <f t="shared" si="32"/>
        <v>156.83096272990861</v>
      </c>
      <c r="H256" s="38">
        <f t="shared" si="33"/>
        <v>0</v>
      </c>
      <c r="I256" s="36">
        <f t="shared" si="34"/>
        <v>156.83096272990861</v>
      </c>
      <c r="J256" s="39">
        <f t="shared" si="40"/>
        <v>-94.293260832930258</v>
      </c>
      <c r="K256" s="36">
        <f t="shared" si="35"/>
        <v>62.537701896978348</v>
      </c>
      <c r="L256" s="36">
        <f t="shared" si="36"/>
        <v>2023119.419215821</v>
      </c>
      <c r="M256" s="36">
        <f t="shared" si="37"/>
        <v>806736.35447102063</v>
      </c>
      <c r="N256" s="40">
        <f>'jan-mar'!M256</f>
        <v>-2023.6819776347204</v>
      </c>
      <c r="O256" s="40">
        <f t="shared" si="39"/>
        <v>808760.0364486553</v>
      </c>
      <c r="Q256" s="4"/>
      <c r="R256" s="4"/>
      <c r="S256" s="4"/>
      <c r="T256" s="4"/>
      <c r="U256" s="4"/>
    </row>
    <row r="257" spans="1:21" s="34" customFormat="1" x14ac:dyDescent="0.3">
      <c r="A257" s="33">
        <v>1433</v>
      </c>
      <c r="B257" s="34" t="s">
        <v>310</v>
      </c>
      <c r="C257" s="35">
        <v>18258</v>
      </c>
      <c r="D257" s="35">
        <v>2840</v>
      </c>
      <c r="E257" s="36">
        <f t="shared" si="31"/>
        <v>6428.8732394366198</v>
      </c>
      <c r="F257" s="37">
        <f t="shared" si="38"/>
        <v>0.77379072664693271</v>
      </c>
      <c r="G257" s="38">
        <f t="shared" si="32"/>
        <v>1127.6465539516576</v>
      </c>
      <c r="H257" s="38">
        <f t="shared" si="33"/>
        <v>367.00387744433863</v>
      </c>
      <c r="I257" s="36">
        <f t="shared" si="34"/>
        <v>1494.6504313959963</v>
      </c>
      <c r="J257" s="39">
        <f t="shared" si="40"/>
        <v>-94.293260832930258</v>
      </c>
      <c r="K257" s="36">
        <f t="shared" si="35"/>
        <v>1400.3571705630661</v>
      </c>
      <c r="L257" s="36">
        <f t="shared" si="36"/>
        <v>4244807.2251646295</v>
      </c>
      <c r="M257" s="36">
        <f t="shared" si="37"/>
        <v>3977014.3643991076</v>
      </c>
      <c r="N257" s="40">
        <f>'jan-mar'!M257</f>
        <v>3525446.6582683795</v>
      </c>
      <c r="O257" s="40">
        <f t="shared" si="39"/>
        <v>451567.70613072813</v>
      </c>
      <c r="Q257" s="4"/>
      <c r="R257" s="4"/>
      <c r="S257" s="4"/>
      <c r="T257" s="4"/>
      <c r="U257" s="4"/>
    </row>
    <row r="258" spans="1:21" s="34" customFormat="1" x14ac:dyDescent="0.3">
      <c r="A258" s="33">
        <v>1438</v>
      </c>
      <c r="B258" s="34" t="s">
        <v>311</v>
      </c>
      <c r="C258" s="35">
        <v>37644</v>
      </c>
      <c r="D258" s="35">
        <v>3846</v>
      </c>
      <c r="E258" s="36">
        <f t="shared" si="31"/>
        <v>9787.8315132605312</v>
      </c>
      <c r="F258" s="37">
        <f t="shared" si="38"/>
        <v>1.178080975758564</v>
      </c>
      <c r="G258" s="38">
        <f t="shared" si="32"/>
        <v>-887.72841034268924</v>
      </c>
      <c r="H258" s="38">
        <f t="shared" si="33"/>
        <v>0</v>
      </c>
      <c r="I258" s="36">
        <f t="shared" si="34"/>
        <v>-887.72841034268924</v>
      </c>
      <c r="J258" s="39">
        <f t="shared" si="40"/>
        <v>-94.293260832930258</v>
      </c>
      <c r="K258" s="36">
        <f t="shared" si="35"/>
        <v>-982.02167117561953</v>
      </c>
      <c r="L258" s="36">
        <f t="shared" si="36"/>
        <v>-3414203.4661779827</v>
      </c>
      <c r="M258" s="36">
        <f t="shared" si="37"/>
        <v>-3776855.3473414327</v>
      </c>
      <c r="N258" s="40">
        <f>'jan-mar'!M258</f>
        <v>-1347147.0605337976</v>
      </c>
      <c r="O258" s="40">
        <f t="shared" si="39"/>
        <v>-2429708.2868076349</v>
      </c>
      <c r="Q258" s="4"/>
      <c r="R258" s="4"/>
      <c r="S258" s="4"/>
      <c r="T258" s="4"/>
      <c r="U258" s="4"/>
    </row>
    <row r="259" spans="1:21" s="34" customFormat="1" x14ac:dyDescent="0.3">
      <c r="A259" s="33">
        <v>1439</v>
      </c>
      <c r="B259" s="34" t="s">
        <v>312</v>
      </c>
      <c r="C259" s="35">
        <v>47180</v>
      </c>
      <c r="D259" s="35">
        <v>6046</v>
      </c>
      <c r="E259" s="36">
        <f t="shared" si="31"/>
        <v>7803.5064505458158</v>
      </c>
      <c r="F259" s="37">
        <f t="shared" si="38"/>
        <v>0.93924404819825391</v>
      </c>
      <c r="G259" s="38">
        <f t="shared" si="32"/>
        <v>302.86662728613993</v>
      </c>
      <c r="H259" s="38">
        <f t="shared" si="33"/>
        <v>0</v>
      </c>
      <c r="I259" s="36">
        <f t="shared" si="34"/>
        <v>302.86662728613993</v>
      </c>
      <c r="J259" s="39">
        <f t="shared" si="40"/>
        <v>-94.293260832930258</v>
      </c>
      <c r="K259" s="36">
        <f t="shared" si="35"/>
        <v>208.57336645320967</v>
      </c>
      <c r="L259" s="36">
        <f t="shared" si="36"/>
        <v>1831131.6285720021</v>
      </c>
      <c r="M259" s="36">
        <f t="shared" si="37"/>
        <v>1261034.5735761058</v>
      </c>
      <c r="N259" s="40">
        <f>'jan-mar'!M259</f>
        <v>978582.23401265405</v>
      </c>
      <c r="O259" s="40">
        <f t="shared" si="39"/>
        <v>282452.33956345171</v>
      </c>
      <c r="Q259" s="4"/>
      <c r="R259" s="4"/>
      <c r="S259" s="4"/>
      <c r="T259" s="4"/>
      <c r="U259" s="4"/>
    </row>
    <row r="260" spans="1:21" s="34" customFormat="1" x14ac:dyDescent="0.3">
      <c r="A260" s="33">
        <v>1441</v>
      </c>
      <c r="B260" s="34" t="s">
        <v>313</v>
      </c>
      <c r="C260" s="35">
        <v>19627</v>
      </c>
      <c r="D260" s="35">
        <v>2774</v>
      </c>
      <c r="E260" s="36">
        <f t="shared" si="31"/>
        <v>7075.3424657534242</v>
      </c>
      <c r="F260" s="37">
        <f t="shared" si="38"/>
        <v>0.85160092351284522</v>
      </c>
      <c r="G260" s="38">
        <f t="shared" si="32"/>
        <v>739.76501816157486</v>
      </c>
      <c r="H260" s="38">
        <f t="shared" si="33"/>
        <v>140.73964823345707</v>
      </c>
      <c r="I260" s="36">
        <f t="shared" si="34"/>
        <v>880.5046663950319</v>
      </c>
      <c r="J260" s="39">
        <f t="shared" si="40"/>
        <v>-94.293260832930258</v>
      </c>
      <c r="K260" s="36">
        <f t="shared" si="35"/>
        <v>786.21140556210162</v>
      </c>
      <c r="L260" s="36">
        <f t="shared" si="36"/>
        <v>2442519.9445798183</v>
      </c>
      <c r="M260" s="36">
        <f t="shared" si="37"/>
        <v>2180950.4390292699</v>
      </c>
      <c r="N260" s="40">
        <f>'jan-mar'!M260</f>
        <v>1705607.334519889</v>
      </c>
      <c r="O260" s="40">
        <f t="shared" si="39"/>
        <v>475343.10450938088</v>
      </c>
      <c r="Q260" s="4"/>
      <c r="R260" s="4"/>
      <c r="S260" s="4"/>
      <c r="T260" s="4"/>
      <c r="U260" s="4"/>
    </row>
    <row r="261" spans="1:21" s="34" customFormat="1" x14ac:dyDescent="0.3">
      <c r="A261" s="33">
        <v>1443</v>
      </c>
      <c r="B261" s="34" t="s">
        <v>314</v>
      </c>
      <c r="C261" s="35">
        <v>41005</v>
      </c>
      <c r="D261" s="35">
        <v>6015</v>
      </c>
      <c r="E261" s="36">
        <f t="shared" si="31"/>
        <v>6817.1238570241067</v>
      </c>
      <c r="F261" s="37">
        <f t="shared" si="38"/>
        <v>0.82052126811433124</v>
      </c>
      <c r="G261" s="38">
        <f t="shared" si="32"/>
        <v>894.69618339916542</v>
      </c>
      <c r="H261" s="38">
        <f t="shared" si="33"/>
        <v>231.11616128871822</v>
      </c>
      <c r="I261" s="36">
        <f t="shared" si="34"/>
        <v>1125.8123446878835</v>
      </c>
      <c r="J261" s="39">
        <f t="shared" si="40"/>
        <v>-94.293260832930258</v>
      </c>
      <c r="K261" s="36">
        <f t="shared" si="35"/>
        <v>1031.5190838549534</v>
      </c>
      <c r="L261" s="36">
        <f t="shared" si="36"/>
        <v>6771761.2532976195</v>
      </c>
      <c r="M261" s="36">
        <f t="shared" si="37"/>
        <v>6204587.2893875446</v>
      </c>
      <c r="N261" s="40">
        <f>'jan-mar'!M261</f>
        <v>5370729.2779874317</v>
      </c>
      <c r="O261" s="40">
        <f t="shared" si="39"/>
        <v>833858.01140011288</v>
      </c>
      <c r="Q261" s="4"/>
      <c r="R261" s="4"/>
      <c r="S261" s="4"/>
      <c r="T261" s="4"/>
      <c r="U261" s="4"/>
    </row>
    <row r="262" spans="1:21" s="34" customFormat="1" x14ac:dyDescent="0.3">
      <c r="A262" s="33">
        <v>1444</v>
      </c>
      <c r="B262" s="34" t="s">
        <v>315</v>
      </c>
      <c r="C262" s="35">
        <v>7707</v>
      </c>
      <c r="D262" s="35">
        <v>1200</v>
      </c>
      <c r="E262" s="36">
        <f t="shared" si="31"/>
        <v>6422.5</v>
      </c>
      <c r="F262" s="37">
        <f t="shared" si="38"/>
        <v>0.77302363210468761</v>
      </c>
      <c r="G262" s="38">
        <f t="shared" si="32"/>
        <v>1131.4704976136293</v>
      </c>
      <c r="H262" s="38">
        <f t="shared" si="33"/>
        <v>369.23451124715552</v>
      </c>
      <c r="I262" s="36">
        <f t="shared" si="34"/>
        <v>1500.7050088607848</v>
      </c>
      <c r="J262" s="39">
        <f t="shared" si="40"/>
        <v>-94.293260832930258</v>
      </c>
      <c r="K262" s="36">
        <f t="shared" si="35"/>
        <v>1406.4117480278546</v>
      </c>
      <c r="L262" s="36">
        <f t="shared" si="36"/>
        <v>1800846.0106329417</v>
      </c>
      <c r="M262" s="36">
        <f t="shared" si="37"/>
        <v>1687694.0976334256</v>
      </c>
      <c r="N262" s="40">
        <f>'jan-mar'!M262</f>
        <v>1866842.2499725546</v>
      </c>
      <c r="O262" s="40">
        <f t="shared" si="39"/>
        <v>-179148.15233912901</v>
      </c>
      <c r="Q262" s="4"/>
      <c r="R262" s="4"/>
      <c r="S262" s="4"/>
      <c r="T262" s="4"/>
      <c r="U262" s="4"/>
    </row>
    <row r="263" spans="1:21" s="34" customFormat="1" x14ac:dyDescent="0.3">
      <c r="A263" s="33">
        <v>1445</v>
      </c>
      <c r="B263" s="34" t="s">
        <v>316</v>
      </c>
      <c r="C263" s="35">
        <v>40919</v>
      </c>
      <c r="D263" s="35">
        <v>5784</v>
      </c>
      <c r="E263" s="36">
        <f t="shared" si="31"/>
        <v>7074.5159059474408</v>
      </c>
      <c r="F263" s="37">
        <f t="shared" si="38"/>
        <v>0.85150143729044381</v>
      </c>
      <c r="G263" s="38">
        <f t="shared" si="32"/>
        <v>740.26095404516491</v>
      </c>
      <c r="H263" s="38">
        <f t="shared" si="33"/>
        <v>141.02894416555125</v>
      </c>
      <c r="I263" s="36">
        <f t="shared" si="34"/>
        <v>881.28989821071616</v>
      </c>
      <c r="J263" s="39">
        <f t="shared" si="40"/>
        <v>-94.293260832930258</v>
      </c>
      <c r="K263" s="36">
        <f t="shared" si="35"/>
        <v>786.99663737778587</v>
      </c>
      <c r="L263" s="36">
        <f t="shared" si="36"/>
        <v>5097380.7712507825</v>
      </c>
      <c r="M263" s="36">
        <f t="shared" si="37"/>
        <v>4551988.5505931135</v>
      </c>
      <c r="N263" s="40">
        <f>'jan-mar'!M263</f>
        <v>3646791.6448677126</v>
      </c>
      <c r="O263" s="40">
        <f t="shared" si="39"/>
        <v>905196.90572540089</v>
      </c>
      <c r="Q263" s="4"/>
      <c r="R263" s="4"/>
      <c r="S263" s="4"/>
      <c r="T263" s="4"/>
      <c r="U263" s="4"/>
    </row>
    <row r="264" spans="1:21" s="34" customFormat="1" x14ac:dyDescent="0.3">
      <c r="A264" s="33">
        <v>1449</v>
      </c>
      <c r="B264" s="34" t="s">
        <v>317</v>
      </c>
      <c r="C264" s="35">
        <v>48784</v>
      </c>
      <c r="D264" s="35">
        <v>7168</v>
      </c>
      <c r="E264" s="36">
        <f t="shared" ref="E264:E327" si="41">(C264*1000)/D264</f>
        <v>6805.8035714285716</v>
      </c>
      <c r="F264" s="37">
        <f t="shared" si="38"/>
        <v>0.81915873821358809</v>
      </c>
      <c r="G264" s="38">
        <f t="shared" ref="G264:G327" si="42">(E$437-E264)*0.6</f>
        <v>901.4883547564865</v>
      </c>
      <c r="H264" s="38">
        <f t="shared" ref="H264:H327" si="43">IF(E264&gt;=E$437*0.9,0,IF(E264&lt;0.9*E$437,(E$437*0.9-E264)*0.35))</f>
        <v>235.0782612471555</v>
      </c>
      <c r="I264" s="36">
        <f t="shared" ref="I264:I327" si="44">G264+H264</f>
        <v>1136.5666160036419</v>
      </c>
      <c r="J264" s="39">
        <f t="shared" si="40"/>
        <v>-94.293260832930258</v>
      </c>
      <c r="K264" s="36">
        <f t="shared" ref="K264:K327" si="45">I264+J264</f>
        <v>1042.2733551707117</v>
      </c>
      <c r="L264" s="36">
        <f t="shared" ref="L264:L327" si="46">(I264*D264)</f>
        <v>8146909.5035141055</v>
      </c>
      <c r="M264" s="36">
        <f t="shared" ref="M264:M327" si="47">(K264*D264)</f>
        <v>7471015.409863662</v>
      </c>
      <c r="N264" s="40">
        <f>'jan-mar'!M264</f>
        <v>6858461.7065027244</v>
      </c>
      <c r="O264" s="40">
        <f t="shared" si="39"/>
        <v>612553.70336093754</v>
      </c>
      <c r="Q264" s="4"/>
      <c r="R264" s="4"/>
      <c r="S264" s="4"/>
      <c r="T264" s="4"/>
      <c r="U264" s="4"/>
    </row>
    <row r="265" spans="1:21" s="34" customFormat="1" x14ac:dyDescent="0.3">
      <c r="A265" s="33">
        <v>1502</v>
      </c>
      <c r="B265" s="34" t="s">
        <v>318</v>
      </c>
      <c r="C265" s="35">
        <v>214691</v>
      </c>
      <c r="D265" s="35">
        <v>26732</v>
      </c>
      <c r="E265" s="36">
        <f t="shared" si="41"/>
        <v>8031.2359718689213</v>
      </c>
      <c r="F265" s="37">
        <f t="shared" ref="F265:F328" si="48">IF(ISNUMBER(C265),E265/E$437,"")</f>
        <v>0.96665398229099797</v>
      </c>
      <c r="G265" s="38">
        <f t="shared" si="42"/>
        <v>166.22891449227663</v>
      </c>
      <c r="H265" s="38">
        <f t="shared" si="43"/>
        <v>0</v>
      </c>
      <c r="I265" s="36">
        <f t="shared" si="44"/>
        <v>166.22891449227663</v>
      </c>
      <c r="J265" s="39">
        <f t="shared" si="40"/>
        <v>-94.293260832930258</v>
      </c>
      <c r="K265" s="36">
        <f t="shared" si="45"/>
        <v>71.935653659346372</v>
      </c>
      <c r="L265" s="36">
        <f t="shared" si="46"/>
        <v>4443631.3422075389</v>
      </c>
      <c r="M265" s="36">
        <f t="shared" si="47"/>
        <v>1922983.8936216473</v>
      </c>
      <c r="N265" s="40">
        <f>'jan-mar'!M265</f>
        <v>-293862.40826559707</v>
      </c>
      <c r="O265" s="40">
        <f t="shared" ref="O265:O328" si="49">M265-N265</f>
        <v>2216846.3018872445</v>
      </c>
      <c r="Q265" s="4"/>
      <c r="R265" s="4"/>
      <c r="S265" s="4"/>
      <c r="T265" s="4"/>
      <c r="U265" s="4"/>
    </row>
    <row r="266" spans="1:21" s="34" customFormat="1" x14ac:dyDescent="0.3">
      <c r="A266" s="33">
        <v>1504</v>
      </c>
      <c r="B266" s="34" t="s">
        <v>319</v>
      </c>
      <c r="C266" s="35">
        <v>394055</v>
      </c>
      <c r="D266" s="35">
        <v>46747</v>
      </c>
      <c r="E266" s="36">
        <f t="shared" si="41"/>
        <v>8429.5248892977088</v>
      </c>
      <c r="F266" s="37">
        <f t="shared" si="48"/>
        <v>1.0145927515518536</v>
      </c>
      <c r="G266" s="38">
        <f t="shared" si="42"/>
        <v>-72.744435964995859</v>
      </c>
      <c r="H266" s="38">
        <f t="shared" si="43"/>
        <v>0</v>
      </c>
      <c r="I266" s="36">
        <f t="shared" si="44"/>
        <v>-72.744435964995859</v>
      </c>
      <c r="J266" s="39">
        <f t="shared" ref="J266:J329" si="50">I$439</f>
        <v>-94.293260832930258</v>
      </c>
      <c r="K266" s="36">
        <f t="shared" si="45"/>
        <v>-167.03769679792612</v>
      </c>
      <c r="L266" s="36">
        <f t="shared" si="46"/>
        <v>-3400584.1480556615</v>
      </c>
      <c r="M266" s="36">
        <f t="shared" si="47"/>
        <v>-7808511.212212652</v>
      </c>
      <c r="N266" s="40">
        <f>'jan-mar'!M266</f>
        <v>-10178482.485380486</v>
      </c>
      <c r="O266" s="40">
        <f t="shared" si="49"/>
        <v>2369971.2731678337</v>
      </c>
      <c r="Q266" s="4"/>
      <c r="R266" s="4"/>
      <c r="S266" s="4"/>
      <c r="T266" s="4"/>
      <c r="U266" s="4"/>
    </row>
    <row r="267" spans="1:21" s="34" customFormat="1" x14ac:dyDescent="0.3">
      <c r="A267" s="33">
        <v>1505</v>
      </c>
      <c r="B267" s="34" t="s">
        <v>320</v>
      </c>
      <c r="C267" s="35">
        <v>184141</v>
      </c>
      <c r="D267" s="35">
        <v>24526</v>
      </c>
      <c r="E267" s="36">
        <f t="shared" si="41"/>
        <v>7507.9915192041099</v>
      </c>
      <c r="F267" s="37">
        <f t="shared" si="48"/>
        <v>0.90367534044162756</v>
      </c>
      <c r="G267" s="38">
        <f t="shared" si="42"/>
        <v>480.1755860911635</v>
      </c>
      <c r="H267" s="38">
        <f t="shared" si="43"/>
        <v>0</v>
      </c>
      <c r="I267" s="36">
        <f t="shared" si="44"/>
        <v>480.1755860911635</v>
      </c>
      <c r="J267" s="39">
        <f t="shared" si="50"/>
        <v>-94.293260832930258</v>
      </c>
      <c r="K267" s="36">
        <f t="shared" si="45"/>
        <v>385.88232525823321</v>
      </c>
      <c r="L267" s="36">
        <f t="shared" si="46"/>
        <v>11776786.424471876</v>
      </c>
      <c r="M267" s="36">
        <f t="shared" si="47"/>
        <v>9464149.9092834275</v>
      </c>
      <c r="N267" s="40">
        <f>'jan-mar'!M267</f>
        <v>8204148.3082028311</v>
      </c>
      <c r="O267" s="40">
        <f t="shared" si="49"/>
        <v>1260001.6010805964</v>
      </c>
      <c r="Q267" s="4"/>
      <c r="R267" s="4"/>
      <c r="S267" s="4"/>
      <c r="T267" s="4"/>
      <c r="U267" s="4"/>
    </row>
    <row r="268" spans="1:21" s="34" customFormat="1" x14ac:dyDescent="0.3">
      <c r="A268" s="33">
        <v>1511</v>
      </c>
      <c r="B268" s="34" t="s">
        <v>321</v>
      </c>
      <c r="C268" s="35">
        <v>22596</v>
      </c>
      <c r="D268" s="35">
        <v>3256</v>
      </c>
      <c r="E268" s="36">
        <f t="shared" si="41"/>
        <v>6939.8034398034397</v>
      </c>
      <c r="F268" s="37">
        <f t="shared" si="48"/>
        <v>0.83528720297850678</v>
      </c>
      <c r="G268" s="38">
        <f t="shared" si="42"/>
        <v>821.0884337315656</v>
      </c>
      <c r="H268" s="38">
        <f t="shared" si="43"/>
        <v>188.17830731595166</v>
      </c>
      <c r="I268" s="36">
        <f t="shared" si="44"/>
        <v>1009.2667410475173</v>
      </c>
      <c r="J268" s="39">
        <f t="shared" si="50"/>
        <v>-94.293260832930258</v>
      </c>
      <c r="K268" s="36">
        <f t="shared" si="45"/>
        <v>914.97348021458697</v>
      </c>
      <c r="L268" s="36">
        <f t="shared" si="46"/>
        <v>3286172.5088507161</v>
      </c>
      <c r="M268" s="36">
        <f t="shared" si="47"/>
        <v>2979153.651578695</v>
      </c>
      <c r="N268" s="40">
        <f>'jan-mar'!M268</f>
        <v>2783439.9715921972</v>
      </c>
      <c r="O268" s="40">
        <f t="shared" si="49"/>
        <v>195713.67998649785</v>
      </c>
      <c r="Q268" s="4"/>
      <c r="R268" s="4"/>
      <c r="S268" s="4"/>
      <c r="T268" s="4"/>
      <c r="U268" s="4"/>
    </row>
    <row r="269" spans="1:21" s="34" customFormat="1" x14ac:dyDescent="0.3">
      <c r="A269" s="33">
        <v>1514</v>
      </c>
      <c r="B269" s="34" t="s">
        <v>178</v>
      </c>
      <c r="C269" s="35">
        <v>20943</v>
      </c>
      <c r="D269" s="35">
        <v>2559</v>
      </c>
      <c r="E269" s="36">
        <f t="shared" si="41"/>
        <v>8184.0562719812424</v>
      </c>
      <c r="F269" s="37">
        <f t="shared" si="48"/>
        <v>0.98504770801340436</v>
      </c>
      <c r="G269" s="38">
        <f t="shared" si="42"/>
        <v>74.536734424883974</v>
      </c>
      <c r="H269" s="38">
        <f t="shared" si="43"/>
        <v>0</v>
      </c>
      <c r="I269" s="36">
        <f t="shared" si="44"/>
        <v>74.536734424883974</v>
      </c>
      <c r="J269" s="39">
        <f t="shared" si="50"/>
        <v>-94.293260832930258</v>
      </c>
      <c r="K269" s="36">
        <f t="shared" si="45"/>
        <v>-19.756526408046284</v>
      </c>
      <c r="L269" s="36">
        <f t="shared" si="46"/>
        <v>190739.50339327808</v>
      </c>
      <c r="M269" s="36">
        <f t="shared" si="47"/>
        <v>-50556.951078190439</v>
      </c>
      <c r="N269" s="40">
        <f>'jan-mar'!M269</f>
        <v>-70614.697843469752</v>
      </c>
      <c r="O269" s="40">
        <f t="shared" si="49"/>
        <v>20057.746765279313</v>
      </c>
      <c r="Q269" s="4"/>
      <c r="R269" s="4"/>
      <c r="S269" s="4"/>
      <c r="T269" s="4"/>
      <c r="U269" s="4"/>
    </row>
    <row r="270" spans="1:21" s="34" customFormat="1" x14ac:dyDescent="0.3">
      <c r="A270" s="33">
        <v>1515</v>
      </c>
      <c r="B270" s="34" t="s">
        <v>322</v>
      </c>
      <c r="C270" s="35">
        <v>81811</v>
      </c>
      <c r="D270" s="35">
        <v>8972</v>
      </c>
      <c r="E270" s="36">
        <f t="shared" si="41"/>
        <v>9118.4797146678557</v>
      </c>
      <c r="F270" s="37">
        <f t="shared" si="48"/>
        <v>1.0975165914060665</v>
      </c>
      <c r="G270" s="38">
        <f t="shared" si="42"/>
        <v>-486.11733118708395</v>
      </c>
      <c r="H270" s="38">
        <f t="shared" si="43"/>
        <v>0</v>
      </c>
      <c r="I270" s="36">
        <f t="shared" si="44"/>
        <v>-486.11733118708395</v>
      </c>
      <c r="J270" s="39">
        <f t="shared" si="50"/>
        <v>-94.293260832930258</v>
      </c>
      <c r="K270" s="36">
        <f t="shared" si="45"/>
        <v>-580.41059202001418</v>
      </c>
      <c r="L270" s="36">
        <f t="shared" si="46"/>
        <v>-4361444.695410517</v>
      </c>
      <c r="M270" s="36">
        <f t="shared" si="47"/>
        <v>-5207443.8316035671</v>
      </c>
      <c r="N270" s="40">
        <f>'jan-mar'!M270</f>
        <v>-5775829.8042405723</v>
      </c>
      <c r="O270" s="40">
        <f t="shared" si="49"/>
        <v>568385.97263700515</v>
      </c>
      <c r="Q270" s="4"/>
      <c r="R270" s="4"/>
      <c r="S270" s="4"/>
      <c r="T270" s="4"/>
      <c r="U270" s="4"/>
    </row>
    <row r="271" spans="1:21" s="34" customFormat="1" x14ac:dyDescent="0.3">
      <c r="A271" s="33">
        <v>1516</v>
      </c>
      <c r="B271" s="34" t="s">
        <v>323</v>
      </c>
      <c r="C271" s="35">
        <v>76816</v>
      </c>
      <c r="D271" s="35">
        <v>8430</v>
      </c>
      <c r="E271" s="36">
        <f t="shared" si="41"/>
        <v>9112.2182680901551</v>
      </c>
      <c r="F271" s="37">
        <f t="shared" si="48"/>
        <v>1.0967629524530538</v>
      </c>
      <c r="G271" s="38">
        <f t="shared" si="42"/>
        <v>-482.36046324046362</v>
      </c>
      <c r="H271" s="38">
        <f t="shared" si="43"/>
        <v>0</v>
      </c>
      <c r="I271" s="36">
        <f t="shared" si="44"/>
        <v>-482.36046324046362</v>
      </c>
      <c r="J271" s="39">
        <f t="shared" si="50"/>
        <v>-94.293260832930258</v>
      </c>
      <c r="K271" s="36">
        <f t="shared" si="45"/>
        <v>-576.65372407339385</v>
      </c>
      <c r="L271" s="36">
        <f t="shared" si="46"/>
        <v>-4066298.7051171083</v>
      </c>
      <c r="M271" s="36">
        <f t="shared" si="47"/>
        <v>-4861190.89393871</v>
      </c>
      <c r="N271" s="40">
        <f>'jan-mar'!M271</f>
        <v>-5616115.4758970141</v>
      </c>
      <c r="O271" s="40">
        <f t="shared" si="49"/>
        <v>754924.58195830416</v>
      </c>
      <c r="Q271" s="4"/>
      <c r="R271" s="4"/>
      <c r="S271" s="4"/>
      <c r="T271" s="4"/>
      <c r="U271" s="4"/>
    </row>
    <row r="272" spans="1:21" s="34" customFormat="1" x14ac:dyDescent="0.3">
      <c r="A272" s="33">
        <v>1517</v>
      </c>
      <c r="B272" s="34" t="s">
        <v>324</v>
      </c>
      <c r="C272" s="35">
        <v>36651</v>
      </c>
      <c r="D272" s="35">
        <v>5189</v>
      </c>
      <c r="E272" s="36">
        <f t="shared" si="41"/>
        <v>7063.2106378878398</v>
      </c>
      <c r="F272" s="37">
        <f t="shared" si="48"/>
        <v>0.85014071492729093</v>
      </c>
      <c r="G272" s="38">
        <f t="shared" si="42"/>
        <v>747.04411488092558</v>
      </c>
      <c r="H272" s="38">
        <f t="shared" si="43"/>
        <v>144.98578798641165</v>
      </c>
      <c r="I272" s="36">
        <f t="shared" si="44"/>
        <v>892.02990286733723</v>
      </c>
      <c r="J272" s="39">
        <f t="shared" si="50"/>
        <v>-94.293260832930258</v>
      </c>
      <c r="K272" s="36">
        <f t="shared" si="45"/>
        <v>797.73664203440694</v>
      </c>
      <c r="L272" s="36">
        <f t="shared" si="46"/>
        <v>4628743.1659786133</v>
      </c>
      <c r="M272" s="36">
        <f t="shared" si="47"/>
        <v>4139455.4355165376</v>
      </c>
      <c r="N272" s="40">
        <f>'jan-mar'!M272</f>
        <v>3625659.8625896545</v>
      </c>
      <c r="O272" s="40">
        <f t="shared" si="49"/>
        <v>513795.57292688312</v>
      </c>
      <c r="Q272" s="4"/>
      <c r="R272" s="4"/>
      <c r="S272" s="4"/>
      <c r="T272" s="4"/>
      <c r="U272" s="4"/>
    </row>
    <row r="273" spans="1:21" s="34" customFormat="1" x14ac:dyDescent="0.3">
      <c r="A273" s="33">
        <v>1519</v>
      </c>
      <c r="B273" s="34" t="s">
        <v>325</v>
      </c>
      <c r="C273" s="35">
        <v>64184</v>
      </c>
      <c r="D273" s="35">
        <v>9037</v>
      </c>
      <c r="E273" s="36">
        <f t="shared" si="41"/>
        <v>7102.3569768728557</v>
      </c>
      <c r="F273" s="37">
        <f t="shared" si="48"/>
        <v>0.85485243857786286</v>
      </c>
      <c r="G273" s="38">
        <f t="shared" si="42"/>
        <v>723.55631148991597</v>
      </c>
      <c r="H273" s="38">
        <f t="shared" si="43"/>
        <v>131.28456934165607</v>
      </c>
      <c r="I273" s="36">
        <f t="shared" si="44"/>
        <v>854.84088083157201</v>
      </c>
      <c r="J273" s="39">
        <f t="shared" si="50"/>
        <v>-94.293260832930258</v>
      </c>
      <c r="K273" s="36">
        <f t="shared" si="45"/>
        <v>760.54761999864172</v>
      </c>
      <c r="L273" s="36">
        <f t="shared" si="46"/>
        <v>7725197.0400749166</v>
      </c>
      <c r="M273" s="36">
        <f t="shared" si="47"/>
        <v>6873068.8419277249</v>
      </c>
      <c r="N273" s="40">
        <f>'jan-mar'!M273</f>
        <v>6142398.010834977</v>
      </c>
      <c r="O273" s="40">
        <f t="shared" si="49"/>
        <v>730670.83109274786</v>
      </c>
      <c r="Q273" s="4"/>
      <c r="R273" s="4"/>
      <c r="S273" s="4"/>
      <c r="T273" s="4"/>
      <c r="U273" s="4"/>
    </row>
    <row r="274" spans="1:21" s="34" customFormat="1" x14ac:dyDescent="0.3">
      <c r="A274" s="33">
        <v>1520</v>
      </c>
      <c r="B274" s="34" t="s">
        <v>326</v>
      </c>
      <c r="C274" s="35">
        <v>78857</v>
      </c>
      <c r="D274" s="35">
        <v>10677</v>
      </c>
      <c r="E274" s="36">
        <f t="shared" si="41"/>
        <v>7385.6888639130839</v>
      </c>
      <c r="F274" s="37">
        <f t="shared" si="48"/>
        <v>0.88895477324674754</v>
      </c>
      <c r="G274" s="38">
        <f t="shared" si="42"/>
        <v>553.55717926577904</v>
      </c>
      <c r="H274" s="38">
        <f t="shared" si="43"/>
        <v>32.118408877576208</v>
      </c>
      <c r="I274" s="36">
        <f t="shared" si="44"/>
        <v>585.6755881433553</v>
      </c>
      <c r="J274" s="39">
        <f t="shared" si="50"/>
        <v>-94.293260832930258</v>
      </c>
      <c r="K274" s="36">
        <f t="shared" si="45"/>
        <v>491.38232731042501</v>
      </c>
      <c r="L274" s="36">
        <f t="shared" si="46"/>
        <v>6253258.2546066046</v>
      </c>
      <c r="M274" s="36">
        <f t="shared" si="47"/>
        <v>5246489.1086934078</v>
      </c>
      <c r="N274" s="40">
        <f>'jan-mar'!M274</f>
        <v>4917752.4191308031</v>
      </c>
      <c r="O274" s="40">
        <f t="shared" si="49"/>
        <v>328736.68956260476</v>
      </c>
      <c r="Q274" s="4"/>
      <c r="R274" s="4"/>
      <c r="S274" s="4"/>
      <c r="T274" s="4"/>
      <c r="U274" s="4"/>
    </row>
    <row r="275" spans="1:21" s="34" customFormat="1" x14ac:dyDescent="0.3">
      <c r="A275" s="33">
        <v>1523</v>
      </c>
      <c r="B275" s="34" t="s">
        <v>327</v>
      </c>
      <c r="C275" s="35">
        <v>16554</v>
      </c>
      <c r="D275" s="35">
        <v>2310</v>
      </c>
      <c r="E275" s="36">
        <f t="shared" si="41"/>
        <v>7166.2337662337659</v>
      </c>
      <c r="F275" s="37">
        <f t="shared" si="48"/>
        <v>0.86254076364114918</v>
      </c>
      <c r="G275" s="38">
        <f t="shared" si="42"/>
        <v>685.2302378733699</v>
      </c>
      <c r="H275" s="38">
        <f t="shared" si="43"/>
        <v>108.92769306533751</v>
      </c>
      <c r="I275" s="36">
        <f t="shared" si="44"/>
        <v>794.15793093870741</v>
      </c>
      <c r="J275" s="39">
        <f t="shared" si="50"/>
        <v>-94.293260832930258</v>
      </c>
      <c r="K275" s="36">
        <f t="shared" si="45"/>
        <v>699.86467010577712</v>
      </c>
      <c r="L275" s="36">
        <f t="shared" si="46"/>
        <v>1834504.8204684141</v>
      </c>
      <c r="M275" s="36">
        <f t="shared" si="47"/>
        <v>1616687.3879443451</v>
      </c>
      <c r="N275" s="40">
        <f>'jan-mar'!M275</f>
        <v>1301226.3311971666</v>
      </c>
      <c r="O275" s="40">
        <f t="shared" si="49"/>
        <v>315461.05674717855</v>
      </c>
      <c r="Q275" s="4"/>
      <c r="R275" s="4"/>
      <c r="S275" s="4"/>
      <c r="T275" s="4"/>
      <c r="U275" s="4"/>
    </row>
    <row r="276" spans="1:21" s="34" customFormat="1" x14ac:dyDescent="0.3">
      <c r="A276" s="33">
        <v>1524</v>
      </c>
      <c r="B276" s="34" t="s">
        <v>328</v>
      </c>
      <c r="C276" s="35">
        <v>19468</v>
      </c>
      <c r="D276" s="35">
        <v>1652</v>
      </c>
      <c r="E276" s="36">
        <f t="shared" si="41"/>
        <v>11784.503631961259</v>
      </c>
      <c r="F276" s="37">
        <f t="shared" si="48"/>
        <v>1.4184040171474621</v>
      </c>
      <c r="G276" s="38">
        <f t="shared" si="42"/>
        <v>-2085.7316815631261</v>
      </c>
      <c r="H276" s="38">
        <f t="shared" si="43"/>
        <v>0</v>
      </c>
      <c r="I276" s="36">
        <f t="shared" si="44"/>
        <v>-2085.7316815631261</v>
      </c>
      <c r="J276" s="39">
        <f t="shared" si="50"/>
        <v>-94.293260832930258</v>
      </c>
      <c r="K276" s="36">
        <f t="shared" si="45"/>
        <v>-2180.0249423960563</v>
      </c>
      <c r="L276" s="36">
        <f t="shared" si="46"/>
        <v>-3445628.7379422844</v>
      </c>
      <c r="M276" s="36">
        <f t="shared" si="47"/>
        <v>-3601401.2048382852</v>
      </c>
      <c r="N276" s="40">
        <f>'jan-mar'!M276</f>
        <v>-1202416.3660951194</v>
      </c>
      <c r="O276" s="40">
        <f t="shared" si="49"/>
        <v>-2398984.8387431661</v>
      </c>
      <c r="Q276" s="4"/>
      <c r="R276" s="4"/>
      <c r="S276" s="4"/>
      <c r="T276" s="4"/>
      <c r="U276" s="4"/>
    </row>
    <row r="277" spans="1:21" s="34" customFormat="1" x14ac:dyDescent="0.3">
      <c r="A277" s="33">
        <v>1525</v>
      </c>
      <c r="B277" s="34" t="s">
        <v>329</v>
      </c>
      <c r="C277" s="35">
        <v>34162</v>
      </c>
      <c r="D277" s="35">
        <v>4598</v>
      </c>
      <c r="E277" s="36">
        <f t="shared" si="41"/>
        <v>7429.7520661157023</v>
      </c>
      <c r="F277" s="37">
        <f t="shared" si="48"/>
        <v>0.89425829938280543</v>
      </c>
      <c r="G277" s="38">
        <f t="shared" si="42"/>
        <v>527.11925794420802</v>
      </c>
      <c r="H277" s="38">
        <f t="shared" si="43"/>
        <v>16.696288106659768</v>
      </c>
      <c r="I277" s="36">
        <f t="shared" si="44"/>
        <v>543.81554605086774</v>
      </c>
      <c r="J277" s="39">
        <f t="shared" si="50"/>
        <v>-94.293260832930258</v>
      </c>
      <c r="K277" s="36">
        <f t="shared" si="45"/>
        <v>449.52228521793745</v>
      </c>
      <c r="L277" s="36">
        <f t="shared" si="46"/>
        <v>2500463.8807418901</v>
      </c>
      <c r="M277" s="36">
        <f t="shared" si="47"/>
        <v>2066903.4674320763</v>
      </c>
      <c r="N277" s="40">
        <f>'jan-mar'!M277</f>
        <v>1993939.5544781697</v>
      </c>
      <c r="O277" s="40">
        <f t="shared" si="49"/>
        <v>72963.912953906693</v>
      </c>
      <c r="Q277" s="4"/>
      <c r="R277" s="4"/>
      <c r="S277" s="4"/>
      <c r="T277" s="4"/>
      <c r="U277" s="4"/>
    </row>
    <row r="278" spans="1:21" s="34" customFormat="1" x14ac:dyDescent="0.3">
      <c r="A278" s="33">
        <v>1526</v>
      </c>
      <c r="B278" s="34" t="s">
        <v>330</v>
      </c>
      <c r="C278" s="35">
        <v>6124</v>
      </c>
      <c r="D278" s="35">
        <v>1020</v>
      </c>
      <c r="E278" s="36">
        <f t="shared" si="41"/>
        <v>6003.9215686274511</v>
      </c>
      <c r="F278" s="37">
        <f t="shared" si="48"/>
        <v>0.72264278051414033</v>
      </c>
      <c r="G278" s="38">
        <f t="shared" si="42"/>
        <v>1382.6175564371588</v>
      </c>
      <c r="H278" s="38">
        <f t="shared" si="43"/>
        <v>515.73696222754768</v>
      </c>
      <c r="I278" s="36">
        <f t="shared" si="44"/>
        <v>1898.3545186647066</v>
      </c>
      <c r="J278" s="39">
        <f t="shared" si="50"/>
        <v>-94.293260832930258</v>
      </c>
      <c r="K278" s="36">
        <f t="shared" si="45"/>
        <v>1804.0612578317764</v>
      </c>
      <c r="L278" s="36">
        <f t="shared" si="46"/>
        <v>1936321.6090380007</v>
      </c>
      <c r="M278" s="36">
        <f t="shared" si="47"/>
        <v>1840142.482988412</v>
      </c>
      <c r="N278" s="40">
        <f>'jan-mar'!M278</f>
        <v>1700625.9124766709</v>
      </c>
      <c r="O278" s="40">
        <f t="shared" si="49"/>
        <v>139516.5705117411</v>
      </c>
      <c r="Q278" s="4"/>
      <c r="R278" s="4"/>
      <c r="S278" s="4"/>
      <c r="T278" s="4"/>
      <c r="U278" s="4"/>
    </row>
    <row r="279" spans="1:21" s="34" customFormat="1" x14ac:dyDescent="0.3">
      <c r="A279" s="33">
        <v>1528</v>
      </c>
      <c r="B279" s="34" t="s">
        <v>331</v>
      </c>
      <c r="C279" s="35">
        <v>52485</v>
      </c>
      <c r="D279" s="35">
        <v>7675</v>
      </c>
      <c r="E279" s="36">
        <f t="shared" si="41"/>
        <v>6838.4364820846904</v>
      </c>
      <c r="F279" s="37">
        <f t="shared" si="48"/>
        <v>0.82308649393512034</v>
      </c>
      <c r="G279" s="38">
        <f t="shared" si="42"/>
        <v>881.90860836281513</v>
      </c>
      <c r="H279" s="38">
        <f t="shared" si="43"/>
        <v>223.65674251751392</v>
      </c>
      <c r="I279" s="36">
        <f t="shared" si="44"/>
        <v>1105.5653508803291</v>
      </c>
      <c r="J279" s="39">
        <f t="shared" si="50"/>
        <v>-94.293260832930258</v>
      </c>
      <c r="K279" s="36">
        <f t="shared" si="45"/>
        <v>1011.2720900473988</v>
      </c>
      <c r="L279" s="36">
        <f t="shared" si="46"/>
        <v>8485214.0680065267</v>
      </c>
      <c r="M279" s="36">
        <f t="shared" si="47"/>
        <v>7761513.2911137864</v>
      </c>
      <c r="N279" s="40">
        <f>'jan-mar'!M279</f>
        <v>6506091.0571161276</v>
      </c>
      <c r="O279" s="40">
        <f t="shared" si="49"/>
        <v>1255422.2339976588</v>
      </c>
      <c r="Q279" s="4"/>
      <c r="R279" s="4"/>
      <c r="S279" s="4"/>
      <c r="T279" s="4"/>
      <c r="U279" s="4"/>
    </row>
    <row r="280" spans="1:21" s="34" customFormat="1" x14ac:dyDescent="0.3">
      <c r="A280" s="33">
        <v>1529</v>
      </c>
      <c r="B280" s="34" t="s">
        <v>332</v>
      </c>
      <c r="C280" s="35">
        <v>31869</v>
      </c>
      <c r="D280" s="35">
        <v>4620</v>
      </c>
      <c r="E280" s="36">
        <f t="shared" si="41"/>
        <v>6898.0519480519479</v>
      </c>
      <c r="F280" s="37">
        <f t="shared" si="48"/>
        <v>0.83026191846320485</v>
      </c>
      <c r="G280" s="38">
        <f t="shared" si="42"/>
        <v>846.13932878246067</v>
      </c>
      <c r="H280" s="38">
        <f t="shared" si="43"/>
        <v>202.7913294289738</v>
      </c>
      <c r="I280" s="36">
        <f t="shared" si="44"/>
        <v>1048.9306582114345</v>
      </c>
      <c r="J280" s="39">
        <f t="shared" si="50"/>
        <v>-94.293260832930258</v>
      </c>
      <c r="K280" s="36">
        <f t="shared" si="45"/>
        <v>954.63739737850426</v>
      </c>
      <c r="L280" s="36">
        <f t="shared" si="46"/>
        <v>4846059.6409368273</v>
      </c>
      <c r="M280" s="36">
        <f t="shared" si="47"/>
        <v>4410424.7758886898</v>
      </c>
      <c r="N280" s="40">
        <f>'jan-mar'!M280</f>
        <v>3778552.6623943355</v>
      </c>
      <c r="O280" s="40">
        <f t="shared" si="49"/>
        <v>631872.1134943543</v>
      </c>
      <c r="Q280" s="4"/>
      <c r="R280" s="4"/>
      <c r="S280" s="4"/>
      <c r="T280" s="4"/>
      <c r="U280" s="4"/>
    </row>
    <row r="281" spans="1:21" s="34" customFormat="1" x14ac:dyDescent="0.3">
      <c r="A281" s="33">
        <v>1531</v>
      </c>
      <c r="B281" s="34" t="s">
        <v>333</v>
      </c>
      <c r="C281" s="35">
        <v>62356</v>
      </c>
      <c r="D281" s="35">
        <v>8952</v>
      </c>
      <c r="E281" s="36">
        <f t="shared" si="41"/>
        <v>6965.5942806076855</v>
      </c>
      <c r="F281" s="37">
        <f t="shared" si="48"/>
        <v>0.83839143488719226</v>
      </c>
      <c r="G281" s="38">
        <f t="shared" si="42"/>
        <v>805.61392924901804</v>
      </c>
      <c r="H281" s="38">
        <f t="shared" si="43"/>
        <v>179.15151303446564</v>
      </c>
      <c r="I281" s="36">
        <f t="shared" si="44"/>
        <v>984.76544228348371</v>
      </c>
      <c r="J281" s="39">
        <f t="shared" si="50"/>
        <v>-94.293260832930258</v>
      </c>
      <c r="K281" s="36">
        <f t="shared" si="45"/>
        <v>890.47218145055342</v>
      </c>
      <c r="L281" s="36">
        <f t="shared" si="46"/>
        <v>8815620.2393217459</v>
      </c>
      <c r="M281" s="36">
        <f t="shared" si="47"/>
        <v>7971506.9683453543</v>
      </c>
      <c r="N281" s="40">
        <f>'jan-mar'!M281</f>
        <v>7438029.1847952558</v>
      </c>
      <c r="O281" s="40">
        <f t="shared" si="49"/>
        <v>533477.78355009854</v>
      </c>
      <c r="Q281" s="4"/>
      <c r="R281" s="4"/>
      <c r="S281" s="4"/>
      <c r="T281" s="4"/>
      <c r="U281" s="4"/>
    </row>
    <row r="282" spans="1:21" s="34" customFormat="1" x14ac:dyDescent="0.3">
      <c r="A282" s="33">
        <v>1532</v>
      </c>
      <c r="B282" s="34" t="s">
        <v>334</v>
      </c>
      <c r="C282" s="35">
        <v>63130</v>
      </c>
      <c r="D282" s="35">
        <v>8094</v>
      </c>
      <c r="E282" s="36">
        <f t="shared" si="41"/>
        <v>7799.6046454163579</v>
      </c>
      <c r="F282" s="37">
        <f t="shared" si="48"/>
        <v>0.93877441992687383</v>
      </c>
      <c r="G282" s="38">
        <f t="shared" si="42"/>
        <v>305.20771036381467</v>
      </c>
      <c r="H282" s="38">
        <f t="shared" si="43"/>
        <v>0</v>
      </c>
      <c r="I282" s="36">
        <f t="shared" si="44"/>
        <v>305.20771036381467</v>
      </c>
      <c r="J282" s="39">
        <f t="shared" si="50"/>
        <v>-94.293260832930258</v>
      </c>
      <c r="K282" s="36">
        <f t="shared" si="45"/>
        <v>210.91444953088441</v>
      </c>
      <c r="L282" s="36">
        <f t="shared" si="46"/>
        <v>2470351.2076847157</v>
      </c>
      <c r="M282" s="36">
        <f t="shared" si="47"/>
        <v>1707141.5545029785</v>
      </c>
      <c r="N282" s="40">
        <f>'jan-mar'!M282</f>
        <v>1218925.140935892</v>
      </c>
      <c r="O282" s="40">
        <f t="shared" si="49"/>
        <v>488216.41356708645</v>
      </c>
      <c r="Q282" s="4"/>
      <c r="R282" s="4"/>
      <c r="S282" s="4"/>
      <c r="T282" s="4"/>
      <c r="U282" s="4"/>
    </row>
    <row r="283" spans="1:21" s="34" customFormat="1" x14ac:dyDescent="0.3">
      <c r="A283" s="33">
        <v>1534</v>
      </c>
      <c r="B283" s="34" t="s">
        <v>335</v>
      </c>
      <c r="C283" s="35">
        <v>72179</v>
      </c>
      <c r="D283" s="35">
        <v>9200</v>
      </c>
      <c r="E283" s="36">
        <f t="shared" si="41"/>
        <v>7845.54347826087</v>
      </c>
      <c r="F283" s="37">
        <f t="shared" si="48"/>
        <v>0.94430370033483257</v>
      </c>
      <c r="G283" s="38">
        <f t="shared" si="42"/>
        <v>277.64441065710741</v>
      </c>
      <c r="H283" s="38">
        <f t="shared" si="43"/>
        <v>0</v>
      </c>
      <c r="I283" s="36">
        <f t="shared" si="44"/>
        <v>277.64441065710741</v>
      </c>
      <c r="J283" s="39">
        <f t="shared" si="50"/>
        <v>-94.293260832930258</v>
      </c>
      <c r="K283" s="36">
        <f t="shared" si="45"/>
        <v>183.35114982417716</v>
      </c>
      <c r="L283" s="36">
        <f t="shared" si="46"/>
        <v>2554328.5780453882</v>
      </c>
      <c r="M283" s="36">
        <f t="shared" si="47"/>
        <v>1686830.5783824299</v>
      </c>
      <c r="N283" s="40">
        <f>'jan-mar'!M283</f>
        <v>602449.77719424467</v>
      </c>
      <c r="O283" s="40">
        <f t="shared" si="49"/>
        <v>1084380.8011881853</v>
      </c>
      <c r="Q283" s="4"/>
      <c r="R283" s="4"/>
      <c r="S283" s="4"/>
      <c r="T283" s="4"/>
      <c r="U283" s="4"/>
    </row>
    <row r="284" spans="1:21" s="34" customFormat="1" x14ac:dyDescent="0.3">
      <c r="A284" s="33">
        <v>1535</v>
      </c>
      <c r="B284" s="34" t="s">
        <v>336</v>
      </c>
      <c r="C284" s="35">
        <v>47938</v>
      </c>
      <c r="D284" s="35">
        <v>6611</v>
      </c>
      <c r="E284" s="36">
        <f t="shared" si="41"/>
        <v>7251.2479201331116</v>
      </c>
      <c r="F284" s="37">
        <f t="shared" si="48"/>
        <v>0.87277321985408485</v>
      </c>
      <c r="G284" s="38">
        <f t="shared" si="42"/>
        <v>634.22174553376237</v>
      </c>
      <c r="H284" s="38">
        <f t="shared" si="43"/>
        <v>79.172739200566497</v>
      </c>
      <c r="I284" s="36">
        <f t="shared" si="44"/>
        <v>713.3944847343289</v>
      </c>
      <c r="J284" s="39">
        <f t="shared" si="50"/>
        <v>-94.293260832930258</v>
      </c>
      <c r="K284" s="36">
        <f t="shared" si="45"/>
        <v>619.10122390139861</v>
      </c>
      <c r="L284" s="36">
        <f t="shared" si="46"/>
        <v>4716250.9385786485</v>
      </c>
      <c r="M284" s="36">
        <f t="shared" si="47"/>
        <v>4092878.1912121461</v>
      </c>
      <c r="N284" s="40">
        <f>'jan-mar'!M284</f>
        <v>2988988.9288071296</v>
      </c>
      <c r="O284" s="40">
        <f t="shared" si="49"/>
        <v>1103889.2624050165</v>
      </c>
      <c r="Q284" s="4"/>
      <c r="R284" s="4"/>
      <c r="S284" s="4"/>
      <c r="T284" s="4"/>
      <c r="U284" s="4"/>
    </row>
    <row r="285" spans="1:21" s="34" customFormat="1" x14ac:dyDescent="0.3">
      <c r="A285" s="33">
        <v>1539</v>
      </c>
      <c r="B285" s="34" t="s">
        <v>337</v>
      </c>
      <c r="C285" s="35">
        <v>55665</v>
      </c>
      <c r="D285" s="35">
        <v>7492</v>
      </c>
      <c r="E285" s="36">
        <f t="shared" si="41"/>
        <v>7429.9252536038439</v>
      </c>
      <c r="F285" s="37">
        <f t="shared" si="48"/>
        <v>0.89427914453984991</v>
      </c>
      <c r="G285" s="38">
        <f t="shared" si="42"/>
        <v>527.01534545132301</v>
      </c>
      <c r="H285" s="38">
        <f t="shared" si="43"/>
        <v>16.635672485810208</v>
      </c>
      <c r="I285" s="36">
        <f t="shared" si="44"/>
        <v>543.65101793713325</v>
      </c>
      <c r="J285" s="39">
        <f t="shared" si="50"/>
        <v>-94.293260832930258</v>
      </c>
      <c r="K285" s="36">
        <f t="shared" si="45"/>
        <v>449.35775710420296</v>
      </c>
      <c r="L285" s="36">
        <f t="shared" si="46"/>
        <v>4073033.4263850022</v>
      </c>
      <c r="M285" s="36">
        <f t="shared" si="47"/>
        <v>3366588.3162246887</v>
      </c>
      <c r="N285" s="40">
        <f>'jan-mar'!M285</f>
        <v>3846141.1139953136</v>
      </c>
      <c r="O285" s="40">
        <f t="shared" si="49"/>
        <v>-479552.79777062498</v>
      </c>
      <c r="Q285" s="4"/>
      <c r="R285" s="4"/>
      <c r="S285" s="4"/>
      <c r="T285" s="4"/>
      <c r="U285" s="4"/>
    </row>
    <row r="286" spans="1:21" s="34" customFormat="1" x14ac:dyDescent="0.3">
      <c r="A286" s="33">
        <v>1543</v>
      </c>
      <c r="B286" s="34" t="s">
        <v>338</v>
      </c>
      <c r="C286" s="35">
        <v>31707</v>
      </c>
      <c r="D286" s="35">
        <v>2970</v>
      </c>
      <c r="E286" s="36">
        <f t="shared" si="41"/>
        <v>10675.757575757576</v>
      </c>
      <c r="F286" s="37">
        <f t="shared" si="48"/>
        <v>1.2849533509819007</v>
      </c>
      <c r="G286" s="38">
        <f t="shared" si="42"/>
        <v>-1420.4840478409162</v>
      </c>
      <c r="H286" s="38">
        <f t="shared" si="43"/>
        <v>0</v>
      </c>
      <c r="I286" s="36">
        <f t="shared" si="44"/>
        <v>-1420.4840478409162</v>
      </c>
      <c r="J286" s="39">
        <f t="shared" si="50"/>
        <v>-94.293260832930258</v>
      </c>
      <c r="K286" s="36">
        <f t="shared" si="45"/>
        <v>-1514.7773086738464</v>
      </c>
      <c r="L286" s="36">
        <f t="shared" si="46"/>
        <v>-4218837.6220875215</v>
      </c>
      <c r="M286" s="36">
        <f t="shared" si="47"/>
        <v>-4498888.6067613242</v>
      </c>
      <c r="N286" s="40">
        <f>'jan-mar'!M286</f>
        <v>-1137305.452362291</v>
      </c>
      <c r="O286" s="40">
        <f t="shared" si="49"/>
        <v>-3361583.1543990332</v>
      </c>
      <c r="Q286" s="4"/>
      <c r="R286" s="4"/>
      <c r="S286" s="4"/>
      <c r="T286" s="4"/>
      <c r="U286" s="4"/>
    </row>
    <row r="287" spans="1:21" s="34" customFormat="1" x14ac:dyDescent="0.3">
      <c r="A287" s="33">
        <v>1545</v>
      </c>
      <c r="B287" s="34" t="s">
        <v>339</v>
      </c>
      <c r="C287" s="35">
        <v>15744</v>
      </c>
      <c r="D287" s="35">
        <v>2088</v>
      </c>
      <c r="E287" s="36">
        <f t="shared" si="41"/>
        <v>7540.2298850574716</v>
      </c>
      <c r="F287" s="37">
        <f t="shared" si="48"/>
        <v>0.90755560804226365</v>
      </c>
      <c r="G287" s="38">
        <f t="shared" si="42"/>
        <v>460.83256657914643</v>
      </c>
      <c r="H287" s="38">
        <f t="shared" si="43"/>
        <v>0</v>
      </c>
      <c r="I287" s="36">
        <f t="shared" si="44"/>
        <v>460.83256657914643</v>
      </c>
      <c r="J287" s="39">
        <f t="shared" si="50"/>
        <v>-94.293260832930258</v>
      </c>
      <c r="K287" s="36">
        <f t="shared" si="45"/>
        <v>366.5393057462162</v>
      </c>
      <c r="L287" s="36">
        <f t="shared" si="46"/>
        <v>962218.39901725773</v>
      </c>
      <c r="M287" s="36">
        <f t="shared" si="47"/>
        <v>765334.07039809937</v>
      </c>
      <c r="N287" s="40">
        <f>'jan-mar'!M287</f>
        <v>512876.16682408541</v>
      </c>
      <c r="O287" s="40">
        <f t="shared" si="49"/>
        <v>252457.90357401397</v>
      </c>
      <c r="Q287" s="4"/>
      <c r="R287" s="4"/>
      <c r="S287" s="4"/>
      <c r="T287" s="4"/>
      <c r="U287" s="4"/>
    </row>
    <row r="288" spans="1:21" s="34" customFormat="1" x14ac:dyDescent="0.3">
      <c r="A288" s="33">
        <v>1546</v>
      </c>
      <c r="B288" s="34" t="s">
        <v>340</v>
      </c>
      <c r="C288" s="35">
        <v>11565</v>
      </c>
      <c r="D288" s="35">
        <v>1270</v>
      </c>
      <c r="E288" s="36">
        <f t="shared" si="41"/>
        <v>9106.2992125984256</v>
      </c>
      <c r="F288" s="37">
        <f t="shared" si="48"/>
        <v>1.0960505243059389</v>
      </c>
      <c r="G288" s="38">
        <f t="shared" si="42"/>
        <v>-478.80902994542589</v>
      </c>
      <c r="H288" s="38">
        <f t="shared" si="43"/>
        <v>0</v>
      </c>
      <c r="I288" s="36">
        <f t="shared" si="44"/>
        <v>-478.80902994542589</v>
      </c>
      <c r="J288" s="39">
        <f t="shared" si="50"/>
        <v>-94.293260832930258</v>
      </c>
      <c r="K288" s="36">
        <f t="shared" si="45"/>
        <v>-573.10229077835618</v>
      </c>
      <c r="L288" s="36">
        <f t="shared" si="46"/>
        <v>-608087.46803069091</v>
      </c>
      <c r="M288" s="36">
        <f t="shared" si="47"/>
        <v>-727839.90928851231</v>
      </c>
      <c r="N288" s="40">
        <f>'jan-mar'!M288</f>
        <v>-775168.9981481852</v>
      </c>
      <c r="O288" s="40">
        <f t="shared" si="49"/>
        <v>47329.088859672891</v>
      </c>
      <c r="Q288" s="4"/>
      <c r="R288" s="4"/>
      <c r="S288" s="4"/>
      <c r="T288" s="4"/>
      <c r="U288" s="4"/>
    </row>
    <row r="289" spans="1:21" s="34" customFormat="1" x14ac:dyDescent="0.3">
      <c r="A289" s="33">
        <v>1547</v>
      </c>
      <c r="B289" s="34" t="s">
        <v>341</v>
      </c>
      <c r="C289" s="35">
        <v>30271</v>
      </c>
      <c r="D289" s="35">
        <v>3518</v>
      </c>
      <c r="E289" s="36">
        <f t="shared" si="41"/>
        <v>8604.6048891415576</v>
      </c>
      <c r="F289" s="37">
        <f t="shared" si="48"/>
        <v>1.035665694702991</v>
      </c>
      <c r="G289" s="38">
        <f t="shared" si="42"/>
        <v>-177.79243587130512</v>
      </c>
      <c r="H289" s="38">
        <f t="shared" si="43"/>
        <v>0</v>
      </c>
      <c r="I289" s="36">
        <f t="shared" si="44"/>
        <v>-177.79243587130512</v>
      </c>
      <c r="J289" s="39">
        <f t="shared" si="50"/>
        <v>-94.293260832930258</v>
      </c>
      <c r="K289" s="36">
        <f t="shared" si="45"/>
        <v>-272.08569670423537</v>
      </c>
      <c r="L289" s="36">
        <f t="shared" si="46"/>
        <v>-625473.78939525143</v>
      </c>
      <c r="M289" s="36">
        <f t="shared" si="47"/>
        <v>-957197.48100550007</v>
      </c>
      <c r="N289" s="40">
        <f>'jan-mar'!M289</f>
        <v>-1285959.7917207207</v>
      </c>
      <c r="O289" s="40">
        <f t="shared" si="49"/>
        <v>328762.31071522064</v>
      </c>
      <c r="Q289" s="4"/>
      <c r="R289" s="4"/>
      <c r="S289" s="4"/>
      <c r="T289" s="4"/>
      <c r="U289" s="4"/>
    </row>
    <row r="290" spans="1:21" s="34" customFormat="1" x14ac:dyDescent="0.3">
      <c r="A290" s="33">
        <v>1548</v>
      </c>
      <c r="B290" s="34" t="s">
        <v>342</v>
      </c>
      <c r="C290" s="35">
        <v>67291</v>
      </c>
      <c r="D290" s="35">
        <v>9717</v>
      </c>
      <c r="E290" s="36">
        <f t="shared" si="41"/>
        <v>6925.0797571266849</v>
      </c>
      <c r="F290" s="37">
        <f t="shared" si="48"/>
        <v>0.83351503409400052</v>
      </c>
      <c r="G290" s="38">
        <f t="shared" si="42"/>
        <v>829.92264333761852</v>
      </c>
      <c r="H290" s="38">
        <f t="shared" si="43"/>
        <v>193.33159625281587</v>
      </c>
      <c r="I290" s="36">
        <f t="shared" si="44"/>
        <v>1023.2542395904344</v>
      </c>
      <c r="J290" s="39">
        <f t="shared" si="50"/>
        <v>-94.293260832930258</v>
      </c>
      <c r="K290" s="36">
        <f t="shared" si="45"/>
        <v>928.96097875750411</v>
      </c>
      <c r="L290" s="36">
        <f t="shared" si="46"/>
        <v>9942961.4461002517</v>
      </c>
      <c r="M290" s="36">
        <f t="shared" si="47"/>
        <v>9026713.8305866681</v>
      </c>
      <c r="N290" s="40">
        <f>'jan-mar'!M290</f>
        <v>7564948.6191527648</v>
      </c>
      <c r="O290" s="40">
        <f t="shared" si="49"/>
        <v>1461765.2114339033</v>
      </c>
      <c r="Q290" s="4"/>
      <c r="R290" s="4"/>
      <c r="S290" s="4"/>
      <c r="T290" s="4"/>
      <c r="U290" s="4"/>
    </row>
    <row r="291" spans="1:21" s="34" customFormat="1" x14ac:dyDescent="0.3">
      <c r="A291" s="33">
        <v>1551</v>
      </c>
      <c r="B291" s="34" t="s">
        <v>343</v>
      </c>
      <c r="C291" s="35">
        <v>24016</v>
      </c>
      <c r="D291" s="35">
        <v>3467</v>
      </c>
      <c r="E291" s="36">
        <f t="shared" si="41"/>
        <v>6927.0262474762039</v>
      </c>
      <c r="F291" s="37">
        <f t="shared" si="48"/>
        <v>0.83374931716754541</v>
      </c>
      <c r="G291" s="38">
        <f t="shared" si="42"/>
        <v>828.75474912790708</v>
      </c>
      <c r="H291" s="38">
        <f t="shared" si="43"/>
        <v>192.65032463048419</v>
      </c>
      <c r="I291" s="36">
        <f t="shared" si="44"/>
        <v>1021.4050737583913</v>
      </c>
      <c r="J291" s="39">
        <f t="shared" si="50"/>
        <v>-94.293260832930258</v>
      </c>
      <c r="K291" s="36">
        <f t="shared" si="45"/>
        <v>927.11181292546098</v>
      </c>
      <c r="L291" s="36">
        <f t="shared" si="46"/>
        <v>3541211.3907203428</v>
      </c>
      <c r="M291" s="36">
        <f t="shared" si="47"/>
        <v>3214296.6554125734</v>
      </c>
      <c r="N291" s="40">
        <f>'jan-mar'!M291</f>
        <v>2876020.2338790381</v>
      </c>
      <c r="O291" s="40">
        <f t="shared" si="49"/>
        <v>338276.42153353523</v>
      </c>
      <c r="Q291" s="4"/>
      <c r="R291" s="4"/>
      <c r="S291" s="4"/>
      <c r="T291" s="4"/>
      <c r="U291" s="4"/>
    </row>
    <row r="292" spans="1:21" s="34" customFormat="1" x14ac:dyDescent="0.3">
      <c r="A292" s="33">
        <v>1554</v>
      </c>
      <c r="B292" s="34" t="s">
        <v>344</v>
      </c>
      <c r="C292" s="35">
        <v>43608</v>
      </c>
      <c r="D292" s="35">
        <v>5826</v>
      </c>
      <c r="E292" s="36">
        <f t="shared" si="41"/>
        <v>7485.0669412976313</v>
      </c>
      <c r="F292" s="37">
        <f t="shared" si="48"/>
        <v>0.90091609708191822</v>
      </c>
      <c r="G292" s="38">
        <f t="shared" si="42"/>
        <v>493.93033283505065</v>
      </c>
      <c r="H292" s="38">
        <f t="shared" si="43"/>
        <v>0</v>
      </c>
      <c r="I292" s="36">
        <f t="shared" si="44"/>
        <v>493.93033283505065</v>
      </c>
      <c r="J292" s="39">
        <f t="shared" si="50"/>
        <v>-94.293260832930258</v>
      </c>
      <c r="K292" s="36">
        <f t="shared" si="45"/>
        <v>399.63707200212036</v>
      </c>
      <c r="L292" s="36">
        <f t="shared" si="46"/>
        <v>2877638.1190970051</v>
      </c>
      <c r="M292" s="36">
        <f t="shared" si="47"/>
        <v>2328285.5814843532</v>
      </c>
      <c r="N292" s="40">
        <f>'jan-mar'!M292</f>
        <v>1951649.3045580089</v>
      </c>
      <c r="O292" s="40">
        <f t="shared" si="49"/>
        <v>376636.27692634426</v>
      </c>
      <c r="Q292" s="4"/>
      <c r="R292" s="4"/>
      <c r="S292" s="4"/>
      <c r="T292" s="4"/>
      <c r="U292" s="4"/>
    </row>
    <row r="293" spans="1:21" s="34" customFormat="1" x14ac:dyDescent="0.3">
      <c r="A293" s="33">
        <v>1557</v>
      </c>
      <c r="B293" s="34" t="s">
        <v>345</v>
      </c>
      <c r="C293" s="35">
        <v>17257</v>
      </c>
      <c r="D293" s="35">
        <v>2593</v>
      </c>
      <c r="E293" s="36">
        <f t="shared" si="41"/>
        <v>6655.2256074045508</v>
      </c>
      <c r="F293" s="37">
        <f t="shared" si="48"/>
        <v>0.80103490408906064</v>
      </c>
      <c r="G293" s="38">
        <f t="shared" si="42"/>
        <v>991.83513317089887</v>
      </c>
      <c r="H293" s="38">
        <f t="shared" si="43"/>
        <v>287.78054865556277</v>
      </c>
      <c r="I293" s="36">
        <f t="shared" si="44"/>
        <v>1279.6156818264617</v>
      </c>
      <c r="J293" s="39">
        <f t="shared" si="50"/>
        <v>-94.293260832930258</v>
      </c>
      <c r="K293" s="36">
        <f t="shared" si="45"/>
        <v>1185.3224209935315</v>
      </c>
      <c r="L293" s="36">
        <f t="shared" si="46"/>
        <v>3318043.4629760152</v>
      </c>
      <c r="M293" s="36">
        <f t="shared" si="47"/>
        <v>3073541.0376362274</v>
      </c>
      <c r="N293" s="40">
        <f>'jan-mar'!M293</f>
        <v>2806063.1284823618</v>
      </c>
      <c r="O293" s="40">
        <f t="shared" si="49"/>
        <v>267477.90915386565</v>
      </c>
      <c r="Q293" s="4"/>
      <c r="R293" s="4"/>
      <c r="S293" s="4"/>
      <c r="T293" s="4"/>
      <c r="U293" s="4"/>
    </row>
    <row r="294" spans="1:21" s="34" customFormat="1" x14ac:dyDescent="0.3">
      <c r="A294" s="33">
        <v>1560</v>
      </c>
      <c r="B294" s="34" t="s">
        <v>346</v>
      </c>
      <c r="C294" s="35">
        <v>19104</v>
      </c>
      <c r="D294" s="35">
        <v>3103</v>
      </c>
      <c r="E294" s="36">
        <f t="shared" si="41"/>
        <v>6156.6226232678055</v>
      </c>
      <c r="F294" s="37">
        <f t="shared" si="48"/>
        <v>0.74102215363742607</v>
      </c>
      <c r="G294" s="38">
        <f t="shared" si="42"/>
        <v>1290.9969236529462</v>
      </c>
      <c r="H294" s="38">
        <f t="shared" si="43"/>
        <v>462.29159310342362</v>
      </c>
      <c r="I294" s="36">
        <f t="shared" si="44"/>
        <v>1753.2885167563697</v>
      </c>
      <c r="J294" s="39">
        <f t="shared" si="50"/>
        <v>-94.293260832930258</v>
      </c>
      <c r="K294" s="36">
        <f t="shared" si="45"/>
        <v>1658.9952559234396</v>
      </c>
      <c r="L294" s="36">
        <f t="shared" si="46"/>
        <v>5440454.2674950156</v>
      </c>
      <c r="M294" s="36">
        <f t="shared" si="47"/>
        <v>5147862.2791304328</v>
      </c>
      <c r="N294" s="40">
        <f>'jan-mar'!M294</f>
        <v>4790676.0847206963</v>
      </c>
      <c r="O294" s="40">
        <f t="shared" si="49"/>
        <v>357186.19440973643</v>
      </c>
      <c r="Q294" s="4"/>
      <c r="R294" s="4"/>
      <c r="S294" s="4"/>
      <c r="T294" s="4"/>
      <c r="U294" s="4"/>
    </row>
    <row r="295" spans="1:21" s="34" customFormat="1" x14ac:dyDescent="0.3">
      <c r="A295" s="33">
        <v>1563</v>
      </c>
      <c r="B295" s="34" t="s">
        <v>347</v>
      </c>
      <c r="C295" s="35">
        <v>65860</v>
      </c>
      <c r="D295" s="35">
        <v>7160</v>
      </c>
      <c r="E295" s="36">
        <f t="shared" si="41"/>
        <v>9198.324022346369</v>
      </c>
      <c r="F295" s="37">
        <f t="shared" si="48"/>
        <v>1.1071267956449966</v>
      </c>
      <c r="G295" s="38">
        <f t="shared" si="42"/>
        <v>-534.02391579419202</v>
      </c>
      <c r="H295" s="38">
        <f t="shared" si="43"/>
        <v>0</v>
      </c>
      <c r="I295" s="36">
        <f t="shared" si="44"/>
        <v>-534.02391579419202</v>
      </c>
      <c r="J295" s="39">
        <f t="shared" si="50"/>
        <v>-94.293260832930258</v>
      </c>
      <c r="K295" s="36">
        <f t="shared" si="45"/>
        <v>-628.31717662712231</v>
      </c>
      <c r="L295" s="36">
        <f t="shared" si="46"/>
        <v>-3823611.2370864148</v>
      </c>
      <c r="M295" s="36">
        <f t="shared" si="47"/>
        <v>-4498750.9846501956</v>
      </c>
      <c r="N295" s="40">
        <f>'jan-mar'!M295</f>
        <v>-819146.47774882556</v>
      </c>
      <c r="O295" s="40">
        <f t="shared" si="49"/>
        <v>-3679604.5069013699</v>
      </c>
      <c r="Q295" s="4"/>
      <c r="R295" s="4"/>
      <c r="S295" s="4"/>
      <c r="T295" s="4"/>
      <c r="U295" s="4"/>
    </row>
    <row r="296" spans="1:21" s="34" customFormat="1" x14ac:dyDescent="0.3">
      <c r="A296" s="33">
        <v>1566</v>
      </c>
      <c r="B296" s="34" t="s">
        <v>348</v>
      </c>
      <c r="C296" s="35">
        <v>41579</v>
      </c>
      <c r="D296" s="35">
        <v>5969</v>
      </c>
      <c r="E296" s="36">
        <f t="shared" si="41"/>
        <v>6965.8234210085438</v>
      </c>
      <c r="F296" s="37">
        <f t="shared" si="48"/>
        <v>0.83841901463727919</v>
      </c>
      <c r="G296" s="38">
        <f t="shared" si="42"/>
        <v>805.47644500850311</v>
      </c>
      <c r="H296" s="38">
        <f t="shared" si="43"/>
        <v>179.0713138941652</v>
      </c>
      <c r="I296" s="36">
        <f t="shared" si="44"/>
        <v>984.54775890266831</v>
      </c>
      <c r="J296" s="39">
        <f t="shared" si="50"/>
        <v>-94.293260832930258</v>
      </c>
      <c r="K296" s="36">
        <f t="shared" si="45"/>
        <v>890.25449806973802</v>
      </c>
      <c r="L296" s="36">
        <f t="shared" si="46"/>
        <v>5876765.5728900274</v>
      </c>
      <c r="M296" s="36">
        <f t="shared" si="47"/>
        <v>5313929.0989782661</v>
      </c>
      <c r="N296" s="40">
        <f>'jan-mar'!M296</f>
        <v>6815297.3250718145</v>
      </c>
      <c r="O296" s="40">
        <f t="shared" si="49"/>
        <v>-1501368.2260935484</v>
      </c>
      <c r="Q296" s="4"/>
      <c r="R296" s="4"/>
      <c r="S296" s="4"/>
      <c r="T296" s="4"/>
      <c r="U296" s="4"/>
    </row>
    <row r="297" spans="1:21" s="34" customFormat="1" x14ac:dyDescent="0.3">
      <c r="A297" s="33">
        <v>1567</v>
      </c>
      <c r="B297" s="34" t="s">
        <v>349</v>
      </c>
      <c r="C297" s="35">
        <v>15335</v>
      </c>
      <c r="D297" s="35">
        <v>2036</v>
      </c>
      <c r="E297" s="36">
        <f t="shared" si="41"/>
        <v>7531.9253438113947</v>
      </c>
      <c r="F297" s="37">
        <f t="shared" si="48"/>
        <v>0.90655605854642785</v>
      </c>
      <c r="G297" s="38">
        <f t="shared" si="42"/>
        <v>465.81529132679259</v>
      </c>
      <c r="H297" s="38">
        <f t="shared" si="43"/>
        <v>0</v>
      </c>
      <c r="I297" s="36">
        <f t="shared" si="44"/>
        <v>465.81529132679259</v>
      </c>
      <c r="J297" s="39">
        <f t="shared" si="50"/>
        <v>-94.293260832930258</v>
      </c>
      <c r="K297" s="36">
        <f t="shared" si="45"/>
        <v>371.5220304938623</v>
      </c>
      <c r="L297" s="36">
        <f t="shared" si="46"/>
        <v>948399.9331413497</v>
      </c>
      <c r="M297" s="36">
        <f t="shared" si="47"/>
        <v>756418.85408550361</v>
      </c>
      <c r="N297" s="40">
        <f>'jan-mar'!M297</f>
        <v>1890140.3507867672</v>
      </c>
      <c r="O297" s="40">
        <f t="shared" si="49"/>
        <v>-1133721.4967012636</v>
      </c>
      <c r="Q297" s="4"/>
      <c r="R297" s="4"/>
      <c r="S297" s="4"/>
      <c r="T297" s="4"/>
      <c r="U297" s="4"/>
    </row>
    <row r="298" spans="1:21" s="34" customFormat="1" x14ac:dyDescent="0.3">
      <c r="A298" s="33">
        <v>1571</v>
      </c>
      <c r="B298" s="34" t="s">
        <v>350</v>
      </c>
      <c r="C298" s="35">
        <v>10214</v>
      </c>
      <c r="D298" s="35">
        <v>1547</v>
      </c>
      <c r="E298" s="36">
        <f t="shared" si="41"/>
        <v>6602.4563671622491</v>
      </c>
      <c r="F298" s="37">
        <f t="shared" si="48"/>
        <v>0.79468350358216944</v>
      </c>
      <c r="G298" s="38">
        <f t="shared" si="42"/>
        <v>1023.4966773162799</v>
      </c>
      <c r="H298" s="38">
        <f t="shared" si="43"/>
        <v>306.24978274036835</v>
      </c>
      <c r="I298" s="36">
        <f t="shared" si="44"/>
        <v>1329.7464600566482</v>
      </c>
      <c r="J298" s="39">
        <f t="shared" si="50"/>
        <v>-94.293260832930258</v>
      </c>
      <c r="K298" s="36">
        <f t="shared" si="45"/>
        <v>1235.453199223718</v>
      </c>
      <c r="L298" s="36">
        <f t="shared" si="46"/>
        <v>2057117.7737076348</v>
      </c>
      <c r="M298" s="36">
        <f t="shared" si="47"/>
        <v>1911246.0991990918</v>
      </c>
      <c r="N298" s="40">
        <f>'jan-mar'!M298</f>
        <v>1765512.6339229513</v>
      </c>
      <c r="O298" s="40">
        <f t="shared" si="49"/>
        <v>145733.46527614049</v>
      </c>
      <c r="Q298" s="4"/>
      <c r="R298" s="4"/>
      <c r="S298" s="4"/>
      <c r="T298" s="4"/>
      <c r="U298" s="4"/>
    </row>
    <row r="299" spans="1:21" s="34" customFormat="1" x14ac:dyDescent="0.3">
      <c r="A299" s="33">
        <v>1573</v>
      </c>
      <c r="B299" s="34" t="s">
        <v>351</v>
      </c>
      <c r="C299" s="35">
        <v>14771</v>
      </c>
      <c r="D299" s="35">
        <v>2141</v>
      </c>
      <c r="E299" s="36">
        <f t="shared" si="41"/>
        <v>6899.112564222326</v>
      </c>
      <c r="F299" s="37">
        <f t="shared" si="48"/>
        <v>0.83038957612989139</v>
      </c>
      <c r="G299" s="38">
        <f t="shared" si="42"/>
        <v>845.50295908023384</v>
      </c>
      <c r="H299" s="38">
        <f t="shared" si="43"/>
        <v>202.42011376934147</v>
      </c>
      <c r="I299" s="36">
        <f t="shared" si="44"/>
        <v>1047.9230728495754</v>
      </c>
      <c r="J299" s="39">
        <f t="shared" si="50"/>
        <v>-94.293260832930258</v>
      </c>
      <c r="K299" s="36">
        <f t="shared" si="45"/>
        <v>953.62981201664513</v>
      </c>
      <c r="L299" s="36">
        <f t="shared" si="46"/>
        <v>2243603.298970941</v>
      </c>
      <c r="M299" s="36">
        <f t="shared" si="47"/>
        <v>2041721.4275276372</v>
      </c>
      <c r="N299" s="40">
        <f>'jan-mar'!M299</f>
        <v>1664416.5476593666</v>
      </c>
      <c r="O299" s="40">
        <f t="shared" si="49"/>
        <v>377304.8798682706</v>
      </c>
      <c r="Q299" s="4"/>
      <c r="R299" s="4"/>
      <c r="S299" s="4"/>
      <c r="T299" s="4"/>
      <c r="U299" s="4"/>
    </row>
    <row r="300" spans="1:21" s="34" customFormat="1" x14ac:dyDescent="0.3">
      <c r="A300" s="33">
        <v>1576</v>
      </c>
      <c r="B300" s="34" t="s">
        <v>352</v>
      </c>
      <c r="C300" s="35">
        <v>24436</v>
      </c>
      <c r="D300" s="35">
        <v>3536</v>
      </c>
      <c r="E300" s="36">
        <f t="shared" si="41"/>
        <v>6910.6334841628959</v>
      </c>
      <c r="F300" s="37">
        <f t="shared" si="48"/>
        <v>0.83177625474065775</v>
      </c>
      <c r="G300" s="38">
        <f t="shared" si="42"/>
        <v>838.59040711589182</v>
      </c>
      <c r="H300" s="38">
        <f t="shared" si="43"/>
        <v>198.38779179014199</v>
      </c>
      <c r="I300" s="36">
        <f t="shared" si="44"/>
        <v>1036.9781989060339</v>
      </c>
      <c r="J300" s="39">
        <f t="shared" si="50"/>
        <v>-94.293260832930258</v>
      </c>
      <c r="K300" s="36">
        <f t="shared" si="45"/>
        <v>942.68493807310358</v>
      </c>
      <c r="L300" s="36">
        <f t="shared" si="46"/>
        <v>3666754.9113317356</v>
      </c>
      <c r="M300" s="36">
        <f t="shared" si="47"/>
        <v>3333333.9410264944</v>
      </c>
      <c r="N300" s="40">
        <f>'jan-mar'!M300</f>
        <v>2833843.1632524603</v>
      </c>
      <c r="O300" s="40">
        <f t="shared" si="49"/>
        <v>499490.77777403407</v>
      </c>
      <c r="Q300" s="4"/>
      <c r="R300" s="4"/>
      <c r="S300" s="4"/>
      <c r="T300" s="4"/>
      <c r="U300" s="4"/>
    </row>
    <row r="301" spans="1:21" s="34" customFormat="1" x14ac:dyDescent="0.3">
      <c r="A301" s="33">
        <v>1601</v>
      </c>
      <c r="B301" s="34" t="s">
        <v>353</v>
      </c>
      <c r="C301" s="35">
        <v>1555098</v>
      </c>
      <c r="D301" s="35">
        <v>187353</v>
      </c>
      <c r="E301" s="36">
        <f t="shared" si="41"/>
        <v>8300.3634849722184</v>
      </c>
      <c r="F301" s="37">
        <f t="shared" si="48"/>
        <v>0.9990466530077613</v>
      </c>
      <c r="G301" s="38">
        <f t="shared" si="42"/>
        <v>4.7524066302983554</v>
      </c>
      <c r="H301" s="38">
        <f t="shared" si="43"/>
        <v>0</v>
      </c>
      <c r="I301" s="36">
        <f t="shared" si="44"/>
        <v>4.7524066302983554</v>
      </c>
      <c r="J301" s="39">
        <f t="shared" si="50"/>
        <v>-94.293260832930258</v>
      </c>
      <c r="K301" s="36">
        <f t="shared" si="45"/>
        <v>-89.540854202631905</v>
      </c>
      <c r="L301" s="36">
        <f t="shared" si="46"/>
        <v>890377.63940628781</v>
      </c>
      <c r="M301" s="36">
        <f t="shared" si="47"/>
        <v>-16775747.657425696</v>
      </c>
      <c r="N301" s="40">
        <f>'jan-mar'!M301</f>
        <v>-25868413.944926802</v>
      </c>
      <c r="O301" s="40">
        <f t="shared" si="49"/>
        <v>9092666.287501106</v>
      </c>
      <c r="Q301" s="4"/>
      <c r="R301" s="4"/>
      <c r="S301" s="4"/>
      <c r="T301" s="4"/>
      <c r="U301" s="4"/>
    </row>
    <row r="302" spans="1:21" s="34" customFormat="1" x14ac:dyDescent="0.3">
      <c r="A302" s="33">
        <v>1612</v>
      </c>
      <c r="B302" s="34" t="s">
        <v>354</v>
      </c>
      <c r="C302" s="35">
        <v>29881</v>
      </c>
      <c r="D302" s="35">
        <v>4260</v>
      </c>
      <c r="E302" s="36">
        <f t="shared" si="41"/>
        <v>7014.3192488262912</v>
      </c>
      <c r="F302" s="37">
        <f t="shared" si="48"/>
        <v>0.8442560595515024</v>
      </c>
      <c r="G302" s="38">
        <f t="shared" si="42"/>
        <v>776.37894831785468</v>
      </c>
      <c r="H302" s="38">
        <f t="shared" si="43"/>
        <v>162.09777415795364</v>
      </c>
      <c r="I302" s="36">
        <f t="shared" si="44"/>
        <v>938.47672247580829</v>
      </c>
      <c r="J302" s="39">
        <f t="shared" si="50"/>
        <v>-94.293260832930258</v>
      </c>
      <c r="K302" s="36">
        <f t="shared" si="45"/>
        <v>844.183461642878</v>
      </c>
      <c r="L302" s="36">
        <f t="shared" si="46"/>
        <v>3997910.8377469433</v>
      </c>
      <c r="M302" s="36">
        <f t="shared" si="47"/>
        <v>3596221.5465986603</v>
      </c>
      <c r="N302" s="40">
        <f>'jan-mar'!M302</f>
        <v>3724469.9874025681</v>
      </c>
      <c r="O302" s="40">
        <f t="shared" si="49"/>
        <v>-128248.44080390781</v>
      </c>
      <c r="Q302" s="4"/>
      <c r="R302" s="4"/>
      <c r="S302" s="4"/>
      <c r="T302" s="4"/>
      <c r="U302" s="4"/>
    </row>
    <row r="303" spans="1:21" s="34" customFormat="1" x14ac:dyDescent="0.3">
      <c r="A303" s="33">
        <v>1613</v>
      </c>
      <c r="B303" s="34" t="s">
        <v>355</v>
      </c>
      <c r="C303" s="35">
        <v>6888</v>
      </c>
      <c r="D303" s="35">
        <v>978</v>
      </c>
      <c r="E303" s="36">
        <f t="shared" si="41"/>
        <v>7042.9447852760741</v>
      </c>
      <c r="F303" s="37">
        <f t="shared" si="48"/>
        <v>0.84770148051800398</v>
      </c>
      <c r="G303" s="38">
        <f t="shared" si="42"/>
        <v>759.2036264479849</v>
      </c>
      <c r="H303" s="38">
        <f t="shared" si="43"/>
        <v>152.07883640052964</v>
      </c>
      <c r="I303" s="36">
        <f t="shared" si="44"/>
        <v>911.28246284851457</v>
      </c>
      <c r="J303" s="39">
        <f t="shared" si="50"/>
        <v>-94.293260832930258</v>
      </c>
      <c r="K303" s="36">
        <f t="shared" si="45"/>
        <v>816.98920201558428</v>
      </c>
      <c r="L303" s="36">
        <f t="shared" si="46"/>
        <v>891234.24866584723</v>
      </c>
      <c r="M303" s="36">
        <f t="shared" si="47"/>
        <v>799015.43957124138</v>
      </c>
      <c r="N303" s="40">
        <f>'jan-mar'!M303</f>
        <v>595055.43372763228</v>
      </c>
      <c r="O303" s="40">
        <f t="shared" si="49"/>
        <v>203960.00584360911</v>
      </c>
      <c r="Q303" s="4"/>
      <c r="R303" s="4"/>
      <c r="S303" s="4"/>
      <c r="T303" s="4"/>
      <c r="U303" s="4"/>
    </row>
    <row r="304" spans="1:21" s="34" customFormat="1" x14ac:dyDescent="0.3">
      <c r="A304" s="33">
        <v>1617</v>
      </c>
      <c r="B304" s="34" t="s">
        <v>356</v>
      </c>
      <c r="C304" s="35">
        <v>28317</v>
      </c>
      <c r="D304" s="35">
        <v>4622</v>
      </c>
      <c r="E304" s="36">
        <f t="shared" si="41"/>
        <v>6126.5685850281261</v>
      </c>
      <c r="F304" s="37">
        <f t="shared" si="48"/>
        <v>0.73740479563050509</v>
      </c>
      <c r="G304" s="38">
        <f t="shared" si="42"/>
        <v>1309.0293465967536</v>
      </c>
      <c r="H304" s="38">
        <f t="shared" si="43"/>
        <v>472.81050648731139</v>
      </c>
      <c r="I304" s="36">
        <f t="shared" si="44"/>
        <v>1781.839853084065</v>
      </c>
      <c r="J304" s="39">
        <f t="shared" si="50"/>
        <v>-94.293260832930258</v>
      </c>
      <c r="K304" s="36">
        <f t="shared" si="45"/>
        <v>1687.5465922511348</v>
      </c>
      <c r="L304" s="36">
        <f t="shared" si="46"/>
        <v>8235663.8009545486</v>
      </c>
      <c r="M304" s="36">
        <f t="shared" si="47"/>
        <v>7799840.3493847456</v>
      </c>
      <c r="N304" s="40">
        <f>'jan-mar'!M304</f>
        <v>7551308.3994776206</v>
      </c>
      <c r="O304" s="40">
        <f t="shared" si="49"/>
        <v>248531.94990712497</v>
      </c>
      <c r="Q304" s="4"/>
      <c r="R304" s="4"/>
      <c r="S304" s="4"/>
      <c r="T304" s="4"/>
      <c r="U304" s="4"/>
    </row>
    <row r="305" spans="1:21" s="34" customFormat="1" x14ac:dyDescent="0.3">
      <c r="A305" s="33">
        <v>1620</v>
      </c>
      <c r="B305" s="34" t="s">
        <v>357</v>
      </c>
      <c r="C305" s="35">
        <v>40123</v>
      </c>
      <c r="D305" s="35">
        <v>4799</v>
      </c>
      <c r="E305" s="36">
        <f t="shared" si="41"/>
        <v>8360.7001458637224</v>
      </c>
      <c r="F305" s="37">
        <f t="shared" si="48"/>
        <v>1.0063088818518904</v>
      </c>
      <c r="G305" s="38">
        <f t="shared" si="42"/>
        <v>-31.449589904603997</v>
      </c>
      <c r="H305" s="38">
        <f t="shared" si="43"/>
        <v>0</v>
      </c>
      <c r="I305" s="36">
        <f t="shared" si="44"/>
        <v>-31.449589904603997</v>
      </c>
      <c r="J305" s="39">
        <f t="shared" si="50"/>
        <v>-94.293260832930258</v>
      </c>
      <c r="K305" s="36">
        <f t="shared" si="45"/>
        <v>-125.74285073753425</v>
      </c>
      <c r="L305" s="36">
        <f t="shared" si="46"/>
        <v>-150926.58195219457</v>
      </c>
      <c r="M305" s="36">
        <f t="shared" si="47"/>
        <v>-603439.94068942685</v>
      </c>
      <c r="N305" s="40">
        <f>'jan-mar'!M305</f>
        <v>-721352.14339617512</v>
      </c>
      <c r="O305" s="40">
        <f t="shared" si="49"/>
        <v>117912.20270674827</v>
      </c>
      <c r="Q305" s="4"/>
      <c r="R305" s="4"/>
      <c r="S305" s="4"/>
      <c r="T305" s="4"/>
      <c r="U305" s="4"/>
    </row>
    <row r="306" spans="1:21" s="34" customFormat="1" x14ac:dyDescent="0.3">
      <c r="A306" s="33">
        <v>1621</v>
      </c>
      <c r="B306" s="34" t="s">
        <v>358</v>
      </c>
      <c r="C306" s="35">
        <v>35453</v>
      </c>
      <c r="D306" s="35">
        <v>5209</v>
      </c>
      <c r="E306" s="36">
        <f t="shared" si="41"/>
        <v>6806.1048185832215</v>
      </c>
      <c r="F306" s="37">
        <f t="shared" si="48"/>
        <v>0.81919499686203479</v>
      </c>
      <c r="G306" s="38">
        <f t="shared" si="42"/>
        <v>901.30760646369652</v>
      </c>
      <c r="H306" s="38">
        <f t="shared" si="43"/>
        <v>234.97282474302804</v>
      </c>
      <c r="I306" s="36">
        <f t="shared" si="44"/>
        <v>1136.2804312067246</v>
      </c>
      <c r="J306" s="39">
        <f t="shared" si="50"/>
        <v>-94.293260832930258</v>
      </c>
      <c r="K306" s="36">
        <f t="shared" si="45"/>
        <v>1041.9871703737945</v>
      </c>
      <c r="L306" s="36">
        <f t="shared" si="46"/>
        <v>5918884.7661558287</v>
      </c>
      <c r="M306" s="36">
        <f t="shared" si="47"/>
        <v>5427711.1704770951</v>
      </c>
      <c r="N306" s="40">
        <f>'jan-mar'!M306</f>
        <v>4494167.2334225308</v>
      </c>
      <c r="O306" s="40">
        <f t="shared" si="49"/>
        <v>933543.93705456425</v>
      </c>
      <c r="Q306" s="4"/>
      <c r="R306" s="4"/>
      <c r="S306" s="4"/>
      <c r="T306" s="4"/>
      <c r="U306" s="4"/>
    </row>
    <row r="307" spans="1:21" s="34" customFormat="1" x14ac:dyDescent="0.3">
      <c r="A307" s="33">
        <v>1622</v>
      </c>
      <c r="B307" s="34" t="s">
        <v>359</v>
      </c>
      <c r="C307" s="35">
        <v>10219</v>
      </c>
      <c r="D307" s="35">
        <v>1733</v>
      </c>
      <c r="E307" s="36">
        <f t="shared" si="41"/>
        <v>5896.7109059434506</v>
      </c>
      <c r="F307" s="37">
        <f t="shared" si="48"/>
        <v>0.70973871264830357</v>
      </c>
      <c r="G307" s="38">
        <f t="shared" si="42"/>
        <v>1446.9439540475589</v>
      </c>
      <c r="H307" s="38">
        <f t="shared" si="43"/>
        <v>553.26069416694781</v>
      </c>
      <c r="I307" s="36">
        <f t="shared" si="44"/>
        <v>2000.2046482145067</v>
      </c>
      <c r="J307" s="39">
        <f t="shared" si="50"/>
        <v>-94.293260832930258</v>
      </c>
      <c r="K307" s="36">
        <f t="shared" si="45"/>
        <v>1905.9113873815766</v>
      </c>
      <c r="L307" s="36">
        <f t="shared" si="46"/>
        <v>3466354.6553557403</v>
      </c>
      <c r="M307" s="36">
        <f t="shared" si="47"/>
        <v>3302944.434332272</v>
      </c>
      <c r="N307" s="40">
        <f>'jan-mar'!M307</f>
        <v>2999496.1826686976</v>
      </c>
      <c r="O307" s="40">
        <f t="shared" si="49"/>
        <v>303448.25166357448</v>
      </c>
      <c r="Q307" s="4"/>
      <c r="R307" s="4"/>
      <c r="S307" s="4"/>
      <c r="T307" s="4"/>
      <c r="U307" s="4"/>
    </row>
    <row r="308" spans="1:21" s="34" customFormat="1" x14ac:dyDescent="0.3">
      <c r="A308" s="33">
        <v>1624</v>
      </c>
      <c r="B308" s="34" t="s">
        <v>360</v>
      </c>
      <c r="C308" s="35">
        <v>39400</v>
      </c>
      <c r="D308" s="35">
        <v>6644</v>
      </c>
      <c r="E308" s="36">
        <f t="shared" si="41"/>
        <v>5930.1625526791086</v>
      </c>
      <c r="F308" s="37">
        <f t="shared" si="48"/>
        <v>0.71376501291447425</v>
      </c>
      <c r="G308" s="38">
        <f t="shared" si="42"/>
        <v>1426.8729660061642</v>
      </c>
      <c r="H308" s="38">
        <f t="shared" si="43"/>
        <v>541.55261780946751</v>
      </c>
      <c r="I308" s="36">
        <f t="shared" si="44"/>
        <v>1968.4255838156319</v>
      </c>
      <c r="J308" s="39">
        <f t="shared" si="50"/>
        <v>-94.293260832930258</v>
      </c>
      <c r="K308" s="36">
        <f t="shared" si="45"/>
        <v>1874.1323229827017</v>
      </c>
      <c r="L308" s="36">
        <f t="shared" si="46"/>
        <v>13078219.578871058</v>
      </c>
      <c r="M308" s="36">
        <f t="shared" si="47"/>
        <v>12451735.153897069</v>
      </c>
      <c r="N308" s="40">
        <f>'jan-mar'!M308</f>
        <v>11514108.59068138</v>
      </c>
      <c r="O308" s="40">
        <f t="shared" si="49"/>
        <v>937626.56321568973</v>
      </c>
      <c r="Q308" s="4"/>
      <c r="R308" s="4"/>
      <c r="S308" s="4"/>
      <c r="T308" s="4"/>
      <c r="U308" s="4"/>
    </row>
    <row r="309" spans="1:21" s="34" customFormat="1" x14ac:dyDescent="0.3">
      <c r="A309" s="33">
        <v>1627</v>
      </c>
      <c r="B309" s="34" t="s">
        <v>361</v>
      </c>
      <c r="C309" s="35">
        <v>28744</v>
      </c>
      <c r="D309" s="35">
        <v>4779</v>
      </c>
      <c r="E309" s="36">
        <f t="shared" si="41"/>
        <v>6014.6474157773591</v>
      </c>
      <c r="F309" s="37">
        <f t="shared" si="48"/>
        <v>0.72393376273620669</v>
      </c>
      <c r="G309" s="38">
        <f t="shared" si="42"/>
        <v>1376.1820481472139</v>
      </c>
      <c r="H309" s="38">
        <f t="shared" si="43"/>
        <v>511.98291572507986</v>
      </c>
      <c r="I309" s="36">
        <f t="shared" si="44"/>
        <v>1888.1649638722938</v>
      </c>
      <c r="J309" s="39">
        <f t="shared" si="50"/>
        <v>-94.293260832930258</v>
      </c>
      <c r="K309" s="36">
        <f t="shared" si="45"/>
        <v>1793.8717030393636</v>
      </c>
      <c r="L309" s="36">
        <f t="shared" si="46"/>
        <v>9023540.3623456918</v>
      </c>
      <c r="M309" s="36">
        <f t="shared" si="47"/>
        <v>8572912.868825119</v>
      </c>
      <c r="N309" s="40">
        <f>'jan-mar'!M309</f>
        <v>7755333.7605156982</v>
      </c>
      <c r="O309" s="40">
        <f t="shared" si="49"/>
        <v>817579.10830942076</v>
      </c>
      <c r="Q309" s="4"/>
      <c r="R309" s="4"/>
      <c r="S309" s="4"/>
      <c r="T309" s="4"/>
      <c r="U309" s="4"/>
    </row>
    <row r="310" spans="1:21" s="34" customFormat="1" x14ac:dyDescent="0.3">
      <c r="A310" s="33">
        <v>1630</v>
      </c>
      <c r="B310" s="34" t="s">
        <v>362</v>
      </c>
      <c r="C310" s="35">
        <v>21268</v>
      </c>
      <c r="D310" s="35">
        <v>3272</v>
      </c>
      <c r="E310" s="36">
        <f t="shared" si="41"/>
        <v>6500</v>
      </c>
      <c r="F310" s="37">
        <f t="shared" si="48"/>
        <v>0.78235167126204275</v>
      </c>
      <c r="G310" s="38">
        <f t="shared" si="42"/>
        <v>1084.9704976136293</v>
      </c>
      <c r="H310" s="38">
        <f t="shared" si="43"/>
        <v>342.10951124715552</v>
      </c>
      <c r="I310" s="36">
        <f t="shared" si="44"/>
        <v>1427.0800088607848</v>
      </c>
      <c r="J310" s="39">
        <f t="shared" si="50"/>
        <v>-94.293260832930258</v>
      </c>
      <c r="K310" s="36">
        <f t="shared" si="45"/>
        <v>1332.7867480278546</v>
      </c>
      <c r="L310" s="36">
        <f t="shared" si="46"/>
        <v>4669405.7889924878</v>
      </c>
      <c r="M310" s="36">
        <f t="shared" si="47"/>
        <v>4360878.23954714</v>
      </c>
      <c r="N310" s="40">
        <f>'jan-mar'!M310</f>
        <v>4090235.8682584981</v>
      </c>
      <c r="O310" s="40">
        <f t="shared" si="49"/>
        <v>270642.37128864182</v>
      </c>
      <c r="Q310" s="4"/>
      <c r="R310" s="4"/>
      <c r="S310" s="4"/>
      <c r="T310" s="4"/>
      <c r="U310" s="4"/>
    </row>
    <row r="311" spans="1:21" s="34" customFormat="1" x14ac:dyDescent="0.3">
      <c r="A311" s="33">
        <v>1632</v>
      </c>
      <c r="B311" s="34" t="s">
        <v>363</v>
      </c>
      <c r="C311" s="35">
        <v>5551</v>
      </c>
      <c r="D311" s="35">
        <v>961</v>
      </c>
      <c r="E311" s="36">
        <f t="shared" si="41"/>
        <v>5776.2747138397499</v>
      </c>
      <c r="F311" s="37">
        <f t="shared" si="48"/>
        <v>0.69524279631403174</v>
      </c>
      <c r="G311" s="38">
        <f t="shared" si="42"/>
        <v>1519.2056693097795</v>
      </c>
      <c r="H311" s="38">
        <f t="shared" si="43"/>
        <v>595.41336140324302</v>
      </c>
      <c r="I311" s="36">
        <f t="shared" si="44"/>
        <v>2114.6190307130228</v>
      </c>
      <c r="J311" s="39">
        <f t="shared" si="50"/>
        <v>-94.293260832930258</v>
      </c>
      <c r="K311" s="36">
        <f t="shared" si="45"/>
        <v>2020.3257698800926</v>
      </c>
      <c r="L311" s="36">
        <f t="shared" si="46"/>
        <v>2032148.8885152149</v>
      </c>
      <c r="M311" s="36">
        <f t="shared" si="47"/>
        <v>1941533.064854769</v>
      </c>
      <c r="N311" s="40">
        <f>'jan-mar'!M311</f>
        <v>1858331.6685196874</v>
      </c>
      <c r="O311" s="40">
        <f t="shared" si="49"/>
        <v>83201.396335081663</v>
      </c>
      <c r="Q311" s="4"/>
      <c r="R311" s="4"/>
      <c r="S311" s="4"/>
      <c r="T311" s="4"/>
      <c r="U311" s="4"/>
    </row>
    <row r="312" spans="1:21" s="34" customFormat="1" x14ac:dyDescent="0.3">
      <c r="A312" s="33">
        <v>1633</v>
      </c>
      <c r="B312" s="34" t="s">
        <v>364</v>
      </c>
      <c r="C312" s="35">
        <v>6070</v>
      </c>
      <c r="D312" s="35">
        <v>976</v>
      </c>
      <c r="E312" s="36">
        <f t="shared" si="41"/>
        <v>6219.2622950819668</v>
      </c>
      <c r="F312" s="37">
        <f t="shared" si="48"/>
        <v>0.74856157701144377</v>
      </c>
      <c r="G312" s="38">
        <f t="shared" si="42"/>
        <v>1253.4131205644492</v>
      </c>
      <c r="H312" s="38">
        <f t="shared" si="43"/>
        <v>440.36770796846713</v>
      </c>
      <c r="I312" s="36">
        <f t="shared" si="44"/>
        <v>1693.7808285329163</v>
      </c>
      <c r="J312" s="39">
        <f t="shared" si="50"/>
        <v>-94.293260832930258</v>
      </c>
      <c r="K312" s="36">
        <f t="shared" si="45"/>
        <v>1599.4875676999861</v>
      </c>
      <c r="L312" s="36">
        <f t="shared" si="46"/>
        <v>1653130.0886481262</v>
      </c>
      <c r="M312" s="36">
        <f t="shared" si="47"/>
        <v>1561099.8660751865</v>
      </c>
      <c r="N312" s="40">
        <f>'jan-mar'!M312</f>
        <v>1378499.6966443444</v>
      </c>
      <c r="O312" s="40">
        <f t="shared" si="49"/>
        <v>182600.16943084216</v>
      </c>
      <c r="Q312" s="4"/>
      <c r="R312" s="4"/>
      <c r="S312" s="4"/>
      <c r="T312" s="4"/>
      <c r="U312" s="4"/>
    </row>
    <row r="313" spans="1:21" s="34" customFormat="1" x14ac:dyDescent="0.3">
      <c r="A313" s="33">
        <v>1634</v>
      </c>
      <c r="B313" s="34" t="s">
        <v>365</v>
      </c>
      <c r="C313" s="35">
        <v>46608</v>
      </c>
      <c r="D313" s="35">
        <v>6886</v>
      </c>
      <c r="E313" s="36">
        <f t="shared" si="41"/>
        <v>6768.5158292187043</v>
      </c>
      <c r="F313" s="37">
        <f t="shared" si="48"/>
        <v>0.8146707186081299</v>
      </c>
      <c r="G313" s="38">
        <f t="shared" si="42"/>
        <v>923.8610000824068</v>
      </c>
      <c r="H313" s="38">
        <f t="shared" si="43"/>
        <v>248.12897102060904</v>
      </c>
      <c r="I313" s="36">
        <f t="shared" si="44"/>
        <v>1171.9899711030159</v>
      </c>
      <c r="J313" s="39">
        <f t="shared" si="50"/>
        <v>-94.293260832930258</v>
      </c>
      <c r="K313" s="36">
        <f t="shared" si="45"/>
        <v>1077.6967102700858</v>
      </c>
      <c r="L313" s="36">
        <f t="shared" si="46"/>
        <v>8070322.9410153674</v>
      </c>
      <c r="M313" s="36">
        <f t="shared" si="47"/>
        <v>7421019.5469198106</v>
      </c>
      <c r="N313" s="40">
        <f>'jan-mar'!M313</f>
        <v>8092152.7777591767</v>
      </c>
      <c r="O313" s="40">
        <f t="shared" si="49"/>
        <v>-671133.23083936609</v>
      </c>
      <c r="Q313" s="4"/>
      <c r="R313" s="4"/>
      <c r="S313" s="4"/>
      <c r="T313" s="4"/>
      <c r="U313" s="4"/>
    </row>
    <row r="314" spans="1:21" s="34" customFormat="1" x14ac:dyDescent="0.3">
      <c r="A314" s="33">
        <v>1635</v>
      </c>
      <c r="B314" s="34" t="s">
        <v>366</v>
      </c>
      <c r="C314" s="35">
        <v>20668</v>
      </c>
      <c r="D314" s="35">
        <v>2562</v>
      </c>
      <c r="E314" s="36">
        <f t="shared" si="41"/>
        <v>8067.1350507416082</v>
      </c>
      <c r="F314" s="37">
        <f t="shared" si="48"/>
        <v>0.97097485988373866</v>
      </c>
      <c r="G314" s="38">
        <f t="shared" si="42"/>
        <v>144.68946716866449</v>
      </c>
      <c r="H314" s="38">
        <f t="shared" si="43"/>
        <v>0</v>
      </c>
      <c r="I314" s="36">
        <f t="shared" si="44"/>
        <v>144.68946716866449</v>
      </c>
      <c r="J314" s="39">
        <f t="shared" si="50"/>
        <v>-94.293260832930258</v>
      </c>
      <c r="K314" s="36">
        <f t="shared" si="45"/>
        <v>50.396206335734234</v>
      </c>
      <c r="L314" s="36">
        <f t="shared" si="46"/>
        <v>370694.41488611844</v>
      </c>
      <c r="M314" s="36">
        <f t="shared" si="47"/>
        <v>129115.0806321511</v>
      </c>
      <c r="N314" s="40">
        <f>'jan-mar'!M314</f>
        <v>2034199.2036914034</v>
      </c>
      <c r="O314" s="40">
        <f t="shared" si="49"/>
        <v>-1905084.1230592523</v>
      </c>
      <c r="Q314" s="4"/>
      <c r="R314" s="4"/>
      <c r="S314" s="4"/>
      <c r="T314" s="4"/>
      <c r="U314" s="4"/>
    </row>
    <row r="315" spans="1:21" s="34" customFormat="1" x14ac:dyDescent="0.3">
      <c r="A315" s="33">
        <v>1636</v>
      </c>
      <c r="B315" s="34" t="s">
        <v>367</v>
      </c>
      <c r="C315" s="35">
        <v>27620</v>
      </c>
      <c r="D315" s="35">
        <v>3954</v>
      </c>
      <c r="E315" s="36">
        <f t="shared" si="41"/>
        <v>6985.331310065756</v>
      </c>
      <c r="F315" s="37">
        <f t="shared" si="48"/>
        <v>0.84076701919215679</v>
      </c>
      <c r="G315" s="38">
        <f t="shared" si="42"/>
        <v>793.77171157417581</v>
      </c>
      <c r="H315" s="38">
        <f t="shared" si="43"/>
        <v>172.24355272414095</v>
      </c>
      <c r="I315" s="36">
        <f t="shared" si="44"/>
        <v>966.01526429831677</v>
      </c>
      <c r="J315" s="39">
        <f t="shared" si="50"/>
        <v>-94.293260832930258</v>
      </c>
      <c r="K315" s="36">
        <f t="shared" si="45"/>
        <v>871.72200346538648</v>
      </c>
      <c r="L315" s="36">
        <f t="shared" si="46"/>
        <v>3819624.3550355444</v>
      </c>
      <c r="M315" s="36">
        <f t="shared" si="47"/>
        <v>3446788.801702138</v>
      </c>
      <c r="N315" s="40">
        <f>'jan-mar'!M315</f>
        <v>6863992.2136595659</v>
      </c>
      <c r="O315" s="40">
        <f t="shared" si="49"/>
        <v>-3417203.4119574279</v>
      </c>
      <c r="Q315" s="4"/>
      <c r="R315" s="4"/>
      <c r="S315" s="4"/>
      <c r="T315" s="4"/>
      <c r="U315" s="4"/>
    </row>
    <row r="316" spans="1:21" s="34" customFormat="1" x14ac:dyDescent="0.3">
      <c r="A316" s="33">
        <v>1638</v>
      </c>
      <c r="B316" s="34" t="s">
        <v>368</v>
      </c>
      <c r="C316" s="35">
        <v>79833</v>
      </c>
      <c r="D316" s="35">
        <v>11779</v>
      </c>
      <c r="E316" s="36">
        <f t="shared" si="41"/>
        <v>6777.5702521436451</v>
      </c>
      <c r="F316" s="37">
        <f t="shared" si="48"/>
        <v>0.81576052520930542</v>
      </c>
      <c r="G316" s="38">
        <f t="shared" si="42"/>
        <v>918.42834632744234</v>
      </c>
      <c r="H316" s="38">
        <f t="shared" si="43"/>
        <v>244.95992299687975</v>
      </c>
      <c r="I316" s="36">
        <f t="shared" si="44"/>
        <v>1163.3882693243222</v>
      </c>
      <c r="J316" s="39">
        <f t="shared" si="50"/>
        <v>-94.293260832930258</v>
      </c>
      <c r="K316" s="36">
        <f t="shared" si="45"/>
        <v>1069.095008491392</v>
      </c>
      <c r="L316" s="36">
        <f t="shared" si="46"/>
        <v>13703550.424371192</v>
      </c>
      <c r="M316" s="36">
        <f t="shared" si="47"/>
        <v>12592870.105020108</v>
      </c>
      <c r="N316" s="40">
        <f>'jan-mar'!M316</f>
        <v>11807463.552022269</v>
      </c>
      <c r="O316" s="40">
        <f t="shared" si="49"/>
        <v>785406.55299783871</v>
      </c>
      <c r="Q316" s="4"/>
      <c r="R316" s="4"/>
      <c r="S316" s="4"/>
      <c r="T316" s="4"/>
      <c r="U316" s="4"/>
    </row>
    <row r="317" spans="1:21" s="34" customFormat="1" x14ac:dyDescent="0.3">
      <c r="A317" s="33">
        <v>1640</v>
      </c>
      <c r="B317" s="34" t="s">
        <v>369</v>
      </c>
      <c r="C317" s="35">
        <v>41546</v>
      </c>
      <c r="D317" s="35">
        <v>5635</v>
      </c>
      <c r="E317" s="36">
        <f t="shared" si="41"/>
        <v>7372.8482697426798</v>
      </c>
      <c r="F317" s="37">
        <f t="shared" si="48"/>
        <v>0.88740925627609935</v>
      </c>
      <c r="G317" s="38">
        <f t="shared" si="42"/>
        <v>561.26153576802153</v>
      </c>
      <c r="H317" s="38">
        <f t="shared" si="43"/>
        <v>36.612616837217637</v>
      </c>
      <c r="I317" s="36">
        <f t="shared" si="44"/>
        <v>597.87415260523915</v>
      </c>
      <c r="J317" s="39">
        <f t="shared" si="50"/>
        <v>-94.293260832930258</v>
      </c>
      <c r="K317" s="36">
        <f t="shared" si="45"/>
        <v>503.58089177230886</v>
      </c>
      <c r="L317" s="36">
        <f t="shared" si="46"/>
        <v>3369020.8499305225</v>
      </c>
      <c r="M317" s="36">
        <f t="shared" si="47"/>
        <v>2837678.3251369605</v>
      </c>
      <c r="N317" s="40">
        <f>'jan-mar'!M317</f>
        <v>3426889.232162788</v>
      </c>
      <c r="O317" s="40">
        <f t="shared" si="49"/>
        <v>-589210.90702582756</v>
      </c>
      <c r="Q317" s="4"/>
      <c r="R317" s="4"/>
      <c r="S317" s="4"/>
      <c r="T317" s="4"/>
      <c r="U317" s="4"/>
    </row>
    <row r="318" spans="1:21" s="34" customFormat="1" x14ac:dyDescent="0.3">
      <c r="A318" s="33">
        <v>1644</v>
      </c>
      <c r="B318" s="34" t="s">
        <v>370</v>
      </c>
      <c r="C318" s="35">
        <v>12387</v>
      </c>
      <c r="D318" s="35">
        <v>2031</v>
      </c>
      <c r="E318" s="36">
        <f t="shared" si="41"/>
        <v>6098.9660265878874</v>
      </c>
      <c r="F318" s="37">
        <f t="shared" si="48"/>
        <v>0.73408250213406989</v>
      </c>
      <c r="G318" s="38">
        <f t="shared" si="42"/>
        <v>1325.5908816608969</v>
      </c>
      <c r="H318" s="38">
        <f t="shared" si="43"/>
        <v>482.47140194139496</v>
      </c>
      <c r="I318" s="36">
        <f t="shared" si="44"/>
        <v>1808.0622836022919</v>
      </c>
      <c r="J318" s="39">
        <f t="shared" si="50"/>
        <v>-94.293260832930258</v>
      </c>
      <c r="K318" s="36">
        <f t="shared" si="45"/>
        <v>1713.7690227693618</v>
      </c>
      <c r="L318" s="36">
        <f t="shared" si="46"/>
        <v>3672174.4979962548</v>
      </c>
      <c r="M318" s="36">
        <f t="shared" si="47"/>
        <v>3480664.8852445739</v>
      </c>
      <c r="N318" s="40">
        <f>'jan-mar'!M318</f>
        <v>3119151.0080785491</v>
      </c>
      <c r="O318" s="40">
        <f t="shared" si="49"/>
        <v>361513.87716602487</v>
      </c>
      <c r="Q318" s="4"/>
      <c r="R318" s="4"/>
      <c r="S318" s="4"/>
      <c r="T318" s="4"/>
      <c r="U318" s="4"/>
    </row>
    <row r="319" spans="1:21" s="34" customFormat="1" x14ac:dyDescent="0.3">
      <c r="A319" s="33">
        <v>1648</v>
      </c>
      <c r="B319" s="34" t="s">
        <v>371</v>
      </c>
      <c r="C319" s="35">
        <v>37898</v>
      </c>
      <c r="D319" s="35">
        <v>6298</v>
      </c>
      <c r="E319" s="36">
        <f t="shared" si="41"/>
        <v>6017.4658621784693</v>
      </c>
      <c r="F319" s="37">
        <f t="shared" si="48"/>
        <v>0.72427299600578687</v>
      </c>
      <c r="G319" s="38">
        <f t="shared" si="42"/>
        <v>1374.4909803065477</v>
      </c>
      <c r="H319" s="38">
        <f t="shared" si="43"/>
        <v>510.99645948469129</v>
      </c>
      <c r="I319" s="36">
        <f t="shared" si="44"/>
        <v>1885.487439791239</v>
      </c>
      <c r="J319" s="39">
        <f t="shared" si="50"/>
        <v>-94.293260832930258</v>
      </c>
      <c r="K319" s="36">
        <f t="shared" si="45"/>
        <v>1791.1941789583088</v>
      </c>
      <c r="L319" s="36">
        <f t="shared" si="46"/>
        <v>11874799.895805223</v>
      </c>
      <c r="M319" s="36">
        <f t="shared" si="47"/>
        <v>11280940.93907943</v>
      </c>
      <c r="N319" s="40">
        <f>'jan-mar'!M319</f>
        <v>10613816.075272623</v>
      </c>
      <c r="O319" s="40">
        <f t="shared" si="49"/>
        <v>667124.8638068065</v>
      </c>
      <c r="Q319" s="4"/>
      <c r="R319" s="4"/>
      <c r="S319" s="4"/>
      <c r="T319" s="4"/>
      <c r="U319" s="4"/>
    </row>
    <row r="320" spans="1:21" s="34" customFormat="1" x14ac:dyDescent="0.3">
      <c r="A320" s="33">
        <v>1653</v>
      </c>
      <c r="B320" s="34" t="s">
        <v>372</v>
      </c>
      <c r="C320" s="35">
        <v>109948</v>
      </c>
      <c r="D320" s="35">
        <v>16096</v>
      </c>
      <c r="E320" s="36">
        <f t="shared" si="41"/>
        <v>6830.7654075546716</v>
      </c>
      <c r="F320" s="37">
        <f t="shared" si="48"/>
        <v>0.82216318963066859</v>
      </c>
      <c r="G320" s="38">
        <f t="shared" si="42"/>
        <v>886.51125308082646</v>
      </c>
      <c r="H320" s="38">
        <f t="shared" si="43"/>
        <v>226.34161860302049</v>
      </c>
      <c r="I320" s="36">
        <f t="shared" si="44"/>
        <v>1112.8528716838468</v>
      </c>
      <c r="J320" s="39">
        <f t="shared" si="50"/>
        <v>-94.293260832930258</v>
      </c>
      <c r="K320" s="36">
        <f t="shared" si="45"/>
        <v>1018.5596108509166</v>
      </c>
      <c r="L320" s="36">
        <f t="shared" si="46"/>
        <v>17912479.822623197</v>
      </c>
      <c r="M320" s="36">
        <f t="shared" si="47"/>
        <v>16394735.496256353</v>
      </c>
      <c r="N320" s="40">
        <f>'jan-mar'!M320</f>
        <v>14792522.046298536</v>
      </c>
      <c r="O320" s="40">
        <f t="shared" si="49"/>
        <v>1602213.4499578178</v>
      </c>
      <c r="Q320" s="4"/>
      <c r="R320" s="4"/>
      <c r="S320" s="4"/>
      <c r="T320" s="4"/>
      <c r="U320" s="4"/>
    </row>
    <row r="321" spans="1:21" s="34" customFormat="1" x14ac:dyDescent="0.3">
      <c r="A321" s="33">
        <v>1657</v>
      </c>
      <c r="B321" s="34" t="s">
        <v>373</v>
      </c>
      <c r="C321" s="35">
        <v>50377</v>
      </c>
      <c r="D321" s="35">
        <v>7755</v>
      </c>
      <c r="E321" s="36">
        <f t="shared" si="41"/>
        <v>6496.0670535138624</v>
      </c>
      <c r="F321" s="37">
        <f t="shared" si="48"/>
        <v>0.78187829476105597</v>
      </c>
      <c r="G321" s="38">
        <f t="shared" si="42"/>
        <v>1087.3302655053119</v>
      </c>
      <c r="H321" s="38">
        <f t="shared" si="43"/>
        <v>343.4860425173037</v>
      </c>
      <c r="I321" s="36">
        <f t="shared" si="44"/>
        <v>1430.8163080226157</v>
      </c>
      <c r="J321" s="39">
        <f t="shared" si="50"/>
        <v>-94.293260832930258</v>
      </c>
      <c r="K321" s="36">
        <f t="shared" si="45"/>
        <v>1336.5230471896855</v>
      </c>
      <c r="L321" s="36">
        <f t="shared" si="46"/>
        <v>11095980.468715385</v>
      </c>
      <c r="M321" s="36">
        <f t="shared" si="47"/>
        <v>10364736.230956011</v>
      </c>
      <c r="N321" s="40">
        <f>'jan-mar'!M321</f>
        <v>9538370.5404476356</v>
      </c>
      <c r="O321" s="40">
        <f t="shared" si="49"/>
        <v>826365.69050837494</v>
      </c>
      <c r="Q321" s="4"/>
      <c r="R321" s="4"/>
      <c r="S321" s="4"/>
      <c r="T321" s="4"/>
      <c r="U321" s="4"/>
    </row>
    <row r="322" spans="1:21" s="34" customFormat="1" x14ac:dyDescent="0.3">
      <c r="A322" s="33">
        <v>1662</v>
      </c>
      <c r="B322" s="34" t="s">
        <v>374</v>
      </c>
      <c r="C322" s="35">
        <v>44809</v>
      </c>
      <c r="D322" s="35">
        <v>6067</v>
      </c>
      <c r="E322" s="36">
        <f t="shared" si="41"/>
        <v>7385.6930937860561</v>
      </c>
      <c r="F322" s="37">
        <f t="shared" si="48"/>
        <v>0.88895528236185362</v>
      </c>
      <c r="G322" s="38">
        <f t="shared" si="42"/>
        <v>553.55464134199576</v>
      </c>
      <c r="H322" s="38">
        <f t="shared" si="43"/>
        <v>32.116928422035926</v>
      </c>
      <c r="I322" s="36">
        <f t="shared" si="44"/>
        <v>585.67156976403169</v>
      </c>
      <c r="J322" s="39">
        <f t="shared" si="50"/>
        <v>-94.293260832930258</v>
      </c>
      <c r="K322" s="36">
        <f t="shared" si="45"/>
        <v>491.3783089311014</v>
      </c>
      <c r="L322" s="36">
        <f t="shared" si="46"/>
        <v>3553269.4137583803</v>
      </c>
      <c r="M322" s="36">
        <f t="shared" si="47"/>
        <v>2981192.2002849923</v>
      </c>
      <c r="N322" s="40">
        <f>'jan-mar'!M322</f>
        <v>3819728.4421529081</v>
      </c>
      <c r="O322" s="40">
        <f t="shared" si="49"/>
        <v>-838536.24186791573</v>
      </c>
      <c r="Q322" s="4"/>
      <c r="R322" s="4"/>
      <c r="S322" s="4"/>
      <c r="T322" s="4"/>
      <c r="U322" s="4"/>
    </row>
    <row r="323" spans="1:21" s="34" customFormat="1" x14ac:dyDescent="0.3">
      <c r="A323" s="33">
        <v>1663</v>
      </c>
      <c r="B323" s="34" t="s">
        <v>375</v>
      </c>
      <c r="C323" s="35">
        <v>103539</v>
      </c>
      <c r="D323" s="35">
        <v>13738</v>
      </c>
      <c r="E323" s="36">
        <f t="shared" si="41"/>
        <v>7536.6865628184596</v>
      </c>
      <c r="F323" s="37">
        <f t="shared" si="48"/>
        <v>0.90712912741526197</v>
      </c>
      <c r="G323" s="38">
        <f t="shared" si="42"/>
        <v>462.9585599225536</v>
      </c>
      <c r="H323" s="38">
        <f t="shared" si="43"/>
        <v>0</v>
      </c>
      <c r="I323" s="36">
        <f t="shared" si="44"/>
        <v>462.9585599225536</v>
      </c>
      <c r="J323" s="39">
        <f t="shared" si="50"/>
        <v>-94.293260832930258</v>
      </c>
      <c r="K323" s="36">
        <f t="shared" si="45"/>
        <v>368.66529908962332</v>
      </c>
      <c r="L323" s="36">
        <f t="shared" si="46"/>
        <v>6360124.6962160412</v>
      </c>
      <c r="M323" s="36">
        <f t="shared" si="47"/>
        <v>5064723.878893245</v>
      </c>
      <c r="N323" s="40">
        <f>'jan-mar'!M323</f>
        <v>4166088.1129450579</v>
      </c>
      <c r="O323" s="40">
        <f t="shared" si="49"/>
        <v>898635.76594818709</v>
      </c>
      <c r="Q323" s="4"/>
      <c r="R323" s="4"/>
      <c r="S323" s="4"/>
      <c r="T323" s="4"/>
      <c r="U323" s="4"/>
    </row>
    <row r="324" spans="1:21" s="34" customFormat="1" x14ac:dyDescent="0.3">
      <c r="A324" s="33">
        <v>1664</v>
      </c>
      <c r="B324" s="34" t="s">
        <v>376</v>
      </c>
      <c r="C324" s="35">
        <v>29301</v>
      </c>
      <c r="D324" s="35">
        <v>4132</v>
      </c>
      <c r="E324" s="36">
        <f t="shared" si="41"/>
        <v>7091.239109390126</v>
      </c>
      <c r="F324" s="37">
        <f t="shared" si="48"/>
        <v>0.8535142720846346</v>
      </c>
      <c r="G324" s="38">
        <f t="shared" si="42"/>
        <v>730.22703197955377</v>
      </c>
      <c r="H324" s="38">
        <f t="shared" si="43"/>
        <v>135.17582296061144</v>
      </c>
      <c r="I324" s="36">
        <f t="shared" si="44"/>
        <v>865.40285494016518</v>
      </c>
      <c r="J324" s="39">
        <f t="shared" si="50"/>
        <v>-94.293260832930258</v>
      </c>
      <c r="K324" s="36">
        <f t="shared" si="45"/>
        <v>771.1095941072349</v>
      </c>
      <c r="L324" s="36">
        <f t="shared" si="46"/>
        <v>3575844.5966127627</v>
      </c>
      <c r="M324" s="36">
        <f t="shared" si="47"/>
        <v>3186224.8428510944</v>
      </c>
      <c r="N324" s="40">
        <f>'jan-mar'!M324</f>
        <v>4288202.8140721619</v>
      </c>
      <c r="O324" s="40">
        <f t="shared" si="49"/>
        <v>-1101977.9712210675</v>
      </c>
      <c r="Q324" s="4"/>
      <c r="R324" s="4"/>
      <c r="S324" s="4"/>
      <c r="T324" s="4"/>
      <c r="U324" s="4"/>
    </row>
    <row r="325" spans="1:21" s="34" customFormat="1" x14ac:dyDescent="0.3">
      <c r="A325" s="33">
        <v>1665</v>
      </c>
      <c r="B325" s="34" t="s">
        <v>377</v>
      </c>
      <c r="C325" s="35">
        <v>20222</v>
      </c>
      <c r="D325" s="35">
        <v>851</v>
      </c>
      <c r="E325" s="36">
        <f t="shared" si="41"/>
        <v>23762.632197414805</v>
      </c>
      <c r="F325" s="37">
        <f t="shared" si="48"/>
        <v>2.8601130789588769</v>
      </c>
      <c r="G325" s="38">
        <f t="shared" si="42"/>
        <v>-9272.6088208352539</v>
      </c>
      <c r="H325" s="38">
        <f t="shared" si="43"/>
        <v>0</v>
      </c>
      <c r="I325" s="36">
        <f t="shared" si="44"/>
        <v>-9272.6088208352539</v>
      </c>
      <c r="J325" s="39">
        <f t="shared" si="50"/>
        <v>-94.293260832930258</v>
      </c>
      <c r="K325" s="36">
        <f t="shared" si="45"/>
        <v>-9366.9020816681841</v>
      </c>
      <c r="L325" s="36">
        <f t="shared" si="46"/>
        <v>-7890990.1065308014</v>
      </c>
      <c r="M325" s="36">
        <f t="shared" si="47"/>
        <v>-7971233.6714996248</v>
      </c>
      <c r="N325" s="40">
        <f>'jan-mar'!M325</f>
        <v>-3708824.895609532</v>
      </c>
      <c r="O325" s="40">
        <f t="shared" si="49"/>
        <v>-4262408.7758900933</v>
      </c>
      <c r="Q325" s="4"/>
      <c r="R325" s="4"/>
      <c r="S325" s="4"/>
      <c r="T325" s="4"/>
      <c r="U325" s="4"/>
    </row>
    <row r="326" spans="1:21" s="34" customFormat="1" x14ac:dyDescent="0.3">
      <c r="A326" s="33">
        <v>1702</v>
      </c>
      <c r="B326" s="34" t="s">
        <v>378</v>
      </c>
      <c r="C326" s="35">
        <v>135082</v>
      </c>
      <c r="D326" s="35">
        <v>21781</v>
      </c>
      <c r="E326" s="36">
        <f t="shared" si="41"/>
        <v>6201.8272806574541</v>
      </c>
      <c r="F326" s="37">
        <f t="shared" si="48"/>
        <v>0.74646306736936763</v>
      </c>
      <c r="G326" s="38">
        <f t="shared" si="42"/>
        <v>1263.8741292191569</v>
      </c>
      <c r="H326" s="38">
        <f t="shared" si="43"/>
        <v>446.46996301704661</v>
      </c>
      <c r="I326" s="36">
        <f t="shared" si="44"/>
        <v>1710.3440922362036</v>
      </c>
      <c r="J326" s="39">
        <f t="shared" si="50"/>
        <v>-94.293260832930258</v>
      </c>
      <c r="K326" s="36">
        <f t="shared" si="45"/>
        <v>1616.0508314032734</v>
      </c>
      <c r="L326" s="36">
        <f t="shared" si="46"/>
        <v>37253004.672996752</v>
      </c>
      <c r="M326" s="36">
        <f t="shared" si="47"/>
        <v>35199203.158794701</v>
      </c>
      <c r="N326" s="40">
        <f>'jan-mar'!M326</f>
        <v>31538454.705543514</v>
      </c>
      <c r="O326" s="40">
        <f t="shared" si="49"/>
        <v>3660748.4532511868</v>
      </c>
      <c r="Q326" s="4"/>
      <c r="R326" s="4"/>
      <c r="S326" s="4"/>
      <c r="T326" s="4"/>
      <c r="U326" s="4"/>
    </row>
    <row r="327" spans="1:21" s="34" customFormat="1" x14ac:dyDescent="0.3">
      <c r="A327" s="33">
        <v>1703</v>
      </c>
      <c r="B327" s="34" t="s">
        <v>379</v>
      </c>
      <c r="C327" s="35">
        <v>87460</v>
      </c>
      <c r="D327" s="35">
        <v>13010</v>
      </c>
      <c r="E327" s="36">
        <f t="shared" si="41"/>
        <v>6722.5211375864719</v>
      </c>
      <c r="F327" s="37">
        <f t="shared" si="48"/>
        <v>0.80913471493618239</v>
      </c>
      <c r="G327" s="38">
        <f t="shared" si="42"/>
        <v>951.45781506174626</v>
      </c>
      <c r="H327" s="38">
        <f t="shared" si="43"/>
        <v>264.22711309189037</v>
      </c>
      <c r="I327" s="36">
        <f t="shared" si="44"/>
        <v>1215.6849281536365</v>
      </c>
      <c r="J327" s="39">
        <f t="shared" si="50"/>
        <v>-94.293260832930258</v>
      </c>
      <c r="K327" s="36">
        <f t="shared" si="45"/>
        <v>1121.3916673207063</v>
      </c>
      <c r="L327" s="36">
        <f t="shared" si="46"/>
        <v>15816060.915278811</v>
      </c>
      <c r="M327" s="36">
        <f t="shared" si="47"/>
        <v>14589305.591842389</v>
      </c>
      <c r="N327" s="40">
        <f>'jan-mar'!M327</f>
        <v>13138019.726785781</v>
      </c>
      <c r="O327" s="40">
        <f t="shared" si="49"/>
        <v>1451285.8650566079</v>
      </c>
      <c r="Q327" s="4"/>
      <c r="R327" s="4"/>
      <c r="S327" s="4"/>
      <c r="T327" s="4"/>
      <c r="U327" s="4"/>
    </row>
    <row r="328" spans="1:21" s="34" customFormat="1" x14ac:dyDescent="0.3">
      <c r="A328" s="33">
        <v>1711</v>
      </c>
      <c r="B328" s="34" t="s">
        <v>380</v>
      </c>
      <c r="C328" s="35">
        <v>20598</v>
      </c>
      <c r="D328" s="35">
        <v>2523</v>
      </c>
      <c r="E328" s="36">
        <f t="shared" ref="E328:E391" si="51">(C328*1000)/D328</f>
        <v>8164.0903686087986</v>
      </c>
      <c r="F328" s="37">
        <f t="shared" si="48"/>
        <v>0.9826445760331447</v>
      </c>
      <c r="G328" s="38">
        <f t="shared" ref="G328:G391" si="52">(E$437-E328)*0.6</f>
        <v>86.516276448350254</v>
      </c>
      <c r="H328" s="38">
        <f t="shared" ref="H328:H391" si="53">IF(E328&gt;=E$437*0.9,0,IF(E328&lt;0.9*E$437,(E$437*0.9-E328)*0.35))</f>
        <v>0</v>
      </c>
      <c r="I328" s="36">
        <f t="shared" ref="I328:I391" si="54">G328+H328</f>
        <v>86.516276448350254</v>
      </c>
      <c r="J328" s="39">
        <f t="shared" si="50"/>
        <v>-94.293260832930258</v>
      </c>
      <c r="K328" s="36">
        <f t="shared" ref="K328:K391" si="55">I328+J328</f>
        <v>-7.776984384580004</v>
      </c>
      <c r="L328" s="36">
        <f t="shared" ref="L328:L391" si="56">(I328*D328)</f>
        <v>218280.5654791877</v>
      </c>
      <c r="M328" s="36">
        <f t="shared" ref="M328:M391" si="57">(K328*D328)</f>
        <v>-19621.331602295351</v>
      </c>
      <c r="N328" s="40">
        <f>'jan-mar'!M328</f>
        <v>2041062.3305672966</v>
      </c>
      <c r="O328" s="40">
        <f t="shared" si="49"/>
        <v>-2060683.662169592</v>
      </c>
      <c r="Q328" s="4"/>
      <c r="R328" s="4"/>
      <c r="S328" s="4"/>
      <c r="T328" s="4"/>
      <c r="U328" s="4"/>
    </row>
    <row r="329" spans="1:21" s="34" customFormat="1" x14ac:dyDescent="0.3">
      <c r="A329" s="33">
        <v>1714</v>
      </c>
      <c r="B329" s="34" t="s">
        <v>381</v>
      </c>
      <c r="C329" s="35">
        <v>157653</v>
      </c>
      <c r="D329" s="35">
        <v>23308</v>
      </c>
      <c r="E329" s="36">
        <f t="shared" si="51"/>
        <v>6763.9008065900116</v>
      </c>
      <c r="F329" s="37">
        <f t="shared" ref="F329:F392" si="58">IF(ISNUMBER(C329),E329/E$437,"")</f>
        <v>0.81411524619790376</v>
      </c>
      <c r="G329" s="38">
        <f t="shared" si="52"/>
        <v>926.63001365962236</v>
      </c>
      <c r="H329" s="38">
        <f t="shared" si="53"/>
        <v>249.74422894065148</v>
      </c>
      <c r="I329" s="36">
        <f t="shared" si="54"/>
        <v>1176.3742426002739</v>
      </c>
      <c r="J329" s="39">
        <f t="shared" si="50"/>
        <v>-94.293260832930258</v>
      </c>
      <c r="K329" s="36">
        <f t="shared" si="55"/>
        <v>1082.0809817673437</v>
      </c>
      <c r="L329" s="36">
        <f t="shared" si="56"/>
        <v>27418930.846527185</v>
      </c>
      <c r="M329" s="36">
        <f t="shared" si="57"/>
        <v>25221143.523033246</v>
      </c>
      <c r="N329" s="40">
        <f>'jan-mar'!M329</f>
        <v>21286259.968633581</v>
      </c>
      <c r="O329" s="40">
        <f t="shared" ref="O329:O392" si="59">M329-N329</f>
        <v>3934883.5543996654</v>
      </c>
      <c r="Q329" s="4"/>
      <c r="R329" s="4"/>
      <c r="S329" s="4"/>
      <c r="T329" s="4"/>
      <c r="U329" s="4"/>
    </row>
    <row r="330" spans="1:21" s="34" customFormat="1" x14ac:dyDescent="0.3">
      <c r="A330" s="33">
        <v>1717</v>
      </c>
      <c r="B330" s="34" t="s">
        <v>382</v>
      </c>
      <c r="C330" s="35">
        <v>14303</v>
      </c>
      <c r="D330" s="35">
        <v>2631</v>
      </c>
      <c r="E330" s="36">
        <f t="shared" si="51"/>
        <v>5436.3359939186621</v>
      </c>
      <c r="F330" s="37">
        <f t="shared" si="58"/>
        <v>0.65432716159757909</v>
      </c>
      <c r="G330" s="38">
        <f t="shared" si="52"/>
        <v>1723.1689012624322</v>
      </c>
      <c r="H330" s="38">
        <f t="shared" si="53"/>
        <v>714.39191337562374</v>
      </c>
      <c r="I330" s="36">
        <f t="shared" si="54"/>
        <v>2437.5608146380559</v>
      </c>
      <c r="J330" s="39">
        <f t="shared" ref="J330:J393" si="60">I$439</f>
        <v>-94.293260832930258</v>
      </c>
      <c r="K330" s="36">
        <f t="shared" si="55"/>
        <v>2343.2675538051258</v>
      </c>
      <c r="L330" s="36">
        <f t="shared" si="56"/>
        <v>6413222.5033127256</v>
      </c>
      <c r="M330" s="36">
        <f t="shared" si="57"/>
        <v>6165136.934061286</v>
      </c>
      <c r="N330" s="40">
        <f>'jan-mar'!M330</f>
        <v>5615322.133064827</v>
      </c>
      <c r="O330" s="40">
        <f t="shared" si="59"/>
        <v>549814.80099645909</v>
      </c>
      <c r="Q330" s="4"/>
      <c r="R330" s="4"/>
      <c r="S330" s="4"/>
      <c r="T330" s="4"/>
      <c r="U330" s="4"/>
    </row>
    <row r="331" spans="1:21" s="34" customFormat="1" x14ac:dyDescent="0.3">
      <c r="A331" s="33">
        <v>1718</v>
      </c>
      <c r="B331" s="34" t="s">
        <v>383</v>
      </c>
      <c r="C331" s="35">
        <v>20071</v>
      </c>
      <c r="D331" s="35">
        <v>3531</v>
      </c>
      <c r="E331" s="36">
        <f t="shared" si="51"/>
        <v>5684.2254318889836</v>
      </c>
      <c r="F331" s="37">
        <f t="shared" si="58"/>
        <v>0.68416357945670048</v>
      </c>
      <c r="G331" s="38">
        <f t="shared" si="52"/>
        <v>1574.4352384802391</v>
      </c>
      <c r="H331" s="38">
        <f t="shared" si="53"/>
        <v>627.6306100860113</v>
      </c>
      <c r="I331" s="36">
        <f t="shared" si="54"/>
        <v>2202.0658485662507</v>
      </c>
      <c r="J331" s="39">
        <f t="shared" si="60"/>
        <v>-94.293260832930258</v>
      </c>
      <c r="K331" s="36">
        <f t="shared" si="55"/>
        <v>2107.7725877333205</v>
      </c>
      <c r="L331" s="36">
        <f t="shared" si="56"/>
        <v>7775494.5112874312</v>
      </c>
      <c r="M331" s="36">
        <f t="shared" si="57"/>
        <v>7442545.0072863549</v>
      </c>
      <c r="N331" s="40">
        <f>'jan-mar'!M331</f>
        <v>6905253.8205442401</v>
      </c>
      <c r="O331" s="40">
        <f t="shared" si="59"/>
        <v>537291.18674211483</v>
      </c>
      <c r="Q331" s="4"/>
      <c r="R331" s="4"/>
      <c r="S331" s="4"/>
      <c r="T331" s="4"/>
      <c r="U331" s="4"/>
    </row>
    <row r="332" spans="1:21" s="34" customFormat="1" x14ac:dyDescent="0.3">
      <c r="A332" s="33">
        <v>1719</v>
      </c>
      <c r="B332" s="34" t="s">
        <v>384</v>
      </c>
      <c r="C332" s="35">
        <v>125762</v>
      </c>
      <c r="D332" s="35">
        <v>19610</v>
      </c>
      <c r="E332" s="36">
        <f t="shared" si="51"/>
        <v>6413.1565527791945</v>
      </c>
      <c r="F332" s="37">
        <f t="shared" si="58"/>
        <v>0.77189903802029602</v>
      </c>
      <c r="G332" s="38">
        <f t="shared" si="52"/>
        <v>1137.0765659461126</v>
      </c>
      <c r="H332" s="38">
        <f t="shared" si="53"/>
        <v>372.50471777443749</v>
      </c>
      <c r="I332" s="36">
        <f t="shared" si="54"/>
        <v>1509.5812837205501</v>
      </c>
      <c r="J332" s="39">
        <f t="shared" si="60"/>
        <v>-94.293260832930258</v>
      </c>
      <c r="K332" s="36">
        <f t="shared" si="55"/>
        <v>1415.2880228876199</v>
      </c>
      <c r="L332" s="36">
        <f t="shared" si="56"/>
        <v>29602888.973759986</v>
      </c>
      <c r="M332" s="36">
        <f t="shared" si="57"/>
        <v>27753798.128826227</v>
      </c>
      <c r="N332" s="40">
        <f>'jan-mar'!M332</f>
        <v>24472502.10163483</v>
      </c>
      <c r="O332" s="40">
        <f t="shared" si="59"/>
        <v>3281296.0271913968</v>
      </c>
      <c r="Q332" s="4"/>
      <c r="R332" s="4"/>
      <c r="S332" s="4"/>
      <c r="T332" s="4"/>
      <c r="U332" s="4"/>
    </row>
    <row r="333" spans="1:21" s="34" customFormat="1" x14ac:dyDescent="0.3">
      <c r="A333" s="33">
        <v>1721</v>
      </c>
      <c r="B333" s="34" t="s">
        <v>385</v>
      </c>
      <c r="C333" s="35">
        <v>88981</v>
      </c>
      <c r="D333" s="35">
        <v>14885</v>
      </c>
      <c r="E333" s="36">
        <f t="shared" si="51"/>
        <v>5977.8972119583477</v>
      </c>
      <c r="F333" s="37">
        <f t="shared" si="58"/>
        <v>0.71951044221666449</v>
      </c>
      <c r="G333" s="38">
        <f t="shared" si="52"/>
        <v>1398.2321704386206</v>
      </c>
      <c r="H333" s="38">
        <f t="shared" si="53"/>
        <v>524.84548706173382</v>
      </c>
      <c r="I333" s="36">
        <f t="shared" si="54"/>
        <v>1923.0776575003545</v>
      </c>
      <c r="J333" s="39">
        <f t="shared" si="60"/>
        <v>-94.293260832930258</v>
      </c>
      <c r="K333" s="36">
        <f t="shared" si="55"/>
        <v>1828.7843966674243</v>
      </c>
      <c r="L333" s="36">
        <f t="shared" si="56"/>
        <v>28625010.931892775</v>
      </c>
      <c r="M333" s="36">
        <f t="shared" si="57"/>
        <v>27221455.744394612</v>
      </c>
      <c r="N333" s="40">
        <f>'jan-mar'!M333</f>
        <v>24976173.24236789</v>
      </c>
      <c r="O333" s="40">
        <f t="shared" si="59"/>
        <v>2245282.5020267218</v>
      </c>
      <c r="Q333" s="4"/>
      <c r="R333" s="4"/>
      <c r="S333" s="4"/>
      <c r="T333" s="4"/>
      <c r="U333" s="4"/>
    </row>
    <row r="334" spans="1:21" s="34" customFormat="1" x14ac:dyDescent="0.3">
      <c r="A334" s="33">
        <v>1724</v>
      </c>
      <c r="B334" s="34" t="s">
        <v>386</v>
      </c>
      <c r="C334" s="35">
        <v>15408</v>
      </c>
      <c r="D334" s="35">
        <v>2527</v>
      </c>
      <c r="E334" s="36">
        <f t="shared" si="51"/>
        <v>6097.348634744757</v>
      </c>
      <c r="F334" s="37">
        <f t="shared" si="58"/>
        <v>0.73388782994767621</v>
      </c>
      <c r="G334" s="38">
        <f t="shared" si="52"/>
        <v>1326.5613167667752</v>
      </c>
      <c r="H334" s="38">
        <f t="shared" si="53"/>
        <v>483.03748908649061</v>
      </c>
      <c r="I334" s="36">
        <f t="shared" si="54"/>
        <v>1809.5988058532657</v>
      </c>
      <c r="J334" s="39">
        <f t="shared" si="60"/>
        <v>-94.293260832930258</v>
      </c>
      <c r="K334" s="36">
        <f t="shared" si="55"/>
        <v>1715.3055450203356</v>
      </c>
      <c r="L334" s="36">
        <f t="shared" si="56"/>
        <v>4572856.1823912021</v>
      </c>
      <c r="M334" s="36">
        <f t="shared" si="57"/>
        <v>4334577.1122663878</v>
      </c>
      <c r="N334" s="40">
        <f>'jan-mar'!M334</f>
        <v>5156723.8047338696</v>
      </c>
      <c r="O334" s="40">
        <f t="shared" si="59"/>
        <v>-822146.69246748183</v>
      </c>
      <c r="Q334" s="4"/>
      <c r="R334" s="4"/>
      <c r="S334" s="4"/>
      <c r="T334" s="4"/>
      <c r="U334" s="4"/>
    </row>
    <row r="335" spans="1:21" s="34" customFormat="1" x14ac:dyDescent="0.3">
      <c r="A335" s="33">
        <v>1725</v>
      </c>
      <c r="B335" s="34" t="s">
        <v>387</v>
      </c>
      <c r="C335" s="35">
        <v>8604</v>
      </c>
      <c r="D335" s="35">
        <v>1622</v>
      </c>
      <c r="E335" s="36">
        <f t="shared" si="51"/>
        <v>5304.5622688039457</v>
      </c>
      <c r="F335" s="37">
        <f t="shared" si="58"/>
        <v>0.63846663943266779</v>
      </c>
      <c r="G335" s="38">
        <f t="shared" si="52"/>
        <v>1802.2331363312619</v>
      </c>
      <c r="H335" s="38">
        <f t="shared" si="53"/>
        <v>760.51271716577457</v>
      </c>
      <c r="I335" s="36">
        <f t="shared" si="54"/>
        <v>2562.7458534970365</v>
      </c>
      <c r="J335" s="39">
        <f t="shared" si="60"/>
        <v>-94.293260832930258</v>
      </c>
      <c r="K335" s="36">
        <f t="shared" si="55"/>
        <v>2468.4525926641063</v>
      </c>
      <c r="L335" s="36">
        <f t="shared" si="56"/>
        <v>4156773.774372193</v>
      </c>
      <c r="M335" s="36">
        <f t="shared" si="57"/>
        <v>4003830.1053011804</v>
      </c>
      <c r="N335" s="40">
        <f>'jan-mar'!M335</f>
        <v>3838952.7745462367</v>
      </c>
      <c r="O335" s="40">
        <f t="shared" si="59"/>
        <v>164877.33075494366</v>
      </c>
      <c r="Q335" s="4"/>
      <c r="R335" s="4"/>
      <c r="S335" s="4"/>
      <c r="T335" s="4"/>
      <c r="U335" s="4"/>
    </row>
    <row r="336" spans="1:21" s="34" customFormat="1" x14ac:dyDescent="0.3">
      <c r="A336" s="33">
        <v>1736</v>
      </c>
      <c r="B336" s="34" t="s">
        <v>388</v>
      </c>
      <c r="C336" s="35">
        <v>13057</v>
      </c>
      <c r="D336" s="35">
        <v>2139</v>
      </c>
      <c r="E336" s="36">
        <f t="shared" si="51"/>
        <v>6104.2543244506778</v>
      </c>
      <c r="F336" s="37">
        <f t="shared" si="58"/>
        <v>0.73471901116039073</v>
      </c>
      <c r="G336" s="38">
        <f t="shared" si="52"/>
        <v>1322.4179029432228</v>
      </c>
      <c r="H336" s="38">
        <f t="shared" si="53"/>
        <v>480.6204976894183</v>
      </c>
      <c r="I336" s="36">
        <f t="shared" si="54"/>
        <v>1803.038400632641</v>
      </c>
      <c r="J336" s="39">
        <f t="shared" si="60"/>
        <v>-94.293260832930258</v>
      </c>
      <c r="K336" s="36">
        <f t="shared" si="55"/>
        <v>1708.7451397997108</v>
      </c>
      <c r="L336" s="36">
        <f t="shared" si="56"/>
        <v>3856699.1389532192</v>
      </c>
      <c r="M336" s="36">
        <f t="shared" si="57"/>
        <v>3655005.8540315814</v>
      </c>
      <c r="N336" s="40">
        <f>'jan-mar'!M336</f>
        <v>3868110.8105760776</v>
      </c>
      <c r="O336" s="40">
        <f t="shared" si="59"/>
        <v>-213104.95654449612</v>
      </c>
      <c r="Q336" s="4"/>
      <c r="R336" s="4"/>
      <c r="S336" s="4"/>
      <c r="T336" s="4"/>
      <c r="U336" s="4"/>
    </row>
    <row r="337" spans="1:21" s="34" customFormat="1" x14ac:dyDescent="0.3">
      <c r="A337" s="33">
        <v>1738</v>
      </c>
      <c r="B337" s="34" t="s">
        <v>389</v>
      </c>
      <c r="C337" s="35">
        <v>10463</v>
      </c>
      <c r="D337" s="35">
        <v>1375</v>
      </c>
      <c r="E337" s="36">
        <f t="shared" si="51"/>
        <v>7609.454545454545</v>
      </c>
      <c r="F337" s="37">
        <f t="shared" si="58"/>
        <v>0.91588761246598638</v>
      </c>
      <c r="G337" s="38">
        <f t="shared" si="52"/>
        <v>419.29777034090239</v>
      </c>
      <c r="H337" s="38">
        <f t="shared" si="53"/>
        <v>0</v>
      </c>
      <c r="I337" s="36">
        <f t="shared" si="54"/>
        <v>419.29777034090239</v>
      </c>
      <c r="J337" s="39">
        <f t="shared" si="60"/>
        <v>-94.293260832930258</v>
      </c>
      <c r="K337" s="36">
        <f t="shared" si="55"/>
        <v>325.0045095079721</v>
      </c>
      <c r="L337" s="36">
        <f t="shared" si="56"/>
        <v>576534.43421874079</v>
      </c>
      <c r="M337" s="36">
        <f t="shared" si="57"/>
        <v>446881.20057346165</v>
      </c>
      <c r="N337" s="40">
        <f>'jan-mar'!M337</f>
        <v>973519.24476021843</v>
      </c>
      <c r="O337" s="40">
        <f t="shared" si="59"/>
        <v>-526638.04418675671</v>
      </c>
      <c r="Q337" s="4"/>
      <c r="R337" s="4"/>
      <c r="S337" s="4"/>
      <c r="T337" s="4"/>
      <c r="U337" s="4"/>
    </row>
    <row r="338" spans="1:21" s="34" customFormat="1" x14ac:dyDescent="0.3">
      <c r="A338" s="33">
        <v>1739</v>
      </c>
      <c r="B338" s="34" t="s">
        <v>390</v>
      </c>
      <c r="C338" s="35">
        <v>6699</v>
      </c>
      <c r="D338" s="35">
        <v>469</v>
      </c>
      <c r="E338" s="36">
        <f t="shared" si="51"/>
        <v>14283.582089552239</v>
      </c>
      <c r="F338" s="37">
        <f t="shared" si="58"/>
        <v>1.71919758759535</v>
      </c>
      <c r="G338" s="38">
        <f t="shared" si="52"/>
        <v>-3585.1787561177139</v>
      </c>
      <c r="H338" s="38">
        <f t="shared" si="53"/>
        <v>0</v>
      </c>
      <c r="I338" s="36">
        <f t="shared" si="54"/>
        <v>-3585.1787561177139</v>
      </c>
      <c r="J338" s="39">
        <f t="shared" si="60"/>
        <v>-94.293260832930258</v>
      </c>
      <c r="K338" s="36">
        <f t="shared" si="55"/>
        <v>-3679.472016950644</v>
      </c>
      <c r="L338" s="36">
        <f t="shared" si="56"/>
        <v>-1681448.8366192079</v>
      </c>
      <c r="M338" s="36">
        <f t="shared" si="57"/>
        <v>-1725672.3759498522</v>
      </c>
      <c r="N338" s="40">
        <f>'jan-mar'!M338</f>
        <v>-675177.52766259748</v>
      </c>
      <c r="O338" s="40">
        <f t="shared" si="59"/>
        <v>-1050494.8482872546</v>
      </c>
      <c r="Q338" s="4"/>
      <c r="R338" s="4"/>
      <c r="S338" s="4"/>
      <c r="T338" s="4"/>
      <c r="U338" s="4"/>
    </row>
    <row r="339" spans="1:21" s="34" customFormat="1" x14ac:dyDescent="0.3">
      <c r="A339" s="33">
        <v>1740</v>
      </c>
      <c r="B339" s="34" t="s">
        <v>391</v>
      </c>
      <c r="C339" s="35">
        <v>14128</v>
      </c>
      <c r="D339" s="35">
        <v>867</v>
      </c>
      <c r="E339" s="36">
        <f t="shared" si="51"/>
        <v>16295.271049596309</v>
      </c>
      <c r="F339" s="37">
        <f t="shared" si="58"/>
        <v>1.9613280829722546</v>
      </c>
      <c r="G339" s="38">
        <f t="shared" si="52"/>
        <v>-4792.1921321441559</v>
      </c>
      <c r="H339" s="38">
        <f t="shared" si="53"/>
        <v>0</v>
      </c>
      <c r="I339" s="36">
        <f t="shared" si="54"/>
        <v>-4792.1921321441559</v>
      </c>
      <c r="J339" s="39">
        <f t="shared" si="60"/>
        <v>-94.293260832930258</v>
      </c>
      <c r="K339" s="36">
        <f t="shared" si="55"/>
        <v>-4886.4853929770861</v>
      </c>
      <c r="L339" s="36">
        <f t="shared" si="56"/>
        <v>-4154830.5785689834</v>
      </c>
      <c r="M339" s="36">
        <f t="shared" si="57"/>
        <v>-4236582.8357111337</v>
      </c>
      <c r="N339" s="40">
        <f>'jan-mar'!M339</f>
        <v>-1587531.5916491947</v>
      </c>
      <c r="O339" s="40">
        <f t="shared" si="59"/>
        <v>-2649051.244061939</v>
      </c>
      <c r="Q339" s="4"/>
      <c r="R339" s="4"/>
      <c r="S339" s="4"/>
      <c r="T339" s="4"/>
      <c r="U339" s="4"/>
    </row>
    <row r="340" spans="1:21" s="34" customFormat="1" x14ac:dyDescent="0.3">
      <c r="A340" s="33">
        <v>1742</v>
      </c>
      <c r="B340" s="34" t="s">
        <v>392</v>
      </c>
      <c r="C340" s="35">
        <v>20989</v>
      </c>
      <c r="D340" s="35">
        <v>2466</v>
      </c>
      <c r="E340" s="36">
        <f t="shared" si="51"/>
        <v>8511.3544201135446</v>
      </c>
      <c r="F340" s="37">
        <f t="shared" si="58"/>
        <v>1.0244419008122163</v>
      </c>
      <c r="G340" s="38">
        <f t="shared" si="52"/>
        <v>-121.84215445449735</v>
      </c>
      <c r="H340" s="38">
        <f t="shared" si="53"/>
        <v>0</v>
      </c>
      <c r="I340" s="36">
        <f t="shared" si="54"/>
        <v>-121.84215445449735</v>
      </c>
      <c r="J340" s="39">
        <f t="shared" si="60"/>
        <v>-94.293260832930258</v>
      </c>
      <c r="K340" s="36">
        <f t="shared" si="55"/>
        <v>-216.13541528742761</v>
      </c>
      <c r="L340" s="36">
        <f t="shared" si="56"/>
        <v>-300462.75288479048</v>
      </c>
      <c r="M340" s="36">
        <f t="shared" si="57"/>
        <v>-532989.93409879645</v>
      </c>
      <c r="N340" s="40">
        <f>'jan-mar'!M340</f>
        <v>932455.47288706596</v>
      </c>
      <c r="O340" s="40">
        <f t="shared" si="59"/>
        <v>-1465445.4069858624</v>
      </c>
      <c r="Q340" s="4"/>
      <c r="R340" s="4"/>
      <c r="S340" s="4"/>
      <c r="T340" s="4"/>
      <c r="U340" s="4"/>
    </row>
    <row r="341" spans="1:21" s="34" customFormat="1" x14ac:dyDescent="0.3">
      <c r="A341" s="33">
        <v>1743</v>
      </c>
      <c r="B341" s="34" t="s">
        <v>393</v>
      </c>
      <c r="C341" s="35">
        <v>7234</v>
      </c>
      <c r="D341" s="35">
        <v>1250</v>
      </c>
      <c r="E341" s="36">
        <f t="shared" si="51"/>
        <v>5787.2</v>
      </c>
      <c r="F341" s="37">
        <f t="shared" si="58"/>
        <v>0.69655778337349139</v>
      </c>
      <c r="G341" s="38">
        <f t="shared" si="52"/>
        <v>1512.6504976136296</v>
      </c>
      <c r="H341" s="38">
        <f t="shared" si="53"/>
        <v>591.58951124715554</v>
      </c>
      <c r="I341" s="36">
        <f t="shared" si="54"/>
        <v>2104.2400088607851</v>
      </c>
      <c r="J341" s="39">
        <f t="shared" si="60"/>
        <v>-94.293260832930258</v>
      </c>
      <c r="K341" s="36">
        <f t="shared" si="55"/>
        <v>2009.9467480278549</v>
      </c>
      <c r="L341" s="36">
        <f t="shared" si="56"/>
        <v>2630300.0110759814</v>
      </c>
      <c r="M341" s="36">
        <f t="shared" si="57"/>
        <v>2512433.4350348185</v>
      </c>
      <c r="N341" s="40">
        <f>'jan-mar'!M341</f>
        <v>2286785.6770547442</v>
      </c>
      <c r="O341" s="40">
        <f t="shared" si="59"/>
        <v>225647.75798007427</v>
      </c>
      <c r="Q341" s="4"/>
      <c r="R341" s="4"/>
      <c r="S341" s="4"/>
      <c r="T341" s="4"/>
      <c r="U341" s="4"/>
    </row>
    <row r="342" spans="1:21" s="34" customFormat="1" x14ac:dyDescent="0.3">
      <c r="A342" s="33">
        <v>1744</v>
      </c>
      <c r="B342" s="34" t="s">
        <v>394</v>
      </c>
      <c r="C342" s="35">
        <v>24103</v>
      </c>
      <c r="D342" s="35">
        <v>3825</v>
      </c>
      <c r="E342" s="36">
        <f t="shared" si="51"/>
        <v>6301.4379084967322</v>
      </c>
      <c r="F342" s="37">
        <f t="shared" si="58"/>
        <v>0.75845238139483229</v>
      </c>
      <c r="G342" s="38">
        <f t="shared" si="52"/>
        <v>1204.1077525155899</v>
      </c>
      <c r="H342" s="38">
        <f t="shared" si="53"/>
        <v>411.60624327329924</v>
      </c>
      <c r="I342" s="36">
        <f t="shared" si="54"/>
        <v>1615.7139957888892</v>
      </c>
      <c r="J342" s="39">
        <f t="shared" si="60"/>
        <v>-94.293260832930258</v>
      </c>
      <c r="K342" s="36">
        <f t="shared" si="55"/>
        <v>1521.420734955959</v>
      </c>
      <c r="L342" s="36">
        <f t="shared" si="56"/>
        <v>6180106.0338925011</v>
      </c>
      <c r="M342" s="36">
        <f t="shared" si="57"/>
        <v>5819434.3112065429</v>
      </c>
      <c r="N342" s="40">
        <f>'jan-mar'!M342</f>
        <v>5157547.1717875153</v>
      </c>
      <c r="O342" s="40">
        <f t="shared" si="59"/>
        <v>661887.1394190276</v>
      </c>
      <c r="Q342" s="4"/>
      <c r="R342" s="4"/>
      <c r="S342" s="4"/>
      <c r="T342" s="4"/>
      <c r="U342" s="4"/>
    </row>
    <row r="343" spans="1:21" s="34" customFormat="1" x14ac:dyDescent="0.3">
      <c r="A343" s="33">
        <v>1748</v>
      </c>
      <c r="B343" s="34" t="s">
        <v>395</v>
      </c>
      <c r="C343" s="35">
        <v>3314</v>
      </c>
      <c r="D343" s="35">
        <v>633</v>
      </c>
      <c r="E343" s="36">
        <f t="shared" si="51"/>
        <v>5235.3870458135862</v>
      </c>
      <c r="F343" s="37">
        <f t="shared" si="58"/>
        <v>0.63014058538398587</v>
      </c>
      <c r="G343" s="38">
        <f t="shared" si="52"/>
        <v>1843.7382701254776</v>
      </c>
      <c r="H343" s="38">
        <f t="shared" si="53"/>
        <v>784.72404521240037</v>
      </c>
      <c r="I343" s="36">
        <f t="shared" si="54"/>
        <v>2628.462315337878</v>
      </c>
      <c r="J343" s="39">
        <f t="shared" si="60"/>
        <v>-94.293260832930258</v>
      </c>
      <c r="K343" s="36">
        <f t="shared" si="55"/>
        <v>2534.1690545049478</v>
      </c>
      <c r="L343" s="36">
        <f t="shared" si="56"/>
        <v>1663816.6456088768</v>
      </c>
      <c r="M343" s="36">
        <f t="shared" si="57"/>
        <v>1604129.0115016319</v>
      </c>
      <c r="N343" s="40">
        <f>'jan-mar'!M343</f>
        <v>1507990.7868605223</v>
      </c>
      <c r="O343" s="40">
        <f t="shared" si="59"/>
        <v>96138.224641109584</v>
      </c>
      <c r="Q343" s="4"/>
      <c r="R343" s="4"/>
      <c r="S343" s="4"/>
      <c r="T343" s="4"/>
      <c r="U343" s="4"/>
    </row>
    <row r="344" spans="1:21" s="34" customFormat="1" x14ac:dyDescent="0.3">
      <c r="A344" s="33">
        <v>1749</v>
      </c>
      <c r="B344" s="34" t="s">
        <v>396</v>
      </c>
      <c r="C344" s="35">
        <v>7225</v>
      </c>
      <c r="D344" s="35">
        <v>1103</v>
      </c>
      <c r="E344" s="36">
        <f t="shared" si="51"/>
        <v>6550.3173164097916</v>
      </c>
      <c r="F344" s="37">
        <f t="shared" si="58"/>
        <v>0.78840795381383066</v>
      </c>
      <c r="G344" s="38">
        <f t="shared" si="52"/>
        <v>1054.7801077677543</v>
      </c>
      <c r="H344" s="38">
        <f t="shared" si="53"/>
        <v>324.49845050372846</v>
      </c>
      <c r="I344" s="36">
        <f t="shared" si="54"/>
        <v>1379.2785582714828</v>
      </c>
      <c r="J344" s="39">
        <f t="shared" si="60"/>
        <v>-94.293260832930258</v>
      </c>
      <c r="K344" s="36">
        <f t="shared" si="55"/>
        <v>1284.9852974385526</v>
      </c>
      <c r="L344" s="36">
        <f t="shared" si="56"/>
        <v>1521344.2497734455</v>
      </c>
      <c r="M344" s="36">
        <f t="shared" si="57"/>
        <v>1417338.7830747236</v>
      </c>
      <c r="N344" s="40">
        <f>'jan-mar'!M344</f>
        <v>1249239.0014331061</v>
      </c>
      <c r="O344" s="40">
        <f t="shared" si="59"/>
        <v>168099.78164161742</v>
      </c>
      <c r="Q344" s="4"/>
      <c r="R344" s="4"/>
      <c r="S344" s="4"/>
      <c r="T344" s="4"/>
      <c r="U344" s="4"/>
    </row>
    <row r="345" spans="1:21" s="34" customFormat="1" x14ac:dyDescent="0.3">
      <c r="A345" s="33">
        <v>1750</v>
      </c>
      <c r="B345" s="34" t="s">
        <v>397</v>
      </c>
      <c r="C345" s="35">
        <v>30834</v>
      </c>
      <c r="D345" s="35">
        <v>4387</v>
      </c>
      <c r="E345" s="36">
        <f t="shared" si="51"/>
        <v>7028.4932755869613</v>
      </c>
      <c r="F345" s="37">
        <f t="shared" si="58"/>
        <v>0.84596207086299824</v>
      </c>
      <c r="G345" s="38">
        <f t="shared" si="52"/>
        <v>767.8745322614526</v>
      </c>
      <c r="H345" s="38">
        <f t="shared" si="53"/>
        <v>157.13686479171909</v>
      </c>
      <c r="I345" s="36">
        <f t="shared" si="54"/>
        <v>925.01139705317166</v>
      </c>
      <c r="J345" s="39">
        <f t="shared" si="60"/>
        <v>-94.293260832930258</v>
      </c>
      <c r="K345" s="36">
        <f t="shared" si="55"/>
        <v>830.71813622024138</v>
      </c>
      <c r="L345" s="36">
        <f t="shared" si="56"/>
        <v>4058024.9988722643</v>
      </c>
      <c r="M345" s="36">
        <f t="shared" si="57"/>
        <v>3644360.4635981987</v>
      </c>
      <c r="N345" s="40">
        <f>'jan-mar'!M345</f>
        <v>3181009.2921913299</v>
      </c>
      <c r="O345" s="40">
        <f t="shared" si="59"/>
        <v>463351.17140686885</v>
      </c>
      <c r="Q345" s="4"/>
      <c r="R345" s="4"/>
      <c r="S345" s="4"/>
      <c r="T345" s="4"/>
      <c r="U345" s="4"/>
    </row>
    <row r="346" spans="1:21" s="34" customFormat="1" x14ac:dyDescent="0.3">
      <c r="A346" s="33">
        <v>1751</v>
      </c>
      <c r="B346" s="34" t="s">
        <v>398</v>
      </c>
      <c r="C346" s="35">
        <v>32275</v>
      </c>
      <c r="D346" s="35">
        <v>5126</v>
      </c>
      <c r="E346" s="36">
        <f t="shared" si="51"/>
        <v>6296.3324229418649</v>
      </c>
      <c r="F346" s="37">
        <f t="shared" si="58"/>
        <v>0.75783787598614694</v>
      </c>
      <c r="G346" s="38">
        <f t="shared" si="52"/>
        <v>1207.1710438485104</v>
      </c>
      <c r="H346" s="38">
        <f t="shared" si="53"/>
        <v>413.39316321750283</v>
      </c>
      <c r="I346" s="36">
        <f t="shared" si="54"/>
        <v>1620.5642070660133</v>
      </c>
      <c r="J346" s="39">
        <f t="shared" si="60"/>
        <v>-94.293260832930258</v>
      </c>
      <c r="K346" s="36">
        <f t="shared" si="55"/>
        <v>1526.2709462330831</v>
      </c>
      <c r="L346" s="36">
        <f t="shared" si="56"/>
        <v>8307012.1254203841</v>
      </c>
      <c r="M346" s="36">
        <f t="shared" si="57"/>
        <v>7823664.870390784</v>
      </c>
      <c r="N346" s="40">
        <f>'jan-mar'!M346</f>
        <v>7396554.1444660928</v>
      </c>
      <c r="O346" s="40">
        <f t="shared" si="59"/>
        <v>427110.72592469119</v>
      </c>
      <c r="Q346" s="4"/>
      <c r="R346" s="4"/>
      <c r="S346" s="4"/>
      <c r="T346" s="4"/>
      <c r="U346" s="4"/>
    </row>
    <row r="347" spans="1:21" s="34" customFormat="1" x14ac:dyDescent="0.3">
      <c r="A347" s="33">
        <v>1755</v>
      </c>
      <c r="B347" s="34" t="s">
        <v>399</v>
      </c>
      <c r="C347" s="35">
        <v>3231</v>
      </c>
      <c r="D347" s="35">
        <v>562</v>
      </c>
      <c r="E347" s="36">
        <f t="shared" si="51"/>
        <v>5749.1103202846971</v>
      </c>
      <c r="F347" s="37">
        <f t="shared" si="58"/>
        <v>0.69197324112993708</v>
      </c>
      <c r="G347" s="38">
        <f t="shared" si="52"/>
        <v>1535.5043054428111</v>
      </c>
      <c r="H347" s="38">
        <f t="shared" si="53"/>
        <v>604.92089914751159</v>
      </c>
      <c r="I347" s="36">
        <f t="shared" si="54"/>
        <v>2140.4252045903227</v>
      </c>
      <c r="J347" s="39">
        <f t="shared" si="60"/>
        <v>-94.293260832930258</v>
      </c>
      <c r="K347" s="36">
        <f t="shared" si="55"/>
        <v>2046.1319437573925</v>
      </c>
      <c r="L347" s="36">
        <f t="shared" si="56"/>
        <v>1202918.9649797613</v>
      </c>
      <c r="M347" s="36">
        <f t="shared" si="57"/>
        <v>1149926.1523916547</v>
      </c>
      <c r="N347" s="40">
        <f>'jan-mar'!M347</f>
        <v>1076762.120403813</v>
      </c>
      <c r="O347" s="40">
        <f t="shared" si="59"/>
        <v>73164.031987841707</v>
      </c>
      <c r="Q347" s="4"/>
      <c r="R347" s="4"/>
      <c r="S347" s="4"/>
      <c r="T347" s="4"/>
      <c r="U347" s="4"/>
    </row>
    <row r="348" spans="1:21" s="34" customFormat="1" x14ac:dyDescent="0.3">
      <c r="A348" s="33">
        <v>1756</v>
      </c>
      <c r="B348" s="34" t="s">
        <v>400</v>
      </c>
      <c r="C348" s="35">
        <v>42608</v>
      </c>
      <c r="D348" s="35">
        <v>6769</v>
      </c>
      <c r="E348" s="36">
        <f t="shared" si="51"/>
        <v>6294.5782242576452</v>
      </c>
      <c r="F348" s="37">
        <f t="shared" si="58"/>
        <v>0.75762673748271236</v>
      </c>
      <c r="G348" s="38">
        <f t="shared" si="52"/>
        <v>1208.2235630590424</v>
      </c>
      <c r="H348" s="38">
        <f t="shared" si="53"/>
        <v>414.00713275697973</v>
      </c>
      <c r="I348" s="36">
        <f t="shared" si="54"/>
        <v>1622.230695816022</v>
      </c>
      <c r="J348" s="39">
        <f t="shared" si="60"/>
        <v>-94.293260832930258</v>
      </c>
      <c r="K348" s="36">
        <f t="shared" si="55"/>
        <v>1527.9374349830919</v>
      </c>
      <c r="L348" s="36">
        <f t="shared" si="56"/>
        <v>10980879.579978652</v>
      </c>
      <c r="M348" s="36">
        <f t="shared" si="57"/>
        <v>10342608.497400548</v>
      </c>
      <c r="N348" s="40">
        <f>'jan-mar'!M348</f>
        <v>9152042.1583868507</v>
      </c>
      <c r="O348" s="40">
        <f t="shared" si="59"/>
        <v>1190566.3390136976</v>
      </c>
      <c r="Q348" s="4"/>
      <c r="R348" s="4"/>
      <c r="S348" s="4"/>
      <c r="T348" s="4"/>
      <c r="U348" s="4"/>
    </row>
    <row r="349" spans="1:21" s="34" customFormat="1" x14ac:dyDescent="0.3">
      <c r="A349" s="33">
        <v>1804</v>
      </c>
      <c r="B349" s="34" t="s">
        <v>401</v>
      </c>
      <c r="C349" s="35">
        <v>404533</v>
      </c>
      <c r="D349" s="35">
        <v>50488</v>
      </c>
      <c r="E349" s="36">
        <f t="shared" si="51"/>
        <v>8012.458405957851</v>
      </c>
      <c r="F349" s="37">
        <f t="shared" si="58"/>
        <v>0.9643938807413428</v>
      </c>
      <c r="G349" s="38">
        <f t="shared" si="52"/>
        <v>177.49545403891878</v>
      </c>
      <c r="H349" s="38">
        <f t="shared" si="53"/>
        <v>0</v>
      </c>
      <c r="I349" s="36">
        <f t="shared" si="54"/>
        <v>177.49545403891878</v>
      </c>
      <c r="J349" s="39">
        <f t="shared" si="60"/>
        <v>-94.293260832930258</v>
      </c>
      <c r="K349" s="36">
        <f t="shared" si="55"/>
        <v>83.202193205988522</v>
      </c>
      <c r="L349" s="36">
        <f t="shared" si="56"/>
        <v>8961390.4835169315</v>
      </c>
      <c r="M349" s="36">
        <f t="shared" si="57"/>
        <v>4200712.3305839486</v>
      </c>
      <c r="N349" s="40">
        <f>'jan-mar'!M349</f>
        <v>890720.64684598439</v>
      </c>
      <c r="O349" s="40">
        <f t="shared" si="59"/>
        <v>3309991.6837379644</v>
      </c>
      <c r="Q349" s="4"/>
      <c r="R349" s="4"/>
      <c r="S349" s="4"/>
      <c r="T349" s="4"/>
      <c r="U349" s="4"/>
    </row>
    <row r="350" spans="1:21" s="34" customFormat="1" x14ac:dyDescent="0.3">
      <c r="A350" s="33">
        <v>1805</v>
      </c>
      <c r="B350" s="34" t="s">
        <v>402</v>
      </c>
      <c r="C350" s="35">
        <v>152910</v>
      </c>
      <c r="D350" s="35">
        <v>18787</v>
      </c>
      <c r="E350" s="36">
        <f t="shared" si="51"/>
        <v>8139.1387661680947</v>
      </c>
      <c r="F350" s="37">
        <f t="shared" si="58"/>
        <v>0.97964135636081384</v>
      </c>
      <c r="G350" s="38">
        <f t="shared" si="52"/>
        <v>101.48723791277261</v>
      </c>
      <c r="H350" s="38">
        <f t="shared" si="53"/>
        <v>0</v>
      </c>
      <c r="I350" s="36">
        <f t="shared" si="54"/>
        <v>101.48723791277261</v>
      </c>
      <c r="J350" s="39">
        <f t="shared" si="60"/>
        <v>-94.293260832930258</v>
      </c>
      <c r="K350" s="36">
        <f t="shared" si="55"/>
        <v>7.1939770798423552</v>
      </c>
      <c r="L350" s="36">
        <f t="shared" si="56"/>
        <v>1906640.738667259</v>
      </c>
      <c r="M350" s="36">
        <f t="shared" si="57"/>
        <v>135153.24739899833</v>
      </c>
      <c r="N350" s="40">
        <f>'jan-mar'!M350</f>
        <v>3492968.8439291567</v>
      </c>
      <c r="O350" s="40">
        <f t="shared" si="59"/>
        <v>-3357815.5965301585</v>
      </c>
      <c r="Q350" s="4"/>
      <c r="R350" s="4"/>
      <c r="S350" s="4"/>
      <c r="T350" s="4"/>
      <c r="U350" s="4"/>
    </row>
    <row r="351" spans="1:21" s="34" customFormat="1" x14ac:dyDescent="0.3">
      <c r="A351" s="33">
        <v>1811</v>
      </c>
      <c r="B351" s="34" t="s">
        <v>403</v>
      </c>
      <c r="C351" s="35">
        <v>14259</v>
      </c>
      <c r="D351" s="35">
        <v>1465</v>
      </c>
      <c r="E351" s="36">
        <f t="shared" si="51"/>
        <v>9733.1058020477813</v>
      </c>
      <c r="F351" s="37">
        <f t="shared" si="58"/>
        <v>1.1714940908926719</v>
      </c>
      <c r="G351" s="38">
        <f t="shared" si="52"/>
        <v>-854.89298361503927</v>
      </c>
      <c r="H351" s="38">
        <f t="shared" si="53"/>
        <v>0</v>
      </c>
      <c r="I351" s="36">
        <f t="shared" si="54"/>
        <v>-854.89298361503927</v>
      </c>
      <c r="J351" s="39">
        <f t="shared" si="60"/>
        <v>-94.293260832930258</v>
      </c>
      <c r="K351" s="36">
        <f t="shared" si="55"/>
        <v>-949.18624444796956</v>
      </c>
      <c r="L351" s="36">
        <f t="shared" si="56"/>
        <v>-1252418.2209960325</v>
      </c>
      <c r="M351" s="36">
        <f t="shared" si="57"/>
        <v>-1390557.8481162754</v>
      </c>
      <c r="N351" s="40">
        <f>'jan-mar'!M351</f>
        <v>183980.64386843125</v>
      </c>
      <c r="O351" s="40">
        <f t="shared" si="59"/>
        <v>-1574538.4919847066</v>
      </c>
      <c r="Q351" s="4"/>
      <c r="R351" s="4"/>
      <c r="S351" s="4"/>
      <c r="T351" s="4"/>
      <c r="U351" s="4"/>
    </row>
    <row r="352" spans="1:21" s="34" customFormat="1" x14ac:dyDescent="0.3">
      <c r="A352" s="33">
        <v>1812</v>
      </c>
      <c r="B352" s="34" t="s">
        <v>404</v>
      </c>
      <c r="C352" s="35">
        <v>12020</v>
      </c>
      <c r="D352" s="35">
        <v>2031</v>
      </c>
      <c r="E352" s="36">
        <f t="shared" si="51"/>
        <v>5918.2668636139833</v>
      </c>
      <c r="F352" s="37">
        <f t="shared" si="58"/>
        <v>0.71233322641894892</v>
      </c>
      <c r="G352" s="38">
        <f t="shared" si="52"/>
        <v>1434.0103794452393</v>
      </c>
      <c r="H352" s="38">
        <f t="shared" si="53"/>
        <v>545.7161089822614</v>
      </c>
      <c r="I352" s="36">
        <f t="shared" si="54"/>
        <v>1979.7264884275007</v>
      </c>
      <c r="J352" s="39">
        <f t="shared" si="60"/>
        <v>-94.293260832930258</v>
      </c>
      <c r="K352" s="36">
        <f t="shared" si="55"/>
        <v>1885.4332275945706</v>
      </c>
      <c r="L352" s="36">
        <f t="shared" si="56"/>
        <v>4020824.4979962539</v>
      </c>
      <c r="M352" s="36">
        <f t="shared" si="57"/>
        <v>3829314.885244573</v>
      </c>
      <c r="N352" s="40">
        <f>'jan-mar'!M352</f>
        <v>3565651.0080785477</v>
      </c>
      <c r="O352" s="40">
        <f t="shared" si="59"/>
        <v>263663.87716602534</v>
      </c>
      <c r="Q352" s="4"/>
      <c r="R352" s="4"/>
      <c r="S352" s="4"/>
      <c r="T352" s="4"/>
      <c r="U352" s="4"/>
    </row>
    <row r="353" spans="1:21" s="34" customFormat="1" x14ac:dyDescent="0.3">
      <c r="A353" s="33">
        <v>1813</v>
      </c>
      <c r="B353" s="34" t="s">
        <v>405</v>
      </c>
      <c r="C353" s="35">
        <v>53349</v>
      </c>
      <c r="D353" s="35">
        <v>7962</v>
      </c>
      <c r="E353" s="36">
        <f t="shared" si="51"/>
        <v>6700.4521477015824</v>
      </c>
      <c r="F353" s="37">
        <f t="shared" si="58"/>
        <v>0.80647845168702725</v>
      </c>
      <c r="G353" s="38">
        <f t="shared" si="52"/>
        <v>964.69920899267993</v>
      </c>
      <c r="H353" s="38">
        <f t="shared" si="53"/>
        <v>271.95125955160171</v>
      </c>
      <c r="I353" s="36">
        <f t="shared" si="54"/>
        <v>1236.6504685442817</v>
      </c>
      <c r="J353" s="39">
        <f t="shared" si="60"/>
        <v>-94.293260832930258</v>
      </c>
      <c r="K353" s="36">
        <f t="shared" si="55"/>
        <v>1142.3572077113515</v>
      </c>
      <c r="L353" s="36">
        <f t="shared" si="56"/>
        <v>9846211.0305495709</v>
      </c>
      <c r="M353" s="36">
        <f t="shared" si="57"/>
        <v>9095448.0877977815</v>
      </c>
      <c r="N353" s="40">
        <f>'jan-mar'!M353</f>
        <v>8095139.3285678979</v>
      </c>
      <c r="O353" s="40">
        <f t="shared" si="59"/>
        <v>1000308.7592298836</v>
      </c>
      <c r="Q353" s="4"/>
      <c r="R353" s="4"/>
      <c r="S353" s="4"/>
      <c r="T353" s="4"/>
      <c r="U353" s="4"/>
    </row>
    <row r="354" spans="1:21" s="34" customFormat="1" x14ac:dyDescent="0.3">
      <c r="A354" s="33">
        <v>1815</v>
      </c>
      <c r="B354" s="34" t="s">
        <v>406</v>
      </c>
      <c r="C354" s="35">
        <v>6883</v>
      </c>
      <c r="D354" s="35">
        <v>1244</v>
      </c>
      <c r="E354" s="36">
        <f t="shared" si="51"/>
        <v>5532.9581993569136</v>
      </c>
      <c r="F354" s="37">
        <f t="shared" si="58"/>
        <v>0.66595678373690836</v>
      </c>
      <c r="G354" s="38">
        <f t="shared" si="52"/>
        <v>1665.1955779994812</v>
      </c>
      <c r="H354" s="38">
        <f t="shared" si="53"/>
        <v>680.57414147223574</v>
      </c>
      <c r="I354" s="36">
        <f t="shared" si="54"/>
        <v>2345.7697194717171</v>
      </c>
      <c r="J354" s="39">
        <f t="shared" si="60"/>
        <v>-94.293260832930258</v>
      </c>
      <c r="K354" s="36">
        <f t="shared" si="55"/>
        <v>2251.4764586387869</v>
      </c>
      <c r="L354" s="36">
        <f t="shared" si="56"/>
        <v>2918137.531022816</v>
      </c>
      <c r="M354" s="36">
        <f t="shared" si="57"/>
        <v>2800836.7145466506</v>
      </c>
      <c r="N354" s="40">
        <f>'jan-mar'!M354</f>
        <v>2602218.4658048823</v>
      </c>
      <c r="O354" s="40">
        <f t="shared" si="59"/>
        <v>198618.2487417683</v>
      </c>
      <c r="Q354" s="4"/>
      <c r="R354" s="4"/>
      <c r="S354" s="4"/>
      <c r="T354" s="4"/>
      <c r="U354" s="4"/>
    </row>
    <row r="355" spans="1:21" s="34" customFormat="1" x14ac:dyDescent="0.3">
      <c r="A355" s="33">
        <v>1816</v>
      </c>
      <c r="B355" s="34" t="s">
        <v>407</v>
      </c>
      <c r="C355" s="35">
        <v>2980</v>
      </c>
      <c r="D355" s="35">
        <v>507</v>
      </c>
      <c r="E355" s="36">
        <f t="shared" si="51"/>
        <v>5877.7120315581851</v>
      </c>
      <c r="F355" s="37">
        <f t="shared" si="58"/>
        <v>0.70745197401331739</v>
      </c>
      <c r="G355" s="38">
        <f t="shared" si="52"/>
        <v>1458.3432786787182</v>
      </c>
      <c r="H355" s="38">
        <f t="shared" si="53"/>
        <v>559.91030020179073</v>
      </c>
      <c r="I355" s="36">
        <f t="shared" si="54"/>
        <v>2018.2535788805089</v>
      </c>
      <c r="J355" s="39">
        <f t="shared" si="60"/>
        <v>-94.293260832930258</v>
      </c>
      <c r="K355" s="36">
        <f t="shared" si="55"/>
        <v>1923.9603180475788</v>
      </c>
      <c r="L355" s="36">
        <f t="shared" si="56"/>
        <v>1023254.5644924181</v>
      </c>
      <c r="M355" s="36">
        <f t="shared" si="57"/>
        <v>975447.88125012245</v>
      </c>
      <c r="N355" s="40">
        <f>'jan-mar'!M355</f>
        <v>986179.35061340441</v>
      </c>
      <c r="O355" s="40">
        <f t="shared" si="59"/>
        <v>-10731.469363281969</v>
      </c>
      <c r="Q355" s="4"/>
      <c r="R355" s="4"/>
      <c r="S355" s="4"/>
      <c r="T355" s="4"/>
      <c r="U355" s="4"/>
    </row>
    <row r="356" spans="1:21" s="34" customFormat="1" x14ac:dyDescent="0.3">
      <c r="A356" s="33">
        <v>1818</v>
      </c>
      <c r="B356" s="34" t="s">
        <v>322</v>
      </c>
      <c r="C356" s="35">
        <v>11773</v>
      </c>
      <c r="D356" s="35">
        <v>1743</v>
      </c>
      <c r="E356" s="36">
        <f t="shared" si="51"/>
        <v>6754.446356855995</v>
      </c>
      <c r="F356" s="37">
        <f t="shared" si="58"/>
        <v>0.81297729165170829</v>
      </c>
      <c r="G356" s="38">
        <f t="shared" si="52"/>
        <v>932.30268350003234</v>
      </c>
      <c r="H356" s="38">
        <f t="shared" si="53"/>
        <v>253.0532863475573</v>
      </c>
      <c r="I356" s="36">
        <f t="shared" si="54"/>
        <v>1185.3559698475897</v>
      </c>
      <c r="J356" s="39">
        <f t="shared" si="60"/>
        <v>-94.293260832930258</v>
      </c>
      <c r="K356" s="36">
        <f t="shared" si="55"/>
        <v>1091.0627090146595</v>
      </c>
      <c r="L356" s="36">
        <f t="shared" si="56"/>
        <v>2066075.4554443487</v>
      </c>
      <c r="M356" s="36">
        <f t="shared" si="57"/>
        <v>1901722.3018125514</v>
      </c>
      <c r="N356" s="40">
        <f>'jan-mar'!M356</f>
        <v>1842974.8680851355</v>
      </c>
      <c r="O356" s="40">
        <f t="shared" si="59"/>
        <v>58747.433727415977</v>
      </c>
      <c r="Q356" s="4"/>
      <c r="R356" s="4"/>
      <c r="S356" s="4"/>
      <c r="T356" s="4"/>
      <c r="U356" s="4"/>
    </row>
    <row r="357" spans="1:21" s="34" customFormat="1" x14ac:dyDescent="0.3">
      <c r="A357" s="33">
        <v>1820</v>
      </c>
      <c r="B357" s="34" t="s">
        <v>408</v>
      </c>
      <c r="C357" s="35">
        <v>50678</v>
      </c>
      <c r="D357" s="35">
        <v>7437</v>
      </c>
      <c r="E357" s="36">
        <f t="shared" si="51"/>
        <v>6814.3068441575906</v>
      </c>
      <c r="F357" s="37">
        <f t="shared" si="58"/>
        <v>0.82018220738754888</v>
      </c>
      <c r="G357" s="38">
        <f t="shared" si="52"/>
        <v>896.38639111907503</v>
      </c>
      <c r="H357" s="38">
        <f t="shared" si="53"/>
        <v>232.10211579199884</v>
      </c>
      <c r="I357" s="36">
        <f t="shared" si="54"/>
        <v>1128.488506911074</v>
      </c>
      <c r="J357" s="39">
        <f t="shared" si="60"/>
        <v>-94.293260832930258</v>
      </c>
      <c r="K357" s="36">
        <f t="shared" si="55"/>
        <v>1034.1952460781438</v>
      </c>
      <c r="L357" s="36">
        <f t="shared" si="56"/>
        <v>8392569.0258976575</v>
      </c>
      <c r="M357" s="36">
        <f t="shared" si="57"/>
        <v>7691310.0450831549</v>
      </c>
      <c r="N357" s="40">
        <f>'jan-mar'!M357</f>
        <v>6691058.3442049064</v>
      </c>
      <c r="O357" s="40">
        <f t="shared" si="59"/>
        <v>1000251.7008782485</v>
      </c>
      <c r="Q357" s="4"/>
      <c r="R357" s="4"/>
      <c r="S357" s="4"/>
      <c r="T357" s="4"/>
      <c r="U357" s="4"/>
    </row>
    <row r="358" spans="1:21" s="34" customFormat="1" x14ac:dyDescent="0.3">
      <c r="A358" s="33">
        <v>1822</v>
      </c>
      <c r="B358" s="34" t="s">
        <v>409</v>
      </c>
      <c r="C358" s="35">
        <v>12242</v>
      </c>
      <c r="D358" s="35">
        <v>2216</v>
      </c>
      <c r="E358" s="36">
        <f t="shared" si="51"/>
        <v>5524.3682310469312</v>
      </c>
      <c r="F358" s="37">
        <f t="shared" si="58"/>
        <v>0.66492287972715403</v>
      </c>
      <c r="G358" s="38">
        <f t="shared" si="52"/>
        <v>1670.3495589854706</v>
      </c>
      <c r="H358" s="38">
        <f t="shared" si="53"/>
        <v>683.58063038072964</v>
      </c>
      <c r="I358" s="36">
        <f t="shared" si="54"/>
        <v>2353.9301893662005</v>
      </c>
      <c r="J358" s="39">
        <f t="shared" si="60"/>
        <v>-94.293260832930258</v>
      </c>
      <c r="K358" s="36">
        <f t="shared" si="55"/>
        <v>2259.6369285332703</v>
      </c>
      <c r="L358" s="36">
        <f t="shared" si="56"/>
        <v>5216309.2996355006</v>
      </c>
      <c r="M358" s="36">
        <f t="shared" si="57"/>
        <v>5007355.433629727</v>
      </c>
      <c r="N358" s="40">
        <f>'jan-mar'!M358</f>
        <v>4787606.6882826518</v>
      </c>
      <c r="O358" s="40">
        <f t="shared" si="59"/>
        <v>219748.74534707516</v>
      </c>
      <c r="Q358" s="4"/>
      <c r="R358" s="4"/>
      <c r="S358" s="4"/>
      <c r="T358" s="4"/>
      <c r="U358" s="4"/>
    </row>
    <row r="359" spans="1:21" s="34" customFormat="1" x14ac:dyDescent="0.3">
      <c r="A359" s="33">
        <v>1824</v>
      </c>
      <c r="B359" s="34" t="s">
        <v>410</v>
      </c>
      <c r="C359" s="35">
        <v>93629</v>
      </c>
      <c r="D359" s="35">
        <v>13427</v>
      </c>
      <c r="E359" s="36">
        <f t="shared" si="51"/>
        <v>6973.1883518284058</v>
      </c>
      <c r="F359" s="37">
        <f t="shared" si="58"/>
        <v>0.83930547093507124</v>
      </c>
      <c r="G359" s="38">
        <f t="shared" si="52"/>
        <v>801.05748651658598</v>
      </c>
      <c r="H359" s="38">
        <f t="shared" si="53"/>
        <v>176.49358810721355</v>
      </c>
      <c r="I359" s="36">
        <f t="shared" si="54"/>
        <v>977.55107462379954</v>
      </c>
      <c r="J359" s="39">
        <f t="shared" si="60"/>
        <v>-94.293260832930258</v>
      </c>
      <c r="K359" s="36">
        <f t="shared" si="55"/>
        <v>883.25781379086925</v>
      </c>
      <c r="L359" s="36">
        <f t="shared" si="56"/>
        <v>13125578.278973756</v>
      </c>
      <c r="M359" s="36">
        <f t="shared" si="57"/>
        <v>11859502.665770002</v>
      </c>
      <c r="N359" s="40">
        <f>'jan-mar'!M359</f>
        <v>11551140.908651236</v>
      </c>
      <c r="O359" s="40">
        <f t="shared" si="59"/>
        <v>308361.75711876526</v>
      </c>
      <c r="Q359" s="4"/>
      <c r="R359" s="4"/>
      <c r="S359" s="4"/>
      <c r="T359" s="4"/>
      <c r="U359" s="4"/>
    </row>
    <row r="360" spans="1:21" s="34" customFormat="1" x14ac:dyDescent="0.3">
      <c r="A360" s="33">
        <v>1825</v>
      </c>
      <c r="B360" s="34" t="s">
        <v>411</v>
      </c>
      <c r="C360" s="35">
        <v>10902</v>
      </c>
      <c r="D360" s="35">
        <v>1462</v>
      </c>
      <c r="E360" s="36">
        <f t="shared" si="51"/>
        <v>7456.9083447332423</v>
      </c>
      <c r="F360" s="37">
        <f t="shared" si="58"/>
        <v>0.89752687783844998</v>
      </c>
      <c r="G360" s="38">
        <f t="shared" si="52"/>
        <v>510.82549077368401</v>
      </c>
      <c r="H360" s="38">
        <f t="shared" si="53"/>
        <v>7.1915905905207635</v>
      </c>
      <c r="I360" s="36">
        <f t="shared" si="54"/>
        <v>518.01708136420473</v>
      </c>
      <c r="J360" s="39">
        <f t="shared" si="60"/>
        <v>-94.293260832930258</v>
      </c>
      <c r="K360" s="36">
        <f t="shared" si="55"/>
        <v>423.72382053127444</v>
      </c>
      <c r="L360" s="36">
        <f t="shared" si="56"/>
        <v>757340.97295446729</v>
      </c>
      <c r="M360" s="36">
        <f t="shared" si="57"/>
        <v>619484.22561672318</v>
      </c>
      <c r="N360" s="40">
        <f>'jan-mar'!M360</f>
        <v>1554443.8078832282</v>
      </c>
      <c r="O360" s="40">
        <f t="shared" si="59"/>
        <v>-934959.58226650499</v>
      </c>
      <c r="Q360" s="4"/>
      <c r="R360" s="4"/>
      <c r="S360" s="4"/>
      <c r="T360" s="4"/>
      <c r="U360" s="4"/>
    </row>
    <row r="361" spans="1:21" s="34" customFormat="1" x14ac:dyDescent="0.3">
      <c r="A361" s="33">
        <v>1826</v>
      </c>
      <c r="B361" s="34" t="s">
        <v>412</v>
      </c>
      <c r="C361" s="35">
        <v>9944</v>
      </c>
      <c r="D361" s="35">
        <v>1465</v>
      </c>
      <c r="E361" s="36">
        <f t="shared" si="51"/>
        <v>6787.713310580205</v>
      </c>
      <c r="F361" s="37">
        <f t="shared" si="58"/>
        <v>0.81698136193539028</v>
      </c>
      <c r="G361" s="38">
        <f t="shared" si="52"/>
        <v>912.34251126550646</v>
      </c>
      <c r="H361" s="38">
        <f t="shared" si="53"/>
        <v>241.4098525440838</v>
      </c>
      <c r="I361" s="36">
        <f t="shared" si="54"/>
        <v>1153.7523638095902</v>
      </c>
      <c r="J361" s="39">
        <f t="shared" si="60"/>
        <v>-94.293260832930258</v>
      </c>
      <c r="K361" s="36">
        <f t="shared" si="55"/>
        <v>1059.45910297666</v>
      </c>
      <c r="L361" s="36">
        <f t="shared" si="56"/>
        <v>1690247.2129810497</v>
      </c>
      <c r="M361" s="36">
        <f t="shared" si="57"/>
        <v>1552107.585860807</v>
      </c>
      <c r="N361" s="40">
        <f>'jan-mar'!M361</f>
        <v>2095927.41350816</v>
      </c>
      <c r="O361" s="40">
        <f t="shared" si="59"/>
        <v>-543819.82764735306</v>
      </c>
      <c r="Q361" s="4"/>
      <c r="R361" s="4"/>
      <c r="S361" s="4"/>
      <c r="T361" s="4"/>
      <c r="U361" s="4"/>
    </row>
    <row r="362" spans="1:21" s="34" customFormat="1" x14ac:dyDescent="0.3">
      <c r="A362" s="33">
        <v>1827</v>
      </c>
      <c r="B362" s="34" t="s">
        <v>413</v>
      </c>
      <c r="C362" s="35">
        <v>9750</v>
      </c>
      <c r="D362" s="35">
        <v>1402</v>
      </c>
      <c r="E362" s="36">
        <f t="shared" si="51"/>
        <v>6954.35092724679</v>
      </c>
      <c r="F362" s="37">
        <f t="shared" si="58"/>
        <v>0.83703816468834813</v>
      </c>
      <c r="G362" s="38">
        <f t="shared" si="52"/>
        <v>812.35994126555545</v>
      </c>
      <c r="H362" s="38">
        <f t="shared" si="53"/>
        <v>183.08668671077908</v>
      </c>
      <c r="I362" s="36">
        <f t="shared" si="54"/>
        <v>995.44662797633453</v>
      </c>
      <c r="J362" s="39">
        <f t="shared" si="60"/>
        <v>-94.293260832930258</v>
      </c>
      <c r="K362" s="36">
        <f t="shared" si="55"/>
        <v>901.15336714340424</v>
      </c>
      <c r="L362" s="36">
        <f t="shared" si="56"/>
        <v>1395616.1724228209</v>
      </c>
      <c r="M362" s="36">
        <f t="shared" si="57"/>
        <v>1263417.0207350526</v>
      </c>
      <c r="N362" s="40">
        <f>'jan-mar'!M362</f>
        <v>1124421.6953846016</v>
      </c>
      <c r="O362" s="40">
        <f t="shared" si="59"/>
        <v>138995.32535045105</v>
      </c>
      <c r="Q362" s="4"/>
      <c r="R362" s="4"/>
      <c r="S362" s="4"/>
      <c r="T362" s="4"/>
      <c r="U362" s="4"/>
    </row>
    <row r="363" spans="1:21" s="34" customFormat="1" x14ac:dyDescent="0.3">
      <c r="A363" s="33">
        <v>1828</v>
      </c>
      <c r="B363" s="34" t="s">
        <v>414</v>
      </c>
      <c r="C363" s="35">
        <v>10318</v>
      </c>
      <c r="D363" s="35">
        <v>1838</v>
      </c>
      <c r="E363" s="36">
        <f t="shared" si="51"/>
        <v>5613.7105549510334</v>
      </c>
      <c r="F363" s="37">
        <f t="shared" si="58"/>
        <v>0.67567628225343235</v>
      </c>
      <c r="G363" s="38">
        <f t="shared" si="52"/>
        <v>1616.7441646430093</v>
      </c>
      <c r="H363" s="38">
        <f t="shared" si="53"/>
        <v>652.31081701429389</v>
      </c>
      <c r="I363" s="36">
        <f t="shared" si="54"/>
        <v>2269.054981657303</v>
      </c>
      <c r="J363" s="39">
        <f t="shared" si="60"/>
        <v>-94.293260832930258</v>
      </c>
      <c r="K363" s="36">
        <f t="shared" si="55"/>
        <v>2174.7617208243728</v>
      </c>
      <c r="L363" s="36">
        <f t="shared" si="56"/>
        <v>4170523.0562861226</v>
      </c>
      <c r="M363" s="36">
        <f t="shared" si="57"/>
        <v>3997212.0428751973</v>
      </c>
      <c r="N363" s="40">
        <f>'jan-mar'!M363</f>
        <v>3656322.379541296</v>
      </c>
      <c r="O363" s="40">
        <f t="shared" si="59"/>
        <v>340889.6633339012</v>
      </c>
      <c r="Q363" s="4"/>
      <c r="R363" s="4"/>
      <c r="S363" s="4"/>
      <c r="T363" s="4"/>
      <c r="U363" s="4"/>
    </row>
    <row r="364" spans="1:21" s="34" customFormat="1" x14ac:dyDescent="0.3">
      <c r="A364" s="33">
        <v>1832</v>
      </c>
      <c r="B364" s="34" t="s">
        <v>415</v>
      </c>
      <c r="C364" s="35">
        <v>55491</v>
      </c>
      <c r="D364" s="35">
        <v>4486</v>
      </c>
      <c r="E364" s="36">
        <f t="shared" si="51"/>
        <v>12369.817209094963</v>
      </c>
      <c r="F364" s="37">
        <f t="shared" si="58"/>
        <v>1.488853410267911</v>
      </c>
      <c r="G364" s="38">
        <f t="shared" si="52"/>
        <v>-2436.9198278433482</v>
      </c>
      <c r="H364" s="38">
        <f t="shared" si="53"/>
        <v>0</v>
      </c>
      <c r="I364" s="36">
        <f t="shared" si="54"/>
        <v>-2436.9198278433482</v>
      </c>
      <c r="J364" s="39">
        <f t="shared" si="60"/>
        <v>-94.293260832930258</v>
      </c>
      <c r="K364" s="36">
        <f t="shared" si="55"/>
        <v>-2531.2130886762784</v>
      </c>
      <c r="L364" s="36">
        <f t="shared" si="56"/>
        <v>-10932022.34770526</v>
      </c>
      <c r="M364" s="36">
        <f t="shared" si="57"/>
        <v>-11355021.915801784</v>
      </c>
      <c r="N364" s="40">
        <f>'jan-mar'!M364</f>
        <v>-3327414.9021202861</v>
      </c>
      <c r="O364" s="40">
        <f t="shared" si="59"/>
        <v>-8027607.0136814974</v>
      </c>
      <c r="Q364" s="4"/>
      <c r="R364" s="4"/>
      <c r="S364" s="4"/>
      <c r="T364" s="4"/>
      <c r="U364" s="4"/>
    </row>
    <row r="365" spans="1:21" s="34" customFormat="1" x14ac:dyDescent="0.3">
      <c r="A365" s="33">
        <v>1833</v>
      </c>
      <c r="B365" s="34" t="s">
        <v>416</v>
      </c>
      <c r="C365" s="35">
        <v>207617</v>
      </c>
      <c r="D365" s="35">
        <v>26039</v>
      </c>
      <c r="E365" s="36">
        <f t="shared" si="51"/>
        <v>7973.3092668689278</v>
      </c>
      <c r="F365" s="37">
        <f t="shared" si="58"/>
        <v>0.95968182006523672</v>
      </c>
      <c r="G365" s="38">
        <f t="shared" si="52"/>
        <v>200.98493749227273</v>
      </c>
      <c r="H365" s="38">
        <f t="shared" si="53"/>
        <v>0</v>
      </c>
      <c r="I365" s="36">
        <f t="shared" si="54"/>
        <v>200.98493749227273</v>
      </c>
      <c r="J365" s="39">
        <f t="shared" si="60"/>
        <v>-94.293260832930258</v>
      </c>
      <c r="K365" s="36">
        <f t="shared" si="55"/>
        <v>106.69167665934248</v>
      </c>
      <c r="L365" s="36">
        <f t="shared" si="56"/>
        <v>5233446.7873612894</v>
      </c>
      <c r="M365" s="36">
        <f t="shared" si="57"/>
        <v>2778144.5685326187</v>
      </c>
      <c r="N365" s="40">
        <f>'jan-mar'!M365</f>
        <v>7751208.8639522754</v>
      </c>
      <c r="O365" s="40">
        <f t="shared" si="59"/>
        <v>-4973064.2954196567</v>
      </c>
      <c r="Q365" s="4"/>
      <c r="R365" s="4"/>
      <c r="S365" s="4"/>
      <c r="T365" s="4"/>
      <c r="U365" s="4"/>
    </row>
    <row r="366" spans="1:21" s="34" customFormat="1" x14ac:dyDescent="0.3">
      <c r="A366" s="33">
        <v>1834</v>
      </c>
      <c r="B366" s="34" t="s">
        <v>417</v>
      </c>
      <c r="C366" s="35">
        <v>14674</v>
      </c>
      <c r="D366" s="35">
        <v>1923</v>
      </c>
      <c r="E366" s="36">
        <f t="shared" si="51"/>
        <v>7630.7852314092561</v>
      </c>
      <c r="F366" s="37">
        <f t="shared" si="58"/>
        <v>0.9184550121284224</v>
      </c>
      <c r="G366" s="38">
        <f t="shared" si="52"/>
        <v>406.49935876807575</v>
      </c>
      <c r="H366" s="38">
        <f t="shared" si="53"/>
        <v>0</v>
      </c>
      <c r="I366" s="36">
        <f t="shared" si="54"/>
        <v>406.49935876807575</v>
      </c>
      <c r="J366" s="39">
        <f t="shared" si="60"/>
        <v>-94.293260832930258</v>
      </c>
      <c r="K366" s="36">
        <f t="shared" si="55"/>
        <v>312.20609793514552</v>
      </c>
      <c r="L366" s="36">
        <f t="shared" si="56"/>
        <v>781698.26691100968</v>
      </c>
      <c r="M366" s="36">
        <f t="shared" si="57"/>
        <v>600372.32632928481</v>
      </c>
      <c r="N366" s="40">
        <f>'jan-mar'!M366</f>
        <v>1452491.2055810194</v>
      </c>
      <c r="O366" s="40">
        <f t="shared" si="59"/>
        <v>-852118.87925173459</v>
      </c>
      <c r="Q366" s="4"/>
      <c r="R366" s="4"/>
      <c r="S366" s="4"/>
      <c r="T366" s="4"/>
      <c r="U366" s="4"/>
    </row>
    <row r="367" spans="1:21" s="34" customFormat="1" x14ac:dyDescent="0.3">
      <c r="A367" s="33">
        <v>1835</v>
      </c>
      <c r="B367" s="34" t="s">
        <v>418</v>
      </c>
      <c r="C367" s="35">
        <v>3345</v>
      </c>
      <c r="D367" s="35">
        <v>478</v>
      </c>
      <c r="E367" s="36">
        <f t="shared" si="51"/>
        <v>6997.9079497907951</v>
      </c>
      <c r="F367" s="37">
        <f t="shared" si="58"/>
        <v>0.8422807661318098</v>
      </c>
      <c r="G367" s="38">
        <f t="shared" si="52"/>
        <v>786.22572773915238</v>
      </c>
      <c r="H367" s="38">
        <f t="shared" si="53"/>
        <v>167.84172882037728</v>
      </c>
      <c r="I367" s="36">
        <f t="shared" si="54"/>
        <v>954.06745655952966</v>
      </c>
      <c r="J367" s="39">
        <f t="shared" si="60"/>
        <v>-94.293260832930258</v>
      </c>
      <c r="K367" s="36">
        <f t="shared" si="55"/>
        <v>859.77419572659937</v>
      </c>
      <c r="L367" s="36">
        <f t="shared" si="56"/>
        <v>456044.24423545517</v>
      </c>
      <c r="M367" s="36">
        <f t="shared" si="57"/>
        <v>410972.06555731449</v>
      </c>
      <c r="N367" s="40">
        <f>'jan-mar'!M367</f>
        <v>547121.16290573427</v>
      </c>
      <c r="O367" s="40">
        <f t="shared" si="59"/>
        <v>-136149.09734841977</v>
      </c>
      <c r="Q367" s="4"/>
      <c r="R367" s="4"/>
      <c r="S367" s="4"/>
      <c r="T367" s="4"/>
      <c r="U367" s="4"/>
    </row>
    <row r="368" spans="1:21" s="34" customFormat="1" x14ac:dyDescent="0.3">
      <c r="A368" s="33">
        <v>1836</v>
      </c>
      <c r="B368" s="34" t="s">
        <v>419</v>
      </c>
      <c r="C368" s="35">
        <v>8081</v>
      </c>
      <c r="D368" s="35">
        <v>1268</v>
      </c>
      <c r="E368" s="36">
        <f t="shared" si="51"/>
        <v>6373.0283911671922</v>
      </c>
      <c r="F368" s="37">
        <f t="shared" si="58"/>
        <v>0.76706914043540009</v>
      </c>
      <c r="G368" s="38">
        <f t="shared" si="52"/>
        <v>1161.1534629133141</v>
      </c>
      <c r="H368" s="38">
        <f t="shared" si="53"/>
        <v>386.54957433863825</v>
      </c>
      <c r="I368" s="36">
        <f t="shared" si="54"/>
        <v>1547.7030372519523</v>
      </c>
      <c r="J368" s="39">
        <f t="shared" si="60"/>
        <v>-94.293260832930258</v>
      </c>
      <c r="K368" s="36">
        <f t="shared" si="55"/>
        <v>1453.4097764190221</v>
      </c>
      <c r="L368" s="36">
        <f t="shared" si="56"/>
        <v>1962487.4512354755</v>
      </c>
      <c r="M368" s="36">
        <f t="shared" si="57"/>
        <v>1842923.5964993201</v>
      </c>
      <c r="N368" s="40">
        <f>'jan-mar'!M368</f>
        <v>1993137.3108043324</v>
      </c>
      <c r="O368" s="40">
        <f t="shared" si="59"/>
        <v>-150213.71430501225</v>
      </c>
      <c r="Q368" s="4"/>
      <c r="R368" s="4"/>
      <c r="S368" s="4"/>
      <c r="T368" s="4"/>
      <c r="U368" s="4"/>
    </row>
    <row r="369" spans="1:21" s="34" customFormat="1" x14ac:dyDescent="0.3">
      <c r="A369" s="33">
        <v>1837</v>
      </c>
      <c r="B369" s="34" t="s">
        <v>420</v>
      </c>
      <c r="C369" s="35">
        <v>68314</v>
      </c>
      <c r="D369" s="35">
        <v>6471</v>
      </c>
      <c r="E369" s="36">
        <f t="shared" si="51"/>
        <v>10556.9463761397</v>
      </c>
      <c r="F369" s="37">
        <f t="shared" si="58"/>
        <v>1.2706530216610248</v>
      </c>
      <c r="G369" s="38">
        <f t="shared" si="52"/>
        <v>-1349.1973280701907</v>
      </c>
      <c r="H369" s="38">
        <f t="shared" si="53"/>
        <v>0</v>
      </c>
      <c r="I369" s="36">
        <f t="shared" si="54"/>
        <v>-1349.1973280701907</v>
      </c>
      <c r="J369" s="39">
        <f t="shared" si="60"/>
        <v>-94.293260832930258</v>
      </c>
      <c r="K369" s="36">
        <f t="shared" si="55"/>
        <v>-1443.4905889031209</v>
      </c>
      <c r="L369" s="36">
        <f t="shared" si="56"/>
        <v>-8730655.9099422041</v>
      </c>
      <c r="M369" s="36">
        <f t="shared" si="57"/>
        <v>-9340827.6007920951</v>
      </c>
      <c r="N369" s="40">
        <f>'jan-mar'!M369</f>
        <v>-3243701.8795408728</v>
      </c>
      <c r="O369" s="40">
        <f t="shared" si="59"/>
        <v>-6097125.7212512223</v>
      </c>
      <c r="Q369" s="4"/>
      <c r="R369" s="4"/>
      <c r="S369" s="4"/>
      <c r="T369" s="4"/>
      <c r="U369" s="4"/>
    </row>
    <row r="370" spans="1:21" s="34" customFormat="1" x14ac:dyDescent="0.3">
      <c r="A370" s="33">
        <v>1838</v>
      </c>
      <c r="B370" s="34" t="s">
        <v>421</v>
      </c>
      <c r="C370" s="35">
        <v>19604</v>
      </c>
      <c r="D370" s="35">
        <v>2043</v>
      </c>
      <c r="E370" s="36">
        <f t="shared" si="51"/>
        <v>9595.6926089084682</v>
      </c>
      <c r="F370" s="37">
        <f t="shared" si="58"/>
        <v>1.154954792230211</v>
      </c>
      <c r="G370" s="38">
        <f t="shared" si="52"/>
        <v>-772.44506773145145</v>
      </c>
      <c r="H370" s="38">
        <f t="shared" si="53"/>
        <v>0</v>
      </c>
      <c r="I370" s="36">
        <f t="shared" si="54"/>
        <v>-772.44506773145145</v>
      </c>
      <c r="J370" s="39">
        <f t="shared" si="60"/>
        <v>-94.293260832930258</v>
      </c>
      <c r="K370" s="36">
        <f t="shared" si="55"/>
        <v>-866.73832856438173</v>
      </c>
      <c r="L370" s="36">
        <f t="shared" si="56"/>
        <v>-1578105.2733753554</v>
      </c>
      <c r="M370" s="36">
        <f t="shared" si="57"/>
        <v>-1770746.4052570318</v>
      </c>
      <c r="N370" s="40">
        <f>'jan-mar'!M370</f>
        <v>-996573.75056436448</v>
      </c>
      <c r="O370" s="40">
        <f t="shared" si="59"/>
        <v>-774172.6546926673</v>
      </c>
      <c r="Q370" s="4"/>
      <c r="R370" s="4"/>
      <c r="S370" s="4"/>
      <c r="T370" s="4"/>
      <c r="U370" s="4"/>
    </row>
    <row r="371" spans="1:21" s="34" customFormat="1" x14ac:dyDescent="0.3">
      <c r="A371" s="33">
        <v>1839</v>
      </c>
      <c r="B371" s="34" t="s">
        <v>422</v>
      </c>
      <c r="C371" s="35">
        <v>12468</v>
      </c>
      <c r="D371" s="35">
        <v>1034</v>
      </c>
      <c r="E371" s="36">
        <f t="shared" si="51"/>
        <v>12058.027079303674</v>
      </c>
      <c r="F371" s="37">
        <f t="shared" si="58"/>
        <v>1.4513257904024921</v>
      </c>
      <c r="G371" s="38">
        <f t="shared" si="52"/>
        <v>-2249.8457499685751</v>
      </c>
      <c r="H371" s="38">
        <f t="shared" si="53"/>
        <v>0</v>
      </c>
      <c r="I371" s="36">
        <f t="shared" si="54"/>
        <v>-2249.8457499685751</v>
      </c>
      <c r="J371" s="39">
        <f t="shared" si="60"/>
        <v>-94.293260832930258</v>
      </c>
      <c r="K371" s="36">
        <f t="shared" si="55"/>
        <v>-2344.1390108015053</v>
      </c>
      <c r="L371" s="36">
        <f t="shared" si="56"/>
        <v>-2326340.5054675066</v>
      </c>
      <c r="M371" s="36">
        <f t="shared" si="57"/>
        <v>-2423839.7371687563</v>
      </c>
      <c r="N371" s="40">
        <f>'jan-mar'!M371</f>
        <v>-581195.23156316858</v>
      </c>
      <c r="O371" s="40">
        <f t="shared" si="59"/>
        <v>-1842644.5056055877</v>
      </c>
      <c r="Q371" s="4"/>
      <c r="R371" s="4"/>
      <c r="S371" s="4"/>
      <c r="T371" s="4"/>
      <c r="U371" s="4"/>
    </row>
    <row r="372" spans="1:21" s="34" customFormat="1" x14ac:dyDescent="0.3">
      <c r="A372" s="33">
        <v>1840</v>
      </c>
      <c r="B372" s="34" t="s">
        <v>423</v>
      </c>
      <c r="C372" s="35">
        <v>31135</v>
      </c>
      <c r="D372" s="35">
        <v>4700</v>
      </c>
      <c r="E372" s="36">
        <f t="shared" si="51"/>
        <v>6624.4680851063831</v>
      </c>
      <c r="F372" s="37">
        <f t="shared" si="58"/>
        <v>0.79733287347769888</v>
      </c>
      <c r="G372" s="38">
        <f t="shared" si="52"/>
        <v>1010.2896465497995</v>
      </c>
      <c r="H372" s="38">
        <f t="shared" si="53"/>
        <v>298.54568145992147</v>
      </c>
      <c r="I372" s="36">
        <f t="shared" si="54"/>
        <v>1308.835328009721</v>
      </c>
      <c r="J372" s="39">
        <f t="shared" si="60"/>
        <v>-94.293260832930258</v>
      </c>
      <c r="K372" s="36">
        <f t="shared" si="55"/>
        <v>1214.5420671767909</v>
      </c>
      <c r="L372" s="36">
        <f t="shared" si="56"/>
        <v>6151526.0416456889</v>
      </c>
      <c r="M372" s="36">
        <f t="shared" si="57"/>
        <v>5708347.7157309167</v>
      </c>
      <c r="N372" s="40">
        <f>'jan-mar'!M372</f>
        <v>5448532.1457258379</v>
      </c>
      <c r="O372" s="40">
        <f t="shared" si="59"/>
        <v>259815.5700050788</v>
      </c>
      <c r="Q372" s="4"/>
      <c r="R372" s="4"/>
      <c r="S372" s="4"/>
      <c r="T372" s="4"/>
      <c r="U372" s="4"/>
    </row>
    <row r="373" spans="1:21" s="34" customFormat="1" x14ac:dyDescent="0.3">
      <c r="A373" s="33">
        <v>1841</v>
      </c>
      <c r="B373" s="34" t="s">
        <v>424</v>
      </c>
      <c r="C373" s="35">
        <v>54786</v>
      </c>
      <c r="D373" s="35">
        <v>9604</v>
      </c>
      <c r="E373" s="36">
        <f t="shared" si="51"/>
        <v>5704.498125780925</v>
      </c>
      <c r="F373" s="37">
        <f t="shared" si="58"/>
        <v>0.68660363729475349</v>
      </c>
      <c r="G373" s="38">
        <f t="shared" si="52"/>
        <v>1562.2716221450744</v>
      </c>
      <c r="H373" s="38">
        <f t="shared" si="53"/>
        <v>620.53516722383176</v>
      </c>
      <c r="I373" s="36">
        <f t="shared" si="54"/>
        <v>2182.8067893689063</v>
      </c>
      <c r="J373" s="39">
        <f t="shared" si="60"/>
        <v>-94.293260832930258</v>
      </c>
      <c r="K373" s="36">
        <f t="shared" si="55"/>
        <v>2088.5135285359761</v>
      </c>
      <c r="L373" s="36">
        <f t="shared" si="56"/>
        <v>20963676.405098975</v>
      </c>
      <c r="M373" s="36">
        <f t="shared" si="57"/>
        <v>20058083.928059515</v>
      </c>
      <c r="N373" s="40">
        <f>'jan-mar'!M373</f>
        <v>23921399.473947015</v>
      </c>
      <c r="O373" s="40">
        <f t="shared" si="59"/>
        <v>-3863315.5458875</v>
      </c>
      <c r="Q373" s="4"/>
      <c r="R373" s="4"/>
      <c r="S373" s="4"/>
      <c r="T373" s="4"/>
      <c r="U373" s="4"/>
    </row>
    <row r="374" spans="1:21" s="34" customFormat="1" x14ac:dyDescent="0.3">
      <c r="A374" s="33">
        <v>1845</v>
      </c>
      <c r="B374" s="34" t="s">
        <v>425</v>
      </c>
      <c r="C374" s="35">
        <v>23355</v>
      </c>
      <c r="D374" s="35">
        <v>1963</v>
      </c>
      <c r="E374" s="36">
        <f t="shared" si="51"/>
        <v>11897.605705552725</v>
      </c>
      <c r="F374" s="37">
        <f t="shared" si="58"/>
        <v>1.4320171858086139</v>
      </c>
      <c r="G374" s="38">
        <f t="shared" si="52"/>
        <v>-2153.5929257180055</v>
      </c>
      <c r="H374" s="38">
        <f t="shared" si="53"/>
        <v>0</v>
      </c>
      <c r="I374" s="36">
        <f t="shared" si="54"/>
        <v>-2153.5929257180055</v>
      </c>
      <c r="J374" s="39">
        <f t="shared" si="60"/>
        <v>-94.293260832930258</v>
      </c>
      <c r="K374" s="36">
        <f t="shared" si="55"/>
        <v>-2247.8861865509357</v>
      </c>
      <c r="L374" s="36">
        <f t="shared" si="56"/>
        <v>-4227502.9131844444</v>
      </c>
      <c r="M374" s="36">
        <f t="shared" si="57"/>
        <v>-4412600.5841994863</v>
      </c>
      <c r="N374" s="40">
        <f>'jan-mar'!M374</f>
        <v>-1506840.2703660543</v>
      </c>
      <c r="O374" s="40">
        <f t="shared" si="59"/>
        <v>-2905760.3138334323</v>
      </c>
      <c r="Q374" s="4"/>
      <c r="R374" s="4"/>
      <c r="S374" s="4"/>
      <c r="T374" s="4"/>
      <c r="U374" s="4"/>
    </row>
    <row r="375" spans="1:21" s="34" customFormat="1" x14ac:dyDescent="0.3">
      <c r="A375" s="33">
        <v>1848</v>
      </c>
      <c r="B375" s="34" t="s">
        <v>426</v>
      </c>
      <c r="C375" s="35">
        <v>15725</v>
      </c>
      <c r="D375" s="35">
        <v>2543</v>
      </c>
      <c r="E375" s="36">
        <f t="shared" si="51"/>
        <v>6183.6413684624458</v>
      </c>
      <c r="F375" s="37">
        <f t="shared" si="58"/>
        <v>0.74427417832333842</v>
      </c>
      <c r="G375" s="38">
        <f t="shared" si="52"/>
        <v>1274.7856765361619</v>
      </c>
      <c r="H375" s="38">
        <f t="shared" si="53"/>
        <v>452.83503228529952</v>
      </c>
      <c r="I375" s="36">
        <f t="shared" si="54"/>
        <v>1727.6207088214614</v>
      </c>
      <c r="J375" s="39">
        <f t="shared" si="60"/>
        <v>-94.293260832930258</v>
      </c>
      <c r="K375" s="36">
        <f t="shared" si="55"/>
        <v>1633.3274479885313</v>
      </c>
      <c r="L375" s="36">
        <f t="shared" si="56"/>
        <v>4393339.4625329766</v>
      </c>
      <c r="M375" s="36">
        <f t="shared" si="57"/>
        <v>4153551.700234835</v>
      </c>
      <c r="N375" s="40">
        <f>'jan-mar'!M375</f>
        <v>4176869.701400172</v>
      </c>
      <c r="O375" s="40">
        <f t="shared" si="59"/>
        <v>-23318.001165336929</v>
      </c>
      <c r="Q375" s="4"/>
      <c r="R375" s="4"/>
      <c r="S375" s="4"/>
      <c r="T375" s="4"/>
      <c r="U375" s="4"/>
    </row>
    <row r="376" spans="1:21" s="34" customFormat="1" x14ac:dyDescent="0.3">
      <c r="A376" s="33">
        <v>1849</v>
      </c>
      <c r="B376" s="34" t="s">
        <v>427</v>
      </c>
      <c r="C376" s="35">
        <v>16735</v>
      </c>
      <c r="D376" s="35">
        <v>1824</v>
      </c>
      <c r="E376" s="36">
        <f t="shared" si="51"/>
        <v>9174.8903508771928</v>
      </c>
      <c r="F376" s="37">
        <f t="shared" si="58"/>
        <v>1.1043062768699634</v>
      </c>
      <c r="G376" s="38">
        <f t="shared" si="52"/>
        <v>-519.96371291268622</v>
      </c>
      <c r="H376" s="38">
        <f t="shared" si="53"/>
        <v>0</v>
      </c>
      <c r="I376" s="36">
        <f t="shared" si="54"/>
        <v>-519.96371291268622</v>
      </c>
      <c r="J376" s="39">
        <f t="shared" si="60"/>
        <v>-94.293260832930258</v>
      </c>
      <c r="K376" s="36">
        <f t="shared" si="55"/>
        <v>-614.25697374561651</v>
      </c>
      <c r="L376" s="36">
        <f t="shared" si="56"/>
        <v>-948413.81235273962</v>
      </c>
      <c r="M376" s="36">
        <f t="shared" si="57"/>
        <v>-1120404.7201120046</v>
      </c>
      <c r="N376" s="40">
        <f>'jan-mar'!M376</f>
        <v>263236.65147851157</v>
      </c>
      <c r="O376" s="40">
        <f t="shared" si="59"/>
        <v>-1383641.3715905161</v>
      </c>
      <c r="Q376" s="4"/>
      <c r="R376" s="4"/>
      <c r="S376" s="4"/>
      <c r="T376" s="4"/>
      <c r="U376" s="4"/>
    </row>
    <row r="377" spans="1:21" s="34" customFormat="1" x14ac:dyDescent="0.3">
      <c r="A377" s="33">
        <v>1850</v>
      </c>
      <c r="B377" s="34" t="s">
        <v>428</v>
      </c>
      <c r="C377" s="35">
        <v>14640</v>
      </c>
      <c r="D377" s="35">
        <v>1974</v>
      </c>
      <c r="E377" s="36">
        <f t="shared" si="51"/>
        <v>7416.4133738601822</v>
      </c>
      <c r="F377" s="37">
        <f t="shared" si="58"/>
        <v>0.89265283043225829</v>
      </c>
      <c r="G377" s="38">
        <f t="shared" si="52"/>
        <v>535.12247329752006</v>
      </c>
      <c r="H377" s="38">
        <f t="shared" si="53"/>
        <v>21.36483039609179</v>
      </c>
      <c r="I377" s="36">
        <f t="shared" si="54"/>
        <v>556.48730369361181</v>
      </c>
      <c r="J377" s="39">
        <f t="shared" si="60"/>
        <v>-94.293260832930258</v>
      </c>
      <c r="K377" s="36">
        <f t="shared" si="55"/>
        <v>462.19404286068152</v>
      </c>
      <c r="L377" s="36">
        <f t="shared" si="56"/>
        <v>1098505.9374911897</v>
      </c>
      <c r="M377" s="36">
        <f t="shared" si="57"/>
        <v>912371.04060698533</v>
      </c>
      <c r="N377" s="40">
        <f>'jan-mar'!M377</f>
        <v>1551962.5012048527</v>
      </c>
      <c r="O377" s="40">
        <f t="shared" si="59"/>
        <v>-639591.46059786738</v>
      </c>
      <c r="Q377" s="4"/>
      <c r="R377" s="4"/>
      <c r="S377" s="4"/>
      <c r="T377" s="4"/>
      <c r="U377" s="4"/>
    </row>
    <row r="378" spans="1:21" s="34" customFormat="1" x14ac:dyDescent="0.3">
      <c r="A378" s="33">
        <v>1851</v>
      </c>
      <c r="B378" s="34" t="s">
        <v>429</v>
      </c>
      <c r="C378" s="35">
        <v>14511</v>
      </c>
      <c r="D378" s="35">
        <v>2144</v>
      </c>
      <c r="E378" s="36">
        <f t="shared" si="51"/>
        <v>6768.190298507463</v>
      </c>
      <c r="F378" s="37">
        <f t="shared" si="58"/>
        <v>0.81463153714720893</v>
      </c>
      <c r="G378" s="38">
        <f t="shared" si="52"/>
        <v>924.05631850915154</v>
      </c>
      <c r="H378" s="38">
        <f t="shared" si="53"/>
        <v>248.24290676954351</v>
      </c>
      <c r="I378" s="36">
        <f t="shared" si="54"/>
        <v>1172.2992252786951</v>
      </c>
      <c r="J378" s="39">
        <f t="shared" si="60"/>
        <v>-94.293260832930258</v>
      </c>
      <c r="K378" s="36">
        <f t="shared" si="55"/>
        <v>1078.0059644457649</v>
      </c>
      <c r="L378" s="36">
        <f t="shared" si="56"/>
        <v>2513409.5389975221</v>
      </c>
      <c r="M378" s="36">
        <f t="shared" si="57"/>
        <v>2311244.78777172</v>
      </c>
      <c r="N378" s="40">
        <f>'jan-mar'!M378</f>
        <v>1915200.1532842978</v>
      </c>
      <c r="O378" s="40">
        <f t="shared" si="59"/>
        <v>396044.63448742218</v>
      </c>
      <c r="Q378" s="4"/>
      <c r="R378" s="4"/>
      <c r="S378" s="4"/>
      <c r="T378" s="4"/>
      <c r="U378" s="4"/>
    </row>
    <row r="379" spans="1:21" s="34" customFormat="1" x14ac:dyDescent="0.3">
      <c r="A379" s="33">
        <v>1852</v>
      </c>
      <c r="B379" s="34" t="s">
        <v>430</v>
      </c>
      <c r="C379" s="35">
        <v>7833</v>
      </c>
      <c r="D379" s="35">
        <v>1283</v>
      </c>
      <c r="E379" s="36">
        <f t="shared" si="51"/>
        <v>6105.2221356196414</v>
      </c>
      <c r="F379" s="37">
        <f t="shared" si="58"/>
        <v>0.73483549865046838</v>
      </c>
      <c r="G379" s="38">
        <f t="shared" si="52"/>
        <v>1321.8372162418445</v>
      </c>
      <c r="H379" s="38">
        <f t="shared" si="53"/>
        <v>480.28176378028104</v>
      </c>
      <c r="I379" s="36">
        <f t="shared" si="54"/>
        <v>1802.1189800221255</v>
      </c>
      <c r="J379" s="39">
        <f t="shared" si="60"/>
        <v>-94.293260832930258</v>
      </c>
      <c r="K379" s="36">
        <f t="shared" si="55"/>
        <v>1707.8257191891953</v>
      </c>
      <c r="L379" s="36">
        <f t="shared" si="56"/>
        <v>2312118.651368387</v>
      </c>
      <c r="M379" s="36">
        <f t="shared" si="57"/>
        <v>2191140.3977197376</v>
      </c>
      <c r="N379" s="40">
        <f>'jan-mar'!M379</f>
        <v>1998755.3389289891</v>
      </c>
      <c r="O379" s="40">
        <f t="shared" si="59"/>
        <v>192385.05879074847</v>
      </c>
      <c r="Q379" s="4"/>
      <c r="R379" s="4"/>
      <c r="S379" s="4"/>
      <c r="T379" s="4"/>
      <c r="U379" s="4"/>
    </row>
    <row r="380" spans="1:21" s="34" customFormat="1" x14ac:dyDescent="0.3">
      <c r="A380" s="33">
        <v>1853</v>
      </c>
      <c r="B380" s="34" t="s">
        <v>431</v>
      </c>
      <c r="C380" s="35">
        <v>8739</v>
      </c>
      <c r="D380" s="35">
        <v>1400</v>
      </c>
      <c r="E380" s="36">
        <f t="shared" si="51"/>
        <v>6242.1428571428569</v>
      </c>
      <c r="F380" s="37">
        <f t="shared" si="58"/>
        <v>0.75131552254494416</v>
      </c>
      <c r="G380" s="38">
        <f t="shared" si="52"/>
        <v>1239.6847833279153</v>
      </c>
      <c r="H380" s="38">
        <f t="shared" si="53"/>
        <v>432.35951124715564</v>
      </c>
      <c r="I380" s="36">
        <f t="shared" si="54"/>
        <v>1672.044294575071</v>
      </c>
      <c r="J380" s="39">
        <f t="shared" si="60"/>
        <v>-94.293260832930258</v>
      </c>
      <c r="K380" s="36">
        <f t="shared" si="55"/>
        <v>1577.7510337421409</v>
      </c>
      <c r="L380" s="36">
        <f t="shared" si="56"/>
        <v>2340862.0124050993</v>
      </c>
      <c r="M380" s="36">
        <f t="shared" si="57"/>
        <v>2208851.4472389971</v>
      </c>
      <c r="N380" s="40">
        <f>'jan-mar'!M380</f>
        <v>2243215.9583013128</v>
      </c>
      <c r="O380" s="40">
        <f t="shared" si="59"/>
        <v>-34364.511062315665</v>
      </c>
      <c r="Q380" s="4"/>
      <c r="R380" s="4"/>
      <c r="S380" s="4"/>
      <c r="T380" s="4"/>
      <c r="U380" s="4"/>
    </row>
    <row r="381" spans="1:21" s="34" customFormat="1" x14ac:dyDescent="0.3">
      <c r="A381" s="33">
        <v>1854</v>
      </c>
      <c r="B381" s="34" t="s">
        <v>432</v>
      </c>
      <c r="C381" s="35">
        <v>15039</v>
      </c>
      <c r="D381" s="35">
        <v>2556</v>
      </c>
      <c r="E381" s="36">
        <f t="shared" si="51"/>
        <v>5883.8028169014087</v>
      </c>
      <c r="F381" s="37">
        <f t="shared" si="58"/>
        <v>0.7081850718737126</v>
      </c>
      <c r="G381" s="38">
        <f t="shared" si="52"/>
        <v>1454.6888074727842</v>
      </c>
      <c r="H381" s="38">
        <f t="shared" si="53"/>
        <v>557.77852533166242</v>
      </c>
      <c r="I381" s="36">
        <f t="shared" si="54"/>
        <v>2012.4673328044466</v>
      </c>
      <c r="J381" s="39">
        <f t="shared" si="60"/>
        <v>-94.293260832930258</v>
      </c>
      <c r="K381" s="36">
        <f t="shared" si="55"/>
        <v>1918.1740719715165</v>
      </c>
      <c r="L381" s="36">
        <f t="shared" si="56"/>
        <v>5143866.5026481654</v>
      </c>
      <c r="M381" s="36">
        <f t="shared" si="57"/>
        <v>4902852.9279591963</v>
      </c>
      <c r="N381" s="40">
        <f>'jan-mar'!M381</f>
        <v>4689481.9924415415</v>
      </c>
      <c r="O381" s="40">
        <f t="shared" si="59"/>
        <v>213370.93551765475</v>
      </c>
      <c r="Q381" s="4"/>
      <c r="R381" s="4"/>
      <c r="S381" s="4"/>
      <c r="T381" s="4"/>
      <c r="U381" s="4"/>
    </row>
    <row r="382" spans="1:21" s="34" customFormat="1" x14ac:dyDescent="0.3">
      <c r="A382" s="33">
        <v>1856</v>
      </c>
      <c r="B382" s="34" t="s">
        <v>433</v>
      </c>
      <c r="C382" s="35">
        <v>3517</v>
      </c>
      <c r="D382" s="35">
        <v>551</v>
      </c>
      <c r="E382" s="36">
        <f t="shared" si="51"/>
        <v>6382.9401088929217</v>
      </c>
      <c r="F382" s="37">
        <f t="shared" si="58"/>
        <v>0.76826213257813891</v>
      </c>
      <c r="G382" s="38">
        <f t="shared" si="52"/>
        <v>1155.2064322778763</v>
      </c>
      <c r="H382" s="38">
        <f t="shared" si="53"/>
        <v>383.08047313463294</v>
      </c>
      <c r="I382" s="36">
        <f t="shared" si="54"/>
        <v>1538.2869054125092</v>
      </c>
      <c r="J382" s="39">
        <f t="shared" si="60"/>
        <v>-94.293260832930258</v>
      </c>
      <c r="K382" s="36">
        <f t="shared" si="55"/>
        <v>1443.993644579579</v>
      </c>
      <c r="L382" s="36">
        <f t="shared" si="56"/>
        <v>847596.08488229255</v>
      </c>
      <c r="M382" s="36">
        <f t="shared" si="57"/>
        <v>795640.49816334806</v>
      </c>
      <c r="N382" s="40">
        <f>'jan-mar'!M382</f>
        <v>850405.56644573133</v>
      </c>
      <c r="O382" s="40">
        <f t="shared" si="59"/>
        <v>-54765.068282383261</v>
      </c>
      <c r="Q382" s="4"/>
      <c r="R382" s="4"/>
      <c r="S382" s="4"/>
      <c r="T382" s="4"/>
      <c r="U382" s="4"/>
    </row>
    <row r="383" spans="1:21" s="34" customFormat="1" x14ac:dyDescent="0.3">
      <c r="A383" s="33">
        <v>1857</v>
      </c>
      <c r="B383" s="34" t="s">
        <v>434</v>
      </c>
      <c r="C383" s="35">
        <v>5672</v>
      </c>
      <c r="D383" s="35">
        <v>765</v>
      </c>
      <c r="E383" s="36">
        <f t="shared" si="51"/>
        <v>7414.3790849673205</v>
      </c>
      <c r="F383" s="37">
        <f t="shared" si="58"/>
        <v>0.89240797976838748</v>
      </c>
      <c r="G383" s="38">
        <f t="shared" si="52"/>
        <v>536.34304663323712</v>
      </c>
      <c r="H383" s="38">
        <f t="shared" si="53"/>
        <v>22.076831508593386</v>
      </c>
      <c r="I383" s="36">
        <f t="shared" si="54"/>
        <v>558.41987814183051</v>
      </c>
      <c r="J383" s="39">
        <f t="shared" si="60"/>
        <v>-94.293260832930258</v>
      </c>
      <c r="K383" s="36">
        <f t="shared" si="55"/>
        <v>464.12661730890022</v>
      </c>
      <c r="L383" s="36">
        <f t="shared" si="56"/>
        <v>427191.20677850035</v>
      </c>
      <c r="M383" s="36">
        <f t="shared" si="57"/>
        <v>355056.86224130867</v>
      </c>
      <c r="N383" s="40">
        <f>'jan-mar'!M383</f>
        <v>317869.4343575032</v>
      </c>
      <c r="O383" s="40">
        <f t="shared" si="59"/>
        <v>37187.427883805474</v>
      </c>
      <c r="Q383" s="4"/>
      <c r="R383" s="4"/>
      <c r="S383" s="4"/>
      <c r="T383" s="4"/>
      <c r="U383" s="4"/>
    </row>
    <row r="384" spans="1:21" s="34" customFormat="1" x14ac:dyDescent="0.3">
      <c r="A384" s="33">
        <v>1859</v>
      </c>
      <c r="B384" s="34" t="s">
        <v>435</v>
      </c>
      <c r="C384" s="35">
        <v>8560</v>
      </c>
      <c r="D384" s="35">
        <v>1336</v>
      </c>
      <c r="E384" s="36">
        <f t="shared" si="51"/>
        <v>6407.1856287425153</v>
      </c>
      <c r="F384" s="37">
        <f t="shared" si="58"/>
        <v>0.77118036688197678</v>
      </c>
      <c r="G384" s="38">
        <f t="shared" si="52"/>
        <v>1140.6591203681203</v>
      </c>
      <c r="H384" s="38">
        <f t="shared" si="53"/>
        <v>374.59454118727518</v>
      </c>
      <c r="I384" s="36">
        <f t="shared" si="54"/>
        <v>1515.2536615553954</v>
      </c>
      <c r="J384" s="39">
        <f t="shared" si="60"/>
        <v>-94.293260832930258</v>
      </c>
      <c r="K384" s="36">
        <f t="shared" si="55"/>
        <v>1420.9604007224652</v>
      </c>
      <c r="L384" s="36">
        <f t="shared" si="56"/>
        <v>2024378.8918380083</v>
      </c>
      <c r="M384" s="36">
        <f t="shared" si="57"/>
        <v>1898403.0953652135</v>
      </c>
      <c r="N384" s="40">
        <f>'jan-mar'!M384</f>
        <v>2146032.3716361108</v>
      </c>
      <c r="O384" s="40">
        <f t="shared" si="59"/>
        <v>-247629.27627089736</v>
      </c>
      <c r="Q384" s="4"/>
      <c r="R384" s="4"/>
      <c r="S384" s="4"/>
      <c r="T384" s="4"/>
      <c r="U384" s="4"/>
    </row>
    <row r="385" spans="1:21" s="34" customFormat="1" x14ac:dyDescent="0.3">
      <c r="A385" s="33">
        <v>1860</v>
      </c>
      <c r="B385" s="34" t="s">
        <v>436</v>
      </c>
      <c r="C385" s="35">
        <v>71480</v>
      </c>
      <c r="D385" s="35">
        <v>11198</v>
      </c>
      <c r="E385" s="36">
        <f t="shared" si="51"/>
        <v>6383.2827290587602</v>
      </c>
      <c r="F385" s="37">
        <f t="shared" si="58"/>
        <v>0.7683033709565007</v>
      </c>
      <c r="G385" s="38">
        <f t="shared" si="52"/>
        <v>1155.0008601783732</v>
      </c>
      <c r="H385" s="38">
        <f t="shared" si="53"/>
        <v>382.96055607658946</v>
      </c>
      <c r="I385" s="36">
        <f t="shared" si="54"/>
        <v>1537.9614162549626</v>
      </c>
      <c r="J385" s="39">
        <f t="shared" si="60"/>
        <v>-94.293260832930258</v>
      </c>
      <c r="K385" s="36">
        <f t="shared" si="55"/>
        <v>1443.6681554220324</v>
      </c>
      <c r="L385" s="36">
        <f t="shared" si="56"/>
        <v>17222091.93922307</v>
      </c>
      <c r="M385" s="36">
        <f t="shared" si="57"/>
        <v>16166196.00441592</v>
      </c>
      <c r="N385" s="40">
        <f>'jan-mar'!M385</f>
        <v>15455471.929327216</v>
      </c>
      <c r="O385" s="40">
        <f t="shared" si="59"/>
        <v>710724.075088704</v>
      </c>
      <c r="Q385" s="4"/>
      <c r="R385" s="4"/>
      <c r="S385" s="4"/>
      <c r="T385" s="4"/>
      <c r="U385" s="4"/>
    </row>
    <row r="386" spans="1:21" s="34" customFormat="1" x14ac:dyDescent="0.3">
      <c r="A386" s="33">
        <v>1865</v>
      </c>
      <c r="B386" s="34" t="s">
        <v>437</v>
      </c>
      <c r="C386" s="35">
        <v>61330</v>
      </c>
      <c r="D386" s="35">
        <v>9350</v>
      </c>
      <c r="E386" s="36">
        <f t="shared" si="51"/>
        <v>6559.3582887700532</v>
      </c>
      <c r="F386" s="37">
        <f t="shared" si="58"/>
        <v>0.78949614148088987</v>
      </c>
      <c r="G386" s="38">
        <f t="shared" si="52"/>
        <v>1049.3555243515975</v>
      </c>
      <c r="H386" s="38">
        <f t="shared" si="53"/>
        <v>321.33411017763694</v>
      </c>
      <c r="I386" s="36">
        <f t="shared" si="54"/>
        <v>1370.6896345292344</v>
      </c>
      <c r="J386" s="39">
        <f t="shared" si="60"/>
        <v>-94.293260832930258</v>
      </c>
      <c r="K386" s="36">
        <f t="shared" si="55"/>
        <v>1276.3963736963042</v>
      </c>
      <c r="L386" s="36">
        <f t="shared" si="56"/>
        <v>12815948.082848342</v>
      </c>
      <c r="M386" s="36">
        <f t="shared" si="57"/>
        <v>11934306.094060443</v>
      </c>
      <c r="N386" s="40">
        <f>'jan-mar'!M386</f>
        <v>10815320.864369489</v>
      </c>
      <c r="O386" s="40">
        <f t="shared" si="59"/>
        <v>1118985.2296909541</v>
      </c>
      <c r="Q386" s="4"/>
      <c r="R386" s="4"/>
      <c r="S386" s="4"/>
      <c r="T386" s="4"/>
      <c r="U386" s="4"/>
    </row>
    <row r="387" spans="1:21" s="34" customFormat="1" x14ac:dyDescent="0.3">
      <c r="A387" s="33">
        <v>1866</v>
      </c>
      <c r="B387" s="34" t="s">
        <v>438</v>
      </c>
      <c r="C387" s="35">
        <v>53557</v>
      </c>
      <c r="D387" s="35">
        <v>8082</v>
      </c>
      <c r="E387" s="36">
        <f t="shared" si="51"/>
        <v>6626.7013115565451</v>
      </c>
      <c r="F387" s="37">
        <f t="shared" si="58"/>
        <v>0.79760166862317439</v>
      </c>
      <c r="G387" s="38">
        <f t="shared" si="52"/>
        <v>1008.9497106797023</v>
      </c>
      <c r="H387" s="38">
        <f t="shared" si="53"/>
        <v>297.76405220236478</v>
      </c>
      <c r="I387" s="36">
        <f t="shared" si="54"/>
        <v>1306.7137628820672</v>
      </c>
      <c r="J387" s="39">
        <f t="shared" si="60"/>
        <v>-94.293260832930258</v>
      </c>
      <c r="K387" s="36">
        <f t="shared" si="55"/>
        <v>1212.420502049137</v>
      </c>
      <c r="L387" s="36">
        <f t="shared" si="56"/>
        <v>10560860.631612867</v>
      </c>
      <c r="M387" s="36">
        <f t="shared" si="57"/>
        <v>9798782.4975611251</v>
      </c>
      <c r="N387" s="40">
        <f>'jan-mar'!M387</f>
        <v>8796533.553565152</v>
      </c>
      <c r="O387" s="40">
        <f t="shared" si="59"/>
        <v>1002248.9439959731</v>
      </c>
      <c r="Q387" s="4"/>
      <c r="R387" s="4"/>
      <c r="S387" s="4"/>
      <c r="T387" s="4"/>
      <c r="U387" s="4"/>
    </row>
    <row r="388" spans="1:21" s="34" customFormat="1" x14ac:dyDescent="0.3">
      <c r="A388" s="33">
        <v>1867</v>
      </c>
      <c r="B388" s="34" t="s">
        <v>194</v>
      </c>
      <c r="C388" s="35">
        <v>15293</v>
      </c>
      <c r="D388" s="35">
        <v>2632</v>
      </c>
      <c r="E388" s="36">
        <f t="shared" si="51"/>
        <v>5810.4103343465049</v>
      </c>
      <c r="F388" s="37">
        <f t="shared" si="58"/>
        <v>0.69935142089142044</v>
      </c>
      <c r="G388" s="38">
        <f t="shared" si="52"/>
        <v>1498.7242970057264</v>
      </c>
      <c r="H388" s="38">
        <f t="shared" si="53"/>
        <v>583.46589422587886</v>
      </c>
      <c r="I388" s="36">
        <f t="shared" si="54"/>
        <v>2082.1901912316052</v>
      </c>
      <c r="J388" s="39">
        <f t="shared" si="60"/>
        <v>-94.293260832930258</v>
      </c>
      <c r="K388" s="36">
        <f t="shared" si="55"/>
        <v>1987.8969303986751</v>
      </c>
      <c r="L388" s="36">
        <f t="shared" si="56"/>
        <v>5480324.5833215853</v>
      </c>
      <c r="M388" s="36">
        <f t="shared" si="57"/>
        <v>5232144.7208093125</v>
      </c>
      <c r="N388" s="40">
        <f>'jan-mar'!M388</f>
        <v>4817000.001606469</v>
      </c>
      <c r="O388" s="40">
        <f t="shared" si="59"/>
        <v>415144.71920284349</v>
      </c>
      <c r="Q388" s="4"/>
      <c r="R388" s="4"/>
      <c r="S388" s="4"/>
      <c r="T388" s="4"/>
      <c r="U388" s="4"/>
    </row>
    <row r="389" spans="1:21" s="34" customFormat="1" x14ac:dyDescent="0.3">
      <c r="A389" s="33">
        <v>1868</v>
      </c>
      <c r="B389" s="34" t="s">
        <v>439</v>
      </c>
      <c r="C389" s="35">
        <v>31663</v>
      </c>
      <c r="D389" s="35">
        <v>4529</v>
      </c>
      <c r="E389" s="36">
        <f t="shared" si="51"/>
        <v>6991.1680282623092</v>
      </c>
      <c r="F389" s="37">
        <f t="shared" si="58"/>
        <v>0.84146953707458128</v>
      </c>
      <c r="G389" s="38">
        <f t="shared" si="52"/>
        <v>790.26968065624385</v>
      </c>
      <c r="H389" s="38">
        <f t="shared" si="53"/>
        <v>170.20070135534732</v>
      </c>
      <c r="I389" s="36">
        <f t="shared" si="54"/>
        <v>960.47038201159114</v>
      </c>
      <c r="J389" s="39">
        <f t="shared" si="60"/>
        <v>-94.293260832930258</v>
      </c>
      <c r="K389" s="36">
        <f t="shared" si="55"/>
        <v>866.17712117866085</v>
      </c>
      <c r="L389" s="36">
        <f t="shared" si="56"/>
        <v>4349970.3601304963</v>
      </c>
      <c r="M389" s="36">
        <f t="shared" si="57"/>
        <v>3922916.1818181551</v>
      </c>
      <c r="N389" s="40">
        <f>'jan-mar'!M389</f>
        <v>3546616.6251047482</v>
      </c>
      <c r="O389" s="40">
        <f t="shared" si="59"/>
        <v>376299.55671340693</v>
      </c>
      <c r="Q389" s="4"/>
      <c r="R389" s="4"/>
      <c r="S389" s="4"/>
      <c r="T389" s="4"/>
      <c r="U389" s="4"/>
    </row>
    <row r="390" spans="1:21" s="34" customFormat="1" x14ac:dyDescent="0.3">
      <c r="A390" s="33">
        <v>1870</v>
      </c>
      <c r="B390" s="34" t="s">
        <v>440</v>
      </c>
      <c r="C390" s="35">
        <v>69053</v>
      </c>
      <c r="D390" s="35">
        <v>10214</v>
      </c>
      <c r="E390" s="36">
        <f t="shared" si="51"/>
        <v>6760.6226747601331</v>
      </c>
      <c r="F390" s="37">
        <f t="shared" si="58"/>
        <v>0.81372068436471567</v>
      </c>
      <c r="G390" s="38">
        <f t="shared" si="52"/>
        <v>928.59689275754954</v>
      </c>
      <c r="H390" s="38">
        <f t="shared" si="53"/>
        <v>250.89157508110895</v>
      </c>
      <c r="I390" s="36">
        <f t="shared" si="54"/>
        <v>1179.4884678386584</v>
      </c>
      <c r="J390" s="39">
        <f t="shared" si="60"/>
        <v>-94.293260832930258</v>
      </c>
      <c r="K390" s="36">
        <f t="shared" si="55"/>
        <v>1085.1952070057282</v>
      </c>
      <c r="L390" s="36">
        <f t="shared" si="56"/>
        <v>12047295.210504057</v>
      </c>
      <c r="M390" s="36">
        <f t="shared" si="57"/>
        <v>11084183.844356507</v>
      </c>
      <c r="N390" s="40">
        <f>'jan-mar'!M390</f>
        <v>10212099.284349728</v>
      </c>
      <c r="O390" s="40">
        <f t="shared" si="59"/>
        <v>872084.56000677869</v>
      </c>
      <c r="Q390" s="4"/>
      <c r="R390" s="4"/>
      <c r="S390" s="4"/>
      <c r="T390" s="4"/>
      <c r="U390" s="4"/>
    </row>
    <row r="391" spans="1:21" s="34" customFormat="1" x14ac:dyDescent="0.3">
      <c r="A391" s="33">
        <v>1871</v>
      </c>
      <c r="B391" s="34" t="s">
        <v>441</v>
      </c>
      <c r="C391" s="35">
        <v>33940</v>
      </c>
      <c r="D391" s="35">
        <v>4980</v>
      </c>
      <c r="E391" s="36">
        <f t="shared" si="51"/>
        <v>6815.2610441767065</v>
      </c>
      <c r="F391" s="37">
        <f t="shared" si="58"/>
        <v>0.82029705661519092</v>
      </c>
      <c r="G391" s="38">
        <f t="shared" si="52"/>
        <v>895.81387110760545</v>
      </c>
      <c r="H391" s="38">
        <f t="shared" si="53"/>
        <v>231.76814578530829</v>
      </c>
      <c r="I391" s="36">
        <f t="shared" si="54"/>
        <v>1127.5820168929138</v>
      </c>
      <c r="J391" s="39">
        <f t="shared" si="60"/>
        <v>-94.293260832930258</v>
      </c>
      <c r="K391" s="36">
        <f t="shared" si="55"/>
        <v>1033.2887560599836</v>
      </c>
      <c r="L391" s="36">
        <f t="shared" si="56"/>
        <v>5615358.4441267103</v>
      </c>
      <c r="M391" s="36">
        <f t="shared" si="57"/>
        <v>5145778.0051787179</v>
      </c>
      <c r="N391" s="40">
        <f>'jan-mar'!M391</f>
        <v>4499535.3373861024</v>
      </c>
      <c r="O391" s="40">
        <f t="shared" si="59"/>
        <v>646242.66779261548</v>
      </c>
      <c r="Q391" s="4"/>
      <c r="R391" s="4"/>
      <c r="S391" s="4"/>
      <c r="T391" s="4"/>
      <c r="U391" s="4"/>
    </row>
    <row r="392" spans="1:21" s="34" customFormat="1" x14ac:dyDescent="0.3">
      <c r="A392" s="33">
        <v>1874</v>
      </c>
      <c r="B392" s="34" t="s">
        <v>442</v>
      </c>
      <c r="C392" s="35">
        <v>7325</v>
      </c>
      <c r="D392" s="35">
        <v>1062</v>
      </c>
      <c r="E392" s="36">
        <f t="shared" ref="E392:E435" si="61">(C392*1000)/D392</f>
        <v>6897.3634651600751</v>
      </c>
      <c r="F392" s="37">
        <f t="shared" si="58"/>
        <v>0.8301790514261137</v>
      </c>
      <c r="G392" s="38">
        <f t="shared" ref="G392:G435" si="62">(E$437-E392)*0.6</f>
        <v>846.55241851758433</v>
      </c>
      <c r="H392" s="38">
        <f t="shared" ref="H392:H435" si="63">IF(E392&gt;=E$437*0.9,0,IF(E392&lt;0.9*E$437,(E$437*0.9-E392)*0.35))</f>
        <v>203.03229844112929</v>
      </c>
      <c r="I392" s="36">
        <f t="shared" ref="I392:I435" si="64">G392+H392</f>
        <v>1049.5847169587137</v>
      </c>
      <c r="J392" s="39">
        <f t="shared" si="60"/>
        <v>-94.293260832930258</v>
      </c>
      <c r="K392" s="36">
        <f t="shared" ref="K392:K435" si="65">I392+J392</f>
        <v>955.29145612578338</v>
      </c>
      <c r="L392" s="36">
        <f t="shared" ref="L392:L435" si="66">(I392*D392)</f>
        <v>1114658.9694101538</v>
      </c>
      <c r="M392" s="36">
        <f t="shared" ref="M392:M435" si="67">(K392*D392)</f>
        <v>1014519.526405582</v>
      </c>
      <c r="N392" s="40">
        <f>'jan-mar'!M392</f>
        <v>1170296.3912257107</v>
      </c>
      <c r="O392" s="40">
        <f t="shared" si="59"/>
        <v>-155776.86482012877</v>
      </c>
      <c r="Q392" s="4"/>
      <c r="R392" s="4"/>
      <c r="S392" s="4"/>
      <c r="T392" s="4"/>
      <c r="U392" s="4"/>
    </row>
    <row r="393" spans="1:21" s="34" customFormat="1" x14ac:dyDescent="0.3">
      <c r="A393" s="33">
        <v>1902</v>
      </c>
      <c r="B393" s="34" t="s">
        <v>443</v>
      </c>
      <c r="C393" s="35">
        <v>607510</v>
      </c>
      <c r="D393" s="35">
        <v>73480</v>
      </c>
      <c r="E393" s="36">
        <f t="shared" si="61"/>
        <v>8267.6918889493736</v>
      </c>
      <c r="F393" s="37">
        <f t="shared" ref="F393:F435" si="68">IF(ISNUMBER(C393),E393/E$437,"")</f>
        <v>0.9951142410460273</v>
      </c>
      <c r="G393" s="38">
        <f t="shared" si="62"/>
        <v>24.355364244005248</v>
      </c>
      <c r="H393" s="38">
        <f t="shared" si="63"/>
        <v>0</v>
      </c>
      <c r="I393" s="36">
        <f t="shared" si="64"/>
        <v>24.355364244005248</v>
      </c>
      <c r="J393" s="39">
        <f t="shared" si="60"/>
        <v>-94.293260832930258</v>
      </c>
      <c r="K393" s="36">
        <f t="shared" si="65"/>
        <v>-69.937896588925014</v>
      </c>
      <c r="L393" s="36">
        <f t="shared" si="66"/>
        <v>1789632.1646495056</v>
      </c>
      <c r="M393" s="36">
        <f t="shared" si="67"/>
        <v>-5139036.6413542097</v>
      </c>
      <c r="N393" s="40">
        <f>'jan-mar'!M393</f>
        <v>-8610001.5621485729</v>
      </c>
      <c r="O393" s="40">
        <f t="shared" ref="O393:O437" si="69">M393-N393</f>
        <v>3470964.9207943631</v>
      </c>
      <c r="Q393" s="4"/>
      <c r="R393" s="4"/>
      <c r="S393" s="4"/>
      <c r="T393" s="4"/>
      <c r="U393" s="4"/>
    </row>
    <row r="394" spans="1:21" s="34" customFormat="1" x14ac:dyDescent="0.3">
      <c r="A394" s="33">
        <v>1903</v>
      </c>
      <c r="B394" s="34" t="s">
        <v>444</v>
      </c>
      <c r="C394" s="35">
        <v>180190</v>
      </c>
      <c r="D394" s="35">
        <v>24695</v>
      </c>
      <c r="E394" s="36">
        <f t="shared" si="61"/>
        <v>7296.6187487345614</v>
      </c>
      <c r="F394" s="37">
        <f t="shared" si="68"/>
        <v>0.87823413425145225</v>
      </c>
      <c r="G394" s="38">
        <f t="shared" si="62"/>
        <v>606.99924837289257</v>
      </c>
      <c r="H394" s="38">
        <f t="shared" si="63"/>
        <v>63.292949190059055</v>
      </c>
      <c r="I394" s="36">
        <f t="shared" si="64"/>
        <v>670.29219756295163</v>
      </c>
      <c r="J394" s="39">
        <f t="shared" ref="J394:J435" si="70">I$439</f>
        <v>-94.293260832930258</v>
      </c>
      <c r="K394" s="36">
        <f t="shared" si="65"/>
        <v>575.99893673002134</v>
      </c>
      <c r="L394" s="36">
        <f t="shared" si="66"/>
        <v>16552865.81881709</v>
      </c>
      <c r="M394" s="36">
        <f t="shared" si="67"/>
        <v>14224293.742547877</v>
      </c>
      <c r="N394" s="40">
        <f>'jan-mar'!M394</f>
        <v>10803663.635893533</v>
      </c>
      <c r="O394" s="40">
        <f t="shared" si="69"/>
        <v>3420630.1066543441</v>
      </c>
      <c r="Q394" s="4"/>
      <c r="R394" s="4"/>
      <c r="S394" s="4"/>
      <c r="T394" s="4"/>
      <c r="U394" s="4"/>
    </row>
    <row r="395" spans="1:21" s="34" customFormat="1" x14ac:dyDescent="0.3">
      <c r="A395" s="33">
        <v>1911</v>
      </c>
      <c r="B395" s="34" t="s">
        <v>445</v>
      </c>
      <c r="C395" s="35">
        <v>18189</v>
      </c>
      <c r="D395" s="35">
        <v>3029</v>
      </c>
      <c r="E395" s="36">
        <f t="shared" si="61"/>
        <v>6004.9521294156484</v>
      </c>
      <c r="F395" s="37">
        <f t="shared" si="68"/>
        <v>0.72276682066106079</v>
      </c>
      <c r="G395" s="38">
        <f t="shared" si="62"/>
        <v>1381.9992199642404</v>
      </c>
      <c r="H395" s="38">
        <f t="shared" si="63"/>
        <v>515.37626595167865</v>
      </c>
      <c r="I395" s="36">
        <f t="shared" si="64"/>
        <v>1897.3754859159189</v>
      </c>
      <c r="J395" s="39">
        <f t="shared" si="70"/>
        <v>-94.293260832930258</v>
      </c>
      <c r="K395" s="36">
        <f t="shared" si="65"/>
        <v>1803.0822250829888</v>
      </c>
      <c r="L395" s="36">
        <f t="shared" si="66"/>
        <v>5747150.3468393181</v>
      </c>
      <c r="M395" s="36">
        <f t="shared" si="67"/>
        <v>5461536.0597763732</v>
      </c>
      <c r="N395" s="40">
        <f>'jan-mar'!M395</f>
        <v>5006413.8126390567</v>
      </c>
      <c r="O395" s="40">
        <f t="shared" si="69"/>
        <v>455122.2471373165</v>
      </c>
      <c r="Q395" s="4"/>
      <c r="R395" s="4"/>
      <c r="S395" s="4"/>
      <c r="T395" s="4"/>
      <c r="U395" s="4"/>
    </row>
    <row r="396" spans="1:21" s="34" customFormat="1" x14ac:dyDescent="0.3">
      <c r="A396" s="33">
        <v>1913</v>
      </c>
      <c r="B396" s="34" t="s">
        <v>446</v>
      </c>
      <c r="C396" s="35">
        <v>19507</v>
      </c>
      <c r="D396" s="35">
        <v>3041</v>
      </c>
      <c r="E396" s="36">
        <f t="shared" si="61"/>
        <v>6414.6662282144034</v>
      </c>
      <c r="F396" s="37">
        <f t="shared" si="68"/>
        <v>0.7720807452664189</v>
      </c>
      <c r="G396" s="38">
        <f t="shared" si="62"/>
        <v>1136.1707606849873</v>
      </c>
      <c r="H396" s="38">
        <f t="shared" si="63"/>
        <v>371.97633137211437</v>
      </c>
      <c r="I396" s="36">
        <f t="shared" si="64"/>
        <v>1508.1470920571016</v>
      </c>
      <c r="J396" s="39">
        <f t="shared" si="70"/>
        <v>-94.293260832930258</v>
      </c>
      <c r="K396" s="36">
        <f t="shared" si="65"/>
        <v>1413.8538312241715</v>
      </c>
      <c r="L396" s="36">
        <f t="shared" si="66"/>
        <v>4586275.3069456462</v>
      </c>
      <c r="M396" s="36">
        <f t="shared" si="67"/>
        <v>4299529.5007527051</v>
      </c>
      <c r="N396" s="40">
        <f>'jan-mar'!M396</f>
        <v>3987948.2351387823</v>
      </c>
      <c r="O396" s="40">
        <f t="shared" si="69"/>
        <v>311581.26561392285</v>
      </c>
      <c r="Q396" s="4"/>
      <c r="R396" s="4"/>
      <c r="S396" s="4"/>
      <c r="T396" s="4"/>
      <c r="U396" s="4"/>
    </row>
    <row r="397" spans="1:21" s="34" customFormat="1" x14ac:dyDescent="0.3">
      <c r="A397" s="33">
        <v>1917</v>
      </c>
      <c r="B397" s="34" t="s">
        <v>447</v>
      </c>
      <c r="C397" s="35">
        <v>8835</v>
      </c>
      <c r="D397" s="35">
        <v>1403</v>
      </c>
      <c r="E397" s="36">
        <f t="shared" si="61"/>
        <v>6297.2202423378476</v>
      </c>
      <c r="F397" s="37">
        <f t="shared" si="68"/>
        <v>0.75794473552279706</v>
      </c>
      <c r="G397" s="38">
        <f t="shared" si="62"/>
        <v>1206.6383522109209</v>
      </c>
      <c r="H397" s="38">
        <f t="shared" si="63"/>
        <v>413.08242642890889</v>
      </c>
      <c r="I397" s="36">
        <f t="shared" si="64"/>
        <v>1619.7207786398299</v>
      </c>
      <c r="J397" s="39">
        <f t="shared" si="70"/>
        <v>-94.293260832930258</v>
      </c>
      <c r="K397" s="36">
        <f t="shared" si="65"/>
        <v>1525.4275178068997</v>
      </c>
      <c r="L397" s="36">
        <f t="shared" si="66"/>
        <v>2272468.2524316814</v>
      </c>
      <c r="M397" s="36">
        <f t="shared" si="67"/>
        <v>2140174.8074830803</v>
      </c>
      <c r="N397" s="40">
        <f>'jan-mar'!M397</f>
        <v>1846099.5639262444</v>
      </c>
      <c r="O397" s="40">
        <f t="shared" si="69"/>
        <v>294075.24355683592</v>
      </c>
      <c r="Q397" s="4"/>
      <c r="R397" s="4"/>
      <c r="S397" s="4"/>
      <c r="T397" s="4"/>
      <c r="U397" s="4"/>
    </row>
    <row r="398" spans="1:21" s="34" customFormat="1" x14ac:dyDescent="0.3">
      <c r="A398" s="33">
        <v>1919</v>
      </c>
      <c r="B398" s="34" t="s">
        <v>448</v>
      </c>
      <c r="C398" s="35">
        <v>6298</v>
      </c>
      <c r="D398" s="35">
        <v>1137</v>
      </c>
      <c r="E398" s="36">
        <f t="shared" si="61"/>
        <v>5539.1380826737031</v>
      </c>
      <c r="F398" s="37">
        <f t="shared" si="68"/>
        <v>0.66670060558938449</v>
      </c>
      <c r="G398" s="38">
        <f t="shared" si="62"/>
        <v>1661.4876480094074</v>
      </c>
      <c r="H398" s="38">
        <f t="shared" si="63"/>
        <v>678.41118231135943</v>
      </c>
      <c r="I398" s="36">
        <f t="shared" si="64"/>
        <v>2339.898830320767</v>
      </c>
      <c r="J398" s="39">
        <f t="shared" si="70"/>
        <v>-94.293260832930258</v>
      </c>
      <c r="K398" s="36">
        <f t="shared" si="65"/>
        <v>2245.6055694878369</v>
      </c>
      <c r="L398" s="36">
        <f t="shared" si="66"/>
        <v>2660464.9700747123</v>
      </c>
      <c r="M398" s="36">
        <f t="shared" si="67"/>
        <v>2553253.5325076706</v>
      </c>
      <c r="N398" s="40">
        <f>'jan-mar'!M398</f>
        <v>2129386.5318489955</v>
      </c>
      <c r="O398" s="40">
        <f t="shared" si="69"/>
        <v>423867.0006586751</v>
      </c>
      <c r="Q398" s="4"/>
      <c r="R398" s="4"/>
      <c r="S398" s="4"/>
      <c r="T398" s="4"/>
      <c r="U398" s="4"/>
    </row>
    <row r="399" spans="1:21" s="34" customFormat="1" x14ac:dyDescent="0.3">
      <c r="A399" s="33">
        <v>1920</v>
      </c>
      <c r="B399" s="34" t="s">
        <v>449</v>
      </c>
      <c r="C399" s="35">
        <v>5380</v>
      </c>
      <c r="D399" s="35">
        <v>1051</v>
      </c>
      <c r="E399" s="36">
        <f t="shared" si="61"/>
        <v>5118.9343482397717</v>
      </c>
      <c r="F399" s="37">
        <f t="shared" si="68"/>
        <v>0.61612412960400942</v>
      </c>
      <c r="G399" s="38">
        <f t="shared" si="62"/>
        <v>1913.6098886697664</v>
      </c>
      <c r="H399" s="38">
        <f t="shared" si="63"/>
        <v>825.48248936323546</v>
      </c>
      <c r="I399" s="36">
        <f t="shared" si="64"/>
        <v>2739.0923780330018</v>
      </c>
      <c r="J399" s="39">
        <f t="shared" si="70"/>
        <v>-94.293260832930258</v>
      </c>
      <c r="K399" s="36">
        <f t="shared" si="65"/>
        <v>2644.7991172000716</v>
      </c>
      <c r="L399" s="36">
        <f t="shared" si="66"/>
        <v>2878786.0893126847</v>
      </c>
      <c r="M399" s="36">
        <f t="shared" si="67"/>
        <v>2779683.8721772754</v>
      </c>
      <c r="N399" s="40">
        <f>'jan-mar'!M399</f>
        <v>2576989.8372676293</v>
      </c>
      <c r="O399" s="40">
        <f t="shared" si="69"/>
        <v>202694.03490964603</v>
      </c>
      <c r="Q399" s="4"/>
      <c r="R399" s="4"/>
      <c r="S399" s="4"/>
      <c r="T399" s="4"/>
      <c r="U399" s="4"/>
    </row>
    <row r="400" spans="1:21" s="34" customFormat="1" x14ac:dyDescent="0.3">
      <c r="A400" s="33">
        <v>1922</v>
      </c>
      <c r="B400" s="34" t="s">
        <v>450</v>
      </c>
      <c r="C400" s="35">
        <v>40238</v>
      </c>
      <c r="D400" s="35">
        <v>4019</v>
      </c>
      <c r="E400" s="36">
        <f t="shared" si="61"/>
        <v>10011.943269470017</v>
      </c>
      <c r="F400" s="37">
        <f t="shared" si="68"/>
        <v>1.2050554691462505</v>
      </c>
      <c r="G400" s="38">
        <f t="shared" si="62"/>
        <v>-1022.1954640683808</v>
      </c>
      <c r="H400" s="38">
        <f t="shared" si="63"/>
        <v>0</v>
      </c>
      <c r="I400" s="36">
        <f t="shared" si="64"/>
        <v>-1022.1954640683808</v>
      </c>
      <c r="J400" s="39">
        <f t="shared" si="70"/>
        <v>-94.293260832930258</v>
      </c>
      <c r="K400" s="36">
        <f t="shared" si="65"/>
        <v>-1116.4887249013111</v>
      </c>
      <c r="L400" s="36">
        <f t="shared" si="66"/>
        <v>-4108203.5700908224</v>
      </c>
      <c r="M400" s="36">
        <f t="shared" si="67"/>
        <v>-4487168.1853783689</v>
      </c>
      <c r="N400" s="40">
        <f>'jan-mar'!M400</f>
        <v>-1649750.7114626435</v>
      </c>
      <c r="O400" s="40">
        <f t="shared" si="69"/>
        <v>-2837417.4739157255</v>
      </c>
      <c r="Q400" s="4"/>
      <c r="R400" s="4"/>
      <c r="S400" s="4"/>
      <c r="T400" s="4"/>
      <c r="U400" s="4"/>
    </row>
    <row r="401" spans="1:21" s="34" customFormat="1" x14ac:dyDescent="0.3">
      <c r="A401" s="33">
        <v>1923</v>
      </c>
      <c r="B401" s="34" t="s">
        <v>451</v>
      </c>
      <c r="C401" s="35">
        <v>13642</v>
      </c>
      <c r="D401" s="35">
        <v>2230</v>
      </c>
      <c r="E401" s="36">
        <f t="shared" si="61"/>
        <v>6117.4887892376682</v>
      </c>
      <c r="F401" s="37">
        <f t="shared" si="68"/>
        <v>0.73631193510567694</v>
      </c>
      <c r="G401" s="38">
        <f t="shared" si="62"/>
        <v>1314.4772240710283</v>
      </c>
      <c r="H401" s="38">
        <f t="shared" si="63"/>
        <v>475.98843501397164</v>
      </c>
      <c r="I401" s="36">
        <f t="shared" si="64"/>
        <v>1790.465659085</v>
      </c>
      <c r="J401" s="39">
        <f t="shared" si="70"/>
        <v>-94.293260832930258</v>
      </c>
      <c r="K401" s="36">
        <f t="shared" si="65"/>
        <v>1696.1723982520698</v>
      </c>
      <c r="L401" s="36">
        <f t="shared" si="66"/>
        <v>3992738.4197595501</v>
      </c>
      <c r="M401" s="36">
        <f t="shared" si="67"/>
        <v>3782464.4481021157</v>
      </c>
      <c r="N401" s="40">
        <f>'jan-mar'!M401</f>
        <v>3397046.8478656639</v>
      </c>
      <c r="O401" s="40">
        <f t="shared" si="69"/>
        <v>385417.60023645172</v>
      </c>
      <c r="Q401" s="4"/>
      <c r="R401" s="4"/>
      <c r="S401" s="4"/>
      <c r="T401" s="4"/>
      <c r="U401" s="4"/>
    </row>
    <row r="402" spans="1:21" s="34" customFormat="1" x14ac:dyDescent="0.3">
      <c r="A402" s="33">
        <v>1924</v>
      </c>
      <c r="B402" s="34" t="s">
        <v>452</v>
      </c>
      <c r="C402" s="35">
        <v>53624</v>
      </c>
      <c r="D402" s="35">
        <v>6741</v>
      </c>
      <c r="E402" s="36">
        <f t="shared" si="61"/>
        <v>7954.9028334075065</v>
      </c>
      <c r="F402" s="37">
        <f t="shared" si="68"/>
        <v>0.95746638868361877</v>
      </c>
      <c r="G402" s="38">
        <f t="shared" si="62"/>
        <v>212.02879756912552</v>
      </c>
      <c r="H402" s="38">
        <f t="shared" si="63"/>
        <v>0</v>
      </c>
      <c r="I402" s="36">
        <f t="shared" si="64"/>
        <v>212.02879756912552</v>
      </c>
      <c r="J402" s="39">
        <f t="shared" si="70"/>
        <v>-94.293260832930258</v>
      </c>
      <c r="K402" s="36">
        <f t="shared" si="65"/>
        <v>117.73553673619526</v>
      </c>
      <c r="L402" s="36">
        <f t="shared" si="66"/>
        <v>1429286.1244134752</v>
      </c>
      <c r="M402" s="36">
        <f t="shared" si="67"/>
        <v>793655.25313869223</v>
      </c>
      <c r="N402" s="40">
        <f>'jan-mar'!M402</f>
        <v>1323197.6247898256</v>
      </c>
      <c r="O402" s="40">
        <f t="shared" si="69"/>
        <v>-529542.37165113341</v>
      </c>
      <c r="Q402" s="4"/>
      <c r="R402" s="4"/>
      <c r="S402" s="4"/>
      <c r="T402" s="4"/>
      <c r="U402" s="4"/>
    </row>
    <row r="403" spans="1:21" s="34" customFormat="1" x14ac:dyDescent="0.3">
      <c r="A403" s="33">
        <v>1925</v>
      </c>
      <c r="B403" s="34" t="s">
        <v>453</v>
      </c>
      <c r="C403" s="35">
        <v>23326</v>
      </c>
      <c r="D403" s="35">
        <v>3452</v>
      </c>
      <c r="E403" s="36">
        <f t="shared" si="61"/>
        <v>6757.2421784472772</v>
      </c>
      <c r="F403" s="37">
        <f t="shared" si="68"/>
        <v>0.81331380175855295</v>
      </c>
      <c r="G403" s="38">
        <f t="shared" si="62"/>
        <v>930.62519054526308</v>
      </c>
      <c r="H403" s="38">
        <f t="shared" si="63"/>
        <v>252.07474879060854</v>
      </c>
      <c r="I403" s="36">
        <f t="shared" si="64"/>
        <v>1182.6999393358717</v>
      </c>
      <c r="J403" s="39">
        <f t="shared" si="70"/>
        <v>-94.293260832930258</v>
      </c>
      <c r="K403" s="36">
        <f t="shared" si="65"/>
        <v>1088.4066785029415</v>
      </c>
      <c r="L403" s="36">
        <f t="shared" si="66"/>
        <v>4082680.1905874293</v>
      </c>
      <c r="M403" s="36">
        <f t="shared" si="67"/>
        <v>3757179.854192154</v>
      </c>
      <c r="N403" s="40">
        <f>'jan-mar'!M403</f>
        <v>3121202.2057543821</v>
      </c>
      <c r="O403" s="40">
        <f t="shared" si="69"/>
        <v>635977.64843777195</v>
      </c>
      <c r="Q403" s="4"/>
      <c r="R403" s="4"/>
      <c r="S403" s="4"/>
      <c r="T403" s="4"/>
      <c r="U403" s="4"/>
    </row>
    <row r="404" spans="1:21" s="34" customFormat="1" x14ac:dyDescent="0.3">
      <c r="A404" s="33">
        <v>1926</v>
      </c>
      <c r="B404" s="34" t="s">
        <v>454</v>
      </c>
      <c r="C404" s="35">
        <v>6677</v>
      </c>
      <c r="D404" s="35">
        <v>1158</v>
      </c>
      <c r="E404" s="36">
        <f t="shared" si="61"/>
        <v>5765.9758203799656</v>
      </c>
      <c r="F404" s="37">
        <f t="shared" si="68"/>
        <v>0.69400320300473761</v>
      </c>
      <c r="G404" s="38">
        <f t="shared" si="62"/>
        <v>1525.3850053856499</v>
      </c>
      <c r="H404" s="38">
        <f t="shared" si="63"/>
        <v>599.0179741141676</v>
      </c>
      <c r="I404" s="36">
        <f t="shared" si="64"/>
        <v>2124.4029794998178</v>
      </c>
      <c r="J404" s="39">
        <f t="shared" si="70"/>
        <v>-94.293260832930258</v>
      </c>
      <c r="K404" s="36">
        <f t="shared" si="65"/>
        <v>2030.1097186668876</v>
      </c>
      <c r="L404" s="36">
        <f t="shared" si="66"/>
        <v>2460058.6502607889</v>
      </c>
      <c r="M404" s="36">
        <f t="shared" si="67"/>
        <v>2350867.0542162559</v>
      </c>
      <c r="N404" s="40">
        <f>'jan-mar'!M404</f>
        <v>2161571.7712235153</v>
      </c>
      <c r="O404" s="40">
        <f t="shared" si="69"/>
        <v>189295.28299274063</v>
      </c>
      <c r="Q404" s="4"/>
      <c r="R404" s="4"/>
      <c r="S404" s="4"/>
      <c r="T404" s="4"/>
      <c r="U404" s="4"/>
    </row>
    <row r="405" spans="1:21" s="34" customFormat="1" x14ac:dyDescent="0.3">
      <c r="A405" s="33">
        <v>1927</v>
      </c>
      <c r="B405" s="34" t="s">
        <v>455</v>
      </c>
      <c r="C405" s="35">
        <v>9232</v>
      </c>
      <c r="D405" s="35">
        <v>1543</v>
      </c>
      <c r="E405" s="36">
        <f t="shared" si="61"/>
        <v>5983.1497083603372</v>
      </c>
      <c r="F405" s="37">
        <f t="shared" si="68"/>
        <v>0.72014264211487899</v>
      </c>
      <c r="G405" s="38">
        <f t="shared" si="62"/>
        <v>1395.0806725974271</v>
      </c>
      <c r="H405" s="38">
        <f t="shared" si="63"/>
        <v>523.00711332103754</v>
      </c>
      <c r="I405" s="36">
        <f t="shared" si="64"/>
        <v>1918.0877859184648</v>
      </c>
      <c r="J405" s="39">
        <f t="shared" si="70"/>
        <v>-94.293260832930258</v>
      </c>
      <c r="K405" s="36">
        <f t="shared" si="65"/>
        <v>1823.7945250855346</v>
      </c>
      <c r="L405" s="36">
        <f t="shared" si="66"/>
        <v>2959609.4536721911</v>
      </c>
      <c r="M405" s="36">
        <f t="shared" si="67"/>
        <v>2814114.95220698</v>
      </c>
      <c r="N405" s="40">
        <f>'jan-mar'!M405</f>
        <v>2536301.1597563759</v>
      </c>
      <c r="O405" s="40">
        <f t="shared" si="69"/>
        <v>277813.79245060403</v>
      </c>
      <c r="Q405" s="4"/>
      <c r="R405" s="4"/>
      <c r="S405" s="4"/>
      <c r="T405" s="4"/>
      <c r="U405" s="4"/>
    </row>
    <row r="406" spans="1:21" s="34" customFormat="1" x14ac:dyDescent="0.3">
      <c r="A406" s="33">
        <v>1928</v>
      </c>
      <c r="B406" s="34" t="s">
        <v>456</v>
      </c>
      <c r="C406" s="35">
        <v>5968</v>
      </c>
      <c r="D406" s="35">
        <v>913</v>
      </c>
      <c r="E406" s="36">
        <f t="shared" si="61"/>
        <v>6536.6922234392114</v>
      </c>
      <c r="F406" s="37">
        <f t="shared" si="68"/>
        <v>0.78676801315896394</v>
      </c>
      <c r="G406" s="38">
        <f t="shared" si="62"/>
        <v>1062.9551635501025</v>
      </c>
      <c r="H406" s="38">
        <f t="shared" si="63"/>
        <v>329.26723304343159</v>
      </c>
      <c r="I406" s="36">
        <f t="shared" si="64"/>
        <v>1392.2223965935341</v>
      </c>
      <c r="J406" s="39">
        <f t="shared" si="70"/>
        <v>-94.293260832930258</v>
      </c>
      <c r="K406" s="36">
        <f t="shared" si="65"/>
        <v>1297.9291357606039</v>
      </c>
      <c r="L406" s="36">
        <f t="shared" si="66"/>
        <v>1271099.0480898966</v>
      </c>
      <c r="M406" s="36">
        <f t="shared" si="67"/>
        <v>1185009.3009494313</v>
      </c>
      <c r="N406" s="40">
        <f>'jan-mar'!M406</f>
        <v>1086243.978520785</v>
      </c>
      <c r="O406" s="40">
        <f t="shared" si="69"/>
        <v>98765.322428646265</v>
      </c>
      <c r="Q406" s="4"/>
      <c r="R406" s="4"/>
      <c r="S406" s="4"/>
      <c r="T406" s="4"/>
      <c r="U406" s="4"/>
    </row>
    <row r="407" spans="1:21" s="34" customFormat="1" x14ac:dyDescent="0.3">
      <c r="A407" s="33">
        <v>1929</v>
      </c>
      <c r="B407" s="34" t="s">
        <v>457</v>
      </c>
      <c r="C407" s="35">
        <v>6871</v>
      </c>
      <c r="D407" s="35">
        <v>915</v>
      </c>
      <c r="E407" s="36">
        <f t="shared" si="61"/>
        <v>7509.289617486339</v>
      </c>
      <c r="F407" s="37">
        <f t="shared" si="68"/>
        <v>0.90383158188171431</v>
      </c>
      <c r="G407" s="38">
        <f t="shared" si="62"/>
        <v>479.39672712182596</v>
      </c>
      <c r="H407" s="38">
        <f t="shared" si="63"/>
        <v>0</v>
      </c>
      <c r="I407" s="36">
        <f t="shared" si="64"/>
        <v>479.39672712182596</v>
      </c>
      <c r="J407" s="39">
        <f t="shared" si="70"/>
        <v>-94.293260832930258</v>
      </c>
      <c r="K407" s="36">
        <f t="shared" si="65"/>
        <v>385.10346628889567</v>
      </c>
      <c r="L407" s="36">
        <f t="shared" si="66"/>
        <v>438648.00531647075</v>
      </c>
      <c r="M407" s="36">
        <f t="shared" si="67"/>
        <v>352369.67165433953</v>
      </c>
      <c r="N407" s="40">
        <f>'jan-mar'!M407</f>
        <v>375949.71560407319</v>
      </c>
      <c r="O407" s="40">
        <f t="shared" si="69"/>
        <v>-23580.043949733663</v>
      </c>
      <c r="Q407" s="4"/>
      <c r="R407" s="4"/>
      <c r="S407" s="4"/>
      <c r="T407" s="4"/>
      <c r="U407" s="4"/>
    </row>
    <row r="408" spans="1:21" s="34" customFormat="1" x14ac:dyDescent="0.3">
      <c r="A408" s="33">
        <v>1931</v>
      </c>
      <c r="B408" s="34" t="s">
        <v>458</v>
      </c>
      <c r="C408" s="35">
        <v>81741</v>
      </c>
      <c r="D408" s="35">
        <v>11618</v>
      </c>
      <c r="E408" s="36">
        <f t="shared" si="61"/>
        <v>7035.7204338096062</v>
      </c>
      <c r="F408" s="37">
        <f t="shared" si="68"/>
        <v>0.84683194460360767</v>
      </c>
      <c r="G408" s="38">
        <f t="shared" si="62"/>
        <v>763.53823732786566</v>
      </c>
      <c r="H408" s="38">
        <f t="shared" si="63"/>
        <v>154.60735941379338</v>
      </c>
      <c r="I408" s="36">
        <f t="shared" si="64"/>
        <v>918.14559674165901</v>
      </c>
      <c r="J408" s="39">
        <f t="shared" si="70"/>
        <v>-94.293260832930258</v>
      </c>
      <c r="K408" s="36">
        <f t="shared" si="65"/>
        <v>823.85233590872872</v>
      </c>
      <c r="L408" s="36">
        <f t="shared" si="66"/>
        <v>10667015.542944595</v>
      </c>
      <c r="M408" s="36">
        <f t="shared" si="67"/>
        <v>9571516.4385876097</v>
      </c>
      <c r="N408" s="40">
        <f>'jan-mar'!M408</f>
        <v>8873476.7168176193</v>
      </c>
      <c r="O408" s="40">
        <f t="shared" si="69"/>
        <v>698039.7217699904</v>
      </c>
      <c r="Q408" s="4"/>
      <c r="R408" s="4"/>
      <c r="S408" s="4"/>
      <c r="T408" s="4"/>
      <c r="U408" s="4"/>
    </row>
    <row r="409" spans="1:21" s="34" customFormat="1" x14ac:dyDescent="0.3">
      <c r="A409" s="33">
        <v>1933</v>
      </c>
      <c r="B409" s="34" t="s">
        <v>459</v>
      </c>
      <c r="C409" s="35">
        <v>33618</v>
      </c>
      <c r="D409" s="35">
        <v>5701</v>
      </c>
      <c r="E409" s="36">
        <f t="shared" si="61"/>
        <v>5896.8601999649181</v>
      </c>
      <c r="F409" s="37">
        <f t="shared" si="68"/>
        <v>0.70975668194479657</v>
      </c>
      <c r="G409" s="38">
        <f t="shared" si="62"/>
        <v>1446.8543776346785</v>
      </c>
      <c r="H409" s="38">
        <f t="shared" si="63"/>
        <v>553.20844125943415</v>
      </c>
      <c r="I409" s="36">
        <f t="shared" si="64"/>
        <v>2000.0628188941128</v>
      </c>
      <c r="J409" s="39">
        <f t="shared" si="70"/>
        <v>-94.293260832930258</v>
      </c>
      <c r="K409" s="36">
        <f t="shared" si="65"/>
        <v>1905.7695580611826</v>
      </c>
      <c r="L409" s="36">
        <f t="shared" si="66"/>
        <v>11402358.130515337</v>
      </c>
      <c r="M409" s="36">
        <f t="shared" si="67"/>
        <v>10864792.250506802</v>
      </c>
      <c r="N409" s="40">
        <f>'jan-mar'!M409</f>
        <v>10244678.555911278</v>
      </c>
      <c r="O409" s="40">
        <f t="shared" si="69"/>
        <v>620113.69459552318</v>
      </c>
      <c r="Q409" s="4"/>
      <c r="R409" s="4"/>
      <c r="S409" s="4"/>
      <c r="T409" s="4"/>
      <c r="U409" s="4"/>
    </row>
    <row r="410" spans="1:21" s="34" customFormat="1" x14ac:dyDescent="0.3">
      <c r="A410" s="33">
        <v>1936</v>
      </c>
      <c r="B410" s="34" t="s">
        <v>460</v>
      </c>
      <c r="C410" s="35">
        <v>14758</v>
      </c>
      <c r="D410" s="35">
        <v>2282</v>
      </c>
      <c r="E410" s="36">
        <f t="shared" si="61"/>
        <v>6467.1340929009639</v>
      </c>
      <c r="F410" s="37">
        <f t="shared" si="68"/>
        <v>0.77839587167027757</v>
      </c>
      <c r="G410" s="38">
        <f t="shared" si="62"/>
        <v>1104.6900418730511</v>
      </c>
      <c r="H410" s="38">
        <f t="shared" si="63"/>
        <v>353.61257873181819</v>
      </c>
      <c r="I410" s="36">
        <f t="shared" si="64"/>
        <v>1458.3026206048694</v>
      </c>
      <c r="J410" s="39">
        <f t="shared" si="70"/>
        <v>-94.293260832930258</v>
      </c>
      <c r="K410" s="36">
        <f t="shared" si="65"/>
        <v>1364.0093597719392</v>
      </c>
      <c r="L410" s="36">
        <f t="shared" si="66"/>
        <v>3327846.5802203119</v>
      </c>
      <c r="M410" s="36">
        <f t="shared" si="67"/>
        <v>3112669.3589995652</v>
      </c>
      <c r="N410" s="40">
        <f>'jan-mar'!M410</f>
        <v>3254896.0120311398</v>
      </c>
      <c r="O410" s="40">
        <f t="shared" si="69"/>
        <v>-142226.65303157456</v>
      </c>
      <c r="Q410" s="4"/>
      <c r="R410" s="4"/>
      <c r="S410" s="4"/>
      <c r="T410" s="4"/>
      <c r="U410" s="4"/>
    </row>
    <row r="411" spans="1:21" s="34" customFormat="1" x14ac:dyDescent="0.3">
      <c r="A411" s="33">
        <v>1938</v>
      </c>
      <c r="B411" s="34" t="s">
        <v>461</v>
      </c>
      <c r="C411" s="35">
        <v>17451</v>
      </c>
      <c r="D411" s="35">
        <v>2861</v>
      </c>
      <c r="E411" s="36">
        <f t="shared" si="61"/>
        <v>6099.6155190492836</v>
      </c>
      <c r="F411" s="37">
        <f t="shared" si="68"/>
        <v>0.73416067621293835</v>
      </c>
      <c r="G411" s="38">
        <f t="shared" si="62"/>
        <v>1325.2011861840592</v>
      </c>
      <c r="H411" s="38">
        <f t="shared" si="63"/>
        <v>482.24407957990627</v>
      </c>
      <c r="I411" s="36">
        <f t="shared" si="64"/>
        <v>1807.4452657639654</v>
      </c>
      <c r="J411" s="39">
        <f t="shared" si="70"/>
        <v>-94.293260832930258</v>
      </c>
      <c r="K411" s="36">
        <f t="shared" si="65"/>
        <v>1713.1520049310352</v>
      </c>
      <c r="L411" s="36">
        <f t="shared" si="66"/>
        <v>5171100.9053507047</v>
      </c>
      <c r="M411" s="36">
        <f t="shared" si="67"/>
        <v>4901327.8861076916</v>
      </c>
      <c r="N411" s="40">
        <f>'jan-mar'!M411</f>
        <v>4470581.8976428974</v>
      </c>
      <c r="O411" s="40">
        <f t="shared" si="69"/>
        <v>430745.98846479412</v>
      </c>
      <c r="Q411" s="4"/>
      <c r="R411" s="4"/>
      <c r="S411" s="4"/>
      <c r="T411" s="4"/>
      <c r="U411" s="4"/>
    </row>
    <row r="412" spans="1:21" s="34" customFormat="1" x14ac:dyDescent="0.3">
      <c r="A412" s="33">
        <v>1939</v>
      </c>
      <c r="B412" s="34" t="s">
        <v>462</v>
      </c>
      <c r="C412" s="35">
        <v>15852</v>
      </c>
      <c r="D412" s="35">
        <v>1865</v>
      </c>
      <c r="E412" s="36">
        <f t="shared" si="61"/>
        <v>8499.7319034852553</v>
      </c>
      <c r="F412" s="37">
        <f t="shared" si="68"/>
        <v>1.0230429938416914</v>
      </c>
      <c r="G412" s="38">
        <f t="shared" si="62"/>
        <v>-114.86864447752377</v>
      </c>
      <c r="H412" s="38">
        <f t="shared" si="63"/>
        <v>0</v>
      </c>
      <c r="I412" s="36">
        <f t="shared" si="64"/>
        <v>-114.86864447752377</v>
      </c>
      <c r="J412" s="39">
        <f t="shared" si="70"/>
        <v>-94.293260832930258</v>
      </c>
      <c r="K412" s="36">
        <f t="shared" si="65"/>
        <v>-209.16190531045402</v>
      </c>
      <c r="L412" s="36">
        <f t="shared" si="66"/>
        <v>-214230.02195058184</v>
      </c>
      <c r="M412" s="36">
        <f t="shared" si="67"/>
        <v>-390086.95340399677</v>
      </c>
      <c r="N412" s="40">
        <f>'jan-mar'!M412</f>
        <v>565113.24287687719</v>
      </c>
      <c r="O412" s="40">
        <f t="shared" si="69"/>
        <v>-955200.19628087396</v>
      </c>
      <c r="Q412" s="4"/>
      <c r="R412" s="4"/>
      <c r="S412" s="4"/>
      <c r="T412" s="4"/>
      <c r="U412" s="4"/>
    </row>
    <row r="413" spans="1:21" s="34" customFormat="1" x14ac:dyDescent="0.3">
      <c r="A413" s="33">
        <v>1940</v>
      </c>
      <c r="B413" s="34" t="s">
        <v>463</v>
      </c>
      <c r="C413" s="35">
        <v>15407</v>
      </c>
      <c r="D413" s="35">
        <v>2150</v>
      </c>
      <c r="E413" s="36">
        <f t="shared" si="61"/>
        <v>7166.0465116279074</v>
      </c>
      <c r="F413" s="37">
        <f t="shared" si="68"/>
        <v>0.86251822534055766</v>
      </c>
      <c r="G413" s="38">
        <f t="shared" si="62"/>
        <v>685.34259063688489</v>
      </c>
      <c r="H413" s="38">
        <f t="shared" si="63"/>
        <v>108.99323217738797</v>
      </c>
      <c r="I413" s="36">
        <f t="shared" si="64"/>
        <v>794.33582281427289</v>
      </c>
      <c r="J413" s="39">
        <f t="shared" si="70"/>
        <v>-94.293260832930258</v>
      </c>
      <c r="K413" s="36">
        <f t="shared" si="65"/>
        <v>700.0425619813426</v>
      </c>
      <c r="L413" s="36">
        <f t="shared" si="66"/>
        <v>1707822.0190506866</v>
      </c>
      <c r="M413" s="36">
        <f t="shared" si="67"/>
        <v>1505091.5082598866</v>
      </c>
      <c r="N413" s="40">
        <f>'jan-mar'!M413</f>
        <v>2676117.3645341592</v>
      </c>
      <c r="O413" s="40">
        <f t="shared" si="69"/>
        <v>-1171025.8562742725</v>
      </c>
      <c r="Q413" s="4"/>
      <c r="R413" s="4"/>
      <c r="S413" s="4"/>
      <c r="T413" s="4"/>
      <c r="U413" s="4"/>
    </row>
    <row r="414" spans="1:21" s="34" customFormat="1" x14ac:dyDescent="0.3">
      <c r="A414" s="33">
        <v>1941</v>
      </c>
      <c r="B414" s="34" t="s">
        <v>464</v>
      </c>
      <c r="C414" s="35">
        <v>17102</v>
      </c>
      <c r="D414" s="35">
        <v>2920</v>
      </c>
      <c r="E414" s="36">
        <f t="shared" si="61"/>
        <v>5856.8493150684935</v>
      </c>
      <c r="F414" s="37">
        <f t="shared" si="68"/>
        <v>0.7049408999959671</v>
      </c>
      <c r="G414" s="38">
        <f t="shared" si="62"/>
        <v>1470.8609085725332</v>
      </c>
      <c r="H414" s="38">
        <f t="shared" si="63"/>
        <v>567.21225097318279</v>
      </c>
      <c r="I414" s="36">
        <f t="shared" si="64"/>
        <v>2038.073159545716</v>
      </c>
      <c r="J414" s="39">
        <f t="shared" si="70"/>
        <v>-94.293260832930258</v>
      </c>
      <c r="K414" s="36">
        <f t="shared" si="65"/>
        <v>1943.7798987127858</v>
      </c>
      <c r="L414" s="36">
        <f t="shared" si="66"/>
        <v>5951173.6258734902</v>
      </c>
      <c r="M414" s="36">
        <f t="shared" si="67"/>
        <v>5675837.3042413341</v>
      </c>
      <c r="N414" s="40">
        <f>'jan-mar'!M414</f>
        <v>5221076.1415998833</v>
      </c>
      <c r="O414" s="40">
        <f t="shared" si="69"/>
        <v>454761.16264145076</v>
      </c>
      <c r="Q414" s="4"/>
      <c r="R414" s="4"/>
      <c r="S414" s="4"/>
      <c r="T414" s="4"/>
      <c r="U414" s="4"/>
    </row>
    <row r="415" spans="1:21" s="34" customFormat="1" x14ac:dyDescent="0.3">
      <c r="A415" s="33">
        <v>1942</v>
      </c>
      <c r="B415" s="34" t="s">
        <v>465</v>
      </c>
      <c r="C415" s="35">
        <v>30382</v>
      </c>
      <c r="D415" s="35">
        <v>4895</v>
      </c>
      <c r="E415" s="36">
        <f t="shared" si="61"/>
        <v>6206.7415730337079</v>
      </c>
      <c r="F415" s="37">
        <f t="shared" si="68"/>
        <v>0.74705456042377261</v>
      </c>
      <c r="G415" s="38">
        <f t="shared" si="62"/>
        <v>1260.9255537934046</v>
      </c>
      <c r="H415" s="38">
        <f t="shared" si="63"/>
        <v>444.74996068535779</v>
      </c>
      <c r="I415" s="36">
        <f t="shared" si="64"/>
        <v>1705.6755144787624</v>
      </c>
      <c r="J415" s="39">
        <f t="shared" si="70"/>
        <v>-94.293260832930258</v>
      </c>
      <c r="K415" s="36">
        <f t="shared" si="65"/>
        <v>1611.3822536458322</v>
      </c>
      <c r="L415" s="36">
        <f t="shared" si="66"/>
        <v>8349281.6433735415</v>
      </c>
      <c r="M415" s="36">
        <f t="shared" si="67"/>
        <v>7887716.1315963482</v>
      </c>
      <c r="N415" s="40">
        <f>'jan-mar'!M415</f>
        <v>7394016.5113463784</v>
      </c>
      <c r="O415" s="40">
        <f t="shared" si="69"/>
        <v>493699.62024996988</v>
      </c>
      <c r="Q415" s="4"/>
      <c r="R415" s="4"/>
      <c r="S415" s="4"/>
      <c r="T415" s="4"/>
      <c r="U415" s="4"/>
    </row>
    <row r="416" spans="1:21" s="34" customFormat="1" x14ac:dyDescent="0.3">
      <c r="A416" s="33">
        <v>1943</v>
      </c>
      <c r="B416" s="34" t="s">
        <v>466</v>
      </c>
      <c r="C416" s="35">
        <v>10077</v>
      </c>
      <c r="D416" s="35">
        <v>1231</v>
      </c>
      <c r="E416" s="36">
        <f t="shared" si="61"/>
        <v>8186.0276198212832</v>
      </c>
      <c r="F416" s="37">
        <f t="shared" si="68"/>
        <v>0.98528498297914202</v>
      </c>
      <c r="G416" s="38">
        <f t="shared" si="62"/>
        <v>73.353925720859479</v>
      </c>
      <c r="H416" s="38">
        <f t="shared" si="63"/>
        <v>0</v>
      </c>
      <c r="I416" s="36">
        <f t="shared" si="64"/>
        <v>73.353925720859479</v>
      </c>
      <c r="J416" s="39">
        <f t="shared" si="70"/>
        <v>-94.293260832930258</v>
      </c>
      <c r="K416" s="36">
        <f t="shared" si="65"/>
        <v>-20.939335112070779</v>
      </c>
      <c r="L416" s="36">
        <f t="shared" si="66"/>
        <v>90298.682562378017</v>
      </c>
      <c r="M416" s="36">
        <f t="shared" si="67"/>
        <v>-25776.32152295913</v>
      </c>
      <c r="N416" s="40">
        <f>'jan-mar'!M416</f>
        <v>826106.17476351222</v>
      </c>
      <c r="O416" s="40">
        <f t="shared" si="69"/>
        <v>-851882.49628647137</v>
      </c>
      <c r="Q416" s="4"/>
      <c r="R416" s="4"/>
      <c r="S416" s="4"/>
      <c r="T416" s="4"/>
      <c r="U416" s="4"/>
    </row>
    <row r="417" spans="1:21" s="34" customFormat="1" x14ac:dyDescent="0.3">
      <c r="A417" s="33">
        <v>2002</v>
      </c>
      <c r="B417" s="34" t="s">
        <v>467</v>
      </c>
      <c r="C417" s="35">
        <v>13895</v>
      </c>
      <c r="D417" s="35">
        <v>2137</v>
      </c>
      <c r="E417" s="36">
        <f t="shared" si="61"/>
        <v>6502.1057557323347</v>
      </c>
      <c r="F417" s="37">
        <f t="shared" si="68"/>
        <v>0.78260512380303693</v>
      </c>
      <c r="G417" s="38">
        <f t="shared" si="62"/>
        <v>1083.7070441742285</v>
      </c>
      <c r="H417" s="38">
        <f t="shared" si="63"/>
        <v>341.37249674083841</v>
      </c>
      <c r="I417" s="36">
        <f t="shared" si="64"/>
        <v>1425.0795409150669</v>
      </c>
      <c r="J417" s="39">
        <f t="shared" si="70"/>
        <v>-94.293260832930258</v>
      </c>
      <c r="K417" s="36">
        <f t="shared" si="65"/>
        <v>1330.7862800821367</v>
      </c>
      <c r="L417" s="36">
        <f t="shared" si="66"/>
        <v>3045394.9789354978</v>
      </c>
      <c r="M417" s="36">
        <f t="shared" si="67"/>
        <v>2843890.2805355261</v>
      </c>
      <c r="N417" s="40">
        <f>'jan-mar'!M417</f>
        <v>2801905.0734927901</v>
      </c>
      <c r="O417" s="40">
        <f t="shared" si="69"/>
        <v>41985.207042736001</v>
      </c>
      <c r="Q417" s="4"/>
      <c r="R417" s="4"/>
      <c r="S417" s="4"/>
      <c r="T417" s="4"/>
      <c r="U417" s="4"/>
    </row>
    <row r="418" spans="1:21" s="34" customFormat="1" x14ac:dyDescent="0.3">
      <c r="A418" s="33">
        <v>2003</v>
      </c>
      <c r="B418" s="34" t="s">
        <v>468</v>
      </c>
      <c r="C418" s="35">
        <v>43670</v>
      </c>
      <c r="D418" s="35">
        <v>6160</v>
      </c>
      <c r="E418" s="36">
        <f t="shared" si="61"/>
        <v>7089.2857142857147</v>
      </c>
      <c r="F418" s="37">
        <f t="shared" si="68"/>
        <v>0.85327915794239284</v>
      </c>
      <c r="G418" s="38">
        <f t="shared" si="62"/>
        <v>731.39906904220061</v>
      </c>
      <c r="H418" s="38">
        <f t="shared" si="63"/>
        <v>135.85951124715541</v>
      </c>
      <c r="I418" s="36">
        <f t="shared" si="64"/>
        <v>867.25858028935602</v>
      </c>
      <c r="J418" s="39">
        <f t="shared" si="70"/>
        <v>-94.293260832930258</v>
      </c>
      <c r="K418" s="36">
        <f t="shared" si="65"/>
        <v>772.96531945642573</v>
      </c>
      <c r="L418" s="36">
        <f t="shared" si="66"/>
        <v>5342312.8545824327</v>
      </c>
      <c r="M418" s="36">
        <f t="shared" si="67"/>
        <v>4761466.3678515824</v>
      </c>
      <c r="N418" s="40">
        <f>'jan-mar'!M418</f>
        <v>3849620.2165257819</v>
      </c>
      <c r="O418" s="40">
        <f t="shared" si="69"/>
        <v>911846.15132580046</v>
      </c>
      <c r="Q418" s="4"/>
      <c r="R418" s="4"/>
      <c r="S418" s="4"/>
      <c r="T418" s="4"/>
      <c r="U418" s="4"/>
    </row>
    <row r="419" spans="1:21" s="34" customFormat="1" x14ac:dyDescent="0.3">
      <c r="A419" s="33">
        <v>2004</v>
      </c>
      <c r="B419" s="34" t="s">
        <v>469</v>
      </c>
      <c r="C419" s="35">
        <v>88133</v>
      </c>
      <c r="D419" s="35">
        <v>10455</v>
      </c>
      <c r="E419" s="36">
        <f t="shared" si="61"/>
        <v>8429.7465327594455</v>
      </c>
      <c r="F419" s="37">
        <f t="shared" si="68"/>
        <v>1.0146194289568866</v>
      </c>
      <c r="G419" s="38">
        <f t="shared" si="62"/>
        <v>-72.877422042037864</v>
      </c>
      <c r="H419" s="38">
        <f t="shared" si="63"/>
        <v>0</v>
      </c>
      <c r="I419" s="36">
        <f t="shared" si="64"/>
        <v>-72.877422042037864</v>
      </c>
      <c r="J419" s="39">
        <f t="shared" si="70"/>
        <v>-94.293260832930258</v>
      </c>
      <c r="K419" s="36">
        <f t="shared" si="65"/>
        <v>-167.17068287496812</v>
      </c>
      <c r="L419" s="36">
        <f t="shared" si="66"/>
        <v>-761933.44744950591</v>
      </c>
      <c r="M419" s="36">
        <f t="shared" si="67"/>
        <v>-1747769.4894577917</v>
      </c>
      <c r="N419" s="40">
        <f>'jan-mar'!M419</f>
        <v>-2490869.1934167533</v>
      </c>
      <c r="O419" s="40">
        <f t="shared" si="69"/>
        <v>743099.70395896165</v>
      </c>
      <c r="Q419" s="4"/>
      <c r="R419" s="4"/>
      <c r="S419" s="4"/>
      <c r="T419" s="4"/>
      <c r="U419" s="4"/>
    </row>
    <row r="420" spans="1:21" s="34" customFormat="1" x14ac:dyDescent="0.3">
      <c r="A420" s="33">
        <v>2011</v>
      </c>
      <c r="B420" s="34" t="s">
        <v>470</v>
      </c>
      <c r="C420" s="35">
        <v>16262</v>
      </c>
      <c r="D420" s="35">
        <v>2956</v>
      </c>
      <c r="E420" s="36">
        <f t="shared" si="61"/>
        <v>5501.3531799729362</v>
      </c>
      <c r="F420" s="37">
        <f t="shared" si="68"/>
        <v>0.66215274685455083</v>
      </c>
      <c r="G420" s="38">
        <f t="shared" si="62"/>
        <v>1684.1585896298677</v>
      </c>
      <c r="H420" s="38">
        <f t="shared" si="63"/>
        <v>691.6358982566278</v>
      </c>
      <c r="I420" s="36">
        <f t="shared" si="64"/>
        <v>2375.7944878864955</v>
      </c>
      <c r="J420" s="39">
        <f t="shared" si="70"/>
        <v>-94.293260832930258</v>
      </c>
      <c r="K420" s="36">
        <f t="shared" si="65"/>
        <v>2281.5012270535653</v>
      </c>
      <c r="L420" s="36">
        <f t="shared" si="66"/>
        <v>7022848.5061924811</v>
      </c>
      <c r="M420" s="36">
        <f t="shared" si="67"/>
        <v>6744117.6271703392</v>
      </c>
      <c r="N420" s="40">
        <f>'jan-mar'!M420</f>
        <v>6875779.4090990601</v>
      </c>
      <c r="O420" s="40">
        <f t="shared" si="69"/>
        <v>-131661.78192872088</v>
      </c>
      <c r="Q420" s="4"/>
      <c r="R420" s="4"/>
      <c r="S420" s="4"/>
      <c r="T420" s="4"/>
      <c r="U420" s="4"/>
    </row>
    <row r="421" spans="1:21" s="34" customFormat="1" x14ac:dyDescent="0.3">
      <c r="A421" s="33">
        <v>2012</v>
      </c>
      <c r="B421" s="34" t="s">
        <v>471</v>
      </c>
      <c r="C421" s="35">
        <v>142273</v>
      </c>
      <c r="D421" s="35">
        <v>20097</v>
      </c>
      <c r="E421" s="36">
        <f t="shared" si="61"/>
        <v>7079.3153206946308</v>
      </c>
      <c r="F421" s="37">
        <f t="shared" si="68"/>
        <v>0.85207910346714288</v>
      </c>
      <c r="G421" s="38">
        <f t="shared" si="62"/>
        <v>737.38130519685092</v>
      </c>
      <c r="H421" s="38">
        <f t="shared" si="63"/>
        <v>139.34914900403476</v>
      </c>
      <c r="I421" s="36">
        <f t="shared" si="64"/>
        <v>876.73045420088567</v>
      </c>
      <c r="J421" s="39">
        <f t="shared" si="70"/>
        <v>-94.293260832930258</v>
      </c>
      <c r="K421" s="36">
        <f t="shared" si="65"/>
        <v>782.43719336795539</v>
      </c>
      <c r="L421" s="36">
        <f t="shared" si="66"/>
        <v>17619651.9380752</v>
      </c>
      <c r="M421" s="36">
        <f t="shared" si="67"/>
        <v>15724640.275115799</v>
      </c>
      <c r="N421" s="40">
        <f>'jan-mar'!M421</f>
        <v>17128874.081415355</v>
      </c>
      <c r="O421" s="40">
        <f t="shared" si="69"/>
        <v>-1404233.806299556</v>
      </c>
      <c r="Q421" s="4"/>
      <c r="R421" s="4"/>
      <c r="S421" s="4"/>
      <c r="T421" s="4"/>
      <c r="U421" s="4"/>
    </row>
    <row r="422" spans="1:21" s="34" customFormat="1" x14ac:dyDescent="0.3">
      <c r="A422" s="33">
        <v>2014</v>
      </c>
      <c r="B422" s="34" t="s">
        <v>472</v>
      </c>
      <c r="C422" s="35">
        <v>5802</v>
      </c>
      <c r="D422" s="35">
        <v>951</v>
      </c>
      <c r="E422" s="36">
        <f t="shared" si="61"/>
        <v>6100.9463722397477</v>
      </c>
      <c r="F422" s="37">
        <f t="shared" si="68"/>
        <v>0.73432086009259434</v>
      </c>
      <c r="G422" s="38">
        <f t="shared" si="62"/>
        <v>1324.4026742697808</v>
      </c>
      <c r="H422" s="38">
        <f t="shared" si="63"/>
        <v>481.77828096324384</v>
      </c>
      <c r="I422" s="36">
        <f t="shared" si="64"/>
        <v>1806.1809552330246</v>
      </c>
      <c r="J422" s="39">
        <f t="shared" si="70"/>
        <v>-94.293260832930258</v>
      </c>
      <c r="K422" s="36">
        <f t="shared" si="65"/>
        <v>1711.8876944000945</v>
      </c>
      <c r="L422" s="36">
        <f t="shared" si="66"/>
        <v>1717678.0884266065</v>
      </c>
      <c r="M422" s="36">
        <f t="shared" si="67"/>
        <v>1628005.1973744899</v>
      </c>
      <c r="N422" s="40">
        <f>'jan-mar'!M422</f>
        <v>1563252.9831032492</v>
      </c>
      <c r="O422" s="40">
        <f t="shared" si="69"/>
        <v>64752.214271240635</v>
      </c>
      <c r="Q422" s="4"/>
      <c r="R422" s="4"/>
      <c r="S422" s="4"/>
      <c r="T422" s="4"/>
      <c r="U422" s="4"/>
    </row>
    <row r="423" spans="1:21" s="34" customFormat="1" x14ac:dyDescent="0.3">
      <c r="A423" s="33">
        <v>2015</v>
      </c>
      <c r="B423" s="34" t="s">
        <v>473</v>
      </c>
      <c r="C423" s="35">
        <v>5908</v>
      </c>
      <c r="D423" s="35">
        <v>1054</v>
      </c>
      <c r="E423" s="36">
        <f t="shared" si="61"/>
        <v>5605.3130929791268</v>
      </c>
      <c r="F423" s="37">
        <f t="shared" si="68"/>
        <v>0.6746655486521892</v>
      </c>
      <c r="G423" s="38">
        <f t="shared" si="62"/>
        <v>1621.7826418261532</v>
      </c>
      <c r="H423" s="38">
        <f t="shared" si="63"/>
        <v>655.24992870446113</v>
      </c>
      <c r="I423" s="36">
        <f t="shared" si="64"/>
        <v>2277.0325705306141</v>
      </c>
      <c r="J423" s="39">
        <f t="shared" si="70"/>
        <v>-94.293260832930258</v>
      </c>
      <c r="K423" s="36">
        <f t="shared" si="65"/>
        <v>2182.7393096976839</v>
      </c>
      <c r="L423" s="36">
        <f t="shared" si="66"/>
        <v>2399992.3293392672</v>
      </c>
      <c r="M423" s="36">
        <f t="shared" si="67"/>
        <v>2300607.232421359</v>
      </c>
      <c r="N423" s="40">
        <f>'jan-mar'!M423</f>
        <v>2205523.4428925607</v>
      </c>
      <c r="O423" s="40">
        <f t="shared" si="69"/>
        <v>95083.789528798312</v>
      </c>
      <c r="Q423" s="4"/>
      <c r="R423" s="4"/>
      <c r="S423" s="4"/>
      <c r="T423" s="4"/>
      <c r="U423" s="4"/>
    </row>
    <row r="424" spans="1:21" s="34" customFormat="1" x14ac:dyDescent="0.3">
      <c r="A424" s="33">
        <v>2017</v>
      </c>
      <c r="B424" s="34" t="s">
        <v>474</v>
      </c>
      <c r="C424" s="35">
        <v>6969</v>
      </c>
      <c r="D424" s="35">
        <v>1035</v>
      </c>
      <c r="E424" s="36">
        <f t="shared" si="61"/>
        <v>6733.333333333333</v>
      </c>
      <c r="F424" s="37">
        <f t="shared" si="68"/>
        <v>0.81043609023042373</v>
      </c>
      <c r="G424" s="38">
        <f t="shared" si="62"/>
        <v>944.9704976136295</v>
      </c>
      <c r="H424" s="38">
        <f t="shared" si="63"/>
        <v>260.44284458048901</v>
      </c>
      <c r="I424" s="36">
        <f t="shared" si="64"/>
        <v>1205.4133421941185</v>
      </c>
      <c r="J424" s="39">
        <f t="shared" si="70"/>
        <v>-94.293260832930258</v>
      </c>
      <c r="K424" s="36">
        <f t="shared" si="65"/>
        <v>1111.1200813611883</v>
      </c>
      <c r="L424" s="36">
        <f t="shared" si="66"/>
        <v>1247602.8091709127</v>
      </c>
      <c r="M424" s="36">
        <f t="shared" si="67"/>
        <v>1150009.28420883</v>
      </c>
      <c r="N424" s="40">
        <f>'jan-mar'!M424</f>
        <v>1310093.9406013279</v>
      </c>
      <c r="O424" s="40">
        <f t="shared" si="69"/>
        <v>-160084.65639249794</v>
      </c>
      <c r="Q424" s="4"/>
      <c r="R424" s="4"/>
      <c r="S424" s="4"/>
      <c r="T424" s="4"/>
      <c r="U424" s="4"/>
    </row>
    <row r="425" spans="1:21" s="34" customFormat="1" x14ac:dyDescent="0.3">
      <c r="A425" s="33">
        <v>2018</v>
      </c>
      <c r="B425" s="34" t="s">
        <v>475</v>
      </c>
      <c r="C425" s="35">
        <v>8554</v>
      </c>
      <c r="D425" s="35">
        <v>1215</v>
      </c>
      <c r="E425" s="36">
        <f t="shared" si="61"/>
        <v>7040.3292181069955</v>
      </c>
      <c r="F425" s="37">
        <f t="shared" si="68"/>
        <v>0.8473866661570767</v>
      </c>
      <c r="G425" s="38">
        <f t="shared" si="62"/>
        <v>760.77296674943204</v>
      </c>
      <c r="H425" s="38">
        <f t="shared" si="63"/>
        <v>152.99428490970712</v>
      </c>
      <c r="I425" s="36">
        <f t="shared" si="64"/>
        <v>913.76725165913922</v>
      </c>
      <c r="J425" s="39">
        <f t="shared" si="70"/>
        <v>-94.293260832930258</v>
      </c>
      <c r="K425" s="36">
        <f t="shared" si="65"/>
        <v>819.47399082620893</v>
      </c>
      <c r="L425" s="36">
        <f t="shared" si="66"/>
        <v>1110227.2107658542</v>
      </c>
      <c r="M425" s="36">
        <f t="shared" si="67"/>
        <v>995660.8988538438</v>
      </c>
      <c r="N425" s="40">
        <f>'jan-mar'!M425</f>
        <v>846460.27809721115</v>
      </c>
      <c r="O425" s="40">
        <f t="shared" si="69"/>
        <v>149200.62075663265</v>
      </c>
      <c r="Q425" s="4"/>
      <c r="R425" s="4"/>
      <c r="S425" s="4"/>
      <c r="T425" s="4"/>
      <c r="U425" s="4"/>
    </row>
    <row r="426" spans="1:21" s="34" customFormat="1" x14ac:dyDescent="0.3">
      <c r="A426" s="33">
        <v>2019</v>
      </c>
      <c r="B426" s="34" t="s">
        <v>476</v>
      </c>
      <c r="C426" s="35">
        <v>22385</v>
      </c>
      <c r="D426" s="35">
        <v>3276</v>
      </c>
      <c r="E426" s="36">
        <f t="shared" si="61"/>
        <v>6833.0280830280826</v>
      </c>
      <c r="F426" s="37">
        <f t="shared" si="68"/>
        <v>0.82243552931346042</v>
      </c>
      <c r="G426" s="38">
        <f t="shared" si="62"/>
        <v>885.15364779677986</v>
      </c>
      <c r="H426" s="38">
        <f t="shared" si="63"/>
        <v>225.54968218732662</v>
      </c>
      <c r="I426" s="36">
        <f t="shared" si="64"/>
        <v>1110.7033299841064</v>
      </c>
      <c r="J426" s="39">
        <f t="shared" si="70"/>
        <v>-94.293260832930258</v>
      </c>
      <c r="K426" s="36">
        <f t="shared" si="65"/>
        <v>1016.4100691511761</v>
      </c>
      <c r="L426" s="36">
        <f t="shared" si="66"/>
        <v>3638664.1090279324</v>
      </c>
      <c r="M426" s="36">
        <f t="shared" si="67"/>
        <v>3329759.3865392529</v>
      </c>
      <c r="N426" s="40">
        <f>'jan-mar'!M426</f>
        <v>3149397.3424250749</v>
      </c>
      <c r="O426" s="40">
        <f t="shared" si="69"/>
        <v>180362.04411417805</v>
      </c>
      <c r="Q426" s="4"/>
      <c r="R426" s="4"/>
      <c r="S426" s="4"/>
      <c r="T426" s="4"/>
      <c r="U426" s="4"/>
    </row>
    <row r="427" spans="1:21" s="34" customFormat="1" x14ac:dyDescent="0.3">
      <c r="A427" s="33">
        <v>2020</v>
      </c>
      <c r="B427" s="34" t="s">
        <v>477</v>
      </c>
      <c r="C427" s="35">
        <v>25429</v>
      </c>
      <c r="D427" s="35">
        <v>3978</v>
      </c>
      <c r="E427" s="36">
        <f t="shared" si="61"/>
        <v>6392.408245349422</v>
      </c>
      <c r="F427" s="37">
        <f t="shared" si="68"/>
        <v>0.76940173448282811</v>
      </c>
      <c r="G427" s="38">
        <f t="shared" si="62"/>
        <v>1149.5255504039762</v>
      </c>
      <c r="H427" s="38">
        <f t="shared" si="63"/>
        <v>379.76662537485782</v>
      </c>
      <c r="I427" s="36">
        <f t="shared" si="64"/>
        <v>1529.292175778834</v>
      </c>
      <c r="J427" s="39">
        <f t="shared" si="70"/>
        <v>-94.293260832930258</v>
      </c>
      <c r="K427" s="36">
        <f t="shared" si="65"/>
        <v>1434.9989149459038</v>
      </c>
      <c r="L427" s="36">
        <f t="shared" si="66"/>
        <v>6083524.2752482016</v>
      </c>
      <c r="M427" s="36">
        <f t="shared" si="67"/>
        <v>5708425.6836548056</v>
      </c>
      <c r="N427" s="40">
        <f>'jan-mar'!M427</f>
        <v>6141861.0586590171</v>
      </c>
      <c r="O427" s="40">
        <f t="shared" si="69"/>
        <v>-433435.37500421144</v>
      </c>
      <c r="Q427" s="4"/>
      <c r="R427" s="4"/>
      <c r="S427" s="4"/>
      <c r="T427" s="4"/>
      <c r="U427" s="4"/>
    </row>
    <row r="428" spans="1:21" s="34" customFormat="1" x14ac:dyDescent="0.3">
      <c r="A428" s="33">
        <v>2021</v>
      </c>
      <c r="B428" s="34" t="s">
        <v>478</v>
      </c>
      <c r="C428" s="35">
        <v>15598</v>
      </c>
      <c r="D428" s="35">
        <v>2668</v>
      </c>
      <c r="E428" s="36">
        <f t="shared" si="61"/>
        <v>5846.3268365817094</v>
      </c>
      <c r="F428" s="37">
        <f t="shared" si="68"/>
        <v>0.7036743955913588</v>
      </c>
      <c r="G428" s="38">
        <f t="shared" si="62"/>
        <v>1477.1743956646037</v>
      </c>
      <c r="H428" s="38">
        <f t="shared" si="63"/>
        <v>570.89511844355729</v>
      </c>
      <c r="I428" s="36">
        <f t="shared" si="64"/>
        <v>2048.069514108161</v>
      </c>
      <c r="J428" s="39">
        <f t="shared" si="70"/>
        <v>-94.293260832930258</v>
      </c>
      <c r="K428" s="36">
        <f t="shared" si="65"/>
        <v>1953.7762532752308</v>
      </c>
      <c r="L428" s="36">
        <f t="shared" si="66"/>
        <v>5464249.4636405734</v>
      </c>
      <c r="M428" s="36">
        <f t="shared" si="67"/>
        <v>5212675.0437383158</v>
      </c>
      <c r="N428" s="40">
        <f>'jan-mar'!M428</f>
        <v>4794953.2691056468</v>
      </c>
      <c r="O428" s="40">
        <f t="shared" si="69"/>
        <v>417721.77463266905</v>
      </c>
      <c r="Q428" s="4"/>
      <c r="R428" s="4"/>
      <c r="S428" s="4"/>
      <c r="T428" s="4"/>
      <c r="U428" s="4"/>
    </row>
    <row r="429" spans="1:21" s="34" customFormat="1" x14ac:dyDescent="0.3">
      <c r="A429" s="33">
        <v>2022</v>
      </c>
      <c r="B429" s="34" t="s">
        <v>479</v>
      </c>
      <c r="C429" s="35">
        <v>9545</v>
      </c>
      <c r="D429" s="35">
        <v>1318</v>
      </c>
      <c r="E429" s="36">
        <f t="shared" si="61"/>
        <v>7242.0333839150226</v>
      </c>
      <c r="F429" s="37">
        <f t="shared" si="68"/>
        <v>0.87166414172944995</v>
      </c>
      <c r="G429" s="38">
        <f t="shared" si="62"/>
        <v>639.75046726461585</v>
      </c>
      <c r="H429" s="38">
        <f t="shared" si="63"/>
        <v>82.397826876897668</v>
      </c>
      <c r="I429" s="36">
        <f t="shared" si="64"/>
        <v>722.14829414151347</v>
      </c>
      <c r="J429" s="39">
        <f t="shared" si="70"/>
        <v>-94.293260832930258</v>
      </c>
      <c r="K429" s="36">
        <f t="shared" si="65"/>
        <v>627.85503330858319</v>
      </c>
      <c r="L429" s="36">
        <f t="shared" si="66"/>
        <v>951791.45167851471</v>
      </c>
      <c r="M429" s="36">
        <f t="shared" si="67"/>
        <v>827512.93390071264</v>
      </c>
      <c r="N429" s="40">
        <f>'jan-mar'!M429</f>
        <v>1512480.7378865222</v>
      </c>
      <c r="O429" s="40">
        <f t="shared" si="69"/>
        <v>-684967.80398580956</v>
      </c>
      <c r="Q429" s="4"/>
      <c r="R429" s="4"/>
      <c r="S429" s="4"/>
      <c r="T429" s="4"/>
      <c r="U429" s="4"/>
    </row>
    <row r="430" spans="1:21" s="34" customFormat="1" x14ac:dyDescent="0.3">
      <c r="A430" s="33">
        <v>2023</v>
      </c>
      <c r="B430" s="34" t="s">
        <v>480</v>
      </c>
      <c r="C430" s="35">
        <v>7179</v>
      </c>
      <c r="D430" s="35">
        <v>1139</v>
      </c>
      <c r="E430" s="36">
        <f t="shared" si="61"/>
        <v>6302.8972783143108</v>
      </c>
      <c r="F430" s="37">
        <f t="shared" si="68"/>
        <v>0.75862803376648946</v>
      </c>
      <c r="G430" s="38">
        <f t="shared" si="62"/>
        <v>1203.2321306250428</v>
      </c>
      <c r="H430" s="38">
        <f t="shared" si="63"/>
        <v>411.09546383714678</v>
      </c>
      <c r="I430" s="36">
        <f t="shared" si="64"/>
        <v>1614.3275944621896</v>
      </c>
      <c r="J430" s="39">
        <f t="shared" si="70"/>
        <v>-94.293260832930258</v>
      </c>
      <c r="K430" s="36">
        <f t="shared" si="65"/>
        <v>1520.0343336292594</v>
      </c>
      <c r="L430" s="36">
        <f t="shared" si="66"/>
        <v>1838719.1300924339</v>
      </c>
      <c r="M430" s="36">
        <f t="shared" si="67"/>
        <v>1731319.1060037266</v>
      </c>
      <c r="N430" s="40">
        <f>'jan-mar'!M430</f>
        <v>1765842.2689322827</v>
      </c>
      <c r="O430" s="40">
        <f t="shared" si="69"/>
        <v>-34523.162928556092</v>
      </c>
      <c r="Q430" s="4"/>
      <c r="R430" s="4"/>
      <c r="S430" s="4"/>
      <c r="T430" s="4"/>
      <c r="U430" s="4"/>
    </row>
    <row r="431" spans="1:21" s="34" customFormat="1" x14ac:dyDescent="0.3">
      <c r="A431" s="33">
        <v>2024</v>
      </c>
      <c r="B431" s="34" t="s">
        <v>481</v>
      </c>
      <c r="C431" s="35">
        <v>6545</v>
      </c>
      <c r="D431" s="35">
        <v>1000</v>
      </c>
      <c r="E431" s="36">
        <f t="shared" si="61"/>
        <v>6545</v>
      </c>
      <c r="F431" s="37">
        <f t="shared" si="68"/>
        <v>0.7877679520630877</v>
      </c>
      <c r="G431" s="38">
        <f t="shared" si="62"/>
        <v>1057.9704976136293</v>
      </c>
      <c r="H431" s="38">
        <f t="shared" si="63"/>
        <v>326.35951124715552</v>
      </c>
      <c r="I431" s="36">
        <f t="shared" si="64"/>
        <v>1384.3300088607848</v>
      </c>
      <c r="J431" s="39">
        <f t="shared" si="70"/>
        <v>-94.293260832930258</v>
      </c>
      <c r="K431" s="36">
        <f t="shared" si="65"/>
        <v>1290.0367480278546</v>
      </c>
      <c r="L431" s="36">
        <f t="shared" si="66"/>
        <v>1384330.0088607848</v>
      </c>
      <c r="M431" s="36">
        <f t="shared" si="67"/>
        <v>1290036.7480278546</v>
      </c>
      <c r="N431" s="40">
        <f>'jan-mar'!M431</f>
        <v>1213068.5416437953</v>
      </c>
      <c r="O431" s="40">
        <f t="shared" si="69"/>
        <v>76968.206384059275</v>
      </c>
      <c r="Q431" s="4"/>
      <c r="R431" s="4"/>
      <c r="S431" s="4"/>
      <c r="T431" s="4"/>
      <c r="U431" s="4"/>
    </row>
    <row r="432" spans="1:21" s="34" customFormat="1" x14ac:dyDescent="0.3">
      <c r="A432" s="33">
        <v>2025</v>
      </c>
      <c r="B432" s="34" t="s">
        <v>482</v>
      </c>
      <c r="C432" s="35">
        <v>19575</v>
      </c>
      <c r="D432" s="35">
        <v>2922</v>
      </c>
      <c r="E432" s="36">
        <f t="shared" si="61"/>
        <v>6699.1786447638606</v>
      </c>
      <c r="F432" s="37">
        <f t="shared" si="68"/>
        <v>0.80632517058676811</v>
      </c>
      <c r="G432" s="38">
        <f t="shared" si="62"/>
        <v>965.46331075531305</v>
      </c>
      <c r="H432" s="38">
        <f t="shared" si="63"/>
        <v>272.39698557980432</v>
      </c>
      <c r="I432" s="36">
        <f t="shared" si="64"/>
        <v>1237.8602963351173</v>
      </c>
      <c r="J432" s="39">
        <f t="shared" si="70"/>
        <v>-94.293260832930258</v>
      </c>
      <c r="K432" s="36">
        <f t="shared" si="65"/>
        <v>1143.5670355021871</v>
      </c>
      <c r="L432" s="36">
        <f t="shared" si="66"/>
        <v>3617027.7858912125</v>
      </c>
      <c r="M432" s="36">
        <f t="shared" si="67"/>
        <v>3341502.8777373908</v>
      </c>
      <c r="N432" s="40">
        <f>'jan-mar'!M432</f>
        <v>3085781.8786831694</v>
      </c>
      <c r="O432" s="40">
        <f t="shared" si="69"/>
        <v>255720.99905422144</v>
      </c>
      <c r="Q432" s="4"/>
      <c r="R432" s="4"/>
      <c r="S432" s="4"/>
      <c r="T432" s="4"/>
      <c r="U432" s="4"/>
    </row>
    <row r="433" spans="1:21" s="34" customFormat="1" x14ac:dyDescent="0.3">
      <c r="A433" s="33">
        <v>2027</v>
      </c>
      <c r="B433" s="34" t="s">
        <v>483</v>
      </c>
      <c r="C433" s="35">
        <v>5025</v>
      </c>
      <c r="D433" s="35">
        <v>959</v>
      </c>
      <c r="E433" s="36">
        <f t="shared" si="61"/>
        <v>5239.8331595411892</v>
      </c>
      <c r="F433" s="37">
        <f t="shared" si="68"/>
        <v>0.63067572761558754</v>
      </c>
      <c r="G433" s="38">
        <f t="shared" si="62"/>
        <v>1841.0706018889159</v>
      </c>
      <c r="H433" s="38">
        <f t="shared" si="63"/>
        <v>783.16790540773934</v>
      </c>
      <c r="I433" s="36">
        <f t="shared" si="64"/>
        <v>2624.2385072966554</v>
      </c>
      <c r="J433" s="39">
        <f t="shared" si="70"/>
        <v>-94.293260832930258</v>
      </c>
      <c r="K433" s="36">
        <f t="shared" si="65"/>
        <v>2529.9452464637252</v>
      </c>
      <c r="L433" s="36">
        <f t="shared" si="66"/>
        <v>2516644.7284974926</v>
      </c>
      <c r="M433" s="36">
        <f t="shared" si="67"/>
        <v>2426217.4913587123</v>
      </c>
      <c r="N433" s="40">
        <f>'jan-mar'!M433</f>
        <v>2352025.9314363999</v>
      </c>
      <c r="O433" s="40">
        <f t="shared" si="69"/>
        <v>74191.559922312386</v>
      </c>
      <c r="Q433" s="4"/>
      <c r="R433" s="4"/>
      <c r="S433" s="4"/>
      <c r="T433" s="4"/>
      <c r="U433" s="4"/>
    </row>
    <row r="434" spans="1:21" s="34" customFormat="1" x14ac:dyDescent="0.3">
      <c r="A434" s="33">
        <v>2028</v>
      </c>
      <c r="B434" s="34" t="s">
        <v>484</v>
      </c>
      <c r="C434" s="35">
        <v>16431</v>
      </c>
      <c r="D434" s="35">
        <v>2211</v>
      </c>
      <c r="E434" s="36">
        <f t="shared" si="61"/>
        <v>7431.4789687924012</v>
      </c>
      <c r="F434" s="37">
        <f t="shared" si="68"/>
        <v>0.89446615248976269</v>
      </c>
      <c r="G434" s="38">
        <f t="shared" si="62"/>
        <v>526.08311633818869</v>
      </c>
      <c r="H434" s="38">
        <f t="shared" si="63"/>
        <v>16.091872169815133</v>
      </c>
      <c r="I434" s="36">
        <f t="shared" si="64"/>
        <v>542.17498850800382</v>
      </c>
      <c r="J434" s="39">
        <f t="shared" si="70"/>
        <v>-94.293260832930258</v>
      </c>
      <c r="K434" s="36">
        <f t="shared" si="65"/>
        <v>447.88172767507353</v>
      </c>
      <c r="L434" s="36">
        <f t="shared" si="66"/>
        <v>1198748.8995911966</v>
      </c>
      <c r="M434" s="36">
        <f t="shared" si="67"/>
        <v>990266.49988958763</v>
      </c>
      <c r="N434" s="40">
        <f>'jan-mar'!M434</f>
        <v>700305.94101918198</v>
      </c>
      <c r="O434" s="40">
        <f t="shared" si="69"/>
        <v>289960.55887040566</v>
      </c>
      <c r="Q434" s="4"/>
      <c r="R434" s="4"/>
      <c r="S434" s="4"/>
      <c r="T434" s="4"/>
      <c r="U434" s="4"/>
    </row>
    <row r="435" spans="1:21" s="34" customFormat="1" x14ac:dyDescent="0.3">
      <c r="A435" s="33">
        <v>2030</v>
      </c>
      <c r="B435" s="34" t="s">
        <v>485</v>
      </c>
      <c r="C435" s="35">
        <v>80002</v>
      </c>
      <c r="D435" s="35">
        <v>10227</v>
      </c>
      <c r="E435" s="36">
        <f t="shared" si="61"/>
        <v>7822.6263811479421</v>
      </c>
      <c r="F435" s="37">
        <f t="shared" si="68"/>
        <v>0.9415453573768674</v>
      </c>
      <c r="G435" s="38">
        <f t="shared" si="62"/>
        <v>291.39466892486416</v>
      </c>
      <c r="H435" s="38">
        <f t="shared" si="63"/>
        <v>0</v>
      </c>
      <c r="I435" s="36">
        <f t="shared" si="64"/>
        <v>291.39466892486416</v>
      </c>
      <c r="J435" s="39">
        <f t="shared" si="70"/>
        <v>-94.293260832930258</v>
      </c>
      <c r="K435" s="36">
        <f t="shared" si="65"/>
        <v>197.10140809193391</v>
      </c>
      <c r="L435" s="36">
        <f t="shared" si="66"/>
        <v>2980093.2790945857</v>
      </c>
      <c r="M435" s="36">
        <f t="shared" si="67"/>
        <v>2015756.1005562081</v>
      </c>
      <c r="N435" s="40">
        <f>'jan-mar'!M435</f>
        <v>2242851.2251484259</v>
      </c>
      <c r="O435" s="40">
        <f t="shared" si="69"/>
        <v>-227095.12459221785</v>
      </c>
      <c r="Q435" s="4"/>
      <c r="R435" s="4"/>
      <c r="S435" s="4"/>
      <c r="T435" s="4"/>
      <c r="U435" s="4"/>
    </row>
    <row r="436" spans="1:21" s="34" customFormat="1" x14ac:dyDescent="0.3">
      <c r="A436" s="33"/>
      <c r="C436" s="35"/>
      <c r="D436" s="35"/>
      <c r="E436" s="36"/>
      <c r="F436" s="37"/>
      <c r="G436" s="38"/>
      <c r="H436" s="38"/>
      <c r="I436" s="36"/>
      <c r="J436" s="39"/>
      <c r="K436" s="36"/>
      <c r="L436" s="36"/>
      <c r="M436" s="36"/>
      <c r="N436" s="40"/>
      <c r="O436" s="40"/>
      <c r="Q436" s="4"/>
      <c r="R436" s="4"/>
      <c r="S436" s="4"/>
      <c r="T436" s="4"/>
      <c r="U436" s="4"/>
    </row>
    <row r="437" spans="1:21" s="59" customFormat="1" ht="14.4" thickBot="1" x14ac:dyDescent="0.35">
      <c r="A437" s="43"/>
      <c r="B437" s="43" t="s">
        <v>33</v>
      </c>
      <c r="C437" s="44">
        <f>SUM(C8:C435)</f>
        <v>43319269</v>
      </c>
      <c r="D437" s="45">
        <f>SUM(D8:D435)</f>
        <v>5213985</v>
      </c>
      <c r="E437" s="45">
        <f>(C437*1000)/D437</f>
        <v>8308.2841626893824</v>
      </c>
      <c r="F437" s="46">
        <f>IF(C437&gt;0,E437/E$437,"")</f>
        <v>1</v>
      </c>
      <c r="G437" s="47"/>
      <c r="H437" s="47"/>
      <c r="I437" s="45"/>
      <c r="J437" s="48"/>
      <c r="K437" s="45"/>
      <c r="L437" s="45">
        <f>SUM(L8:L435)</f>
        <v>491643647.58398587</v>
      </c>
      <c r="M437" s="45">
        <f>SUM(M8:M435)</f>
        <v>2.3352913558483124E-7</v>
      </c>
      <c r="N437" s="45">
        <f>jan!M437</f>
        <v>1.1344673112034798E-7</v>
      </c>
      <c r="O437" s="45">
        <f t="shared" si="69"/>
        <v>1.2008240446448326E-7</v>
      </c>
      <c r="Q437" s="4"/>
      <c r="R437" s="4"/>
      <c r="S437" s="4"/>
      <c r="T437" s="4"/>
      <c r="U437" s="4"/>
    </row>
    <row r="438" spans="1:21" s="34" customFormat="1" ht="14.4" thickTop="1" x14ac:dyDescent="0.3">
      <c r="A438" s="49"/>
      <c r="B438" s="49"/>
      <c r="C438" s="49"/>
      <c r="D438" s="2"/>
      <c r="E438" s="36"/>
      <c r="F438" s="37"/>
      <c r="G438" s="38"/>
      <c r="H438" s="38"/>
      <c r="I438" s="36"/>
      <c r="J438" s="39"/>
      <c r="K438" s="36"/>
      <c r="L438" s="36"/>
      <c r="M438" s="36"/>
      <c r="O438" s="50"/>
      <c r="Q438" s="4"/>
      <c r="R438" s="4"/>
      <c r="S438" s="4"/>
      <c r="T438" s="4"/>
      <c r="U438" s="4"/>
    </row>
    <row r="439" spans="1:21" s="34" customFormat="1" x14ac:dyDescent="0.3">
      <c r="A439" s="51" t="s">
        <v>34</v>
      </c>
      <c r="B439" s="51"/>
      <c r="C439" s="51"/>
      <c r="D439" s="52">
        <f>L437</f>
        <v>491643647.58398587</v>
      </c>
      <c r="E439" s="53" t="s">
        <v>35</v>
      </c>
      <c r="F439" s="54">
        <f>D437</f>
        <v>5213985</v>
      </c>
      <c r="G439" s="53" t="s">
        <v>36</v>
      </c>
      <c r="H439" s="53"/>
      <c r="I439" s="55">
        <f>-L437/D437</f>
        <v>-94.293260832930258</v>
      </c>
      <c r="J439" s="56" t="s">
        <v>37</v>
      </c>
      <c r="M439" s="57"/>
      <c r="Q439" s="4"/>
      <c r="R439" s="4"/>
      <c r="S439" s="4"/>
      <c r="T439" s="4"/>
      <c r="U439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6.44140625" defaultRowHeight="13.8" x14ac:dyDescent="0.3"/>
  <cols>
    <col min="1" max="1" width="6.44140625" style="2" customWidth="1"/>
    <col min="2" max="2" width="14" style="2" bestFit="1" customWidth="1"/>
    <col min="3" max="6" width="11.44140625" style="2" customWidth="1"/>
    <col min="7" max="8" width="11.44140625" style="60" customWidth="1"/>
    <col min="9" max="9" width="11.44140625" style="2" customWidth="1"/>
    <col min="10" max="10" width="11.44140625" style="61" customWidth="1"/>
    <col min="11" max="15" width="11.44140625" style="2" customWidth="1"/>
    <col min="16" max="16" width="6.44140625" style="2" customWidth="1"/>
    <col min="17" max="20" width="6.44140625" style="4" customWidth="1"/>
    <col min="21" max="16384" width="6.44140625" style="2"/>
  </cols>
  <sheetData>
    <row r="1" spans="1:20" ht="22.5" customHeight="1" x14ac:dyDescent="0.3">
      <c r="A1" s="76" t="s">
        <v>502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3"/>
      <c r="O1" s="3"/>
    </row>
    <row r="2" spans="1:20" x14ac:dyDescent="0.3">
      <c r="A2" s="78" t="s">
        <v>0</v>
      </c>
      <c r="B2" s="78" t="s">
        <v>1</v>
      </c>
      <c r="C2" s="5" t="s">
        <v>2</v>
      </c>
      <c r="D2" s="6" t="s">
        <v>3</v>
      </c>
      <c r="E2" s="81" t="s">
        <v>501</v>
      </c>
      <c r="F2" s="82"/>
      <c r="G2" s="81" t="s">
        <v>4</v>
      </c>
      <c r="H2" s="83"/>
      <c r="I2" s="83"/>
      <c r="J2" s="83"/>
      <c r="K2" s="82"/>
      <c r="L2" s="81" t="s">
        <v>5</v>
      </c>
      <c r="M2" s="82"/>
      <c r="N2" s="7" t="s">
        <v>6</v>
      </c>
      <c r="O2" s="7" t="s">
        <v>7</v>
      </c>
    </row>
    <row r="3" spans="1:20" x14ac:dyDescent="0.3">
      <c r="A3" s="79"/>
      <c r="B3" s="79"/>
      <c r="C3" s="8" t="s">
        <v>43</v>
      </c>
      <c r="D3" s="9" t="s">
        <v>486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0" x14ac:dyDescent="0.3">
      <c r="A4" s="79"/>
      <c r="B4" s="79"/>
      <c r="C4" s="9" t="s">
        <v>18</v>
      </c>
      <c r="D4" s="9"/>
      <c r="E4" s="18"/>
      <c r="F4" s="16" t="s">
        <v>19</v>
      </c>
      <c r="G4" s="19" t="s">
        <v>20</v>
      </c>
      <c r="H4" s="71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39</v>
      </c>
      <c r="O4" s="17" t="s">
        <v>40</v>
      </c>
    </row>
    <row r="5" spans="1:20" s="34" customFormat="1" x14ac:dyDescent="0.3">
      <c r="A5" s="80"/>
      <c r="B5" s="80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38</v>
      </c>
      <c r="N5" s="27"/>
      <c r="O5" s="27"/>
      <c r="Q5" s="4"/>
      <c r="R5" s="4"/>
      <c r="S5" s="4"/>
      <c r="T5" s="4"/>
    </row>
    <row r="6" spans="1:20" s="58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  <c r="Q6" s="4"/>
      <c r="R6" s="4"/>
      <c r="S6" s="4"/>
      <c r="T6" s="4"/>
    </row>
    <row r="7" spans="1:20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Q7" s="4"/>
      <c r="R7" s="4"/>
      <c r="S7" s="4"/>
      <c r="T7" s="4"/>
    </row>
    <row r="8" spans="1:20" s="34" customFormat="1" x14ac:dyDescent="0.3">
      <c r="A8" s="33">
        <v>101</v>
      </c>
      <c r="B8" s="34" t="s">
        <v>64</v>
      </c>
      <c r="C8" s="35">
        <v>193985</v>
      </c>
      <c r="D8" s="35">
        <v>30544</v>
      </c>
      <c r="E8" s="36">
        <f t="shared" ref="E8:E71" si="1">(C8*1000)/D8</f>
        <v>6351.0018334206388</v>
      </c>
      <c r="F8" s="37">
        <f>IF(ISNUMBER(C8),E8/E$437,"")</f>
        <v>0.78932189299288291</v>
      </c>
      <c r="G8" s="38">
        <f t="shared" ref="G8:G71" si="2">(E$437-E8)*0.6</f>
        <v>1017.0885078003437</v>
      </c>
      <c r="H8" s="38">
        <f t="shared" ref="H8:H71" si="3">IF(E8&gt;=E$437*0.9,0,IF(E8&lt;0.9*E$437,(E$437*0.9-E8)*0.35))</f>
        <v>311.68640242545825</v>
      </c>
      <c r="I8" s="36">
        <f t="shared" ref="I8:I71" si="4">G8+H8</f>
        <v>1328.7749102258019</v>
      </c>
      <c r="J8" s="39">
        <f>I$439</f>
        <v>-84.358110331613403</v>
      </c>
      <c r="K8" s="36">
        <f t="shared" ref="K8:K71" si="5">I8+J8</f>
        <v>1244.4167998941884</v>
      </c>
      <c r="L8" s="36">
        <f t="shared" ref="L8:L71" si="6">(I8*D8)</f>
        <v>40586100.857936896</v>
      </c>
      <c r="M8" s="36">
        <f t="shared" ref="M8:M71" si="7">(K8*D8)</f>
        <v>38009466.735968091</v>
      </c>
      <c r="N8" s="40">
        <f>'jan-feb'!M8</f>
        <v>18330693.299448036</v>
      </c>
      <c r="O8" s="40">
        <f>M8-N8</f>
        <v>19678773.436520055</v>
      </c>
      <c r="Q8" s="4"/>
      <c r="R8" s="4"/>
      <c r="S8" s="4"/>
      <c r="T8" s="4"/>
    </row>
    <row r="9" spans="1:20" s="34" customFormat="1" x14ac:dyDescent="0.3">
      <c r="A9" s="33">
        <v>104</v>
      </c>
      <c r="B9" s="34" t="s">
        <v>65</v>
      </c>
      <c r="C9" s="35">
        <v>221383</v>
      </c>
      <c r="D9" s="35">
        <v>32182</v>
      </c>
      <c r="E9" s="36">
        <f t="shared" si="1"/>
        <v>6879.0939034242747</v>
      </c>
      <c r="F9" s="37">
        <f t="shared" ref="F9:F72" si="8">IF(ISNUMBER(C9),E9/E$437,"")</f>
        <v>0.85495478734607089</v>
      </c>
      <c r="G9" s="38">
        <f t="shared" si="2"/>
        <v>700.23326579816217</v>
      </c>
      <c r="H9" s="38">
        <f t="shared" si="3"/>
        <v>126.85417792418569</v>
      </c>
      <c r="I9" s="36">
        <f t="shared" si="4"/>
        <v>827.08744372234787</v>
      </c>
      <c r="J9" s="39">
        <f>I$439</f>
        <v>-84.358110331613403</v>
      </c>
      <c r="K9" s="36">
        <f t="shared" si="5"/>
        <v>742.7293333907345</v>
      </c>
      <c r="L9" s="36">
        <f t="shared" si="6"/>
        <v>26617328.113872599</v>
      </c>
      <c r="M9" s="36">
        <f t="shared" si="7"/>
        <v>23902515.407180618</v>
      </c>
      <c r="N9" s="40">
        <f>'jan-feb'!M9</f>
        <v>11501114.695614096</v>
      </c>
      <c r="O9" s="40">
        <f t="shared" ref="O9:O72" si="9">M9-N9</f>
        <v>12401400.711566523</v>
      </c>
      <c r="Q9" s="4"/>
      <c r="R9" s="4"/>
      <c r="S9" s="4"/>
      <c r="T9" s="4"/>
    </row>
    <row r="10" spans="1:20" s="34" customFormat="1" x14ac:dyDescent="0.3">
      <c r="A10" s="33">
        <v>105</v>
      </c>
      <c r="B10" s="34" t="s">
        <v>66</v>
      </c>
      <c r="C10" s="35">
        <v>356072</v>
      </c>
      <c r="D10" s="35">
        <v>54678</v>
      </c>
      <c r="E10" s="36">
        <f t="shared" si="1"/>
        <v>6512.1621127327262</v>
      </c>
      <c r="F10" s="37">
        <f t="shared" si="8"/>
        <v>0.80935138441461107</v>
      </c>
      <c r="G10" s="38">
        <f t="shared" si="2"/>
        <v>920.3923402130913</v>
      </c>
      <c r="H10" s="38">
        <f t="shared" si="3"/>
        <v>255.28030466622766</v>
      </c>
      <c r="I10" s="36">
        <f t="shared" si="4"/>
        <v>1175.672644879319</v>
      </c>
      <c r="J10" s="39">
        <f t="shared" ref="J10:J73" si="10">I$439</f>
        <v>-84.358110331613403</v>
      </c>
      <c r="K10" s="36">
        <f t="shared" si="5"/>
        <v>1091.3145345477055</v>
      </c>
      <c r="L10" s="36">
        <f t="shared" si="6"/>
        <v>64283428.876711406</v>
      </c>
      <c r="M10" s="36">
        <f t="shared" si="7"/>
        <v>59670896.119999446</v>
      </c>
      <c r="N10" s="40">
        <f>'jan-feb'!M10</f>
        <v>24869049.938685816</v>
      </c>
      <c r="O10" s="40">
        <f t="shared" si="9"/>
        <v>34801846.181313634</v>
      </c>
      <c r="Q10" s="4"/>
      <c r="R10" s="4"/>
      <c r="S10" s="4"/>
      <c r="T10" s="4"/>
    </row>
    <row r="11" spans="1:20" s="34" customFormat="1" x14ac:dyDescent="0.3">
      <c r="A11" s="33">
        <v>106</v>
      </c>
      <c r="B11" s="34" t="s">
        <v>67</v>
      </c>
      <c r="C11" s="35">
        <v>536372</v>
      </c>
      <c r="D11" s="35">
        <v>78967</v>
      </c>
      <c r="E11" s="36">
        <f t="shared" si="1"/>
        <v>6792.3563007332177</v>
      </c>
      <c r="F11" s="37">
        <f t="shared" si="8"/>
        <v>0.84417477333481772</v>
      </c>
      <c r="G11" s="38">
        <f t="shared" si="2"/>
        <v>752.27582741279639</v>
      </c>
      <c r="H11" s="38">
        <f t="shared" si="3"/>
        <v>157.21233886605563</v>
      </c>
      <c r="I11" s="36">
        <f t="shared" si="4"/>
        <v>909.48816627885208</v>
      </c>
      <c r="J11" s="39">
        <f t="shared" si="10"/>
        <v>-84.358110331613403</v>
      </c>
      <c r="K11" s="36">
        <f t="shared" si="5"/>
        <v>825.1300559472387</v>
      </c>
      <c r="L11" s="36">
        <f t="shared" si="6"/>
        <v>71819552.026542112</v>
      </c>
      <c r="M11" s="36">
        <f t="shared" si="7"/>
        <v>65158045.127985597</v>
      </c>
      <c r="N11" s="40">
        <f>'jan-feb'!M11</f>
        <v>29892153.291236032</v>
      </c>
      <c r="O11" s="40">
        <f t="shared" si="9"/>
        <v>35265891.836749569</v>
      </c>
      <c r="Q11" s="4"/>
      <c r="R11" s="4"/>
      <c r="S11" s="4"/>
      <c r="T11" s="4"/>
    </row>
    <row r="12" spans="1:20" s="34" customFormat="1" x14ac:dyDescent="0.3">
      <c r="A12" s="33">
        <v>111</v>
      </c>
      <c r="B12" s="34" t="s">
        <v>68</v>
      </c>
      <c r="C12" s="35">
        <v>35207</v>
      </c>
      <c r="D12" s="35">
        <v>4511</v>
      </c>
      <c r="E12" s="36">
        <f t="shared" si="1"/>
        <v>7804.6996231434268</v>
      </c>
      <c r="F12" s="37">
        <f t="shared" si="8"/>
        <v>0.96999189141509312</v>
      </c>
      <c r="G12" s="38">
        <f t="shared" si="2"/>
        <v>144.86983396667091</v>
      </c>
      <c r="H12" s="38">
        <f t="shared" si="3"/>
        <v>0</v>
      </c>
      <c r="I12" s="36">
        <f t="shared" si="4"/>
        <v>144.86983396667091</v>
      </c>
      <c r="J12" s="39">
        <f t="shared" si="10"/>
        <v>-84.358110331613403</v>
      </c>
      <c r="K12" s="36">
        <f t="shared" si="5"/>
        <v>60.511723635057507</v>
      </c>
      <c r="L12" s="36">
        <f t="shared" si="6"/>
        <v>653507.82102365245</v>
      </c>
      <c r="M12" s="36">
        <f t="shared" si="7"/>
        <v>272968.3853177444</v>
      </c>
      <c r="N12" s="40">
        <f>'jan-feb'!M12</f>
        <v>574865.64592244325</v>
      </c>
      <c r="O12" s="40">
        <f t="shared" si="9"/>
        <v>-301897.26060469885</v>
      </c>
      <c r="Q12" s="4"/>
      <c r="R12" s="4"/>
      <c r="S12" s="4"/>
      <c r="T12" s="4"/>
    </row>
    <row r="13" spans="1:20" s="34" customFormat="1" x14ac:dyDescent="0.3">
      <c r="A13" s="33">
        <v>118</v>
      </c>
      <c r="B13" s="34" t="s">
        <v>69</v>
      </c>
      <c r="C13" s="35">
        <v>9156</v>
      </c>
      <c r="D13" s="35">
        <v>1404</v>
      </c>
      <c r="E13" s="36">
        <f t="shared" si="1"/>
        <v>6521.3675213675215</v>
      </c>
      <c r="F13" s="37">
        <f t="shared" si="8"/>
        <v>0.81049546069737233</v>
      </c>
      <c r="G13" s="38">
        <f t="shared" si="2"/>
        <v>914.86909503221409</v>
      </c>
      <c r="H13" s="38">
        <f t="shared" si="3"/>
        <v>252.0584116440493</v>
      </c>
      <c r="I13" s="36">
        <f t="shared" si="4"/>
        <v>1166.9275066762634</v>
      </c>
      <c r="J13" s="39">
        <f t="shared" si="10"/>
        <v>-84.358110331613403</v>
      </c>
      <c r="K13" s="36">
        <f t="shared" si="5"/>
        <v>1082.5693963446499</v>
      </c>
      <c r="L13" s="36">
        <f t="shared" si="6"/>
        <v>1638366.2193734739</v>
      </c>
      <c r="M13" s="36">
        <f t="shared" si="7"/>
        <v>1519927.4324678886</v>
      </c>
      <c r="N13" s="40">
        <f>'jan-feb'!M13</f>
        <v>689811.19671375887</v>
      </c>
      <c r="O13" s="40">
        <f t="shared" si="9"/>
        <v>830116.23575412971</v>
      </c>
      <c r="Q13" s="4"/>
      <c r="R13" s="4"/>
      <c r="S13" s="4"/>
      <c r="T13" s="4"/>
    </row>
    <row r="14" spans="1:20" s="34" customFormat="1" x14ac:dyDescent="0.3">
      <c r="A14" s="33">
        <v>119</v>
      </c>
      <c r="B14" s="34" t="s">
        <v>70</v>
      </c>
      <c r="C14" s="35">
        <v>22395</v>
      </c>
      <c r="D14" s="35">
        <v>3610</v>
      </c>
      <c r="E14" s="36">
        <f t="shared" si="1"/>
        <v>6203.601108033241</v>
      </c>
      <c r="F14" s="37">
        <f t="shared" si="8"/>
        <v>0.77100248093114199</v>
      </c>
      <c r="G14" s="38">
        <f t="shared" si="2"/>
        <v>1105.5289430327823</v>
      </c>
      <c r="H14" s="38">
        <f t="shared" si="3"/>
        <v>363.27665631104747</v>
      </c>
      <c r="I14" s="36">
        <f t="shared" si="4"/>
        <v>1468.8055993438297</v>
      </c>
      <c r="J14" s="39">
        <f t="shared" si="10"/>
        <v>-84.358110331613403</v>
      </c>
      <c r="K14" s="36">
        <f t="shared" si="5"/>
        <v>1384.4474890122162</v>
      </c>
      <c r="L14" s="36">
        <f t="shared" si="6"/>
        <v>5302388.2136312257</v>
      </c>
      <c r="M14" s="36">
        <f t="shared" si="7"/>
        <v>4997855.4353341004</v>
      </c>
      <c r="N14" s="40">
        <f>'jan-feb'!M14</f>
        <v>2729028.2906956323</v>
      </c>
      <c r="O14" s="40">
        <f t="shared" si="9"/>
        <v>2268827.144638468</v>
      </c>
      <c r="Q14" s="4"/>
      <c r="R14" s="4"/>
      <c r="S14" s="4"/>
      <c r="T14" s="4"/>
    </row>
    <row r="15" spans="1:20" s="34" customFormat="1" x14ac:dyDescent="0.3">
      <c r="A15" s="33">
        <v>121</v>
      </c>
      <c r="B15" s="34" t="s">
        <v>71</v>
      </c>
      <c r="C15" s="35">
        <v>4754</v>
      </c>
      <c r="D15" s="35">
        <v>672</v>
      </c>
      <c r="E15" s="36">
        <f t="shared" si="1"/>
        <v>7074.4047619047615</v>
      </c>
      <c r="F15" s="37">
        <f t="shared" si="8"/>
        <v>0.87922861698451249</v>
      </c>
      <c r="G15" s="38">
        <f t="shared" si="2"/>
        <v>583.04675070987014</v>
      </c>
      <c r="H15" s="38">
        <f t="shared" si="3"/>
        <v>58.495377456015326</v>
      </c>
      <c r="I15" s="36">
        <f t="shared" si="4"/>
        <v>641.54212816588552</v>
      </c>
      <c r="J15" s="39">
        <f t="shared" si="10"/>
        <v>-84.358110331613403</v>
      </c>
      <c r="K15" s="36">
        <f t="shared" si="5"/>
        <v>557.18401783427214</v>
      </c>
      <c r="L15" s="36">
        <f t="shared" si="6"/>
        <v>431116.31012747507</v>
      </c>
      <c r="M15" s="36">
        <f t="shared" si="7"/>
        <v>374427.65998463088</v>
      </c>
      <c r="N15" s="40">
        <f>'jan-feb'!M15</f>
        <v>185628.00868350849</v>
      </c>
      <c r="O15" s="40">
        <f t="shared" si="9"/>
        <v>188799.65130112239</v>
      </c>
      <c r="Q15" s="4"/>
      <c r="R15" s="4"/>
      <c r="S15" s="4"/>
      <c r="T15" s="4"/>
    </row>
    <row r="16" spans="1:20" s="34" customFormat="1" x14ac:dyDescent="0.3">
      <c r="A16" s="33">
        <v>122</v>
      </c>
      <c r="B16" s="34" t="s">
        <v>72</v>
      </c>
      <c r="C16" s="35">
        <v>35357</v>
      </c>
      <c r="D16" s="35">
        <v>5343</v>
      </c>
      <c r="E16" s="36">
        <f t="shared" si="1"/>
        <v>6617.4433838667419</v>
      </c>
      <c r="F16" s="37">
        <f t="shared" si="8"/>
        <v>0.82243606214071407</v>
      </c>
      <c r="G16" s="38">
        <f t="shared" si="2"/>
        <v>857.22357753268182</v>
      </c>
      <c r="H16" s="38">
        <f t="shared" si="3"/>
        <v>218.43185976932216</v>
      </c>
      <c r="I16" s="36">
        <f t="shared" si="4"/>
        <v>1075.655437302004</v>
      </c>
      <c r="J16" s="39">
        <f t="shared" si="10"/>
        <v>-84.358110331613403</v>
      </c>
      <c r="K16" s="36">
        <f t="shared" si="5"/>
        <v>991.2973269703906</v>
      </c>
      <c r="L16" s="36">
        <f t="shared" si="6"/>
        <v>5747227.0015046075</v>
      </c>
      <c r="M16" s="36">
        <f t="shared" si="7"/>
        <v>5296501.6180027965</v>
      </c>
      <c r="N16" s="40">
        <f>'jan-feb'!M16</f>
        <v>2542491.2208273578</v>
      </c>
      <c r="O16" s="40">
        <f t="shared" si="9"/>
        <v>2754010.3971754387</v>
      </c>
      <c r="Q16" s="4"/>
      <c r="R16" s="4"/>
      <c r="S16" s="4"/>
      <c r="T16" s="4"/>
    </row>
    <row r="17" spans="1:20" s="34" customFormat="1" x14ac:dyDescent="0.3">
      <c r="A17" s="33">
        <v>123</v>
      </c>
      <c r="B17" s="34" t="s">
        <v>73</v>
      </c>
      <c r="C17" s="35">
        <v>41473</v>
      </c>
      <c r="D17" s="35">
        <v>5736</v>
      </c>
      <c r="E17" s="36">
        <f t="shared" si="1"/>
        <v>7230.2998605299863</v>
      </c>
      <c r="F17" s="37">
        <f t="shared" si="8"/>
        <v>0.89860373567958929</v>
      </c>
      <c r="G17" s="38">
        <f t="shared" si="2"/>
        <v>489.50969153473523</v>
      </c>
      <c r="H17" s="38">
        <f t="shared" si="3"/>
        <v>3.9320929371866438</v>
      </c>
      <c r="I17" s="36">
        <f t="shared" si="4"/>
        <v>493.44178447192189</v>
      </c>
      <c r="J17" s="39">
        <f t="shared" si="10"/>
        <v>-84.358110331613403</v>
      </c>
      <c r="K17" s="36">
        <f t="shared" si="5"/>
        <v>409.08367414030852</v>
      </c>
      <c r="L17" s="36">
        <f t="shared" si="6"/>
        <v>2830382.0757309441</v>
      </c>
      <c r="M17" s="36">
        <f t="shared" si="7"/>
        <v>2346503.9548688098</v>
      </c>
      <c r="N17" s="40">
        <f>'jan-feb'!M17</f>
        <v>536329.31611862918</v>
      </c>
      <c r="O17" s="40">
        <f t="shared" si="9"/>
        <v>1810174.6387501806</v>
      </c>
      <c r="Q17" s="4"/>
      <c r="R17" s="4"/>
      <c r="S17" s="4"/>
      <c r="T17" s="4"/>
    </row>
    <row r="18" spans="1:20" s="34" customFormat="1" x14ac:dyDescent="0.3">
      <c r="A18" s="33">
        <v>124</v>
      </c>
      <c r="B18" s="34" t="s">
        <v>74</v>
      </c>
      <c r="C18" s="35">
        <v>110936</v>
      </c>
      <c r="D18" s="35">
        <v>15615</v>
      </c>
      <c r="E18" s="36">
        <f t="shared" si="1"/>
        <v>7104.4508485430679</v>
      </c>
      <c r="F18" s="37">
        <f t="shared" si="8"/>
        <v>0.88296283634146122</v>
      </c>
      <c r="G18" s="38">
        <f t="shared" si="2"/>
        <v>565.01909872688623</v>
      </c>
      <c r="H18" s="38">
        <f t="shared" si="3"/>
        <v>47.979247132608087</v>
      </c>
      <c r="I18" s="36">
        <f t="shared" si="4"/>
        <v>612.99834585949429</v>
      </c>
      <c r="J18" s="39">
        <f t="shared" si="10"/>
        <v>-84.358110331613403</v>
      </c>
      <c r="K18" s="36">
        <f t="shared" si="5"/>
        <v>528.64023552788092</v>
      </c>
      <c r="L18" s="36">
        <f t="shared" si="6"/>
        <v>9571969.1705960035</v>
      </c>
      <c r="M18" s="36">
        <f t="shared" si="7"/>
        <v>8254717.2777678603</v>
      </c>
      <c r="N18" s="40">
        <f>'jan-feb'!M18</f>
        <v>-922757.37949923414</v>
      </c>
      <c r="O18" s="40">
        <f t="shared" si="9"/>
        <v>9177474.6572670937</v>
      </c>
      <c r="Q18" s="4"/>
      <c r="R18" s="4"/>
      <c r="S18" s="4"/>
      <c r="T18" s="4"/>
    </row>
    <row r="19" spans="1:20" s="34" customFormat="1" x14ac:dyDescent="0.3">
      <c r="A19" s="33">
        <v>125</v>
      </c>
      <c r="B19" s="34" t="s">
        <v>75</v>
      </c>
      <c r="C19" s="35">
        <v>71736</v>
      </c>
      <c r="D19" s="35">
        <v>11396</v>
      </c>
      <c r="E19" s="36">
        <f t="shared" si="1"/>
        <v>6294.8402948402945</v>
      </c>
      <c r="F19" s="37">
        <f t="shared" si="8"/>
        <v>0.78234196555649704</v>
      </c>
      <c r="G19" s="38">
        <f t="shared" si="2"/>
        <v>1050.7854309485504</v>
      </c>
      <c r="H19" s="38">
        <f t="shared" si="3"/>
        <v>331.34294092857874</v>
      </c>
      <c r="I19" s="36">
        <f t="shared" si="4"/>
        <v>1382.1283718771292</v>
      </c>
      <c r="J19" s="39">
        <f t="shared" si="10"/>
        <v>-84.358110331613403</v>
      </c>
      <c r="K19" s="36">
        <f t="shared" si="5"/>
        <v>1297.7702615455157</v>
      </c>
      <c r="L19" s="36">
        <f t="shared" si="6"/>
        <v>15750734.925911764</v>
      </c>
      <c r="M19" s="36">
        <f t="shared" si="7"/>
        <v>14789389.900572697</v>
      </c>
      <c r="N19" s="40">
        <f>'jan-feb'!M19</f>
        <v>7721677.063924497</v>
      </c>
      <c r="O19" s="40">
        <f t="shared" si="9"/>
        <v>7067712.8366481997</v>
      </c>
      <c r="Q19" s="4"/>
      <c r="R19" s="4"/>
      <c r="S19" s="4"/>
      <c r="T19" s="4"/>
    </row>
    <row r="20" spans="1:20" s="34" customFormat="1" x14ac:dyDescent="0.3">
      <c r="A20" s="33">
        <v>127</v>
      </c>
      <c r="B20" s="34" t="s">
        <v>76</v>
      </c>
      <c r="C20" s="35">
        <v>25065</v>
      </c>
      <c r="D20" s="35">
        <v>3742</v>
      </c>
      <c r="E20" s="36">
        <f t="shared" si="1"/>
        <v>6698.2896846606091</v>
      </c>
      <c r="F20" s="37">
        <f t="shared" si="8"/>
        <v>0.8324838871701894</v>
      </c>
      <c r="G20" s="38">
        <f t="shared" si="2"/>
        <v>808.71579705636157</v>
      </c>
      <c r="H20" s="38">
        <f t="shared" si="3"/>
        <v>190.13565449146867</v>
      </c>
      <c r="I20" s="36">
        <f t="shared" si="4"/>
        <v>998.85145154783027</v>
      </c>
      <c r="J20" s="39">
        <f t="shared" si="10"/>
        <v>-84.358110331613403</v>
      </c>
      <c r="K20" s="36">
        <f t="shared" si="5"/>
        <v>914.49334121621689</v>
      </c>
      <c r="L20" s="36">
        <f t="shared" si="6"/>
        <v>3737702.1316919806</v>
      </c>
      <c r="M20" s="36">
        <f t="shared" si="7"/>
        <v>3422034.0828310838</v>
      </c>
      <c r="N20" s="40">
        <f>'jan-feb'!M20</f>
        <v>527533.59499928751</v>
      </c>
      <c r="O20" s="40">
        <f t="shared" si="9"/>
        <v>2894500.4878317965</v>
      </c>
      <c r="Q20" s="4"/>
      <c r="R20" s="4"/>
      <c r="S20" s="4"/>
      <c r="T20" s="4"/>
    </row>
    <row r="21" spans="1:20" s="34" customFormat="1" x14ac:dyDescent="0.3">
      <c r="A21" s="33">
        <v>128</v>
      </c>
      <c r="B21" s="34" t="s">
        <v>77</v>
      </c>
      <c r="C21" s="35">
        <v>50929</v>
      </c>
      <c r="D21" s="35">
        <v>8084</v>
      </c>
      <c r="E21" s="36">
        <f t="shared" si="1"/>
        <v>6299.97525977239</v>
      </c>
      <c r="F21" s="37">
        <f t="shared" si="8"/>
        <v>0.78298015467168902</v>
      </c>
      <c r="G21" s="38">
        <f t="shared" si="2"/>
        <v>1047.7044519892929</v>
      </c>
      <c r="H21" s="38">
        <f t="shared" si="3"/>
        <v>329.54570320234529</v>
      </c>
      <c r="I21" s="36">
        <f t="shared" si="4"/>
        <v>1377.2501551916382</v>
      </c>
      <c r="J21" s="39">
        <f t="shared" si="10"/>
        <v>-84.358110331613403</v>
      </c>
      <c r="K21" s="36">
        <f t="shared" si="5"/>
        <v>1292.8920448600247</v>
      </c>
      <c r="L21" s="36">
        <f t="shared" si="6"/>
        <v>11133690.254569203</v>
      </c>
      <c r="M21" s="36">
        <f t="shared" si="7"/>
        <v>10451739.29064844</v>
      </c>
      <c r="N21" s="40">
        <f>'jan-feb'!M21</f>
        <v>4869271.1639843499</v>
      </c>
      <c r="O21" s="40">
        <f t="shared" si="9"/>
        <v>5582468.12666409</v>
      </c>
      <c r="Q21" s="4"/>
      <c r="R21" s="4"/>
      <c r="S21" s="4"/>
      <c r="T21" s="4"/>
    </row>
    <row r="22" spans="1:20" s="34" customFormat="1" x14ac:dyDescent="0.3">
      <c r="A22" s="33">
        <v>135</v>
      </c>
      <c r="B22" s="34" t="s">
        <v>78</v>
      </c>
      <c r="C22" s="35">
        <v>51246</v>
      </c>
      <c r="D22" s="35">
        <v>7357</v>
      </c>
      <c r="E22" s="36">
        <f t="shared" si="1"/>
        <v>6965.6109827375285</v>
      </c>
      <c r="F22" s="37">
        <f t="shared" si="8"/>
        <v>0.86570739403882824</v>
      </c>
      <c r="G22" s="38">
        <f t="shared" si="2"/>
        <v>648.32301821020985</v>
      </c>
      <c r="H22" s="38">
        <f t="shared" si="3"/>
        <v>96.573200164546861</v>
      </c>
      <c r="I22" s="36">
        <f t="shared" si="4"/>
        <v>744.8962183747567</v>
      </c>
      <c r="J22" s="39">
        <f t="shared" si="10"/>
        <v>-84.358110331613403</v>
      </c>
      <c r="K22" s="36">
        <f t="shared" si="5"/>
        <v>660.53810804314332</v>
      </c>
      <c r="L22" s="36">
        <f t="shared" si="6"/>
        <v>5480201.4785830854</v>
      </c>
      <c r="M22" s="36">
        <f t="shared" si="7"/>
        <v>4859578.8608734058</v>
      </c>
      <c r="N22" s="40">
        <f>'jan-feb'!M22</f>
        <v>2557421.7408996597</v>
      </c>
      <c r="O22" s="40">
        <f t="shared" si="9"/>
        <v>2302157.1199737461</v>
      </c>
      <c r="Q22" s="4"/>
      <c r="R22" s="4"/>
      <c r="S22" s="4"/>
      <c r="T22" s="4"/>
    </row>
    <row r="23" spans="1:20" s="34" customFormat="1" x14ac:dyDescent="0.3">
      <c r="A23" s="33">
        <v>136</v>
      </c>
      <c r="B23" s="34" t="s">
        <v>79</v>
      </c>
      <c r="C23" s="35">
        <v>107866</v>
      </c>
      <c r="D23" s="35">
        <v>15458</v>
      </c>
      <c r="E23" s="36">
        <f t="shared" si="1"/>
        <v>6978.0049165480659</v>
      </c>
      <c r="F23" s="37">
        <f t="shared" si="8"/>
        <v>0.86724774996275233</v>
      </c>
      <c r="G23" s="38">
        <f t="shared" si="2"/>
        <v>640.88665792388747</v>
      </c>
      <c r="H23" s="38">
        <f t="shared" si="3"/>
        <v>92.235323330858762</v>
      </c>
      <c r="I23" s="36">
        <f t="shared" si="4"/>
        <v>733.12198125474629</v>
      </c>
      <c r="J23" s="39">
        <f t="shared" si="10"/>
        <v>-84.358110331613403</v>
      </c>
      <c r="K23" s="36">
        <f t="shared" si="5"/>
        <v>648.76387092313291</v>
      </c>
      <c r="L23" s="36">
        <f t="shared" si="6"/>
        <v>11332599.586235868</v>
      </c>
      <c r="M23" s="36">
        <f t="shared" si="7"/>
        <v>10028591.916729789</v>
      </c>
      <c r="N23" s="40">
        <f>'jan-feb'!M23</f>
        <v>5790847.7056989158</v>
      </c>
      <c r="O23" s="40">
        <f t="shared" si="9"/>
        <v>4237744.2110308735</v>
      </c>
      <c r="Q23" s="4"/>
      <c r="R23" s="4"/>
      <c r="S23" s="4"/>
      <c r="T23" s="4"/>
    </row>
    <row r="24" spans="1:20" s="34" customFormat="1" x14ac:dyDescent="0.3">
      <c r="A24" s="33">
        <v>137</v>
      </c>
      <c r="B24" s="34" t="s">
        <v>80</v>
      </c>
      <c r="C24" s="35">
        <v>35864</v>
      </c>
      <c r="D24" s="35">
        <v>5186</v>
      </c>
      <c r="E24" s="36">
        <f t="shared" si="1"/>
        <v>6915.5418434246048</v>
      </c>
      <c r="F24" s="37">
        <f t="shared" si="8"/>
        <v>0.85948464857920126</v>
      </c>
      <c r="G24" s="38">
        <f t="shared" si="2"/>
        <v>678.36450179796407</v>
      </c>
      <c r="H24" s="38">
        <f t="shared" si="3"/>
        <v>114.09739892407013</v>
      </c>
      <c r="I24" s="36">
        <f t="shared" si="4"/>
        <v>792.46190072203422</v>
      </c>
      <c r="J24" s="39">
        <f t="shared" si="10"/>
        <v>-84.358110331613403</v>
      </c>
      <c r="K24" s="36">
        <f t="shared" si="5"/>
        <v>708.10379039042084</v>
      </c>
      <c r="L24" s="36">
        <f t="shared" si="6"/>
        <v>4109707.4171444695</v>
      </c>
      <c r="M24" s="36">
        <f t="shared" si="7"/>
        <v>3672226.2569647226</v>
      </c>
      <c r="N24" s="40">
        <f>'jan-feb'!M24</f>
        <v>1710791.0015367188</v>
      </c>
      <c r="O24" s="40">
        <f t="shared" si="9"/>
        <v>1961435.2554280038</v>
      </c>
      <c r="Q24" s="4"/>
      <c r="R24" s="4"/>
      <c r="S24" s="4"/>
      <c r="T24" s="4"/>
    </row>
    <row r="25" spans="1:20" s="34" customFormat="1" x14ac:dyDescent="0.3">
      <c r="A25" s="33">
        <v>138</v>
      </c>
      <c r="B25" s="34" t="s">
        <v>81</v>
      </c>
      <c r="C25" s="35">
        <v>36901</v>
      </c>
      <c r="D25" s="35">
        <v>5382</v>
      </c>
      <c r="E25" s="36">
        <f t="shared" si="1"/>
        <v>6856.3730955035298</v>
      </c>
      <c r="F25" s="37">
        <f t="shared" si="8"/>
        <v>0.85213097598705723</v>
      </c>
      <c r="G25" s="38">
        <f t="shared" si="2"/>
        <v>713.86575055060905</v>
      </c>
      <c r="H25" s="38">
        <f t="shared" si="3"/>
        <v>134.80646069644638</v>
      </c>
      <c r="I25" s="36">
        <f t="shared" si="4"/>
        <v>848.67221124705543</v>
      </c>
      <c r="J25" s="39">
        <f t="shared" si="10"/>
        <v>-84.358110331613403</v>
      </c>
      <c r="K25" s="36">
        <f t="shared" si="5"/>
        <v>764.31410091544205</v>
      </c>
      <c r="L25" s="36">
        <f t="shared" si="6"/>
        <v>4567553.8409316521</v>
      </c>
      <c r="M25" s="36">
        <f t="shared" si="7"/>
        <v>4113538.4911269089</v>
      </c>
      <c r="N25" s="40">
        <f>'jan-feb'!M25</f>
        <v>2203634.5874027419</v>
      </c>
      <c r="O25" s="40">
        <f t="shared" si="9"/>
        <v>1909903.903724167</v>
      </c>
      <c r="Q25" s="4"/>
      <c r="R25" s="4"/>
      <c r="S25" s="4"/>
      <c r="T25" s="4"/>
    </row>
    <row r="26" spans="1:20" s="34" customFormat="1" x14ac:dyDescent="0.3">
      <c r="A26" s="33">
        <v>211</v>
      </c>
      <c r="B26" s="34" t="s">
        <v>82</v>
      </c>
      <c r="C26" s="35">
        <v>131596</v>
      </c>
      <c r="D26" s="35">
        <v>16732</v>
      </c>
      <c r="E26" s="36">
        <f t="shared" si="1"/>
        <v>7864.9294764523065</v>
      </c>
      <c r="F26" s="37">
        <f t="shared" si="8"/>
        <v>0.9774774414236409</v>
      </c>
      <c r="G26" s="38">
        <f t="shared" si="2"/>
        <v>108.73192198134311</v>
      </c>
      <c r="H26" s="38">
        <f t="shared" si="3"/>
        <v>0</v>
      </c>
      <c r="I26" s="36">
        <f>G26+H26</f>
        <v>108.73192198134311</v>
      </c>
      <c r="J26" s="39">
        <f>I$439</f>
        <v>-84.358110331613403</v>
      </c>
      <c r="K26" s="36">
        <f t="shared" si="5"/>
        <v>24.373811649729703</v>
      </c>
      <c r="L26" s="36">
        <f t="shared" si="6"/>
        <v>1819302.5185918328</v>
      </c>
      <c r="M26" s="36">
        <f t="shared" si="7"/>
        <v>407822.61652327736</v>
      </c>
      <c r="N26" s="40">
        <f>'jan-feb'!M26</f>
        <v>1104554.0650796585</v>
      </c>
      <c r="O26" s="40">
        <f t="shared" si="9"/>
        <v>-696731.44855638116</v>
      </c>
      <c r="Q26" s="4"/>
      <c r="R26" s="4"/>
      <c r="S26" s="4"/>
      <c r="T26" s="4"/>
    </row>
    <row r="27" spans="1:20" s="34" customFormat="1" x14ac:dyDescent="0.3">
      <c r="A27" s="33">
        <v>213</v>
      </c>
      <c r="B27" s="34" t="s">
        <v>83</v>
      </c>
      <c r="C27" s="35">
        <v>249380</v>
      </c>
      <c r="D27" s="35">
        <v>30261</v>
      </c>
      <c r="E27" s="36">
        <f t="shared" si="1"/>
        <v>8240.9702257030494</v>
      </c>
      <c r="F27" s="37">
        <f t="shared" si="8"/>
        <v>1.0242129335280721</v>
      </c>
      <c r="G27" s="38">
        <f t="shared" si="2"/>
        <v>-116.89252756910264</v>
      </c>
      <c r="H27" s="38">
        <f t="shared" si="3"/>
        <v>0</v>
      </c>
      <c r="I27" s="36">
        <f t="shared" si="4"/>
        <v>-116.89252756910264</v>
      </c>
      <c r="J27" s="39">
        <f>I$439</f>
        <v>-84.358110331613403</v>
      </c>
      <c r="K27" s="36">
        <f>I27+J27</f>
        <v>-201.25063790071604</v>
      </c>
      <c r="L27" s="36">
        <f t="shared" si="6"/>
        <v>-3537284.776768615</v>
      </c>
      <c r="M27" s="36">
        <f t="shared" si="7"/>
        <v>-6090045.5535135679</v>
      </c>
      <c r="N27" s="40">
        <f>'jan-feb'!M27</f>
        <v>-954069.44995365071</v>
      </c>
      <c r="O27" s="40">
        <f t="shared" si="9"/>
        <v>-5135976.1035599168</v>
      </c>
      <c r="Q27" s="4"/>
      <c r="R27" s="4"/>
      <c r="S27" s="4"/>
      <c r="T27" s="4"/>
    </row>
    <row r="28" spans="1:20" s="34" customFormat="1" x14ac:dyDescent="0.3">
      <c r="A28" s="33">
        <v>214</v>
      </c>
      <c r="B28" s="34" t="s">
        <v>84</v>
      </c>
      <c r="C28" s="35">
        <v>144625</v>
      </c>
      <c r="D28" s="35">
        <v>18992</v>
      </c>
      <c r="E28" s="36">
        <f t="shared" si="1"/>
        <v>7615.0484414490311</v>
      </c>
      <c r="F28" s="37">
        <f t="shared" si="8"/>
        <v>0.94642146368263391</v>
      </c>
      <c r="G28" s="38">
        <f t="shared" si="2"/>
        <v>258.66054298330835</v>
      </c>
      <c r="H28" s="38">
        <f t="shared" si="3"/>
        <v>0</v>
      </c>
      <c r="I28" s="36">
        <f t="shared" si="4"/>
        <v>258.66054298330835</v>
      </c>
      <c r="J28" s="39">
        <f t="shared" si="10"/>
        <v>-84.358110331613403</v>
      </c>
      <c r="K28" s="36">
        <f t="shared" si="5"/>
        <v>174.30243265169494</v>
      </c>
      <c r="L28" s="36">
        <f t="shared" si="6"/>
        <v>4912481.0323389918</v>
      </c>
      <c r="M28" s="36">
        <f t="shared" si="7"/>
        <v>3310351.8009209903</v>
      </c>
      <c r="N28" s="40">
        <f>'jan-feb'!M28</f>
        <v>2597709.8974415991</v>
      </c>
      <c r="O28" s="40">
        <f t="shared" si="9"/>
        <v>712641.90347939124</v>
      </c>
      <c r="Q28" s="4"/>
      <c r="R28" s="4"/>
      <c r="S28" s="4"/>
      <c r="T28" s="4"/>
    </row>
    <row r="29" spans="1:20" s="34" customFormat="1" x14ac:dyDescent="0.3">
      <c r="A29" s="33">
        <v>215</v>
      </c>
      <c r="B29" s="34" t="s">
        <v>85</v>
      </c>
      <c r="C29" s="35">
        <v>146110</v>
      </c>
      <c r="D29" s="35">
        <v>15695</v>
      </c>
      <c r="E29" s="36">
        <f t="shared" si="1"/>
        <v>9309.3341828607845</v>
      </c>
      <c r="F29" s="37">
        <f t="shared" si="8"/>
        <v>1.1569924670863108</v>
      </c>
      <c r="G29" s="38">
        <f t="shared" si="2"/>
        <v>-757.91090186374367</v>
      </c>
      <c r="H29" s="38">
        <f t="shared" si="3"/>
        <v>0</v>
      </c>
      <c r="I29" s="36">
        <f t="shared" si="4"/>
        <v>-757.91090186374367</v>
      </c>
      <c r="J29" s="39">
        <f t="shared" si="10"/>
        <v>-84.358110331613403</v>
      </c>
      <c r="K29" s="36">
        <f t="shared" si="5"/>
        <v>-842.26901219535705</v>
      </c>
      <c r="L29" s="36">
        <f t="shared" si="6"/>
        <v>-11895411.604751457</v>
      </c>
      <c r="M29" s="36">
        <f t="shared" si="7"/>
        <v>-13219412.146406129</v>
      </c>
      <c r="N29" s="40">
        <f>'jan-feb'!M29</f>
        <v>-3639948.3234864222</v>
      </c>
      <c r="O29" s="40">
        <f t="shared" si="9"/>
        <v>-9579463.8229197077</v>
      </c>
      <c r="Q29" s="4"/>
      <c r="R29" s="4"/>
      <c r="S29" s="4"/>
      <c r="T29" s="4"/>
    </row>
    <row r="30" spans="1:20" s="34" customFormat="1" x14ac:dyDescent="0.3">
      <c r="A30" s="33">
        <v>216</v>
      </c>
      <c r="B30" s="34" t="s">
        <v>86</v>
      </c>
      <c r="C30" s="35">
        <v>156397</v>
      </c>
      <c r="D30" s="35">
        <v>18623</v>
      </c>
      <c r="E30" s="36">
        <f t="shared" si="1"/>
        <v>8398.0561671051928</v>
      </c>
      <c r="F30" s="37">
        <f t="shared" si="8"/>
        <v>1.0437360537982685</v>
      </c>
      <c r="G30" s="38">
        <f t="shared" si="2"/>
        <v>-211.14409241038865</v>
      </c>
      <c r="H30" s="38">
        <f t="shared" si="3"/>
        <v>0</v>
      </c>
      <c r="I30" s="36">
        <f t="shared" si="4"/>
        <v>-211.14409241038865</v>
      </c>
      <c r="J30" s="39">
        <f t="shared" si="10"/>
        <v>-84.358110331613403</v>
      </c>
      <c r="K30" s="36">
        <f t="shared" si="5"/>
        <v>-295.50220274200205</v>
      </c>
      <c r="L30" s="36">
        <f t="shared" si="6"/>
        <v>-3932136.4329586676</v>
      </c>
      <c r="M30" s="36">
        <f t="shared" si="7"/>
        <v>-5503137.5216643047</v>
      </c>
      <c r="N30" s="40">
        <f>'jan-feb'!M30</f>
        <v>-926776.87341749831</v>
      </c>
      <c r="O30" s="40">
        <f t="shared" si="9"/>
        <v>-4576360.6482468061</v>
      </c>
      <c r="Q30" s="4"/>
      <c r="R30" s="4"/>
      <c r="S30" s="4"/>
      <c r="T30" s="4"/>
    </row>
    <row r="31" spans="1:20" s="34" customFormat="1" x14ac:dyDescent="0.3">
      <c r="A31" s="33">
        <v>217</v>
      </c>
      <c r="B31" s="34" t="s">
        <v>87</v>
      </c>
      <c r="C31" s="35">
        <v>261995</v>
      </c>
      <c r="D31" s="35">
        <v>26792</v>
      </c>
      <c r="E31" s="36">
        <f t="shared" si="1"/>
        <v>9778.8518960883848</v>
      </c>
      <c r="F31" s="37">
        <f t="shared" si="8"/>
        <v>1.2153455615931177</v>
      </c>
      <c r="G31" s="38">
        <f t="shared" si="2"/>
        <v>-1039.6215298003037</v>
      </c>
      <c r="H31" s="38">
        <f t="shared" si="3"/>
        <v>0</v>
      </c>
      <c r="I31" s="36">
        <f t="shared" si="4"/>
        <v>-1039.6215298003037</v>
      </c>
      <c r="J31" s="39">
        <f t="shared" si="10"/>
        <v>-84.358110331613403</v>
      </c>
      <c r="K31" s="36">
        <f t="shared" si="5"/>
        <v>-1123.9796401319172</v>
      </c>
      <c r="L31" s="36">
        <f t="shared" si="6"/>
        <v>-27853540.026409738</v>
      </c>
      <c r="M31" s="36">
        <f t="shared" si="7"/>
        <v>-30113662.518414326</v>
      </c>
      <c r="N31" s="40">
        <f>'jan-feb'!M31</f>
        <v>-8783407.1413092185</v>
      </c>
      <c r="O31" s="40">
        <f t="shared" si="9"/>
        <v>-21330255.377105109</v>
      </c>
      <c r="Q31" s="4"/>
      <c r="R31" s="4"/>
      <c r="S31" s="4"/>
      <c r="T31" s="4"/>
    </row>
    <row r="32" spans="1:20" s="34" customFormat="1" x14ac:dyDescent="0.3">
      <c r="A32" s="33">
        <v>219</v>
      </c>
      <c r="B32" s="34" t="s">
        <v>88</v>
      </c>
      <c r="C32" s="35">
        <v>1435045</v>
      </c>
      <c r="D32" s="35">
        <v>122348</v>
      </c>
      <c r="E32" s="36">
        <f t="shared" si="1"/>
        <v>11729.206852584432</v>
      </c>
      <c r="F32" s="37">
        <f t="shared" si="8"/>
        <v>1.4577416286464258</v>
      </c>
      <c r="G32" s="38">
        <f t="shared" si="2"/>
        <v>-2209.8345036979317</v>
      </c>
      <c r="H32" s="38">
        <f t="shared" si="3"/>
        <v>0</v>
      </c>
      <c r="I32" s="36">
        <f t="shared" si="4"/>
        <v>-2209.8345036979317</v>
      </c>
      <c r="J32" s="39">
        <f t="shared" si="10"/>
        <v>-84.358110331613403</v>
      </c>
      <c r="K32" s="36">
        <f t="shared" si="5"/>
        <v>-2294.192614029545</v>
      </c>
      <c r="L32" s="36">
        <f t="shared" si="6"/>
        <v>-270368831.85843456</v>
      </c>
      <c r="M32" s="36">
        <f t="shared" si="7"/>
        <v>-280689877.94128674</v>
      </c>
      <c r="N32" s="40">
        <f>'jan-feb'!M32</f>
        <v>-94574810.18680577</v>
      </c>
      <c r="O32" s="40">
        <f t="shared" si="9"/>
        <v>-186115067.75448096</v>
      </c>
      <c r="Q32" s="4"/>
      <c r="R32" s="4"/>
      <c r="S32" s="4"/>
      <c r="T32" s="4"/>
    </row>
    <row r="33" spans="1:20" s="34" customFormat="1" x14ac:dyDescent="0.3">
      <c r="A33" s="33">
        <v>220</v>
      </c>
      <c r="B33" s="34" t="s">
        <v>89</v>
      </c>
      <c r="C33" s="35">
        <v>705910</v>
      </c>
      <c r="D33" s="35">
        <v>60106</v>
      </c>
      <c r="E33" s="36">
        <f t="shared" si="1"/>
        <v>11744.41819452301</v>
      </c>
      <c r="F33" s="37">
        <f t="shared" si="8"/>
        <v>1.4596321406520654</v>
      </c>
      <c r="G33" s="38">
        <f t="shared" si="2"/>
        <v>-2218.961308861079</v>
      </c>
      <c r="H33" s="38">
        <f t="shared" si="3"/>
        <v>0</v>
      </c>
      <c r="I33" s="36">
        <f t="shared" si="4"/>
        <v>-2218.961308861079</v>
      </c>
      <c r="J33" s="39">
        <f t="shared" si="10"/>
        <v>-84.358110331613403</v>
      </c>
      <c r="K33" s="36">
        <f t="shared" si="5"/>
        <v>-2303.3194191926923</v>
      </c>
      <c r="L33" s="36">
        <f t="shared" si="6"/>
        <v>-133372888.43040402</v>
      </c>
      <c r="M33" s="36">
        <f t="shared" si="7"/>
        <v>-138443317.00999597</v>
      </c>
      <c r="N33" s="40">
        <f>'jan-feb'!M33</f>
        <v>-46566865.991173938</v>
      </c>
      <c r="O33" s="40">
        <f t="shared" si="9"/>
        <v>-91876451.018822029</v>
      </c>
      <c r="Q33" s="4"/>
      <c r="R33" s="4"/>
      <c r="S33" s="4"/>
      <c r="T33" s="4"/>
    </row>
    <row r="34" spans="1:20" s="34" customFormat="1" x14ac:dyDescent="0.3">
      <c r="A34" s="33">
        <v>221</v>
      </c>
      <c r="B34" s="34" t="s">
        <v>90</v>
      </c>
      <c r="C34" s="35">
        <v>101042</v>
      </c>
      <c r="D34" s="35">
        <v>15914</v>
      </c>
      <c r="E34" s="36">
        <f t="shared" si="1"/>
        <v>6349.2522307402287</v>
      </c>
      <c r="F34" s="37">
        <f t="shared" si="8"/>
        <v>0.78910444703145688</v>
      </c>
      <c r="G34" s="38">
        <f t="shared" si="2"/>
        <v>1018.1382694085897</v>
      </c>
      <c r="H34" s="38">
        <f t="shared" si="3"/>
        <v>312.29876336360178</v>
      </c>
      <c r="I34" s="36">
        <f t="shared" si="4"/>
        <v>1330.4370327721915</v>
      </c>
      <c r="J34" s="39">
        <f t="shared" si="10"/>
        <v>-84.358110331613403</v>
      </c>
      <c r="K34" s="36">
        <f t="shared" si="5"/>
        <v>1246.078922440578</v>
      </c>
      <c r="L34" s="36">
        <f t="shared" si="6"/>
        <v>21172574.939536657</v>
      </c>
      <c r="M34" s="36">
        <f t="shared" si="7"/>
        <v>19830099.971719358</v>
      </c>
      <c r="N34" s="40">
        <f>'jan-feb'!M34</f>
        <v>9907997.0687341578</v>
      </c>
      <c r="O34" s="40">
        <f t="shared" si="9"/>
        <v>9922102.9029852003</v>
      </c>
      <c r="Q34" s="4"/>
      <c r="R34" s="4"/>
      <c r="S34" s="4"/>
      <c r="T34" s="4"/>
    </row>
    <row r="35" spans="1:20" s="34" customFormat="1" x14ac:dyDescent="0.3">
      <c r="A35" s="33">
        <v>226</v>
      </c>
      <c r="B35" s="34" t="s">
        <v>91</v>
      </c>
      <c r="C35" s="35">
        <v>140430</v>
      </c>
      <c r="D35" s="35">
        <v>17443</v>
      </c>
      <c r="E35" s="36">
        <f t="shared" si="1"/>
        <v>8050.794014791034</v>
      </c>
      <c r="F35" s="37">
        <f t="shared" si="8"/>
        <v>1.0005772535619026</v>
      </c>
      <c r="G35" s="38">
        <f t="shared" si="2"/>
        <v>-2.7868010218933703</v>
      </c>
      <c r="H35" s="38">
        <f t="shared" si="3"/>
        <v>0</v>
      </c>
      <c r="I35" s="36">
        <f t="shared" si="4"/>
        <v>-2.7868010218933703</v>
      </c>
      <c r="J35" s="39">
        <f t="shared" si="10"/>
        <v>-84.358110331613403</v>
      </c>
      <c r="K35" s="36">
        <f t="shared" si="5"/>
        <v>-87.144911353506771</v>
      </c>
      <c r="L35" s="36">
        <f t="shared" si="6"/>
        <v>-48610.17022488606</v>
      </c>
      <c r="M35" s="36">
        <f t="shared" si="7"/>
        <v>-1520068.6887392185</v>
      </c>
      <c r="N35" s="40">
        <f>'jan-feb'!M35</f>
        <v>-1020610.4496064736</v>
      </c>
      <c r="O35" s="40">
        <f t="shared" si="9"/>
        <v>-499458.23913274496</v>
      </c>
      <c r="Q35" s="4"/>
      <c r="R35" s="4"/>
      <c r="S35" s="4"/>
      <c r="T35" s="4"/>
    </row>
    <row r="36" spans="1:20" s="34" customFormat="1" x14ac:dyDescent="0.3">
      <c r="A36" s="33">
        <v>227</v>
      </c>
      <c r="B36" s="34" t="s">
        <v>92</v>
      </c>
      <c r="C36" s="35">
        <v>90783</v>
      </c>
      <c r="D36" s="35">
        <v>11374</v>
      </c>
      <c r="E36" s="36">
        <f t="shared" si="1"/>
        <v>7981.6247582205033</v>
      </c>
      <c r="F36" s="37">
        <f t="shared" si="8"/>
        <v>0.99198068723029509</v>
      </c>
      <c r="G36" s="38">
        <f t="shared" si="2"/>
        <v>38.714752920425049</v>
      </c>
      <c r="H36" s="38">
        <f t="shared" si="3"/>
        <v>0</v>
      </c>
      <c r="I36" s="36">
        <f t="shared" si="4"/>
        <v>38.714752920425049</v>
      </c>
      <c r="J36" s="39">
        <f t="shared" si="10"/>
        <v>-84.358110331613403</v>
      </c>
      <c r="K36" s="36">
        <f t="shared" si="5"/>
        <v>-45.643357411188354</v>
      </c>
      <c r="L36" s="36">
        <f t="shared" si="6"/>
        <v>440341.59971691453</v>
      </c>
      <c r="M36" s="36">
        <f t="shared" si="7"/>
        <v>-519147.54719485634</v>
      </c>
      <c r="N36" s="40">
        <f>'jan-feb'!M36</f>
        <v>253357.53862156425</v>
      </c>
      <c r="O36" s="40">
        <f t="shared" si="9"/>
        <v>-772505.08581642061</v>
      </c>
      <c r="Q36" s="4"/>
      <c r="R36" s="4"/>
      <c r="S36" s="4"/>
      <c r="T36" s="4"/>
    </row>
    <row r="37" spans="1:20" s="34" customFormat="1" x14ac:dyDescent="0.3">
      <c r="A37" s="33">
        <v>228</v>
      </c>
      <c r="B37" s="34" t="s">
        <v>93</v>
      </c>
      <c r="C37" s="35">
        <v>137368</v>
      </c>
      <c r="D37" s="35">
        <v>17426</v>
      </c>
      <c r="E37" s="36">
        <f t="shared" si="1"/>
        <v>7882.9335475725929</v>
      </c>
      <c r="F37" s="37">
        <f t="shared" si="8"/>
        <v>0.97971504233621831</v>
      </c>
      <c r="G37" s="38">
        <f t="shared" si="2"/>
        <v>97.929479309171256</v>
      </c>
      <c r="H37" s="38">
        <f t="shared" si="3"/>
        <v>0</v>
      </c>
      <c r="I37" s="36">
        <f t="shared" si="4"/>
        <v>97.929479309171256</v>
      </c>
      <c r="J37" s="39">
        <f t="shared" si="10"/>
        <v>-84.358110331613403</v>
      </c>
      <c r="K37" s="36">
        <f t="shared" si="5"/>
        <v>13.571368977557853</v>
      </c>
      <c r="L37" s="36">
        <f t="shared" si="6"/>
        <v>1706519.1064416184</v>
      </c>
      <c r="M37" s="36">
        <f t="shared" si="7"/>
        <v>236494.67580292316</v>
      </c>
      <c r="N37" s="40">
        <f>'jan-feb'!M37</f>
        <v>1492902.6259908001</v>
      </c>
      <c r="O37" s="40">
        <f t="shared" si="9"/>
        <v>-1256407.9501878768</v>
      </c>
      <c r="Q37" s="4"/>
      <c r="R37" s="4"/>
      <c r="S37" s="4"/>
      <c r="T37" s="4"/>
    </row>
    <row r="38" spans="1:20" s="34" customFormat="1" x14ac:dyDescent="0.3">
      <c r="A38" s="33">
        <v>229</v>
      </c>
      <c r="B38" s="34" t="s">
        <v>94</v>
      </c>
      <c r="C38" s="35">
        <v>80657</v>
      </c>
      <c r="D38" s="35">
        <v>10870</v>
      </c>
      <c r="E38" s="36">
        <f t="shared" si="1"/>
        <v>7420.1471941122354</v>
      </c>
      <c r="F38" s="37">
        <f t="shared" si="8"/>
        <v>0.92219854176738447</v>
      </c>
      <c r="G38" s="38">
        <f t="shared" si="2"/>
        <v>375.60129138538576</v>
      </c>
      <c r="H38" s="38">
        <f t="shared" si="3"/>
        <v>0</v>
      </c>
      <c r="I38" s="36">
        <f t="shared" si="4"/>
        <v>375.60129138538576</v>
      </c>
      <c r="J38" s="39">
        <f t="shared" si="10"/>
        <v>-84.358110331613403</v>
      </c>
      <c r="K38" s="36">
        <f t="shared" si="5"/>
        <v>291.24318105377233</v>
      </c>
      <c r="L38" s="36">
        <f t="shared" si="6"/>
        <v>4082786.0373591431</v>
      </c>
      <c r="M38" s="36">
        <f t="shared" si="7"/>
        <v>3165813.3780545052</v>
      </c>
      <c r="N38" s="40">
        <f>'jan-feb'!M38</f>
        <v>914980.48574084812</v>
      </c>
      <c r="O38" s="40">
        <f t="shared" si="9"/>
        <v>2250832.8923136573</v>
      </c>
      <c r="Q38" s="4"/>
      <c r="R38" s="4"/>
      <c r="S38" s="4"/>
      <c r="T38" s="4"/>
    </row>
    <row r="39" spans="1:20" s="34" customFormat="1" x14ac:dyDescent="0.3">
      <c r="A39" s="33">
        <v>230</v>
      </c>
      <c r="B39" s="34" t="s">
        <v>95</v>
      </c>
      <c r="C39" s="35">
        <v>308813</v>
      </c>
      <c r="D39" s="35">
        <v>36368</v>
      </c>
      <c r="E39" s="36">
        <f t="shared" si="1"/>
        <v>8491.3385393752742</v>
      </c>
      <c r="F39" s="37">
        <f t="shared" si="8"/>
        <v>1.0553294717493746</v>
      </c>
      <c r="G39" s="38">
        <f t="shared" si="2"/>
        <v>-267.11351577243749</v>
      </c>
      <c r="H39" s="38">
        <f t="shared" si="3"/>
        <v>0</v>
      </c>
      <c r="I39" s="36">
        <f t="shared" si="4"/>
        <v>-267.11351577243749</v>
      </c>
      <c r="J39" s="39">
        <f t="shared" si="10"/>
        <v>-84.358110331613403</v>
      </c>
      <c r="K39" s="36">
        <f t="shared" si="5"/>
        <v>-351.47162610405087</v>
      </c>
      <c r="L39" s="36">
        <f t="shared" si="6"/>
        <v>-9714384.3416120075</v>
      </c>
      <c r="M39" s="36">
        <f t="shared" si="7"/>
        <v>-12782320.098152122</v>
      </c>
      <c r="N39" s="40">
        <f>'jan-feb'!M39</f>
        <v>-3517443.1365756104</v>
      </c>
      <c r="O39" s="40">
        <f t="shared" si="9"/>
        <v>-9264876.9615765102</v>
      </c>
      <c r="Q39" s="4"/>
      <c r="R39" s="4"/>
      <c r="S39" s="4"/>
      <c r="T39" s="4"/>
    </row>
    <row r="40" spans="1:20" s="34" customFormat="1" x14ac:dyDescent="0.3">
      <c r="A40" s="33">
        <v>231</v>
      </c>
      <c r="B40" s="34" t="s">
        <v>96</v>
      </c>
      <c r="C40" s="35">
        <v>434636</v>
      </c>
      <c r="D40" s="35">
        <v>52522</v>
      </c>
      <c r="E40" s="36">
        <f t="shared" si="1"/>
        <v>8275.3132020867452</v>
      </c>
      <c r="F40" s="37">
        <f t="shared" si="8"/>
        <v>1.0284811834579557</v>
      </c>
      <c r="G40" s="38">
        <f t="shared" si="2"/>
        <v>-137.49831339932007</v>
      </c>
      <c r="H40" s="38">
        <f t="shared" si="3"/>
        <v>0</v>
      </c>
      <c r="I40" s="36">
        <f t="shared" si="4"/>
        <v>-137.49831339932007</v>
      </c>
      <c r="J40" s="39">
        <f t="shared" si="10"/>
        <v>-84.358110331613403</v>
      </c>
      <c r="K40" s="36">
        <f t="shared" si="5"/>
        <v>-221.85642373093347</v>
      </c>
      <c r="L40" s="36">
        <f t="shared" si="6"/>
        <v>-7221686.4163590884</v>
      </c>
      <c r="M40" s="36">
        <f t="shared" si="7"/>
        <v>-11652343.087196087</v>
      </c>
      <c r="N40" s="40">
        <f>'jan-feb'!M40</f>
        <v>-2990444.5011885166</v>
      </c>
      <c r="O40" s="40">
        <f t="shared" si="9"/>
        <v>-8661898.5860075708</v>
      </c>
      <c r="Q40" s="4"/>
      <c r="R40" s="4"/>
      <c r="S40" s="4"/>
      <c r="T40" s="4"/>
    </row>
    <row r="41" spans="1:20" s="34" customFormat="1" x14ac:dyDescent="0.3">
      <c r="A41" s="33">
        <v>233</v>
      </c>
      <c r="B41" s="34" t="s">
        <v>97</v>
      </c>
      <c r="C41" s="35">
        <v>199572</v>
      </c>
      <c r="D41" s="35">
        <v>22857</v>
      </c>
      <c r="E41" s="36">
        <f t="shared" si="1"/>
        <v>8731.3295708098176</v>
      </c>
      <c r="F41" s="37">
        <f t="shared" si="8"/>
        <v>1.0851562896596447</v>
      </c>
      <c r="G41" s="38">
        <f t="shared" si="2"/>
        <v>-411.1081346331635</v>
      </c>
      <c r="H41" s="38">
        <f t="shared" si="3"/>
        <v>0</v>
      </c>
      <c r="I41" s="36">
        <f t="shared" si="4"/>
        <v>-411.1081346331635</v>
      </c>
      <c r="J41" s="39">
        <f t="shared" si="10"/>
        <v>-84.358110331613403</v>
      </c>
      <c r="K41" s="36">
        <f t="shared" si="5"/>
        <v>-495.46624496477693</v>
      </c>
      <c r="L41" s="36">
        <f t="shared" si="6"/>
        <v>-9396698.6333102174</v>
      </c>
      <c r="M41" s="36">
        <f t="shared" si="7"/>
        <v>-11324871.961159907</v>
      </c>
      <c r="N41" s="40">
        <f>'jan-feb'!M41</f>
        <v>-3403327.5839394149</v>
      </c>
      <c r="O41" s="40">
        <f t="shared" si="9"/>
        <v>-7921544.3772204928</v>
      </c>
      <c r="Q41" s="4"/>
      <c r="R41" s="4"/>
      <c r="S41" s="4"/>
      <c r="T41" s="4"/>
    </row>
    <row r="42" spans="1:20" s="34" customFormat="1" x14ac:dyDescent="0.3">
      <c r="A42" s="33">
        <v>234</v>
      </c>
      <c r="B42" s="34" t="s">
        <v>98</v>
      </c>
      <c r="C42" s="35">
        <v>55514</v>
      </c>
      <c r="D42" s="35">
        <v>6323</v>
      </c>
      <c r="E42" s="36">
        <f t="shared" si="1"/>
        <v>8779.6931836153726</v>
      </c>
      <c r="F42" s="37">
        <f t="shared" si="8"/>
        <v>1.0911670670791649</v>
      </c>
      <c r="G42" s="38">
        <f t="shared" si="2"/>
        <v>-440.12630231649655</v>
      </c>
      <c r="H42" s="38">
        <f t="shared" si="3"/>
        <v>0</v>
      </c>
      <c r="I42" s="36">
        <f t="shared" si="4"/>
        <v>-440.12630231649655</v>
      </c>
      <c r="J42" s="39">
        <f t="shared" si="10"/>
        <v>-84.358110331613403</v>
      </c>
      <c r="K42" s="36">
        <f t="shared" si="5"/>
        <v>-524.48441264810992</v>
      </c>
      <c r="L42" s="36">
        <f t="shared" si="6"/>
        <v>-2782918.6095472076</v>
      </c>
      <c r="M42" s="36">
        <f t="shared" si="7"/>
        <v>-3316314.9411739991</v>
      </c>
      <c r="N42" s="40">
        <f>'jan-feb'!M42</f>
        <v>-1008269.2353873609</v>
      </c>
      <c r="O42" s="40">
        <f t="shared" si="9"/>
        <v>-2308045.705786638</v>
      </c>
      <c r="Q42" s="4"/>
      <c r="R42" s="4"/>
      <c r="S42" s="4"/>
      <c r="T42" s="4"/>
    </row>
    <row r="43" spans="1:20" s="34" customFormat="1" x14ac:dyDescent="0.3">
      <c r="A43" s="33">
        <v>235</v>
      </c>
      <c r="B43" s="34" t="s">
        <v>99</v>
      </c>
      <c r="C43" s="35">
        <v>259154</v>
      </c>
      <c r="D43" s="35">
        <v>34189</v>
      </c>
      <c r="E43" s="36">
        <f t="shared" si="1"/>
        <v>7580.0403638597209</v>
      </c>
      <c r="F43" s="37">
        <f t="shared" si="8"/>
        <v>0.94207055294483089</v>
      </c>
      <c r="G43" s="38">
        <f t="shared" si="2"/>
        <v>279.66538953689451</v>
      </c>
      <c r="H43" s="38">
        <f t="shared" si="3"/>
        <v>0</v>
      </c>
      <c r="I43" s="36">
        <f t="shared" si="4"/>
        <v>279.66538953689451</v>
      </c>
      <c r="J43" s="39">
        <f t="shared" si="10"/>
        <v>-84.358110331613403</v>
      </c>
      <c r="K43" s="36">
        <f t="shared" si="5"/>
        <v>195.30727920528111</v>
      </c>
      <c r="L43" s="36">
        <f t="shared" si="6"/>
        <v>9561480.0028768871</v>
      </c>
      <c r="M43" s="36">
        <f t="shared" si="7"/>
        <v>6677360.5687493561</v>
      </c>
      <c r="N43" s="40">
        <f>'jan-feb'!M43</f>
        <v>4166815.2002754183</v>
      </c>
      <c r="O43" s="40">
        <f t="shared" si="9"/>
        <v>2510545.3684739377</v>
      </c>
      <c r="Q43" s="4"/>
      <c r="R43" s="4"/>
      <c r="S43" s="4"/>
      <c r="T43" s="4"/>
    </row>
    <row r="44" spans="1:20" s="34" customFormat="1" x14ac:dyDescent="0.3">
      <c r="A44" s="33">
        <v>236</v>
      </c>
      <c r="B44" s="34" t="s">
        <v>100</v>
      </c>
      <c r="C44" s="35">
        <v>139739</v>
      </c>
      <c r="D44" s="35">
        <v>20783</v>
      </c>
      <c r="E44" s="36">
        <f t="shared" si="1"/>
        <v>6723.716499061733</v>
      </c>
      <c r="F44" s="37">
        <f t="shared" si="8"/>
        <v>0.83564400927411642</v>
      </c>
      <c r="G44" s="38">
        <f t="shared" si="2"/>
        <v>793.45970841568726</v>
      </c>
      <c r="H44" s="38">
        <f t="shared" si="3"/>
        <v>181.23626945107529</v>
      </c>
      <c r="I44" s="36">
        <f t="shared" si="4"/>
        <v>974.69597786676252</v>
      </c>
      <c r="J44" s="39">
        <f t="shared" si="10"/>
        <v>-84.358110331613403</v>
      </c>
      <c r="K44" s="36">
        <f t="shared" si="5"/>
        <v>890.33786753514914</v>
      </c>
      <c r="L44" s="36">
        <f t="shared" si="6"/>
        <v>20257106.508004926</v>
      </c>
      <c r="M44" s="36">
        <f t="shared" si="7"/>
        <v>18503891.900983006</v>
      </c>
      <c r="N44" s="40">
        <f>'jan-feb'!M44</f>
        <v>10125707.372722257</v>
      </c>
      <c r="O44" s="40">
        <f t="shared" si="9"/>
        <v>8378184.5282607488</v>
      </c>
      <c r="Q44" s="4"/>
      <c r="R44" s="4"/>
      <c r="S44" s="4"/>
      <c r="T44" s="4"/>
    </row>
    <row r="45" spans="1:20" s="34" customFormat="1" x14ac:dyDescent="0.3">
      <c r="A45" s="33">
        <v>237</v>
      </c>
      <c r="B45" s="34" t="s">
        <v>101</v>
      </c>
      <c r="C45" s="35">
        <v>154768</v>
      </c>
      <c r="D45" s="35">
        <v>23811</v>
      </c>
      <c r="E45" s="36">
        <f t="shared" si="1"/>
        <v>6499.8530091134353</v>
      </c>
      <c r="F45" s="37">
        <f t="shared" si="8"/>
        <v>0.80782157144578204</v>
      </c>
      <c r="G45" s="38">
        <f t="shared" si="2"/>
        <v>927.77780238466585</v>
      </c>
      <c r="H45" s="38">
        <f t="shared" si="3"/>
        <v>259.58849093297948</v>
      </c>
      <c r="I45" s="36">
        <f t="shared" si="4"/>
        <v>1187.3662933176454</v>
      </c>
      <c r="J45" s="39">
        <f t="shared" si="10"/>
        <v>-84.358110331613403</v>
      </c>
      <c r="K45" s="36">
        <f t="shared" si="5"/>
        <v>1103.0081829860319</v>
      </c>
      <c r="L45" s="36">
        <f t="shared" si="6"/>
        <v>28272378.810186453</v>
      </c>
      <c r="M45" s="36">
        <f t="shared" si="7"/>
        <v>26263727.845080405</v>
      </c>
      <c r="N45" s="40">
        <f>'jan-feb'!M45</f>
        <v>10682165.423754493</v>
      </c>
      <c r="O45" s="40">
        <f t="shared" si="9"/>
        <v>15581562.421325913</v>
      </c>
      <c r="Q45" s="4"/>
      <c r="R45" s="4"/>
      <c r="S45" s="4"/>
      <c r="T45" s="4"/>
    </row>
    <row r="46" spans="1:20" s="34" customFormat="1" x14ac:dyDescent="0.3">
      <c r="A46" s="33">
        <v>238</v>
      </c>
      <c r="B46" s="34" t="s">
        <v>102</v>
      </c>
      <c r="C46" s="35">
        <v>84546</v>
      </c>
      <c r="D46" s="35">
        <v>12267</v>
      </c>
      <c r="E46" s="36">
        <f t="shared" si="1"/>
        <v>6892.1496698459277</v>
      </c>
      <c r="F46" s="37">
        <f t="shared" si="8"/>
        <v>0.85657739784701326</v>
      </c>
      <c r="G46" s="38">
        <f t="shared" si="2"/>
        <v>692.39980594517033</v>
      </c>
      <c r="H46" s="38">
        <f t="shared" si="3"/>
        <v>122.28465967660712</v>
      </c>
      <c r="I46" s="36">
        <f t="shared" si="4"/>
        <v>814.68446562177746</v>
      </c>
      <c r="J46" s="39">
        <f t="shared" si="10"/>
        <v>-84.358110331613403</v>
      </c>
      <c r="K46" s="36">
        <f t="shared" si="5"/>
        <v>730.32635529016409</v>
      </c>
      <c r="L46" s="36">
        <f t="shared" si="6"/>
        <v>9993734.3397823442</v>
      </c>
      <c r="M46" s="36">
        <f t="shared" si="7"/>
        <v>8958913.4003444426</v>
      </c>
      <c r="N46" s="40">
        <f>'jan-feb'!M46</f>
        <v>4846878.9174413672</v>
      </c>
      <c r="O46" s="40">
        <f t="shared" si="9"/>
        <v>4112034.4829030754</v>
      </c>
      <c r="Q46" s="4"/>
      <c r="R46" s="4"/>
      <c r="S46" s="4"/>
      <c r="T46" s="4"/>
    </row>
    <row r="47" spans="1:20" s="34" customFormat="1" x14ac:dyDescent="0.3">
      <c r="A47" s="33">
        <v>239</v>
      </c>
      <c r="B47" s="34" t="s">
        <v>103</v>
      </c>
      <c r="C47" s="35">
        <v>16554</v>
      </c>
      <c r="D47" s="35">
        <v>2837</v>
      </c>
      <c r="E47" s="36">
        <f t="shared" si="1"/>
        <v>5835.0370109270352</v>
      </c>
      <c r="F47" s="37">
        <f t="shared" si="8"/>
        <v>0.72519620997618683</v>
      </c>
      <c r="G47" s="38">
        <f t="shared" si="2"/>
        <v>1326.6674012965059</v>
      </c>
      <c r="H47" s="38">
        <f t="shared" si="3"/>
        <v>492.27409029821951</v>
      </c>
      <c r="I47" s="36">
        <f t="shared" si="4"/>
        <v>1818.9414915947254</v>
      </c>
      <c r="J47" s="39">
        <f t="shared" si="10"/>
        <v>-84.358110331613403</v>
      </c>
      <c r="K47" s="36">
        <f t="shared" si="5"/>
        <v>1734.583381263112</v>
      </c>
      <c r="L47" s="36">
        <f t="shared" si="6"/>
        <v>5160337.0116542364</v>
      </c>
      <c r="M47" s="36">
        <f t="shared" si="7"/>
        <v>4921013.052643449</v>
      </c>
      <c r="N47" s="40">
        <f>'jan-feb'!M47</f>
        <v>2272548.2301117755</v>
      </c>
      <c r="O47" s="40">
        <f t="shared" si="9"/>
        <v>2648464.8225316736</v>
      </c>
      <c r="Q47" s="4"/>
      <c r="R47" s="4"/>
      <c r="S47" s="4"/>
      <c r="T47" s="4"/>
    </row>
    <row r="48" spans="1:20" s="34" customFormat="1" x14ac:dyDescent="0.3">
      <c r="A48" s="33">
        <v>301</v>
      </c>
      <c r="B48" s="34" t="s">
        <v>104</v>
      </c>
      <c r="C48" s="35">
        <v>6730170</v>
      </c>
      <c r="D48" s="35">
        <v>658390</v>
      </c>
      <c r="E48" s="36">
        <f t="shared" si="1"/>
        <v>10222.163155576482</v>
      </c>
      <c r="F48" s="37">
        <f t="shared" si="8"/>
        <v>1.2704416380393342</v>
      </c>
      <c r="G48" s="38">
        <f t="shared" si="2"/>
        <v>-1305.6082854931619</v>
      </c>
      <c r="H48" s="38">
        <f t="shared" si="3"/>
        <v>0</v>
      </c>
      <c r="I48" s="36">
        <f t="shared" si="4"/>
        <v>-1305.6082854931619</v>
      </c>
      <c r="J48" s="39">
        <f t="shared" si="10"/>
        <v>-84.358110331613403</v>
      </c>
      <c r="K48" s="36">
        <f t="shared" si="5"/>
        <v>-1389.9663958247754</v>
      </c>
      <c r="L48" s="36">
        <f t="shared" si="6"/>
        <v>-859599439.08584285</v>
      </c>
      <c r="M48" s="36">
        <f t="shared" si="7"/>
        <v>-915139975.34707391</v>
      </c>
      <c r="N48" s="40">
        <f>'jan-feb'!M48</f>
        <v>-268760320.14655781</v>
      </c>
      <c r="O48" s="40">
        <f t="shared" si="9"/>
        <v>-646379655.2005161</v>
      </c>
      <c r="Q48" s="4"/>
      <c r="R48" s="4"/>
      <c r="S48" s="4"/>
      <c r="T48" s="4"/>
    </row>
    <row r="49" spans="1:20" s="34" customFormat="1" x14ac:dyDescent="0.3">
      <c r="A49" s="33">
        <v>402</v>
      </c>
      <c r="B49" s="34" t="s">
        <v>105</v>
      </c>
      <c r="C49" s="35">
        <v>118006</v>
      </c>
      <c r="D49" s="35">
        <v>17835</v>
      </c>
      <c r="E49" s="36">
        <f t="shared" si="1"/>
        <v>6616.5405102326886</v>
      </c>
      <c r="F49" s="37">
        <f t="shared" si="8"/>
        <v>0.82232385024963672</v>
      </c>
      <c r="G49" s="38">
        <f t="shared" si="2"/>
        <v>857.7653017131139</v>
      </c>
      <c r="H49" s="38">
        <f t="shared" si="3"/>
        <v>218.74786554124083</v>
      </c>
      <c r="I49" s="36">
        <f t="shared" si="4"/>
        <v>1076.5131672543548</v>
      </c>
      <c r="J49" s="39">
        <f t="shared" si="10"/>
        <v>-84.358110331613403</v>
      </c>
      <c r="K49" s="36">
        <f t="shared" si="5"/>
        <v>992.15505692274144</v>
      </c>
      <c r="L49" s="36">
        <f t="shared" si="6"/>
        <v>19199612.337981418</v>
      </c>
      <c r="M49" s="36">
        <f t="shared" si="7"/>
        <v>17695085.440217093</v>
      </c>
      <c r="N49" s="40">
        <f>'jan-feb'!M49</f>
        <v>8394189.5608190093</v>
      </c>
      <c r="O49" s="40">
        <f t="shared" si="9"/>
        <v>9300895.8793980833</v>
      </c>
      <c r="Q49" s="4"/>
      <c r="R49" s="4"/>
      <c r="S49" s="4"/>
      <c r="T49" s="4"/>
    </row>
    <row r="50" spans="1:20" s="34" customFormat="1" x14ac:dyDescent="0.3">
      <c r="A50" s="33">
        <v>403</v>
      </c>
      <c r="B50" s="34" t="s">
        <v>106</v>
      </c>
      <c r="C50" s="35">
        <v>223655</v>
      </c>
      <c r="D50" s="35">
        <v>30120</v>
      </c>
      <c r="E50" s="36">
        <f t="shared" si="1"/>
        <v>7425.4648074369188</v>
      </c>
      <c r="F50" s="37">
        <f t="shared" si="8"/>
        <v>0.92285943098230427</v>
      </c>
      <c r="G50" s="38">
        <f t="shared" si="2"/>
        <v>372.4107233905757</v>
      </c>
      <c r="H50" s="38">
        <f t="shared" si="3"/>
        <v>0</v>
      </c>
      <c r="I50" s="36">
        <f t="shared" si="4"/>
        <v>372.4107233905757</v>
      </c>
      <c r="J50" s="39">
        <f t="shared" si="10"/>
        <v>-84.358110331613403</v>
      </c>
      <c r="K50" s="36">
        <f t="shared" si="5"/>
        <v>288.05261305896227</v>
      </c>
      <c r="L50" s="36">
        <f t="shared" si="6"/>
        <v>11217010.988524141</v>
      </c>
      <c r="M50" s="36">
        <f t="shared" si="7"/>
        <v>8676144.705335943</v>
      </c>
      <c r="N50" s="40">
        <f>'jan-feb'!M50</f>
        <v>6002350.032064396</v>
      </c>
      <c r="O50" s="40">
        <f t="shared" si="9"/>
        <v>2673794.6732715471</v>
      </c>
      <c r="Q50" s="4"/>
      <c r="R50" s="4"/>
      <c r="S50" s="4"/>
      <c r="T50" s="4"/>
    </row>
    <row r="51" spans="1:20" s="34" customFormat="1" x14ac:dyDescent="0.3">
      <c r="A51" s="33">
        <v>412</v>
      </c>
      <c r="B51" s="34" t="s">
        <v>107</v>
      </c>
      <c r="C51" s="35">
        <v>213697</v>
      </c>
      <c r="D51" s="35">
        <v>33597</v>
      </c>
      <c r="E51" s="36">
        <f t="shared" si="1"/>
        <v>6360.597672411227</v>
      </c>
      <c r="F51" s="37">
        <f t="shared" si="8"/>
        <v>0.79051449315197098</v>
      </c>
      <c r="G51" s="38">
        <f t="shared" si="2"/>
        <v>1011.3310044059908</v>
      </c>
      <c r="H51" s="38">
        <f t="shared" si="3"/>
        <v>308.32785877875239</v>
      </c>
      <c r="I51" s="36">
        <f t="shared" si="4"/>
        <v>1319.6588631847433</v>
      </c>
      <c r="J51" s="39">
        <f t="shared" si="10"/>
        <v>-84.358110331613403</v>
      </c>
      <c r="K51" s="36">
        <f t="shared" si="5"/>
        <v>1235.3007528531298</v>
      </c>
      <c r="L51" s="36">
        <f t="shared" si="6"/>
        <v>44336578.826417819</v>
      </c>
      <c r="M51" s="36">
        <f t="shared" si="7"/>
        <v>41502399.393606603</v>
      </c>
      <c r="N51" s="40">
        <f>'jan-feb'!M51</f>
        <v>18355120.175208084</v>
      </c>
      <c r="O51" s="40">
        <f t="shared" si="9"/>
        <v>23147279.218398519</v>
      </c>
      <c r="Q51" s="4"/>
      <c r="R51" s="4"/>
      <c r="S51" s="4"/>
      <c r="T51" s="4"/>
    </row>
    <row r="52" spans="1:20" s="34" customFormat="1" x14ac:dyDescent="0.3">
      <c r="A52" s="33">
        <v>415</v>
      </c>
      <c r="B52" s="34" t="s">
        <v>108</v>
      </c>
      <c r="C52" s="35">
        <v>45470</v>
      </c>
      <c r="D52" s="35">
        <v>7588</v>
      </c>
      <c r="E52" s="36">
        <f t="shared" si="1"/>
        <v>5992.3563521349497</v>
      </c>
      <c r="F52" s="37">
        <f t="shared" si="8"/>
        <v>0.74474833788664963</v>
      </c>
      <c r="G52" s="38">
        <f t="shared" si="2"/>
        <v>1232.2757965717572</v>
      </c>
      <c r="H52" s="38">
        <f t="shared" si="3"/>
        <v>437.21232087544945</v>
      </c>
      <c r="I52" s="36">
        <f t="shared" si="4"/>
        <v>1669.4881174472066</v>
      </c>
      <c r="J52" s="39">
        <f t="shared" si="10"/>
        <v>-84.358110331613403</v>
      </c>
      <c r="K52" s="36">
        <f t="shared" si="5"/>
        <v>1585.1300071155931</v>
      </c>
      <c r="L52" s="36">
        <f t="shared" si="6"/>
        <v>12668075.835189404</v>
      </c>
      <c r="M52" s="36">
        <f t="shared" si="7"/>
        <v>12027966.49399312</v>
      </c>
      <c r="N52" s="40">
        <f>'jan-feb'!M52</f>
        <v>4984801.6813846165</v>
      </c>
      <c r="O52" s="40">
        <f t="shared" si="9"/>
        <v>7043164.8126085037</v>
      </c>
      <c r="Q52" s="4"/>
      <c r="R52" s="4"/>
      <c r="S52" s="4"/>
      <c r="T52" s="4"/>
    </row>
    <row r="53" spans="1:20" s="34" customFormat="1" x14ac:dyDescent="0.3">
      <c r="A53" s="33">
        <v>417</v>
      </c>
      <c r="B53" s="34" t="s">
        <v>109</v>
      </c>
      <c r="C53" s="35">
        <v>129545</v>
      </c>
      <c r="D53" s="35">
        <v>20119</v>
      </c>
      <c r="E53" s="36">
        <f t="shared" si="1"/>
        <v>6438.938317013768</v>
      </c>
      <c r="F53" s="37">
        <f t="shared" si="8"/>
        <v>0.80025090758198469</v>
      </c>
      <c r="G53" s="38">
        <f t="shared" si="2"/>
        <v>964.32661764446618</v>
      </c>
      <c r="H53" s="38">
        <f t="shared" si="3"/>
        <v>280.908633167863</v>
      </c>
      <c r="I53" s="36">
        <f t="shared" si="4"/>
        <v>1245.2352508123292</v>
      </c>
      <c r="J53" s="39">
        <f t="shared" si="10"/>
        <v>-84.358110331613403</v>
      </c>
      <c r="K53" s="36">
        <f t="shared" si="5"/>
        <v>1160.8771404807158</v>
      </c>
      <c r="L53" s="36">
        <f t="shared" si="6"/>
        <v>25052888.011093251</v>
      </c>
      <c r="M53" s="36">
        <f t="shared" si="7"/>
        <v>23355687.18933152</v>
      </c>
      <c r="N53" s="40">
        <f>'jan-feb'!M53</f>
        <v>11343143.387951644</v>
      </c>
      <c r="O53" s="40">
        <f t="shared" si="9"/>
        <v>12012543.801379876</v>
      </c>
      <c r="Q53" s="4"/>
      <c r="R53" s="4"/>
      <c r="S53" s="4"/>
      <c r="T53" s="4"/>
    </row>
    <row r="54" spans="1:20" s="34" customFormat="1" x14ac:dyDescent="0.3">
      <c r="A54" s="33">
        <v>418</v>
      </c>
      <c r="B54" s="34" t="s">
        <v>110</v>
      </c>
      <c r="C54" s="35">
        <v>28904</v>
      </c>
      <c r="D54" s="35">
        <v>5131</v>
      </c>
      <c r="E54" s="36">
        <f t="shared" si="1"/>
        <v>5633.2099006041708</v>
      </c>
      <c r="F54" s="37">
        <f t="shared" si="8"/>
        <v>0.70011252066924723</v>
      </c>
      <c r="G54" s="38">
        <f t="shared" si="2"/>
        <v>1447.7636674902244</v>
      </c>
      <c r="H54" s="38">
        <f t="shared" si="3"/>
        <v>562.91357891122198</v>
      </c>
      <c r="I54" s="36">
        <f t="shared" si="4"/>
        <v>2010.6772464014464</v>
      </c>
      <c r="J54" s="39">
        <f t="shared" si="10"/>
        <v>-84.358110331613403</v>
      </c>
      <c r="K54" s="36">
        <f t="shared" si="5"/>
        <v>1926.3191360698329</v>
      </c>
      <c r="L54" s="36">
        <f t="shared" si="6"/>
        <v>10316784.951285822</v>
      </c>
      <c r="M54" s="36">
        <f t="shared" si="7"/>
        <v>9883943.4871743117</v>
      </c>
      <c r="N54" s="40">
        <f>'jan-feb'!M54</f>
        <v>4304169.5871355385</v>
      </c>
      <c r="O54" s="40">
        <f t="shared" si="9"/>
        <v>5579773.9000387732</v>
      </c>
      <c r="Q54" s="4"/>
      <c r="R54" s="4"/>
      <c r="S54" s="4"/>
      <c r="T54" s="4"/>
    </row>
    <row r="55" spans="1:20" s="34" customFormat="1" x14ac:dyDescent="0.3">
      <c r="A55" s="33">
        <v>419</v>
      </c>
      <c r="B55" s="34" t="s">
        <v>111</v>
      </c>
      <c r="C55" s="35">
        <v>51287</v>
      </c>
      <c r="D55" s="35">
        <v>7901</v>
      </c>
      <c r="E55" s="36">
        <f t="shared" si="1"/>
        <v>6491.203645108214</v>
      </c>
      <c r="F55" s="37">
        <f t="shared" si="8"/>
        <v>0.80674660208679683</v>
      </c>
      <c r="G55" s="38">
        <f t="shared" si="2"/>
        <v>932.96742078779857</v>
      </c>
      <c r="H55" s="38">
        <f t="shared" si="3"/>
        <v>262.61576833480694</v>
      </c>
      <c r="I55" s="36">
        <f t="shared" si="4"/>
        <v>1195.5831891226055</v>
      </c>
      <c r="J55" s="39">
        <f t="shared" si="10"/>
        <v>-84.358110331613403</v>
      </c>
      <c r="K55" s="36">
        <f t="shared" si="5"/>
        <v>1111.225078790992</v>
      </c>
      <c r="L55" s="36">
        <f t="shared" si="6"/>
        <v>9446302.777257707</v>
      </c>
      <c r="M55" s="36">
        <f t="shared" si="7"/>
        <v>8779789.3475276288</v>
      </c>
      <c r="N55" s="40">
        <f>'jan-feb'!M55</f>
        <v>4190325.3669767831</v>
      </c>
      <c r="O55" s="40">
        <f t="shared" si="9"/>
        <v>4589463.9805508461</v>
      </c>
      <c r="Q55" s="4"/>
      <c r="R55" s="4"/>
      <c r="S55" s="4"/>
      <c r="T55" s="4"/>
    </row>
    <row r="56" spans="1:20" s="34" customFormat="1" x14ac:dyDescent="0.3">
      <c r="A56" s="33">
        <v>420</v>
      </c>
      <c r="B56" s="34" t="s">
        <v>112</v>
      </c>
      <c r="C56" s="35">
        <v>34354</v>
      </c>
      <c r="D56" s="35">
        <v>6142</v>
      </c>
      <c r="E56" s="36">
        <f t="shared" si="1"/>
        <v>5593.2920872679906</v>
      </c>
      <c r="F56" s="37">
        <f t="shared" si="8"/>
        <v>0.69515141298685812</v>
      </c>
      <c r="G56" s="38">
        <f t="shared" si="2"/>
        <v>1471.7143554919326</v>
      </c>
      <c r="H56" s="38">
        <f t="shared" si="3"/>
        <v>576.88481357888509</v>
      </c>
      <c r="I56" s="36">
        <f t="shared" si="4"/>
        <v>2048.5991690708179</v>
      </c>
      <c r="J56" s="39">
        <f t="shared" si="10"/>
        <v>-84.358110331613403</v>
      </c>
      <c r="K56" s="36">
        <f t="shared" si="5"/>
        <v>1964.2410587392044</v>
      </c>
      <c r="L56" s="36">
        <f t="shared" si="6"/>
        <v>12582496.096432963</v>
      </c>
      <c r="M56" s="36">
        <f t="shared" si="7"/>
        <v>12064368.582776193</v>
      </c>
      <c r="N56" s="40">
        <f>'jan-feb'!M56</f>
        <v>5521416.8591281381</v>
      </c>
      <c r="O56" s="40">
        <f t="shared" si="9"/>
        <v>6542951.7236480545</v>
      </c>
      <c r="Q56" s="4"/>
      <c r="R56" s="4"/>
      <c r="S56" s="4"/>
      <c r="T56" s="4"/>
    </row>
    <row r="57" spans="1:20" s="34" customFormat="1" x14ac:dyDescent="0.3">
      <c r="A57" s="33">
        <v>423</v>
      </c>
      <c r="B57" s="34" t="s">
        <v>113</v>
      </c>
      <c r="C57" s="35">
        <v>28704</v>
      </c>
      <c r="D57" s="35">
        <v>4763</v>
      </c>
      <c r="E57" s="36">
        <f t="shared" si="1"/>
        <v>6026.4539155994125</v>
      </c>
      <c r="F57" s="37">
        <f t="shared" si="8"/>
        <v>0.74898608714985826</v>
      </c>
      <c r="G57" s="38">
        <f t="shared" si="2"/>
        <v>1211.8172584930794</v>
      </c>
      <c r="H57" s="38">
        <f t="shared" si="3"/>
        <v>425.27817366288741</v>
      </c>
      <c r="I57" s="36">
        <f t="shared" si="4"/>
        <v>1637.0954321559668</v>
      </c>
      <c r="J57" s="39">
        <f t="shared" si="10"/>
        <v>-84.358110331613403</v>
      </c>
      <c r="K57" s="36">
        <f t="shared" si="5"/>
        <v>1552.7373218243533</v>
      </c>
      <c r="L57" s="36">
        <f t="shared" si="6"/>
        <v>7797485.5433588699</v>
      </c>
      <c r="M57" s="36">
        <f t="shared" si="7"/>
        <v>7395687.863849395</v>
      </c>
      <c r="N57" s="40">
        <f>'jan-feb'!M57</f>
        <v>3360974.487142188</v>
      </c>
      <c r="O57" s="40">
        <f t="shared" si="9"/>
        <v>4034713.3767072069</v>
      </c>
      <c r="Q57" s="4"/>
      <c r="R57" s="4"/>
      <c r="S57" s="4"/>
      <c r="T57" s="4"/>
    </row>
    <row r="58" spans="1:20" s="34" customFormat="1" x14ac:dyDescent="0.3">
      <c r="A58" s="33">
        <v>425</v>
      </c>
      <c r="B58" s="34" t="s">
        <v>114</v>
      </c>
      <c r="C58" s="35">
        <v>42790</v>
      </c>
      <c r="D58" s="35">
        <v>7456</v>
      </c>
      <c r="E58" s="36">
        <f t="shared" si="1"/>
        <v>5739.0021459227464</v>
      </c>
      <c r="F58" s="37">
        <f t="shared" si="8"/>
        <v>0.71326070382665163</v>
      </c>
      <c r="G58" s="38">
        <f t="shared" si="2"/>
        <v>1384.288320299079</v>
      </c>
      <c r="H58" s="38">
        <f t="shared" si="3"/>
        <v>525.88629304972062</v>
      </c>
      <c r="I58" s="36">
        <f t="shared" si="4"/>
        <v>1910.1746133487995</v>
      </c>
      <c r="J58" s="39">
        <f t="shared" si="10"/>
        <v>-84.358110331613403</v>
      </c>
      <c r="K58" s="36">
        <f t="shared" si="5"/>
        <v>1825.8165030171861</v>
      </c>
      <c r="L58" s="36">
        <f t="shared" si="6"/>
        <v>14242261.917128649</v>
      </c>
      <c r="M58" s="36">
        <f t="shared" si="7"/>
        <v>13613287.846496139</v>
      </c>
      <c r="N58" s="40">
        <f>'jan-feb'!M58</f>
        <v>6529970.2868217845</v>
      </c>
      <c r="O58" s="40">
        <f t="shared" si="9"/>
        <v>7083317.5596743543</v>
      </c>
      <c r="Q58" s="4"/>
      <c r="R58" s="4"/>
      <c r="S58" s="4"/>
      <c r="T58" s="4"/>
    </row>
    <row r="59" spans="1:20" s="34" customFormat="1" x14ac:dyDescent="0.3">
      <c r="A59" s="33">
        <v>426</v>
      </c>
      <c r="B59" s="34" t="s">
        <v>80</v>
      </c>
      <c r="C59" s="35">
        <v>22538</v>
      </c>
      <c r="D59" s="35">
        <v>3760</v>
      </c>
      <c r="E59" s="36">
        <f t="shared" si="1"/>
        <v>5994.1489361702124</v>
      </c>
      <c r="F59" s="37">
        <f t="shared" si="8"/>
        <v>0.7449711257020486</v>
      </c>
      <c r="G59" s="38">
        <f t="shared" si="2"/>
        <v>1231.2002461505995</v>
      </c>
      <c r="H59" s="38">
        <f t="shared" si="3"/>
        <v>436.58491646310745</v>
      </c>
      <c r="I59" s="36">
        <f t="shared" si="4"/>
        <v>1667.7851626137069</v>
      </c>
      <c r="J59" s="39">
        <f t="shared" si="10"/>
        <v>-84.358110331613403</v>
      </c>
      <c r="K59" s="36">
        <f t="shared" si="5"/>
        <v>1583.4270522820934</v>
      </c>
      <c r="L59" s="36">
        <f t="shared" si="6"/>
        <v>6270872.2114275377</v>
      </c>
      <c r="M59" s="36">
        <f t="shared" si="7"/>
        <v>5953685.7165806713</v>
      </c>
      <c r="N59" s="40">
        <f>'jan-feb'!M59</f>
        <v>2445741.2390624876</v>
      </c>
      <c r="O59" s="40">
        <f t="shared" si="9"/>
        <v>3507944.4775181836</v>
      </c>
      <c r="Q59" s="4"/>
      <c r="R59" s="4"/>
      <c r="S59" s="4"/>
      <c r="T59" s="4"/>
    </row>
    <row r="60" spans="1:20" s="34" customFormat="1" x14ac:dyDescent="0.3">
      <c r="A60" s="33">
        <v>427</v>
      </c>
      <c r="B60" s="34" t="s">
        <v>115</v>
      </c>
      <c r="C60" s="35">
        <v>136177</v>
      </c>
      <c r="D60" s="35">
        <v>21030</v>
      </c>
      <c r="E60" s="36">
        <f t="shared" si="1"/>
        <v>6475.3685211602469</v>
      </c>
      <c r="F60" s="37">
        <f t="shared" si="8"/>
        <v>0.80477856454906338</v>
      </c>
      <c r="G60" s="38">
        <f t="shared" si="2"/>
        <v>942.4684951565788</v>
      </c>
      <c r="H60" s="38">
        <f t="shared" si="3"/>
        <v>268.1580617165954</v>
      </c>
      <c r="I60" s="36">
        <f t="shared" si="4"/>
        <v>1210.6265568731742</v>
      </c>
      <c r="J60" s="39">
        <f t="shared" si="10"/>
        <v>-84.358110331613403</v>
      </c>
      <c r="K60" s="36">
        <f t="shared" si="5"/>
        <v>1126.2684465415607</v>
      </c>
      <c r="L60" s="36">
        <f t="shared" si="6"/>
        <v>25459476.491042852</v>
      </c>
      <c r="M60" s="36">
        <f t="shared" si="7"/>
        <v>23685425.430769023</v>
      </c>
      <c r="N60" s="40">
        <f>'jan-feb'!M60</f>
        <v>9960365.3610330075</v>
      </c>
      <c r="O60" s="40">
        <f t="shared" si="9"/>
        <v>13725060.069736015</v>
      </c>
      <c r="Q60" s="4"/>
      <c r="R60" s="4"/>
      <c r="S60" s="4"/>
      <c r="T60" s="4"/>
    </row>
    <row r="61" spans="1:20" s="34" customFormat="1" x14ac:dyDescent="0.3">
      <c r="A61" s="33">
        <v>428</v>
      </c>
      <c r="B61" s="34" t="s">
        <v>116</v>
      </c>
      <c r="C61" s="35">
        <v>41695</v>
      </c>
      <c r="D61" s="35">
        <v>6525</v>
      </c>
      <c r="E61" s="36">
        <f t="shared" si="1"/>
        <v>6390.038314176245</v>
      </c>
      <c r="F61" s="37">
        <f t="shared" si="8"/>
        <v>0.79417346597207072</v>
      </c>
      <c r="G61" s="38">
        <f t="shared" si="2"/>
        <v>993.66661934698004</v>
      </c>
      <c r="H61" s="38">
        <f t="shared" si="3"/>
        <v>298.0236341609961</v>
      </c>
      <c r="I61" s="36">
        <f t="shared" si="4"/>
        <v>1291.6902535079762</v>
      </c>
      <c r="J61" s="39">
        <f t="shared" si="10"/>
        <v>-84.358110331613403</v>
      </c>
      <c r="K61" s="36">
        <f t="shared" si="5"/>
        <v>1207.3321431763627</v>
      </c>
      <c r="L61" s="36">
        <f t="shared" si="6"/>
        <v>8428278.9041395448</v>
      </c>
      <c r="M61" s="36">
        <f t="shared" si="7"/>
        <v>7877842.2342257667</v>
      </c>
      <c r="N61" s="40">
        <f>'jan-feb'!M61</f>
        <v>3560063.253958174</v>
      </c>
      <c r="O61" s="40">
        <f t="shared" si="9"/>
        <v>4317778.9802675927</v>
      </c>
      <c r="Q61" s="4"/>
      <c r="R61" s="4"/>
      <c r="S61" s="4"/>
      <c r="T61" s="4"/>
    </row>
    <row r="62" spans="1:20" s="34" customFormat="1" x14ac:dyDescent="0.3">
      <c r="A62" s="33">
        <v>429</v>
      </c>
      <c r="B62" s="34" t="s">
        <v>117</v>
      </c>
      <c r="C62" s="35">
        <v>29548</v>
      </c>
      <c r="D62" s="35">
        <v>4429</v>
      </c>
      <c r="E62" s="36">
        <f t="shared" si="1"/>
        <v>6671.4834048317907</v>
      </c>
      <c r="F62" s="37">
        <f t="shared" si="8"/>
        <v>0.82915232089237212</v>
      </c>
      <c r="G62" s="38">
        <f t="shared" si="2"/>
        <v>824.79956495365252</v>
      </c>
      <c r="H62" s="38">
        <f t="shared" si="3"/>
        <v>199.51785243155507</v>
      </c>
      <c r="I62" s="36">
        <f t="shared" si="4"/>
        <v>1024.3174173852076</v>
      </c>
      <c r="J62" s="39">
        <f t="shared" si="10"/>
        <v>-84.358110331613403</v>
      </c>
      <c r="K62" s="36">
        <f t="shared" si="5"/>
        <v>939.95930705359422</v>
      </c>
      <c r="L62" s="36">
        <f t="shared" si="6"/>
        <v>4536701.8415990844</v>
      </c>
      <c r="M62" s="36">
        <f t="shared" si="7"/>
        <v>4163079.770940369</v>
      </c>
      <c r="N62" s="40">
        <f>'jan-feb'!M62</f>
        <v>382846.36350931146</v>
      </c>
      <c r="O62" s="40">
        <f t="shared" si="9"/>
        <v>3780233.4074310577</v>
      </c>
      <c r="Q62" s="4"/>
      <c r="R62" s="4"/>
      <c r="S62" s="4"/>
      <c r="T62" s="4"/>
    </row>
    <row r="63" spans="1:20" s="34" customFormat="1" x14ac:dyDescent="0.3">
      <c r="A63" s="33">
        <v>430</v>
      </c>
      <c r="B63" s="34" t="s">
        <v>118</v>
      </c>
      <c r="C63" s="35">
        <v>14433</v>
      </c>
      <c r="D63" s="35">
        <v>2600</v>
      </c>
      <c r="E63" s="36">
        <f t="shared" si="1"/>
        <v>5551.1538461538457</v>
      </c>
      <c r="F63" s="37">
        <f t="shared" si="8"/>
        <v>0.68991434376282157</v>
      </c>
      <c r="G63" s="38">
        <f t="shared" si="2"/>
        <v>1496.9973001604196</v>
      </c>
      <c r="H63" s="38">
        <f t="shared" si="3"/>
        <v>591.63319796883582</v>
      </c>
      <c r="I63" s="36">
        <f t="shared" si="4"/>
        <v>2088.6304981292556</v>
      </c>
      <c r="J63" s="39">
        <f t="shared" si="10"/>
        <v>-84.358110331613403</v>
      </c>
      <c r="K63" s="36">
        <f t="shared" si="5"/>
        <v>2004.2723877976421</v>
      </c>
      <c r="L63" s="36">
        <f t="shared" si="6"/>
        <v>5430439.2951360643</v>
      </c>
      <c r="M63" s="36">
        <f t="shared" si="7"/>
        <v>5211108.208273869</v>
      </c>
      <c r="N63" s="40">
        <f>'jan-feb'!M63</f>
        <v>2111457.7716921456</v>
      </c>
      <c r="O63" s="40">
        <f t="shared" si="9"/>
        <v>3099650.4365817234</v>
      </c>
      <c r="Q63" s="4"/>
      <c r="R63" s="4"/>
      <c r="S63" s="4"/>
      <c r="T63" s="4"/>
    </row>
    <row r="64" spans="1:20" s="34" customFormat="1" x14ac:dyDescent="0.3">
      <c r="A64" s="33">
        <v>432</v>
      </c>
      <c r="B64" s="34" t="s">
        <v>119</v>
      </c>
      <c r="C64" s="35">
        <v>13025</v>
      </c>
      <c r="D64" s="35">
        <v>1881</v>
      </c>
      <c r="E64" s="36">
        <f t="shared" si="1"/>
        <v>6924.5082402977141</v>
      </c>
      <c r="F64" s="37">
        <f t="shared" si="8"/>
        <v>0.86059901975068553</v>
      </c>
      <c r="G64" s="38">
        <f t="shared" si="2"/>
        <v>672.98466367409856</v>
      </c>
      <c r="H64" s="38">
        <f t="shared" si="3"/>
        <v>110.9591600184819</v>
      </c>
      <c r="I64" s="36">
        <f t="shared" si="4"/>
        <v>783.94382369258051</v>
      </c>
      <c r="J64" s="39">
        <f t="shared" si="10"/>
        <v>-84.358110331613403</v>
      </c>
      <c r="K64" s="36">
        <f t="shared" si="5"/>
        <v>699.58571336096713</v>
      </c>
      <c r="L64" s="36">
        <f t="shared" si="6"/>
        <v>1474598.332365744</v>
      </c>
      <c r="M64" s="36">
        <f t="shared" si="7"/>
        <v>1315920.7268319791</v>
      </c>
      <c r="N64" s="40">
        <f>'jan-feb'!M64</f>
        <v>-407382.07049875479</v>
      </c>
      <c r="O64" s="40">
        <f t="shared" si="9"/>
        <v>1723302.7973307339</v>
      </c>
      <c r="Q64" s="4"/>
      <c r="R64" s="4"/>
      <c r="S64" s="4"/>
      <c r="T64" s="4"/>
    </row>
    <row r="65" spans="1:20" s="34" customFormat="1" x14ac:dyDescent="0.3">
      <c r="A65" s="33">
        <v>434</v>
      </c>
      <c r="B65" s="34" t="s">
        <v>120</v>
      </c>
      <c r="C65" s="35">
        <v>7177</v>
      </c>
      <c r="D65" s="35">
        <v>1305</v>
      </c>
      <c r="E65" s="36">
        <f t="shared" si="1"/>
        <v>5499.6168582375476</v>
      </c>
      <c r="F65" s="37">
        <f t="shared" si="8"/>
        <v>0.6835091695984592</v>
      </c>
      <c r="G65" s="38">
        <f t="shared" si="2"/>
        <v>1527.9194929101984</v>
      </c>
      <c r="H65" s="38">
        <f t="shared" si="3"/>
        <v>609.67114373954018</v>
      </c>
      <c r="I65" s="36">
        <f t="shared" si="4"/>
        <v>2137.5906366497384</v>
      </c>
      <c r="J65" s="39">
        <f t="shared" si="10"/>
        <v>-84.358110331613403</v>
      </c>
      <c r="K65" s="36">
        <f t="shared" si="5"/>
        <v>2053.2325263181251</v>
      </c>
      <c r="L65" s="36">
        <f t="shared" si="6"/>
        <v>2789555.7808279088</v>
      </c>
      <c r="M65" s="36">
        <f t="shared" si="7"/>
        <v>2679468.4468451533</v>
      </c>
      <c r="N65" s="40">
        <f>'jan-feb'!M65</f>
        <v>1128112.6507916348</v>
      </c>
      <c r="O65" s="40">
        <f t="shared" si="9"/>
        <v>1551355.7960535185</v>
      </c>
      <c r="Q65" s="4"/>
      <c r="R65" s="4"/>
      <c r="S65" s="4"/>
      <c r="T65" s="4"/>
    </row>
    <row r="66" spans="1:20" s="34" customFormat="1" x14ac:dyDescent="0.3">
      <c r="A66" s="33">
        <v>436</v>
      </c>
      <c r="B66" s="34" t="s">
        <v>121</v>
      </c>
      <c r="C66" s="35">
        <v>8349</v>
      </c>
      <c r="D66" s="35">
        <v>1620</v>
      </c>
      <c r="E66" s="36">
        <f t="shared" si="1"/>
        <v>5153.7037037037035</v>
      </c>
      <c r="F66" s="37">
        <f t="shared" si="8"/>
        <v>0.64051802692377091</v>
      </c>
      <c r="G66" s="38">
        <f t="shared" si="2"/>
        <v>1735.4673856305049</v>
      </c>
      <c r="H66" s="38">
        <f t="shared" si="3"/>
        <v>730.74074782638559</v>
      </c>
      <c r="I66" s="36">
        <f t="shared" si="4"/>
        <v>2466.2081334568902</v>
      </c>
      <c r="J66" s="39">
        <f t="shared" si="10"/>
        <v>-84.358110331613403</v>
      </c>
      <c r="K66" s="36">
        <f t="shared" si="5"/>
        <v>2381.8500231252769</v>
      </c>
      <c r="L66" s="36">
        <f t="shared" si="6"/>
        <v>3995257.1762001622</v>
      </c>
      <c r="M66" s="36">
        <f t="shared" si="7"/>
        <v>3858597.0374629488</v>
      </c>
      <c r="N66" s="40">
        <f>'jan-feb'!M66</f>
        <v>1673589.8423620292</v>
      </c>
      <c r="O66" s="40">
        <f t="shared" si="9"/>
        <v>2185007.1951009193</v>
      </c>
      <c r="Q66" s="4"/>
      <c r="R66" s="4"/>
      <c r="S66" s="4"/>
      <c r="T66" s="4"/>
    </row>
    <row r="67" spans="1:20" s="34" customFormat="1" x14ac:dyDescent="0.3">
      <c r="A67" s="33">
        <v>437</v>
      </c>
      <c r="B67" s="34" t="s">
        <v>122</v>
      </c>
      <c r="C67" s="35">
        <v>36055</v>
      </c>
      <c r="D67" s="35">
        <v>5580</v>
      </c>
      <c r="E67" s="36">
        <f t="shared" si="1"/>
        <v>6461.4695340501794</v>
      </c>
      <c r="F67" s="37">
        <f t="shared" si="8"/>
        <v>0.803051156007206</v>
      </c>
      <c r="G67" s="38">
        <f t="shared" si="2"/>
        <v>950.80788742261939</v>
      </c>
      <c r="H67" s="38">
        <f t="shared" si="3"/>
        <v>273.02270720511905</v>
      </c>
      <c r="I67" s="36">
        <f t="shared" si="4"/>
        <v>1223.8305946277385</v>
      </c>
      <c r="J67" s="39">
        <f t="shared" si="10"/>
        <v>-84.358110331613403</v>
      </c>
      <c r="K67" s="36">
        <f t="shared" si="5"/>
        <v>1139.472484296125</v>
      </c>
      <c r="L67" s="36">
        <f t="shared" si="6"/>
        <v>6828974.7180227805</v>
      </c>
      <c r="M67" s="36">
        <f t="shared" si="7"/>
        <v>6358256.4623723775</v>
      </c>
      <c r="N67" s="40">
        <f>'jan-feb'!M67</f>
        <v>1569281.6792469895</v>
      </c>
      <c r="O67" s="40">
        <f t="shared" si="9"/>
        <v>4788974.7831253875</v>
      </c>
      <c r="Q67" s="4"/>
      <c r="R67" s="4"/>
      <c r="S67" s="4"/>
      <c r="T67" s="4"/>
    </row>
    <row r="68" spans="1:20" s="34" customFormat="1" x14ac:dyDescent="0.3">
      <c r="A68" s="33">
        <v>438</v>
      </c>
      <c r="B68" s="34" t="s">
        <v>123</v>
      </c>
      <c r="C68" s="35">
        <v>14931</v>
      </c>
      <c r="D68" s="35">
        <v>2426</v>
      </c>
      <c r="E68" s="36">
        <f t="shared" si="1"/>
        <v>6154.5754328112116</v>
      </c>
      <c r="F68" s="37">
        <f t="shared" si="8"/>
        <v>0.76490942037369225</v>
      </c>
      <c r="G68" s="38">
        <f t="shared" si="2"/>
        <v>1134.9443481660001</v>
      </c>
      <c r="H68" s="38">
        <f t="shared" si="3"/>
        <v>380.43564263875777</v>
      </c>
      <c r="I68" s="36">
        <f t="shared" si="4"/>
        <v>1515.3799908047579</v>
      </c>
      <c r="J68" s="39">
        <f t="shared" si="10"/>
        <v>-84.358110331613403</v>
      </c>
      <c r="K68" s="36">
        <f t="shared" si="5"/>
        <v>1431.0218804731444</v>
      </c>
      <c r="L68" s="36">
        <f t="shared" si="6"/>
        <v>3676311.8576923427</v>
      </c>
      <c r="M68" s="36">
        <f t="shared" si="7"/>
        <v>3471659.0820278483</v>
      </c>
      <c r="N68" s="40">
        <f>'jan-feb'!M68</f>
        <v>1093502.7515865946</v>
      </c>
      <c r="O68" s="40">
        <f t="shared" si="9"/>
        <v>2378156.3304412537</v>
      </c>
      <c r="Q68" s="4"/>
      <c r="R68" s="4"/>
      <c r="S68" s="4"/>
      <c r="T68" s="4"/>
    </row>
    <row r="69" spans="1:20" s="34" customFormat="1" x14ac:dyDescent="0.3">
      <c r="A69" s="33">
        <v>439</v>
      </c>
      <c r="B69" s="34" t="s">
        <v>124</v>
      </c>
      <c r="C69" s="35">
        <v>9242</v>
      </c>
      <c r="D69" s="35">
        <v>1592</v>
      </c>
      <c r="E69" s="36">
        <f t="shared" si="1"/>
        <v>5805.276381909548</v>
      </c>
      <c r="F69" s="37">
        <f t="shared" si="8"/>
        <v>0.72149746816365457</v>
      </c>
      <c r="G69" s="38">
        <f t="shared" si="2"/>
        <v>1344.5237787069982</v>
      </c>
      <c r="H69" s="38">
        <f t="shared" si="3"/>
        <v>502.69031045434002</v>
      </c>
      <c r="I69" s="36">
        <f t="shared" si="4"/>
        <v>1847.2140891613383</v>
      </c>
      <c r="J69" s="39">
        <f t="shared" si="10"/>
        <v>-84.358110331613403</v>
      </c>
      <c r="K69" s="36">
        <f t="shared" si="5"/>
        <v>1762.8559788297248</v>
      </c>
      <c r="L69" s="36">
        <f t="shared" si="6"/>
        <v>2940764.8299448504</v>
      </c>
      <c r="M69" s="36">
        <f t="shared" si="7"/>
        <v>2806466.7182969218</v>
      </c>
      <c r="N69" s="40">
        <f>'jan-feb'!M69</f>
        <v>799890.75866688299</v>
      </c>
      <c r="O69" s="40">
        <f t="shared" si="9"/>
        <v>2006575.9596300388</v>
      </c>
      <c r="Q69" s="4"/>
      <c r="R69" s="4"/>
      <c r="S69" s="4"/>
      <c r="T69" s="4"/>
    </row>
    <row r="70" spans="1:20" s="34" customFormat="1" x14ac:dyDescent="0.3">
      <c r="A70" s="33">
        <v>441</v>
      </c>
      <c r="B70" s="34" t="s">
        <v>125</v>
      </c>
      <c r="C70" s="35">
        <v>11608</v>
      </c>
      <c r="D70" s="35">
        <v>1956</v>
      </c>
      <c r="E70" s="36">
        <f t="shared" si="1"/>
        <v>5934.5603271983637</v>
      </c>
      <c r="F70" s="37">
        <f t="shared" si="8"/>
        <v>0.73756527149697437</v>
      </c>
      <c r="G70" s="38">
        <f t="shared" si="2"/>
        <v>1266.9534115337087</v>
      </c>
      <c r="H70" s="38">
        <f t="shared" si="3"/>
        <v>457.44092960325452</v>
      </c>
      <c r="I70" s="36">
        <f t="shared" si="4"/>
        <v>1724.3943411369632</v>
      </c>
      <c r="J70" s="39">
        <f t="shared" si="10"/>
        <v>-84.358110331613403</v>
      </c>
      <c r="K70" s="36">
        <f t="shared" si="5"/>
        <v>1640.0362308053498</v>
      </c>
      <c r="L70" s="36">
        <f t="shared" si="6"/>
        <v>3372915.3312639003</v>
      </c>
      <c r="M70" s="36">
        <f t="shared" si="7"/>
        <v>3207910.8674552641</v>
      </c>
      <c r="N70" s="40">
        <f>'jan-feb'!M70</f>
        <v>1287128.8467037834</v>
      </c>
      <c r="O70" s="40">
        <f t="shared" si="9"/>
        <v>1920782.0207514807</v>
      </c>
      <c r="Q70" s="4"/>
      <c r="R70" s="4"/>
      <c r="S70" s="4"/>
      <c r="T70" s="4"/>
    </row>
    <row r="71" spans="1:20" s="34" customFormat="1" x14ac:dyDescent="0.3">
      <c r="A71" s="33">
        <v>501</v>
      </c>
      <c r="B71" s="34" t="s">
        <v>126</v>
      </c>
      <c r="C71" s="35">
        <v>207721</v>
      </c>
      <c r="D71" s="35">
        <v>27476</v>
      </c>
      <c r="E71" s="36">
        <f t="shared" si="1"/>
        <v>7560.0888047750768</v>
      </c>
      <c r="F71" s="37">
        <f t="shared" si="8"/>
        <v>0.93959091228373404</v>
      </c>
      <c r="G71" s="38">
        <f t="shared" si="2"/>
        <v>291.63632498768089</v>
      </c>
      <c r="H71" s="38">
        <f t="shared" si="3"/>
        <v>0</v>
      </c>
      <c r="I71" s="36">
        <f t="shared" si="4"/>
        <v>291.63632498768089</v>
      </c>
      <c r="J71" s="39">
        <f t="shared" si="10"/>
        <v>-84.358110331613403</v>
      </c>
      <c r="K71" s="36">
        <f t="shared" si="5"/>
        <v>207.27821465606749</v>
      </c>
      <c r="L71" s="36">
        <f t="shared" si="6"/>
        <v>8012999.6653615199</v>
      </c>
      <c r="M71" s="36">
        <f t="shared" si="7"/>
        <v>5695176.2258901102</v>
      </c>
      <c r="N71" s="40">
        <f>'jan-feb'!M71</f>
        <v>3397690.2876003222</v>
      </c>
      <c r="O71" s="40">
        <f t="shared" si="9"/>
        <v>2297485.9382897881</v>
      </c>
      <c r="Q71" s="4"/>
      <c r="R71" s="4"/>
      <c r="S71" s="4"/>
      <c r="T71" s="4"/>
    </row>
    <row r="72" spans="1:20" s="34" customFormat="1" x14ac:dyDescent="0.3">
      <c r="A72" s="33">
        <v>502</v>
      </c>
      <c r="B72" s="34" t="s">
        <v>127</v>
      </c>
      <c r="C72" s="35">
        <v>200951</v>
      </c>
      <c r="D72" s="35">
        <v>30137</v>
      </c>
      <c r="E72" s="36">
        <f t="shared" ref="E72:E135" si="11">(C72*1000)/D72</f>
        <v>6667.9165145834022</v>
      </c>
      <c r="F72" s="37">
        <f t="shared" si="8"/>
        <v>0.82870901688509879</v>
      </c>
      <c r="G72" s="38">
        <f t="shared" ref="G72:G135" si="12">(E$437-E72)*0.6</f>
        <v>826.93969910268572</v>
      </c>
      <c r="H72" s="38">
        <f t="shared" ref="H72:H135" si="13">IF(E72&gt;=E$437*0.9,0,IF(E72&lt;0.9*E$437,(E$437*0.9-E72)*0.35))</f>
        <v>200.76626401849106</v>
      </c>
      <c r="I72" s="36">
        <f t="shared" ref="I72:I135" si="14">G72+H72</f>
        <v>1027.7059631211769</v>
      </c>
      <c r="J72" s="39">
        <f t="shared" si="10"/>
        <v>-84.358110331613403</v>
      </c>
      <c r="K72" s="36">
        <f t="shared" ref="K72:K135" si="15">I72+J72</f>
        <v>943.34785278956349</v>
      </c>
      <c r="L72" s="36">
        <f t="shared" ref="L72:L135" si="16">(I72*D72)</f>
        <v>30971974.610582907</v>
      </c>
      <c r="M72" s="36">
        <f t="shared" ref="M72:M135" si="17">(K72*D72)</f>
        <v>28429674.239519075</v>
      </c>
      <c r="N72" s="40">
        <f>'jan-feb'!M72</f>
        <v>13804754.832879307</v>
      </c>
      <c r="O72" s="40">
        <f t="shared" si="9"/>
        <v>14624919.406639768</v>
      </c>
      <c r="Q72" s="4"/>
      <c r="R72" s="4"/>
      <c r="S72" s="4"/>
      <c r="T72" s="4"/>
    </row>
    <row r="73" spans="1:20" s="34" customFormat="1" x14ac:dyDescent="0.3">
      <c r="A73" s="33">
        <v>511</v>
      </c>
      <c r="B73" s="34" t="s">
        <v>128</v>
      </c>
      <c r="C73" s="35">
        <v>16846</v>
      </c>
      <c r="D73" s="35">
        <v>2701</v>
      </c>
      <c r="E73" s="36">
        <f t="shared" si="11"/>
        <v>6236.9492780451683</v>
      </c>
      <c r="F73" s="37">
        <f t="shared" ref="F73:F136" si="18">IF(ISNUMBER(C73),E73/E$437,"")</f>
        <v>0.77514709328869913</v>
      </c>
      <c r="G73" s="38">
        <f t="shared" si="12"/>
        <v>1085.5200410256259</v>
      </c>
      <c r="H73" s="38">
        <f t="shared" si="13"/>
        <v>351.60479680687291</v>
      </c>
      <c r="I73" s="36">
        <f t="shared" si="14"/>
        <v>1437.1248378324988</v>
      </c>
      <c r="J73" s="39">
        <f t="shared" si="10"/>
        <v>-84.358110331613403</v>
      </c>
      <c r="K73" s="36">
        <f t="shared" si="15"/>
        <v>1352.7667275008853</v>
      </c>
      <c r="L73" s="36">
        <f t="shared" si="16"/>
        <v>3881674.1869855793</v>
      </c>
      <c r="M73" s="36">
        <f t="shared" si="17"/>
        <v>3653822.9309798912</v>
      </c>
      <c r="N73" s="40">
        <f>'jan-feb'!M73</f>
        <v>1538709.8235924938</v>
      </c>
      <c r="O73" s="40">
        <f t="shared" ref="O73:O136" si="19">M73-N73</f>
        <v>2115113.1073873974</v>
      </c>
      <c r="Q73" s="4"/>
      <c r="R73" s="4"/>
      <c r="S73" s="4"/>
      <c r="T73" s="4"/>
    </row>
    <row r="74" spans="1:20" s="34" customFormat="1" x14ac:dyDescent="0.3">
      <c r="A74" s="33">
        <v>512</v>
      </c>
      <c r="B74" s="34" t="s">
        <v>129</v>
      </c>
      <c r="C74" s="35">
        <v>12862</v>
      </c>
      <c r="D74" s="35">
        <v>2055</v>
      </c>
      <c r="E74" s="36">
        <f t="shared" si="11"/>
        <v>6258.8807785888075</v>
      </c>
      <c r="F74" s="37">
        <f t="shared" si="18"/>
        <v>0.77787280711768658</v>
      </c>
      <c r="G74" s="38">
        <f t="shared" si="12"/>
        <v>1072.3611406994426</v>
      </c>
      <c r="H74" s="38">
        <f t="shared" si="13"/>
        <v>343.92877161659919</v>
      </c>
      <c r="I74" s="36">
        <f t="shared" si="14"/>
        <v>1416.2899123160419</v>
      </c>
      <c r="J74" s="39">
        <f t="shared" ref="J74:J137" si="20">I$439</f>
        <v>-84.358110331613403</v>
      </c>
      <c r="K74" s="36">
        <f t="shared" si="15"/>
        <v>1331.9318019844284</v>
      </c>
      <c r="L74" s="36">
        <f t="shared" si="16"/>
        <v>2910475.7698094659</v>
      </c>
      <c r="M74" s="36">
        <f t="shared" si="17"/>
        <v>2737119.8530780002</v>
      </c>
      <c r="N74" s="40">
        <f>'jan-feb'!M74</f>
        <v>717727.3926259072</v>
      </c>
      <c r="O74" s="40">
        <f t="shared" si="19"/>
        <v>2019392.460452093</v>
      </c>
      <c r="Q74" s="4"/>
      <c r="R74" s="4"/>
      <c r="S74" s="4"/>
      <c r="T74" s="4"/>
    </row>
    <row r="75" spans="1:20" s="34" customFormat="1" x14ac:dyDescent="0.3">
      <c r="A75" s="33">
        <v>513</v>
      </c>
      <c r="B75" s="34" t="s">
        <v>130</v>
      </c>
      <c r="C75" s="35">
        <v>18836</v>
      </c>
      <c r="D75" s="35">
        <v>2204</v>
      </c>
      <c r="E75" s="36">
        <f t="shared" si="11"/>
        <v>8546.279491833031</v>
      </c>
      <c r="F75" s="37">
        <f t="shared" si="18"/>
        <v>1.0621577010168557</v>
      </c>
      <c r="G75" s="38">
        <f t="shared" si="12"/>
        <v>-300.07808724709156</v>
      </c>
      <c r="H75" s="38">
        <f t="shared" si="13"/>
        <v>0</v>
      </c>
      <c r="I75" s="36">
        <f t="shared" si="14"/>
        <v>-300.07808724709156</v>
      </c>
      <c r="J75" s="39">
        <f t="shared" si="20"/>
        <v>-84.358110331613403</v>
      </c>
      <c r="K75" s="36">
        <f t="shared" si="15"/>
        <v>-384.43619757870499</v>
      </c>
      <c r="L75" s="36">
        <f t="shared" si="16"/>
        <v>-661372.10429258982</v>
      </c>
      <c r="M75" s="36">
        <f t="shared" si="17"/>
        <v>-847297.37946346577</v>
      </c>
      <c r="N75" s="40">
        <f>'jan-feb'!M75</f>
        <v>-2390130.5068470258</v>
      </c>
      <c r="O75" s="40">
        <f t="shared" si="19"/>
        <v>1542833.1273835599</v>
      </c>
      <c r="Q75" s="4"/>
      <c r="R75" s="4"/>
      <c r="S75" s="4"/>
      <c r="T75" s="4"/>
    </row>
    <row r="76" spans="1:20" s="34" customFormat="1" x14ac:dyDescent="0.3">
      <c r="A76" s="33">
        <v>514</v>
      </c>
      <c r="B76" s="34" t="s">
        <v>131</v>
      </c>
      <c r="C76" s="35">
        <v>14962</v>
      </c>
      <c r="D76" s="35">
        <v>2347</v>
      </c>
      <c r="E76" s="36">
        <f t="shared" si="11"/>
        <v>6374.9467405198129</v>
      </c>
      <c r="F76" s="37">
        <f t="shared" si="18"/>
        <v>0.79229783913410445</v>
      </c>
      <c r="G76" s="38">
        <f t="shared" si="12"/>
        <v>1002.7215635408393</v>
      </c>
      <c r="H76" s="38">
        <f t="shared" si="13"/>
        <v>303.30568494074731</v>
      </c>
      <c r="I76" s="36">
        <f t="shared" si="14"/>
        <v>1306.0272484815866</v>
      </c>
      <c r="J76" s="39">
        <f t="shared" si="20"/>
        <v>-84.358110331613403</v>
      </c>
      <c r="K76" s="36">
        <f t="shared" si="15"/>
        <v>1221.6691381499732</v>
      </c>
      <c r="L76" s="36">
        <f t="shared" si="16"/>
        <v>3065245.9521862837</v>
      </c>
      <c r="M76" s="36">
        <f t="shared" si="17"/>
        <v>2867257.4672379871</v>
      </c>
      <c r="N76" s="40">
        <f>'jan-feb'!M76</f>
        <v>398239.26544671727</v>
      </c>
      <c r="O76" s="40">
        <f t="shared" si="19"/>
        <v>2469018.2017912697</v>
      </c>
      <c r="Q76" s="4"/>
      <c r="R76" s="4"/>
      <c r="S76" s="4"/>
      <c r="T76" s="4"/>
    </row>
    <row r="77" spans="1:20" s="34" customFormat="1" x14ac:dyDescent="0.3">
      <c r="A77" s="33">
        <v>515</v>
      </c>
      <c r="B77" s="34" t="s">
        <v>132</v>
      </c>
      <c r="C77" s="35">
        <v>21853</v>
      </c>
      <c r="D77" s="35">
        <v>3664</v>
      </c>
      <c r="E77" s="36">
        <f t="shared" si="11"/>
        <v>5964.2467248908297</v>
      </c>
      <c r="F77" s="37">
        <f t="shared" si="18"/>
        <v>0.74125478761385699</v>
      </c>
      <c r="G77" s="38">
        <f t="shared" si="12"/>
        <v>1249.1415729182293</v>
      </c>
      <c r="H77" s="38">
        <f t="shared" si="13"/>
        <v>447.05069041089143</v>
      </c>
      <c r="I77" s="36">
        <f t="shared" si="14"/>
        <v>1696.1922633291206</v>
      </c>
      <c r="J77" s="39">
        <f t="shared" si="20"/>
        <v>-84.358110331613403</v>
      </c>
      <c r="K77" s="36">
        <f t="shared" si="15"/>
        <v>1611.8341529975071</v>
      </c>
      <c r="L77" s="36">
        <f t="shared" si="16"/>
        <v>6214848.4528378975</v>
      </c>
      <c r="M77" s="36">
        <f t="shared" si="17"/>
        <v>5905760.3365828656</v>
      </c>
      <c r="N77" s="40">
        <f>'jan-feb'!M77</f>
        <v>1671572.9521077012</v>
      </c>
      <c r="O77" s="40">
        <f t="shared" si="19"/>
        <v>4234187.3844751641</v>
      </c>
      <c r="Q77" s="4"/>
      <c r="R77" s="4"/>
      <c r="S77" s="4"/>
      <c r="T77" s="4"/>
    </row>
    <row r="78" spans="1:20" s="34" customFormat="1" x14ac:dyDescent="0.3">
      <c r="A78" s="33">
        <v>516</v>
      </c>
      <c r="B78" s="34" t="s">
        <v>133</v>
      </c>
      <c r="C78" s="35">
        <v>42364</v>
      </c>
      <c r="D78" s="35">
        <v>5741</v>
      </c>
      <c r="E78" s="36">
        <f t="shared" si="11"/>
        <v>7379.2022295767292</v>
      </c>
      <c r="F78" s="37">
        <f t="shared" si="18"/>
        <v>0.91710977659877402</v>
      </c>
      <c r="G78" s="38">
        <f t="shared" si="12"/>
        <v>400.16827010668948</v>
      </c>
      <c r="H78" s="38">
        <f t="shared" si="13"/>
        <v>0</v>
      </c>
      <c r="I78" s="36">
        <f t="shared" si="14"/>
        <v>400.16827010668948</v>
      </c>
      <c r="J78" s="39">
        <f t="shared" si="20"/>
        <v>-84.358110331613403</v>
      </c>
      <c r="K78" s="36">
        <f t="shared" si="15"/>
        <v>315.81015977507604</v>
      </c>
      <c r="L78" s="36">
        <f t="shared" si="16"/>
        <v>2297366.0386825041</v>
      </c>
      <c r="M78" s="36">
        <f t="shared" si="17"/>
        <v>1813066.1272687116</v>
      </c>
      <c r="N78" s="40">
        <f>'jan-feb'!M78</f>
        <v>-1367645.1178805693</v>
      </c>
      <c r="O78" s="40">
        <f t="shared" si="19"/>
        <v>3180711.2451492809</v>
      </c>
      <c r="Q78" s="4"/>
      <c r="R78" s="4"/>
      <c r="S78" s="4"/>
      <c r="T78" s="4"/>
    </row>
    <row r="79" spans="1:20" s="34" customFormat="1" x14ac:dyDescent="0.3">
      <c r="A79" s="33">
        <v>517</v>
      </c>
      <c r="B79" s="34" t="s">
        <v>134</v>
      </c>
      <c r="C79" s="35">
        <v>32865</v>
      </c>
      <c r="D79" s="35">
        <v>5935</v>
      </c>
      <c r="E79" s="36">
        <f t="shared" si="11"/>
        <v>5537.4894692502103</v>
      </c>
      <c r="F79" s="37">
        <f t="shared" si="18"/>
        <v>0.68821609329351929</v>
      </c>
      <c r="G79" s="38">
        <f t="shared" si="12"/>
        <v>1505.1959263026008</v>
      </c>
      <c r="H79" s="38">
        <f t="shared" si="13"/>
        <v>596.41572988510825</v>
      </c>
      <c r="I79" s="36">
        <f t="shared" si="14"/>
        <v>2101.6116561877088</v>
      </c>
      <c r="J79" s="39">
        <f t="shared" si="20"/>
        <v>-84.358110331613403</v>
      </c>
      <c r="K79" s="36">
        <f t="shared" si="15"/>
        <v>2017.2535458560953</v>
      </c>
      <c r="L79" s="36">
        <f t="shared" si="16"/>
        <v>12473065.179474052</v>
      </c>
      <c r="M79" s="36">
        <f t="shared" si="17"/>
        <v>11972399.794655927</v>
      </c>
      <c r="N79" s="40">
        <f>'jan-feb'!M79</f>
        <v>4679328.9903818779</v>
      </c>
      <c r="O79" s="40">
        <f t="shared" si="19"/>
        <v>7293070.8042740487</v>
      </c>
      <c r="Q79" s="4"/>
      <c r="R79" s="4"/>
      <c r="S79" s="4"/>
      <c r="T79" s="4"/>
    </row>
    <row r="80" spans="1:20" s="34" customFormat="1" x14ac:dyDescent="0.3">
      <c r="A80" s="33">
        <v>519</v>
      </c>
      <c r="B80" s="34" t="s">
        <v>135</v>
      </c>
      <c r="C80" s="35">
        <v>22871</v>
      </c>
      <c r="D80" s="35">
        <v>3154</v>
      </c>
      <c r="E80" s="36">
        <f t="shared" si="11"/>
        <v>7251.4267596702603</v>
      </c>
      <c r="F80" s="37">
        <f t="shared" si="18"/>
        <v>0.90122945119028519</v>
      </c>
      <c r="G80" s="38">
        <f t="shared" si="12"/>
        <v>476.83355205057086</v>
      </c>
      <c r="H80" s="38">
        <f t="shared" si="13"/>
        <v>0</v>
      </c>
      <c r="I80" s="36">
        <f t="shared" si="14"/>
        <v>476.83355205057086</v>
      </c>
      <c r="J80" s="39">
        <f t="shared" si="20"/>
        <v>-84.358110331613403</v>
      </c>
      <c r="K80" s="36">
        <f t="shared" si="15"/>
        <v>392.47544171895743</v>
      </c>
      <c r="L80" s="36">
        <f t="shared" si="16"/>
        <v>1503933.0231675005</v>
      </c>
      <c r="M80" s="36">
        <f t="shared" si="17"/>
        <v>1237867.5431815917</v>
      </c>
      <c r="N80" s="40">
        <f>'jan-feb'!M80</f>
        <v>-592072.96669488144</v>
      </c>
      <c r="O80" s="40">
        <f t="shared" si="19"/>
        <v>1829940.5098764731</v>
      </c>
      <c r="Q80" s="4"/>
      <c r="R80" s="4"/>
      <c r="S80" s="4"/>
      <c r="T80" s="4"/>
    </row>
    <row r="81" spans="1:20" s="34" customFormat="1" x14ac:dyDescent="0.3">
      <c r="A81" s="33">
        <v>520</v>
      </c>
      <c r="B81" s="34" t="s">
        <v>136</v>
      </c>
      <c r="C81" s="35">
        <v>28326</v>
      </c>
      <c r="D81" s="35">
        <v>4462</v>
      </c>
      <c r="E81" s="36">
        <f t="shared" si="11"/>
        <v>6348.2743164500225</v>
      </c>
      <c r="F81" s="37">
        <f t="shared" si="18"/>
        <v>0.78898290885858657</v>
      </c>
      <c r="G81" s="38">
        <f t="shared" si="12"/>
        <v>1018.7250179827134</v>
      </c>
      <c r="H81" s="38">
        <f t="shared" si="13"/>
        <v>312.64103336517394</v>
      </c>
      <c r="I81" s="36">
        <f t="shared" si="14"/>
        <v>1331.3660513478874</v>
      </c>
      <c r="J81" s="39">
        <f t="shared" si="20"/>
        <v>-84.358110331613403</v>
      </c>
      <c r="K81" s="36">
        <f t="shared" si="15"/>
        <v>1247.0079410162739</v>
      </c>
      <c r="L81" s="36">
        <f t="shared" si="16"/>
        <v>5940555.3211142737</v>
      </c>
      <c r="M81" s="36">
        <f t="shared" si="17"/>
        <v>5564149.4328146139</v>
      </c>
      <c r="N81" s="40">
        <f>'jan-feb'!M81</f>
        <v>2511821.8374193669</v>
      </c>
      <c r="O81" s="40">
        <f t="shared" si="19"/>
        <v>3052327.595395247</v>
      </c>
      <c r="Q81" s="4"/>
      <c r="R81" s="4"/>
      <c r="S81" s="4"/>
      <c r="T81" s="4"/>
    </row>
    <row r="82" spans="1:20" s="34" customFormat="1" x14ac:dyDescent="0.3">
      <c r="A82" s="33">
        <v>521</v>
      </c>
      <c r="B82" s="34" t="s">
        <v>137</v>
      </c>
      <c r="C82" s="35">
        <v>36282</v>
      </c>
      <c r="D82" s="35">
        <v>5072</v>
      </c>
      <c r="E82" s="36">
        <f t="shared" si="11"/>
        <v>7153.3911671924288</v>
      </c>
      <c r="F82" s="37">
        <f t="shared" si="18"/>
        <v>0.88904528852352627</v>
      </c>
      <c r="G82" s="38">
        <f t="shared" si="12"/>
        <v>535.65490753726965</v>
      </c>
      <c r="H82" s="38">
        <f t="shared" si="13"/>
        <v>30.850135605331751</v>
      </c>
      <c r="I82" s="36">
        <f t="shared" si="14"/>
        <v>566.50504314260138</v>
      </c>
      <c r="J82" s="39">
        <f t="shared" si="20"/>
        <v>-84.358110331613403</v>
      </c>
      <c r="K82" s="36">
        <f t="shared" si="15"/>
        <v>482.14693281098801</v>
      </c>
      <c r="L82" s="36">
        <f t="shared" si="16"/>
        <v>2873313.578819274</v>
      </c>
      <c r="M82" s="36">
        <f t="shared" si="17"/>
        <v>2445449.2432173314</v>
      </c>
      <c r="N82" s="40">
        <f>'jan-feb'!M82</f>
        <v>419934.15121228935</v>
      </c>
      <c r="O82" s="40">
        <f t="shared" si="19"/>
        <v>2025515.0920050419</v>
      </c>
      <c r="Q82" s="4"/>
      <c r="R82" s="4"/>
      <c r="S82" s="4"/>
      <c r="T82" s="4"/>
    </row>
    <row r="83" spans="1:20" s="34" customFormat="1" x14ac:dyDescent="0.3">
      <c r="A83" s="33">
        <v>522</v>
      </c>
      <c r="B83" s="34" t="s">
        <v>138</v>
      </c>
      <c r="C83" s="35">
        <v>40228</v>
      </c>
      <c r="D83" s="35">
        <v>6227</v>
      </c>
      <c r="E83" s="36">
        <f t="shared" si="11"/>
        <v>6460.2537337401636</v>
      </c>
      <c r="F83" s="37">
        <f t="shared" si="18"/>
        <v>0.80290005263369524</v>
      </c>
      <c r="G83" s="38">
        <f t="shared" si="12"/>
        <v>951.53736760862876</v>
      </c>
      <c r="H83" s="38">
        <f t="shared" si="13"/>
        <v>273.44823731362453</v>
      </c>
      <c r="I83" s="36">
        <f t="shared" si="14"/>
        <v>1224.9856049222533</v>
      </c>
      <c r="J83" s="39">
        <f t="shared" si="20"/>
        <v>-84.358110331613403</v>
      </c>
      <c r="K83" s="36">
        <f t="shared" si="15"/>
        <v>1140.6274945906398</v>
      </c>
      <c r="L83" s="36">
        <f t="shared" si="16"/>
        <v>7627985.3618508708</v>
      </c>
      <c r="M83" s="36">
        <f t="shared" si="17"/>
        <v>7102687.4088159138</v>
      </c>
      <c r="N83" s="40">
        <f>'jan-feb'!M83</f>
        <v>2985190.8632026892</v>
      </c>
      <c r="O83" s="40">
        <f t="shared" si="19"/>
        <v>4117496.5456132246</v>
      </c>
      <c r="Q83" s="4"/>
      <c r="R83" s="4"/>
      <c r="S83" s="4"/>
      <c r="T83" s="4"/>
    </row>
    <row r="84" spans="1:20" s="34" customFormat="1" x14ac:dyDescent="0.3">
      <c r="A84" s="33">
        <v>528</v>
      </c>
      <c r="B84" s="34" t="s">
        <v>139</v>
      </c>
      <c r="C84" s="35">
        <v>94807</v>
      </c>
      <c r="D84" s="35">
        <v>14906</v>
      </c>
      <c r="E84" s="36">
        <f t="shared" si="11"/>
        <v>6360.3247014624985</v>
      </c>
      <c r="F84" s="37">
        <f t="shared" si="18"/>
        <v>0.79048056748927498</v>
      </c>
      <c r="G84" s="38">
        <f t="shared" si="12"/>
        <v>1011.4947869752278</v>
      </c>
      <c r="H84" s="38">
        <f t="shared" si="13"/>
        <v>308.42339861080734</v>
      </c>
      <c r="I84" s="36">
        <f t="shared" si="14"/>
        <v>1319.9181855860352</v>
      </c>
      <c r="J84" s="39">
        <f t="shared" si="20"/>
        <v>-84.358110331613403</v>
      </c>
      <c r="K84" s="36">
        <f t="shared" si="15"/>
        <v>1235.5600752544217</v>
      </c>
      <c r="L84" s="36">
        <f t="shared" si="16"/>
        <v>19674700.474345442</v>
      </c>
      <c r="M84" s="36">
        <f t="shared" si="17"/>
        <v>18417258.481742408</v>
      </c>
      <c r="N84" s="40">
        <f>'jan-feb'!M84</f>
        <v>8707580.0557088926</v>
      </c>
      <c r="O84" s="40">
        <f t="shared" si="19"/>
        <v>9709678.4260335155</v>
      </c>
      <c r="Q84" s="4"/>
      <c r="R84" s="4"/>
      <c r="S84" s="4"/>
      <c r="T84" s="4"/>
    </row>
    <row r="85" spans="1:20" s="34" customFormat="1" x14ac:dyDescent="0.3">
      <c r="A85" s="33">
        <v>529</v>
      </c>
      <c r="B85" s="34" t="s">
        <v>140</v>
      </c>
      <c r="C85" s="35">
        <v>84713</v>
      </c>
      <c r="D85" s="35">
        <v>13180</v>
      </c>
      <c r="E85" s="36">
        <f t="shared" si="11"/>
        <v>6427.3899848254932</v>
      </c>
      <c r="F85" s="37">
        <f t="shared" si="18"/>
        <v>0.79881564560870166</v>
      </c>
      <c r="G85" s="38">
        <f t="shared" si="12"/>
        <v>971.25561695743102</v>
      </c>
      <c r="H85" s="38">
        <f t="shared" si="13"/>
        <v>284.95054943375919</v>
      </c>
      <c r="I85" s="36">
        <f t="shared" si="14"/>
        <v>1256.2061663911902</v>
      </c>
      <c r="J85" s="39">
        <f t="shared" si="20"/>
        <v>-84.358110331613403</v>
      </c>
      <c r="K85" s="36">
        <f t="shared" si="15"/>
        <v>1171.8480560595767</v>
      </c>
      <c r="L85" s="36">
        <f t="shared" si="16"/>
        <v>16556797.273035888</v>
      </c>
      <c r="M85" s="36">
        <f t="shared" si="17"/>
        <v>15444957.378865222</v>
      </c>
      <c r="N85" s="40">
        <f>'jan-feb'!M85</f>
        <v>7481154.3965009507</v>
      </c>
      <c r="O85" s="40">
        <f t="shared" si="19"/>
        <v>7963802.9823642708</v>
      </c>
      <c r="Q85" s="4"/>
      <c r="R85" s="4"/>
      <c r="S85" s="4"/>
      <c r="T85" s="4"/>
    </row>
    <row r="86" spans="1:20" s="34" customFormat="1" x14ac:dyDescent="0.3">
      <c r="A86" s="33">
        <v>532</v>
      </c>
      <c r="B86" s="34" t="s">
        <v>141</v>
      </c>
      <c r="C86" s="35">
        <v>42870</v>
      </c>
      <c r="D86" s="35">
        <v>6629</v>
      </c>
      <c r="E86" s="36">
        <f t="shared" si="11"/>
        <v>6467.0387690451053</v>
      </c>
      <c r="F86" s="37">
        <f t="shared" si="18"/>
        <v>0.80374331753132722</v>
      </c>
      <c r="G86" s="38">
        <f t="shared" si="12"/>
        <v>947.4663464256638</v>
      </c>
      <c r="H86" s="38">
        <f t="shared" si="13"/>
        <v>271.07347495689498</v>
      </c>
      <c r="I86" s="36">
        <f t="shared" si="14"/>
        <v>1218.5398213825588</v>
      </c>
      <c r="J86" s="39">
        <f t="shared" si="20"/>
        <v>-84.358110331613403</v>
      </c>
      <c r="K86" s="36">
        <f t="shared" si="15"/>
        <v>1134.1817110509453</v>
      </c>
      <c r="L86" s="36">
        <f t="shared" si="16"/>
        <v>8077700.4759449819</v>
      </c>
      <c r="M86" s="36">
        <f t="shared" si="17"/>
        <v>7518490.5625567166</v>
      </c>
      <c r="N86" s="40">
        <f>'jan-feb'!M86</f>
        <v>3607395.5648258608</v>
      </c>
      <c r="O86" s="40">
        <f t="shared" si="19"/>
        <v>3911094.9977308558</v>
      </c>
      <c r="Q86" s="4"/>
      <c r="R86" s="4"/>
      <c r="S86" s="4"/>
      <c r="T86" s="4"/>
    </row>
    <row r="87" spans="1:20" s="34" customFormat="1" x14ac:dyDescent="0.3">
      <c r="A87" s="33">
        <v>533</v>
      </c>
      <c r="B87" s="34" t="s">
        <v>142</v>
      </c>
      <c r="C87" s="35">
        <v>66463</v>
      </c>
      <c r="D87" s="35">
        <v>9044</v>
      </c>
      <c r="E87" s="36">
        <f t="shared" si="11"/>
        <v>7348.8500663423265</v>
      </c>
      <c r="F87" s="37">
        <f t="shared" si="18"/>
        <v>0.91333751710822619</v>
      </c>
      <c r="G87" s="38">
        <f t="shared" si="12"/>
        <v>418.37956804733113</v>
      </c>
      <c r="H87" s="38">
        <f t="shared" si="13"/>
        <v>0</v>
      </c>
      <c r="I87" s="36">
        <f t="shared" si="14"/>
        <v>418.37956804733113</v>
      </c>
      <c r="J87" s="39">
        <f t="shared" si="20"/>
        <v>-84.358110331613403</v>
      </c>
      <c r="K87" s="36">
        <f t="shared" si="15"/>
        <v>334.0214577157177</v>
      </c>
      <c r="L87" s="36">
        <f t="shared" si="16"/>
        <v>3783824.8134200629</v>
      </c>
      <c r="M87" s="36">
        <f t="shared" si="17"/>
        <v>3020890.0635809507</v>
      </c>
      <c r="N87" s="40">
        <f>'jan-feb'!M87</f>
        <v>2063104.0335322183</v>
      </c>
      <c r="O87" s="40">
        <f t="shared" si="19"/>
        <v>957786.03004873241</v>
      </c>
      <c r="Q87" s="4"/>
      <c r="R87" s="4"/>
      <c r="S87" s="4"/>
      <c r="T87" s="4"/>
    </row>
    <row r="88" spans="1:20" s="34" customFormat="1" x14ac:dyDescent="0.3">
      <c r="A88" s="33">
        <v>534</v>
      </c>
      <c r="B88" s="34" t="s">
        <v>143</v>
      </c>
      <c r="C88" s="35">
        <v>92995</v>
      </c>
      <c r="D88" s="35">
        <v>13695</v>
      </c>
      <c r="E88" s="36">
        <f t="shared" si="11"/>
        <v>6790.4344651332603</v>
      </c>
      <c r="F88" s="37">
        <f t="shared" si="18"/>
        <v>0.84393592174044452</v>
      </c>
      <c r="G88" s="38">
        <f t="shared" si="12"/>
        <v>753.42892877277075</v>
      </c>
      <c r="H88" s="38">
        <f t="shared" si="13"/>
        <v>157.8849813260407</v>
      </c>
      <c r="I88" s="36">
        <f t="shared" si="14"/>
        <v>911.31391009881145</v>
      </c>
      <c r="J88" s="39">
        <f t="shared" si="20"/>
        <v>-84.358110331613403</v>
      </c>
      <c r="K88" s="36">
        <f t="shared" si="15"/>
        <v>826.95579976719807</v>
      </c>
      <c r="L88" s="36">
        <f t="shared" si="16"/>
        <v>12480443.998803223</v>
      </c>
      <c r="M88" s="36">
        <f t="shared" si="17"/>
        <v>11325159.677811777</v>
      </c>
      <c r="N88" s="40">
        <f>'jan-feb'!M88</f>
        <v>5917382.1858938187</v>
      </c>
      <c r="O88" s="40">
        <f t="shared" si="19"/>
        <v>5407777.4919179585</v>
      </c>
      <c r="Q88" s="4"/>
      <c r="R88" s="4"/>
      <c r="S88" s="4"/>
      <c r="T88" s="4"/>
    </row>
    <row r="89" spans="1:20" s="34" customFormat="1" x14ac:dyDescent="0.3">
      <c r="A89" s="33">
        <v>536</v>
      </c>
      <c r="B89" s="34" t="s">
        <v>144</v>
      </c>
      <c r="C89" s="35">
        <v>32263</v>
      </c>
      <c r="D89" s="35">
        <v>5758</v>
      </c>
      <c r="E89" s="36">
        <f t="shared" si="11"/>
        <v>5603.1608197290725</v>
      </c>
      <c r="F89" s="37">
        <f t="shared" si="18"/>
        <v>0.69637792917941077</v>
      </c>
      <c r="G89" s="38">
        <f t="shared" si="12"/>
        <v>1465.7931160152834</v>
      </c>
      <c r="H89" s="38">
        <f t="shared" si="13"/>
        <v>573.43075721750643</v>
      </c>
      <c r="I89" s="36">
        <f t="shared" si="14"/>
        <v>2039.2238732327899</v>
      </c>
      <c r="J89" s="39">
        <f t="shared" si="20"/>
        <v>-84.358110331613403</v>
      </c>
      <c r="K89" s="36">
        <f t="shared" si="15"/>
        <v>1954.8657629011764</v>
      </c>
      <c r="L89" s="36">
        <f t="shared" si="16"/>
        <v>11741851.062074404</v>
      </c>
      <c r="M89" s="36">
        <f t="shared" si="17"/>
        <v>11256117.062784974</v>
      </c>
      <c r="N89" s="40">
        <f>'jan-feb'!M89</f>
        <v>5015393.7113089906</v>
      </c>
      <c r="O89" s="40">
        <f t="shared" si="19"/>
        <v>6240723.3514759829</v>
      </c>
      <c r="Q89" s="4"/>
      <c r="R89" s="4"/>
      <c r="S89" s="4"/>
      <c r="T89" s="4"/>
    </row>
    <row r="90" spans="1:20" s="34" customFormat="1" x14ac:dyDescent="0.3">
      <c r="A90" s="33">
        <v>538</v>
      </c>
      <c r="B90" s="34" t="s">
        <v>145</v>
      </c>
      <c r="C90" s="35">
        <v>41644</v>
      </c>
      <c r="D90" s="35">
        <v>6751</v>
      </c>
      <c r="E90" s="36">
        <f t="shared" si="11"/>
        <v>6168.5676196119093</v>
      </c>
      <c r="F90" s="37">
        <f t="shared" si="18"/>
        <v>0.76664841205757406</v>
      </c>
      <c r="G90" s="38">
        <f t="shared" si="12"/>
        <v>1126.5490360855813</v>
      </c>
      <c r="H90" s="38">
        <f t="shared" si="13"/>
        <v>375.53837725851355</v>
      </c>
      <c r="I90" s="36">
        <f t="shared" si="14"/>
        <v>1502.0874133440948</v>
      </c>
      <c r="J90" s="39">
        <f t="shared" si="20"/>
        <v>-84.358110331613403</v>
      </c>
      <c r="K90" s="36">
        <f t="shared" si="15"/>
        <v>1417.7293030124813</v>
      </c>
      <c r="L90" s="36">
        <f t="shared" si="16"/>
        <v>10140592.127485983</v>
      </c>
      <c r="M90" s="36">
        <f t="shared" si="17"/>
        <v>9571090.5246372614</v>
      </c>
      <c r="N90" s="40">
        <f>'jan-feb'!M90</f>
        <v>2372509.4294975665</v>
      </c>
      <c r="O90" s="40">
        <f t="shared" si="19"/>
        <v>7198581.0951396953</v>
      </c>
      <c r="Q90" s="4"/>
      <c r="R90" s="4"/>
      <c r="S90" s="4"/>
      <c r="T90" s="4"/>
    </row>
    <row r="91" spans="1:20" s="34" customFormat="1" x14ac:dyDescent="0.3">
      <c r="A91" s="33">
        <v>540</v>
      </c>
      <c r="B91" s="34" t="s">
        <v>146</v>
      </c>
      <c r="C91" s="35">
        <v>19467</v>
      </c>
      <c r="D91" s="35">
        <v>3058</v>
      </c>
      <c r="E91" s="36">
        <f t="shared" si="11"/>
        <v>6365.9254414650095</v>
      </c>
      <c r="F91" s="37">
        <f t="shared" si="18"/>
        <v>0.79117664455190151</v>
      </c>
      <c r="G91" s="38">
        <f t="shared" si="12"/>
        <v>1008.1343429737212</v>
      </c>
      <c r="H91" s="38">
        <f t="shared" si="13"/>
        <v>306.46313960992848</v>
      </c>
      <c r="I91" s="36">
        <f t="shared" si="14"/>
        <v>1314.5974825836497</v>
      </c>
      <c r="J91" s="39">
        <f t="shared" si="20"/>
        <v>-84.358110331613403</v>
      </c>
      <c r="K91" s="36">
        <f t="shared" si="15"/>
        <v>1230.2393722520362</v>
      </c>
      <c r="L91" s="36">
        <f t="shared" si="16"/>
        <v>4020039.1017408008</v>
      </c>
      <c r="M91" s="36">
        <f t="shared" si="17"/>
        <v>3762072.0003467267</v>
      </c>
      <c r="N91" s="40">
        <f>'jan-feb'!M91</f>
        <v>765610.64070560795</v>
      </c>
      <c r="O91" s="40">
        <f t="shared" si="19"/>
        <v>2996461.3596411189</v>
      </c>
      <c r="Q91" s="4"/>
      <c r="R91" s="4"/>
      <c r="S91" s="4"/>
      <c r="T91" s="4"/>
    </row>
    <row r="92" spans="1:20" s="34" customFormat="1" x14ac:dyDescent="0.3">
      <c r="A92" s="33">
        <v>541</v>
      </c>
      <c r="B92" s="34" t="s">
        <v>147</v>
      </c>
      <c r="C92" s="35">
        <v>7672</v>
      </c>
      <c r="D92" s="35">
        <v>1321</v>
      </c>
      <c r="E92" s="36">
        <f t="shared" si="11"/>
        <v>5807.7214231642693</v>
      </c>
      <c r="F92" s="37">
        <f t="shared" si="18"/>
        <v>0.72180134535378015</v>
      </c>
      <c r="G92" s="38">
        <f t="shared" si="12"/>
        <v>1343.0567539541655</v>
      </c>
      <c r="H92" s="38">
        <f t="shared" si="13"/>
        <v>501.83454601518758</v>
      </c>
      <c r="I92" s="36">
        <f t="shared" si="14"/>
        <v>1844.891299969353</v>
      </c>
      <c r="J92" s="39">
        <f t="shared" si="20"/>
        <v>-84.358110331613403</v>
      </c>
      <c r="K92" s="36">
        <f t="shared" si="15"/>
        <v>1760.5331896377395</v>
      </c>
      <c r="L92" s="36">
        <f t="shared" si="16"/>
        <v>2437101.4072595155</v>
      </c>
      <c r="M92" s="36">
        <f t="shared" si="17"/>
        <v>2325664.3435114538</v>
      </c>
      <c r="N92" s="40">
        <f>'jan-feb'!M92</f>
        <v>1008240.6986174326</v>
      </c>
      <c r="O92" s="40">
        <f t="shared" si="19"/>
        <v>1317423.6448940211</v>
      </c>
      <c r="Q92" s="4"/>
      <c r="R92" s="4"/>
      <c r="S92" s="4"/>
      <c r="T92" s="4"/>
    </row>
    <row r="93" spans="1:20" s="34" customFormat="1" x14ac:dyDescent="0.3">
      <c r="A93" s="33">
        <v>542</v>
      </c>
      <c r="B93" s="34" t="s">
        <v>148</v>
      </c>
      <c r="C93" s="35">
        <v>46172</v>
      </c>
      <c r="D93" s="35">
        <v>6458</v>
      </c>
      <c r="E93" s="36">
        <f t="shared" si="11"/>
        <v>7149.5819139052337</v>
      </c>
      <c r="F93" s="37">
        <f t="shared" si="18"/>
        <v>0.88857186289802637</v>
      </c>
      <c r="G93" s="38">
        <f t="shared" si="12"/>
        <v>537.94045950958673</v>
      </c>
      <c r="H93" s="38">
        <f t="shared" si="13"/>
        <v>32.183374255850048</v>
      </c>
      <c r="I93" s="36">
        <f t="shared" si="14"/>
        <v>570.12383376543676</v>
      </c>
      <c r="J93" s="39">
        <f t="shared" si="20"/>
        <v>-84.358110331613403</v>
      </c>
      <c r="K93" s="36">
        <f t="shared" si="15"/>
        <v>485.76572343382338</v>
      </c>
      <c r="L93" s="36">
        <f t="shared" si="16"/>
        <v>3681859.7184571908</v>
      </c>
      <c r="M93" s="36">
        <f t="shared" si="17"/>
        <v>3137075.0419356315</v>
      </c>
      <c r="N93" s="40">
        <f>'jan-feb'!M93</f>
        <v>391021.04663425917</v>
      </c>
      <c r="O93" s="40">
        <f t="shared" si="19"/>
        <v>2746053.9953013724</v>
      </c>
      <c r="Q93" s="4"/>
      <c r="R93" s="4"/>
      <c r="S93" s="4"/>
      <c r="T93" s="4"/>
    </row>
    <row r="94" spans="1:20" s="34" customFormat="1" x14ac:dyDescent="0.3">
      <c r="A94" s="33">
        <v>543</v>
      </c>
      <c r="B94" s="34" t="s">
        <v>149</v>
      </c>
      <c r="C94" s="35">
        <v>15801</v>
      </c>
      <c r="D94" s="35">
        <v>2168</v>
      </c>
      <c r="E94" s="36">
        <f t="shared" si="11"/>
        <v>7288.2841328413288</v>
      </c>
      <c r="F94" s="37">
        <f t="shared" si="18"/>
        <v>0.90581019802758589</v>
      </c>
      <c r="G94" s="38">
        <f t="shared" si="12"/>
        <v>454.71912814792978</v>
      </c>
      <c r="H94" s="38">
        <f t="shared" si="13"/>
        <v>0</v>
      </c>
      <c r="I94" s="36">
        <f t="shared" si="14"/>
        <v>454.71912814792978</v>
      </c>
      <c r="J94" s="39">
        <f t="shared" si="20"/>
        <v>-84.358110331613403</v>
      </c>
      <c r="K94" s="36">
        <f t="shared" si="15"/>
        <v>370.36101781631635</v>
      </c>
      <c r="L94" s="36">
        <f t="shared" si="16"/>
        <v>985831.06982471177</v>
      </c>
      <c r="M94" s="36">
        <f t="shared" si="17"/>
        <v>802942.68662577379</v>
      </c>
      <c r="N94" s="40">
        <f>'jan-feb'!M94</f>
        <v>42085.417947208582</v>
      </c>
      <c r="O94" s="40">
        <f t="shared" si="19"/>
        <v>760857.26867856516</v>
      </c>
      <c r="Q94" s="4"/>
      <c r="R94" s="4"/>
      <c r="S94" s="4"/>
      <c r="T94" s="4"/>
    </row>
    <row r="95" spans="1:20" s="34" customFormat="1" x14ac:dyDescent="0.3">
      <c r="A95" s="33">
        <v>544</v>
      </c>
      <c r="B95" s="34" t="s">
        <v>150</v>
      </c>
      <c r="C95" s="35">
        <v>23236</v>
      </c>
      <c r="D95" s="35">
        <v>3220</v>
      </c>
      <c r="E95" s="36">
        <f t="shared" si="11"/>
        <v>7216.1490683229813</v>
      </c>
      <c r="F95" s="37">
        <f t="shared" si="18"/>
        <v>0.89684503203170096</v>
      </c>
      <c r="G95" s="38">
        <f t="shared" si="12"/>
        <v>498.0001668589382</v>
      </c>
      <c r="H95" s="38">
        <f t="shared" si="13"/>
        <v>8.8848702096383931</v>
      </c>
      <c r="I95" s="36">
        <f t="shared" si="14"/>
        <v>506.88503706857659</v>
      </c>
      <c r="J95" s="39">
        <f t="shared" si="20"/>
        <v>-84.358110331613403</v>
      </c>
      <c r="K95" s="36">
        <f t="shared" si="15"/>
        <v>422.52692673696322</v>
      </c>
      <c r="L95" s="36">
        <f t="shared" si="16"/>
        <v>1632169.8193608166</v>
      </c>
      <c r="M95" s="36">
        <f t="shared" si="17"/>
        <v>1360536.7040930216</v>
      </c>
      <c r="N95" s="40">
        <f>'jan-feb'!M95</f>
        <v>618994.62494181097</v>
      </c>
      <c r="O95" s="40">
        <f t="shared" si="19"/>
        <v>741542.07915121061</v>
      </c>
      <c r="Q95" s="4"/>
      <c r="R95" s="4"/>
      <c r="S95" s="4"/>
      <c r="T95" s="4"/>
    </row>
    <row r="96" spans="1:20" s="34" customFormat="1" x14ac:dyDescent="0.3">
      <c r="A96" s="33">
        <v>545</v>
      </c>
      <c r="B96" s="34" t="s">
        <v>151</v>
      </c>
      <c r="C96" s="35">
        <v>12677</v>
      </c>
      <c r="D96" s="35">
        <v>1590</v>
      </c>
      <c r="E96" s="36">
        <f t="shared" si="11"/>
        <v>7972.9559748427673</v>
      </c>
      <c r="F96" s="37">
        <f t="shared" si="18"/>
        <v>0.99090330437242014</v>
      </c>
      <c r="G96" s="38">
        <f t="shared" si="12"/>
        <v>43.916022947066629</v>
      </c>
      <c r="H96" s="38">
        <f t="shared" si="13"/>
        <v>0</v>
      </c>
      <c r="I96" s="36">
        <f t="shared" si="14"/>
        <v>43.916022947066629</v>
      </c>
      <c r="J96" s="39">
        <f t="shared" si="20"/>
        <v>-84.358110331613403</v>
      </c>
      <c r="K96" s="36">
        <f t="shared" si="15"/>
        <v>-40.442087384546774</v>
      </c>
      <c r="L96" s="36">
        <f t="shared" si="16"/>
        <v>69826.476485835941</v>
      </c>
      <c r="M96" s="36">
        <f t="shared" si="17"/>
        <v>-64302.918941429372</v>
      </c>
      <c r="N96" s="40">
        <f>'jan-feb'!M96</f>
        <v>-1023870.0117453585</v>
      </c>
      <c r="O96" s="40">
        <f t="shared" si="19"/>
        <v>959567.09280392912</v>
      </c>
      <c r="Q96" s="4"/>
      <c r="R96" s="4"/>
      <c r="S96" s="4"/>
      <c r="T96" s="4"/>
    </row>
    <row r="97" spans="1:20" s="34" customFormat="1" x14ac:dyDescent="0.3">
      <c r="A97" s="33">
        <v>602</v>
      </c>
      <c r="B97" s="34" t="s">
        <v>152</v>
      </c>
      <c r="C97" s="35">
        <v>523794</v>
      </c>
      <c r="D97" s="35">
        <v>67895</v>
      </c>
      <c r="E97" s="36">
        <f t="shared" si="11"/>
        <v>7714.765446645556</v>
      </c>
      <c r="F97" s="37">
        <f t="shared" si="18"/>
        <v>0.95881459745424069</v>
      </c>
      <c r="G97" s="38">
        <f t="shared" si="12"/>
        <v>198.8303398653934</v>
      </c>
      <c r="H97" s="38">
        <f t="shared" si="13"/>
        <v>0</v>
      </c>
      <c r="I97" s="36">
        <f t="shared" si="14"/>
        <v>198.8303398653934</v>
      </c>
      <c r="J97" s="39">
        <f t="shared" si="20"/>
        <v>-84.358110331613403</v>
      </c>
      <c r="K97" s="36">
        <f t="shared" si="15"/>
        <v>114.47222953377999</v>
      </c>
      <c r="L97" s="36">
        <f t="shared" si="16"/>
        <v>13499585.925160885</v>
      </c>
      <c r="M97" s="36">
        <f t="shared" si="17"/>
        <v>7772092.0241959924</v>
      </c>
      <c r="N97" s="40">
        <f>'jan-feb'!M97</f>
        <v>5972560.724873485</v>
      </c>
      <c r="O97" s="40">
        <f t="shared" si="19"/>
        <v>1799531.2993225073</v>
      </c>
      <c r="Q97" s="4"/>
      <c r="R97" s="4"/>
      <c r="S97" s="4"/>
      <c r="T97" s="4"/>
    </row>
    <row r="98" spans="1:20" s="34" customFormat="1" x14ac:dyDescent="0.3">
      <c r="A98" s="33">
        <v>604</v>
      </c>
      <c r="B98" s="34" t="s">
        <v>153</v>
      </c>
      <c r="C98" s="35">
        <v>240676</v>
      </c>
      <c r="D98" s="35">
        <v>27013</v>
      </c>
      <c r="E98" s="36">
        <f t="shared" si="11"/>
        <v>8909.6361011364897</v>
      </c>
      <c r="F98" s="37">
        <f t="shared" si="18"/>
        <v>1.1073167694928931</v>
      </c>
      <c r="G98" s="38">
        <f t="shared" si="12"/>
        <v>-518.09205282916685</v>
      </c>
      <c r="H98" s="38">
        <f t="shared" si="13"/>
        <v>0</v>
      </c>
      <c r="I98" s="36">
        <f t="shared" si="14"/>
        <v>-518.09205282916685</v>
      </c>
      <c r="J98" s="39">
        <f t="shared" si="20"/>
        <v>-84.358110331613403</v>
      </c>
      <c r="K98" s="36">
        <f t="shared" si="15"/>
        <v>-602.45016316078022</v>
      </c>
      <c r="L98" s="36">
        <f t="shared" si="16"/>
        <v>-13995220.623074284</v>
      </c>
      <c r="M98" s="36">
        <f t="shared" si="17"/>
        <v>-16273986.257462157</v>
      </c>
      <c r="N98" s="40">
        <f>'jan-feb'!M98</f>
        <v>-9042877.1240738239</v>
      </c>
      <c r="O98" s="40">
        <f t="shared" si="19"/>
        <v>-7231109.133388333</v>
      </c>
      <c r="Q98" s="4"/>
      <c r="R98" s="4"/>
      <c r="S98" s="4"/>
      <c r="T98" s="4"/>
    </row>
    <row r="99" spans="1:20" s="34" customFormat="1" x14ac:dyDescent="0.3">
      <c r="A99" s="33">
        <v>605</v>
      </c>
      <c r="B99" s="34" t="s">
        <v>154</v>
      </c>
      <c r="C99" s="35">
        <v>205657</v>
      </c>
      <c r="D99" s="35">
        <v>29801</v>
      </c>
      <c r="E99" s="36">
        <f t="shared" si="11"/>
        <v>6901.0100332203619</v>
      </c>
      <c r="F99" s="37">
        <f t="shared" si="18"/>
        <v>0.85767859085163667</v>
      </c>
      <c r="G99" s="38">
        <f t="shared" si="12"/>
        <v>687.08358792050979</v>
      </c>
      <c r="H99" s="38">
        <f t="shared" si="13"/>
        <v>119.18353249555516</v>
      </c>
      <c r="I99" s="36">
        <f t="shared" si="14"/>
        <v>806.26712041606493</v>
      </c>
      <c r="J99" s="39">
        <f t="shared" si="20"/>
        <v>-84.358110331613403</v>
      </c>
      <c r="K99" s="36">
        <f t="shared" si="15"/>
        <v>721.90901008445155</v>
      </c>
      <c r="L99" s="36">
        <f t="shared" si="16"/>
        <v>24027566.455519151</v>
      </c>
      <c r="M99" s="36">
        <f t="shared" si="17"/>
        <v>21513610.409526739</v>
      </c>
      <c r="N99" s="40">
        <f>'jan-feb'!M99</f>
        <v>10670515.828537552</v>
      </c>
      <c r="O99" s="40">
        <f t="shared" si="19"/>
        <v>10843094.580989188</v>
      </c>
      <c r="Q99" s="4"/>
      <c r="R99" s="4"/>
      <c r="S99" s="4"/>
      <c r="T99" s="4"/>
    </row>
    <row r="100" spans="1:20" s="34" customFormat="1" x14ac:dyDescent="0.3">
      <c r="A100" s="33">
        <v>612</v>
      </c>
      <c r="B100" s="34" t="s">
        <v>155</v>
      </c>
      <c r="C100" s="35">
        <v>61137</v>
      </c>
      <c r="D100" s="35">
        <v>6767</v>
      </c>
      <c r="E100" s="36">
        <f t="shared" si="11"/>
        <v>9034.5795773607206</v>
      </c>
      <c r="F100" s="37">
        <f t="shared" si="18"/>
        <v>1.1228451260824714</v>
      </c>
      <c r="G100" s="38">
        <f t="shared" si="12"/>
        <v>-593.05813856370526</v>
      </c>
      <c r="H100" s="38">
        <f t="shared" si="13"/>
        <v>0</v>
      </c>
      <c r="I100" s="36">
        <f t="shared" si="14"/>
        <v>-593.05813856370526</v>
      </c>
      <c r="J100" s="39">
        <f t="shared" si="20"/>
        <v>-84.358110331613403</v>
      </c>
      <c r="K100" s="36">
        <f t="shared" si="15"/>
        <v>-677.41624889531863</v>
      </c>
      <c r="L100" s="36">
        <f t="shared" si="16"/>
        <v>-4013224.4236605936</v>
      </c>
      <c r="M100" s="36">
        <f t="shared" si="17"/>
        <v>-4584075.756274621</v>
      </c>
      <c r="N100" s="40">
        <f>'jan-feb'!M100</f>
        <v>-1221398.9745162539</v>
      </c>
      <c r="O100" s="40">
        <f t="shared" si="19"/>
        <v>-3362676.7817583671</v>
      </c>
      <c r="Q100" s="4"/>
      <c r="R100" s="4"/>
      <c r="S100" s="4"/>
      <c r="T100" s="4"/>
    </row>
    <row r="101" spans="1:20" s="34" customFormat="1" x14ac:dyDescent="0.3">
      <c r="A101" s="33">
        <v>615</v>
      </c>
      <c r="B101" s="34" t="s">
        <v>156</v>
      </c>
      <c r="C101" s="35">
        <v>7844</v>
      </c>
      <c r="D101" s="35">
        <v>1074</v>
      </c>
      <c r="E101" s="36">
        <f t="shared" si="11"/>
        <v>7303.5381750465549</v>
      </c>
      <c r="F101" s="37">
        <f t="shared" si="18"/>
        <v>0.90770601695269837</v>
      </c>
      <c r="G101" s="38">
        <f t="shared" si="12"/>
        <v>445.56670282479405</v>
      </c>
      <c r="H101" s="38">
        <f t="shared" si="13"/>
        <v>0</v>
      </c>
      <c r="I101" s="36">
        <f t="shared" si="14"/>
        <v>445.56670282479405</v>
      </c>
      <c r="J101" s="39">
        <f t="shared" si="20"/>
        <v>-84.358110331613403</v>
      </c>
      <c r="K101" s="36">
        <f t="shared" si="15"/>
        <v>361.20859249318062</v>
      </c>
      <c r="L101" s="36">
        <f t="shared" si="16"/>
        <v>478538.63883382879</v>
      </c>
      <c r="M101" s="36">
        <f t="shared" si="17"/>
        <v>387938.02833767596</v>
      </c>
      <c r="N101" s="40">
        <f>'jan-feb'!M101</f>
        <v>-45508.423027997283</v>
      </c>
      <c r="O101" s="40">
        <f t="shared" si="19"/>
        <v>433446.45136567322</v>
      </c>
      <c r="Q101" s="4"/>
      <c r="R101" s="4"/>
      <c r="S101" s="4"/>
      <c r="T101" s="4"/>
    </row>
    <row r="102" spans="1:20" s="34" customFormat="1" x14ac:dyDescent="0.3">
      <c r="A102" s="33">
        <v>616</v>
      </c>
      <c r="B102" s="34" t="s">
        <v>100</v>
      </c>
      <c r="C102" s="35">
        <v>26428</v>
      </c>
      <c r="D102" s="35">
        <v>3422</v>
      </c>
      <c r="E102" s="36">
        <f t="shared" si="11"/>
        <v>7722.9690239625952</v>
      </c>
      <c r="F102" s="37">
        <f t="shared" si="18"/>
        <v>0.95983416308294578</v>
      </c>
      <c r="G102" s="38">
        <f t="shared" si="12"/>
        <v>193.9081934751699</v>
      </c>
      <c r="H102" s="38">
        <f t="shared" si="13"/>
        <v>0</v>
      </c>
      <c r="I102" s="36">
        <f t="shared" si="14"/>
        <v>193.9081934751699</v>
      </c>
      <c r="J102" s="39">
        <f t="shared" si="20"/>
        <v>-84.358110331613403</v>
      </c>
      <c r="K102" s="36">
        <f t="shared" si="15"/>
        <v>109.55008314355649</v>
      </c>
      <c r="L102" s="36">
        <f t="shared" si="16"/>
        <v>663553.83807203139</v>
      </c>
      <c r="M102" s="36">
        <f t="shared" si="17"/>
        <v>374880.38451725029</v>
      </c>
      <c r="N102" s="40">
        <f>'jan-feb'!M102</f>
        <v>-968502.62905196112</v>
      </c>
      <c r="O102" s="40">
        <f t="shared" si="19"/>
        <v>1343383.0135692114</v>
      </c>
      <c r="Q102" s="4"/>
      <c r="R102" s="4"/>
      <c r="S102" s="4"/>
      <c r="T102" s="4"/>
    </row>
    <row r="103" spans="1:20" s="34" customFormat="1" x14ac:dyDescent="0.3">
      <c r="A103" s="33">
        <v>617</v>
      </c>
      <c r="B103" s="34" t="s">
        <v>157</v>
      </c>
      <c r="C103" s="35">
        <v>36182</v>
      </c>
      <c r="D103" s="35">
        <v>4578</v>
      </c>
      <c r="E103" s="36">
        <f t="shared" si="11"/>
        <v>7903.4512887723895</v>
      </c>
      <c r="F103" s="37">
        <f t="shared" si="18"/>
        <v>0.98226504983874163</v>
      </c>
      <c r="G103" s="38">
        <f t="shared" si="12"/>
        <v>85.618834589293328</v>
      </c>
      <c r="H103" s="38">
        <f t="shared" si="13"/>
        <v>0</v>
      </c>
      <c r="I103" s="36">
        <f t="shared" si="14"/>
        <v>85.618834589293328</v>
      </c>
      <c r="J103" s="39">
        <f t="shared" si="20"/>
        <v>-84.358110331613403</v>
      </c>
      <c r="K103" s="36">
        <f t="shared" si="15"/>
        <v>1.2607242576799251</v>
      </c>
      <c r="L103" s="36">
        <f t="shared" si="16"/>
        <v>391963.02474978485</v>
      </c>
      <c r="M103" s="36">
        <f t="shared" si="17"/>
        <v>5771.5956516586975</v>
      </c>
      <c r="N103" s="40">
        <f>'jan-feb'!M103</f>
        <v>-1388991.7696668259</v>
      </c>
      <c r="O103" s="40">
        <f t="shared" si="19"/>
        <v>1394763.3653184846</v>
      </c>
      <c r="Q103" s="4"/>
      <c r="R103" s="4"/>
      <c r="S103" s="4"/>
      <c r="T103" s="4"/>
    </row>
    <row r="104" spans="1:20" s="34" customFormat="1" x14ac:dyDescent="0.3">
      <c r="A104" s="33">
        <v>618</v>
      </c>
      <c r="B104" s="34" t="s">
        <v>158</v>
      </c>
      <c r="C104" s="35">
        <v>21029</v>
      </c>
      <c r="D104" s="35">
        <v>2422</v>
      </c>
      <c r="E104" s="36">
        <f t="shared" si="11"/>
        <v>8682.4938067712628</v>
      </c>
      <c r="F104" s="37">
        <f t="shared" si="18"/>
        <v>1.0790868318437423</v>
      </c>
      <c r="G104" s="38">
        <f t="shared" si="12"/>
        <v>-381.80667621003067</v>
      </c>
      <c r="H104" s="38">
        <f t="shared" si="13"/>
        <v>0</v>
      </c>
      <c r="I104" s="36">
        <f t="shared" si="14"/>
        <v>-381.80667621003067</v>
      </c>
      <c r="J104" s="39">
        <f t="shared" si="20"/>
        <v>-84.358110331613403</v>
      </c>
      <c r="K104" s="36">
        <f t="shared" si="15"/>
        <v>-466.16478654164405</v>
      </c>
      <c r="L104" s="36">
        <f t="shared" si="16"/>
        <v>-924735.76978069427</v>
      </c>
      <c r="M104" s="36">
        <f t="shared" si="17"/>
        <v>-1129051.1130038619</v>
      </c>
      <c r="N104" s="40">
        <f>'jan-feb'!M104</f>
        <v>-880815.82921211305</v>
      </c>
      <c r="O104" s="40">
        <f t="shared" si="19"/>
        <v>-248235.28379174881</v>
      </c>
      <c r="Q104" s="4"/>
      <c r="R104" s="4"/>
      <c r="S104" s="4"/>
      <c r="T104" s="4"/>
    </row>
    <row r="105" spans="1:20" s="34" customFormat="1" x14ac:dyDescent="0.3">
      <c r="A105" s="33">
        <v>619</v>
      </c>
      <c r="B105" s="34" t="s">
        <v>159</v>
      </c>
      <c r="C105" s="35">
        <v>38857</v>
      </c>
      <c r="D105" s="35">
        <v>4711</v>
      </c>
      <c r="E105" s="36">
        <f t="shared" si="11"/>
        <v>8248.1426448737002</v>
      </c>
      <c r="F105" s="37">
        <f t="shared" si="18"/>
        <v>1.0251043436749445</v>
      </c>
      <c r="G105" s="38">
        <f t="shared" si="12"/>
        <v>-121.19597907149308</v>
      </c>
      <c r="H105" s="38">
        <f t="shared" si="13"/>
        <v>0</v>
      </c>
      <c r="I105" s="36">
        <f t="shared" si="14"/>
        <v>-121.19597907149308</v>
      </c>
      <c r="J105" s="39">
        <f t="shared" si="20"/>
        <v>-84.358110331613403</v>
      </c>
      <c r="K105" s="36">
        <f t="shared" si="15"/>
        <v>-205.5540894031065</v>
      </c>
      <c r="L105" s="36">
        <f t="shared" si="16"/>
        <v>-570954.25740580389</v>
      </c>
      <c r="M105" s="36">
        <f t="shared" si="17"/>
        <v>-968365.31517803471</v>
      </c>
      <c r="N105" s="40">
        <f>'jan-feb'!M105</f>
        <v>-2472911.7140455251</v>
      </c>
      <c r="O105" s="40">
        <f t="shared" si="19"/>
        <v>1504546.3988674902</v>
      </c>
      <c r="Q105" s="4"/>
      <c r="R105" s="4"/>
      <c r="S105" s="4"/>
      <c r="T105" s="4"/>
    </row>
    <row r="106" spans="1:20" s="34" customFormat="1" x14ac:dyDescent="0.3">
      <c r="A106" s="33">
        <v>620</v>
      </c>
      <c r="B106" s="34" t="s">
        <v>160</v>
      </c>
      <c r="C106" s="35">
        <v>47463</v>
      </c>
      <c r="D106" s="35">
        <v>4497</v>
      </c>
      <c r="E106" s="36">
        <f t="shared" si="11"/>
        <v>10554.369579719812</v>
      </c>
      <c r="F106" s="37">
        <f t="shared" si="18"/>
        <v>1.3117292664240956</v>
      </c>
      <c r="G106" s="38">
        <f t="shared" si="12"/>
        <v>-1504.9321399791604</v>
      </c>
      <c r="H106" s="38">
        <f t="shared" si="13"/>
        <v>0</v>
      </c>
      <c r="I106" s="36">
        <f t="shared" si="14"/>
        <v>-1504.9321399791604</v>
      </c>
      <c r="J106" s="39">
        <f t="shared" si="20"/>
        <v>-84.358110331613403</v>
      </c>
      <c r="K106" s="36">
        <f t="shared" si="15"/>
        <v>-1589.2902503107739</v>
      </c>
      <c r="L106" s="36">
        <f t="shared" si="16"/>
        <v>-6767679.8334862841</v>
      </c>
      <c r="M106" s="36">
        <f t="shared" si="17"/>
        <v>-7147038.2556475503</v>
      </c>
      <c r="N106" s="40">
        <f>'jan-feb'!M106</f>
        <v>-6589605.9388797991</v>
      </c>
      <c r="O106" s="40">
        <f t="shared" si="19"/>
        <v>-557432.31676775124</v>
      </c>
      <c r="Q106" s="4"/>
      <c r="R106" s="4"/>
      <c r="S106" s="4"/>
      <c r="T106" s="4"/>
    </row>
    <row r="107" spans="1:20" s="34" customFormat="1" x14ac:dyDescent="0.3">
      <c r="A107" s="33">
        <v>621</v>
      </c>
      <c r="B107" s="34" t="s">
        <v>161</v>
      </c>
      <c r="C107" s="35">
        <v>25514</v>
      </c>
      <c r="D107" s="35">
        <v>3512</v>
      </c>
      <c r="E107" s="36">
        <f t="shared" si="11"/>
        <v>7264.8063781321189</v>
      </c>
      <c r="F107" s="37">
        <f t="shared" si="18"/>
        <v>0.90289231101127643</v>
      </c>
      <c r="G107" s="38">
        <f t="shared" si="12"/>
        <v>468.80578097345568</v>
      </c>
      <c r="H107" s="38">
        <f t="shared" si="13"/>
        <v>0</v>
      </c>
      <c r="I107" s="36">
        <f t="shared" si="14"/>
        <v>468.80578097345568</v>
      </c>
      <c r="J107" s="39">
        <f t="shared" si="20"/>
        <v>-84.358110331613403</v>
      </c>
      <c r="K107" s="36">
        <f t="shared" si="15"/>
        <v>384.44767064184225</v>
      </c>
      <c r="L107" s="36">
        <f t="shared" si="16"/>
        <v>1646445.9027787764</v>
      </c>
      <c r="M107" s="36">
        <f t="shared" si="17"/>
        <v>1350180.2192941499</v>
      </c>
      <c r="N107" s="40">
        <f>'jan-feb'!M107</f>
        <v>532557.55896245211</v>
      </c>
      <c r="O107" s="40">
        <f t="shared" si="19"/>
        <v>817622.66033169779</v>
      </c>
      <c r="Q107" s="4"/>
      <c r="R107" s="4"/>
      <c r="S107" s="4"/>
      <c r="T107" s="4"/>
    </row>
    <row r="108" spans="1:20" s="34" customFormat="1" x14ac:dyDescent="0.3">
      <c r="A108" s="33">
        <v>622</v>
      </c>
      <c r="B108" s="34" t="s">
        <v>162</v>
      </c>
      <c r="C108" s="35">
        <v>17709</v>
      </c>
      <c r="D108" s="35">
        <v>2275</v>
      </c>
      <c r="E108" s="36">
        <f t="shared" si="11"/>
        <v>7784.1758241758243</v>
      </c>
      <c r="F108" s="37">
        <f t="shared" si="18"/>
        <v>0.96744113103469687</v>
      </c>
      <c r="G108" s="38">
        <f t="shared" si="12"/>
        <v>157.1841133472324</v>
      </c>
      <c r="H108" s="38">
        <f t="shared" si="13"/>
        <v>0</v>
      </c>
      <c r="I108" s="36">
        <f t="shared" si="14"/>
        <v>157.1841133472324</v>
      </c>
      <c r="J108" s="39">
        <f t="shared" si="20"/>
        <v>-84.358110331613403</v>
      </c>
      <c r="K108" s="36">
        <f t="shared" si="15"/>
        <v>72.826003015618994</v>
      </c>
      <c r="L108" s="36">
        <f t="shared" si="16"/>
        <v>357593.85786495369</v>
      </c>
      <c r="M108" s="36">
        <f t="shared" si="17"/>
        <v>165679.1568605332</v>
      </c>
      <c r="N108" s="40">
        <f>'jan-feb'!M108</f>
        <v>-4967.4696356552304</v>
      </c>
      <c r="O108" s="40">
        <f t="shared" si="19"/>
        <v>170646.62649618843</v>
      </c>
      <c r="Q108" s="4"/>
      <c r="R108" s="4"/>
      <c r="S108" s="4"/>
      <c r="T108" s="4"/>
    </row>
    <row r="109" spans="1:20" s="34" customFormat="1" x14ac:dyDescent="0.3">
      <c r="A109" s="33">
        <v>623</v>
      </c>
      <c r="B109" s="34" t="s">
        <v>163</v>
      </c>
      <c r="C109" s="35">
        <v>96011</v>
      </c>
      <c r="D109" s="35">
        <v>13794</v>
      </c>
      <c r="E109" s="36">
        <f t="shared" si="11"/>
        <v>6960.3450775699575</v>
      </c>
      <c r="F109" s="37">
        <f t="shared" si="18"/>
        <v>0.86505293127150307</v>
      </c>
      <c r="G109" s="38">
        <f t="shared" si="12"/>
        <v>651.48256131075243</v>
      </c>
      <c r="H109" s="38">
        <f t="shared" si="13"/>
        <v>98.416266973196699</v>
      </c>
      <c r="I109" s="36">
        <f t="shared" si="14"/>
        <v>749.89882828394911</v>
      </c>
      <c r="J109" s="39">
        <f t="shared" si="20"/>
        <v>-84.358110331613403</v>
      </c>
      <c r="K109" s="36">
        <f t="shared" si="15"/>
        <v>665.54071795233574</v>
      </c>
      <c r="L109" s="36">
        <f t="shared" si="16"/>
        <v>10344104.437348794</v>
      </c>
      <c r="M109" s="36">
        <f t="shared" si="17"/>
        <v>9180468.6634345185</v>
      </c>
      <c r="N109" s="40">
        <f>'jan-feb'!M109</f>
        <v>2152531.4830091321</v>
      </c>
      <c r="O109" s="40">
        <f t="shared" si="19"/>
        <v>7027937.1804253869</v>
      </c>
      <c r="Q109" s="4"/>
      <c r="R109" s="4"/>
      <c r="S109" s="4"/>
      <c r="T109" s="4"/>
    </row>
    <row r="110" spans="1:20" s="34" customFormat="1" x14ac:dyDescent="0.3">
      <c r="A110" s="33">
        <v>624</v>
      </c>
      <c r="B110" s="34" t="s">
        <v>164</v>
      </c>
      <c r="C110" s="35">
        <v>131199</v>
      </c>
      <c r="D110" s="35">
        <v>18205</v>
      </c>
      <c r="E110" s="36">
        <f t="shared" si="11"/>
        <v>7206.7563856083498</v>
      </c>
      <c r="F110" s="37">
        <f t="shared" si="18"/>
        <v>0.89567768075468179</v>
      </c>
      <c r="G110" s="38">
        <f t="shared" si="12"/>
        <v>503.63577648771712</v>
      </c>
      <c r="H110" s="38">
        <f t="shared" si="13"/>
        <v>12.172309159759424</v>
      </c>
      <c r="I110" s="36">
        <f t="shared" si="14"/>
        <v>515.80808564747656</v>
      </c>
      <c r="J110" s="39">
        <f t="shared" si="20"/>
        <v>-84.358110331613403</v>
      </c>
      <c r="K110" s="36">
        <f t="shared" si="15"/>
        <v>431.44997531586318</v>
      </c>
      <c r="L110" s="36">
        <f t="shared" si="16"/>
        <v>9390286.1992123108</v>
      </c>
      <c r="M110" s="36">
        <f t="shared" si="17"/>
        <v>7854546.8006252889</v>
      </c>
      <c r="N110" s="40">
        <f>'jan-feb'!M110</f>
        <v>4240138.1667905841</v>
      </c>
      <c r="O110" s="40">
        <f t="shared" si="19"/>
        <v>3614408.6338347048</v>
      </c>
      <c r="Q110" s="4"/>
      <c r="R110" s="4"/>
      <c r="S110" s="4"/>
      <c r="T110" s="4"/>
    </row>
    <row r="111" spans="1:20" s="34" customFormat="1" x14ac:dyDescent="0.3">
      <c r="A111" s="33">
        <v>625</v>
      </c>
      <c r="B111" s="34" t="s">
        <v>165</v>
      </c>
      <c r="C111" s="35">
        <v>163646</v>
      </c>
      <c r="D111" s="35">
        <v>24431</v>
      </c>
      <c r="E111" s="36">
        <f t="shared" si="11"/>
        <v>6698.293152142769</v>
      </c>
      <c r="F111" s="37">
        <f t="shared" si="18"/>
        <v>0.832484318119456</v>
      </c>
      <c r="G111" s="38">
        <f t="shared" si="12"/>
        <v>808.7137165670656</v>
      </c>
      <c r="H111" s="38">
        <f t="shared" si="13"/>
        <v>190.13444087271267</v>
      </c>
      <c r="I111" s="36">
        <f t="shared" si="14"/>
        <v>998.84815743977833</v>
      </c>
      <c r="J111" s="39">
        <f t="shared" si="20"/>
        <v>-84.358110331613403</v>
      </c>
      <c r="K111" s="36">
        <f t="shared" si="15"/>
        <v>914.49004710816496</v>
      </c>
      <c r="L111" s="36">
        <f t="shared" si="16"/>
        <v>24402859.334411226</v>
      </c>
      <c r="M111" s="36">
        <f t="shared" si="17"/>
        <v>22341906.340899579</v>
      </c>
      <c r="N111" s="40">
        <f>'jan-feb'!M111</f>
        <v>10428502.277004153</v>
      </c>
      <c r="O111" s="40">
        <f t="shared" si="19"/>
        <v>11913404.063895427</v>
      </c>
      <c r="Q111" s="4"/>
      <c r="R111" s="4"/>
      <c r="S111" s="4"/>
      <c r="T111" s="4"/>
    </row>
    <row r="112" spans="1:20" s="34" customFormat="1" x14ac:dyDescent="0.3">
      <c r="A112" s="33">
        <v>626</v>
      </c>
      <c r="B112" s="34" t="s">
        <v>166</v>
      </c>
      <c r="C112" s="35">
        <v>225589</v>
      </c>
      <c r="D112" s="35">
        <v>25731</v>
      </c>
      <c r="E112" s="36">
        <f t="shared" si="11"/>
        <v>8767.2068710893473</v>
      </c>
      <c r="F112" s="37">
        <f t="shared" si="18"/>
        <v>1.0896152300465127</v>
      </c>
      <c r="G112" s="38">
        <f t="shared" si="12"/>
        <v>-432.63451480088133</v>
      </c>
      <c r="H112" s="38">
        <f t="shared" si="13"/>
        <v>0</v>
      </c>
      <c r="I112" s="36">
        <f t="shared" si="14"/>
        <v>-432.63451480088133</v>
      </c>
      <c r="J112" s="39">
        <f t="shared" si="20"/>
        <v>-84.358110331613403</v>
      </c>
      <c r="K112" s="36">
        <f t="shared" si="15"/>
        <v>-516.99262513249471</v>
      </c>
      <c r="L112" s="36">
        <f t="shared" si="16"/>
        <v>-11132118.700341478</v>
      </c>
      <c r="M112" s="36">
        <f t="shared" si="17"/>
        <v>-13302737.237284221</v>
      </c>
      <c r="N112" s="40">
        <f>'jan-feb'!M112</f>
        <v>-3504432.2466791398</v>
      </c>
      <c r="O112" s="40">
        <f t="shared" si="19"/>
        <v>-9798304.9906050805</v>
      </c>
      <c r="Q112" s="4"/>
      <c r="R112" s="4"/>
      <c r="S112" s="4"/>
      <c r="T112" s="4"/>
    </row>
    <row r="113" spans="1:20" s="34" customFormat="1" x14ac:dyDescent="0.3">
      <c r="A113" s="33">
        <v>627</v>
      </c>
      <c r="B113" s="34" t="s">
        <v>167</v>
      </c>
      <c r="C113" s="35">
        <v>174071</v>
      </c>
      <c r="D113" s="35">
        <v>21492</v>
      </c>
      <c r="E113" s="36">
        <f t="shared" si="11"/>
        <v>8099.3392890377818</v>
      </c>
      <c r="F113" s="37">
        <f t="shared" si="18"/>
        <v>1.0066106084198185</v>
      </c>
      <c r="G113" s="38">
        <f t="shared" si="12"/>
        <v>-31.913965569942047</v>
      </c>
      <c r="H113" s="38">
        <f t="shared" si="13"/>
        <v>0</v>
      </c>
      <c r="I113" s="36">
        <f t="shared" si="14"/>
        <v>-31.913965569942047</v>
      </c>
      <c r="J113" s="39">
        <f t="shared" si="20"/>
        <v>-84.358110331613403</v>
      </c>
      <c r="K113" s="36">
        <f t="shared" si="15"/>
        <v>-116.27207590155545</v>
      </c>
      <c r="L113" s="36">
        <f t="shared" si="16"/>
        <v>-685894.94802919449</v>
      </c>
      <c r="M113" s="36">
        <f t="shared" si="17"/>
        <v>-2498919.4552762299</v>
      </c>
      <c r="N113" s="40">
        <f>'jan-feb'!M113</f>
        <v>1038092.8978419752</v>
      </c>
      <c r="O113" s="40">
        <f t="shared" si="19"/>
        <v>-3537012.353118205</v>
      </c>
      <c r="Q113" s="4"/>
      <c r="R113" s="4"/>
      <c r="S113" s="4"/>
      <c r="T113" s="4"/>
    </row>
    <row r="114" spans="1:20" s="34" customFormat="1" x14ac:dyDescent="0.3">
      <c r="A114" s="33">
        <v>628</v>
      </c>
      <c r="B114" s="34" t="s">
        <v>168</v>
      </c>
      <c r="C114" s="35">
        <v>67192</v>
      </c>
      <c r="D114" s="35">
        <v>9413</v>
      </c>
      <c r="E114" s="36">
        <f t="shared" si="11"/>
        <v>7138.2131095293744</v>
      </c>
      <c r="F114" s="37">
        <f t="shared" si="18"/>
        <v>0.88715891318924234</v>
      </c>
      <c r="G114" s="38">
        <f t="shared" si="12"/>
        <v>544.76174213510239</v>
      </c>
      <c r="H114" s="38">
        <f t="shared" si="13"/>
        <v>36.162455787400809</v>
      </c>
      <c r="I114" s="36">
        <f t="shared" si="14"/>
        <v>580.92419792250325</v>
      </c>
      <c r="J114" s="39">
        <f t="shared" si="20"/>
        <v>-84.358110331613403</v>
      </c>
      <c r="K114" s="36">
        <f t="shared" si="15"/>
        <v>496.56608759088988</v>
      </c>
      <c r="L114" s="36">
        <f t="shared" si="16"/>
        <v>5468239.4750445234</v>
      </c>
      <c r="M114" s="36">
        <f t="shared" si="17"/>
        <v>4674176.5824930463</v>
      </c>
      <c r="N114" s="40">
        <f>'jan-feb'!M114</f>
        <v>2864975.8865146777</v>
      </c>
      <c r="O114" s="40">
        <f t="shared" si="19"/>
        <v>1809200.6959783686</v>
      </c>
      <c r="Q114" s="4"/>
      <c r="R114" s="4"/>
      <c r="S114" s="4"/>
      <c r="T114" s="4"/>
    </row>
    <row r="115" spans="1:20" s="34" customFormat="1" x14ac:dyDescent="0.3">
      <c r="A115" s="33">
        <v>631</v>
      </c>
      <c r="B115" s="34" t="s">
        <v>169</v>
      </c>
      <c r="C115" s="35">
        <v>19807</v>
      </c>
      <c r="D115" s="35">
        <v>2699</v>
      </c>
      <c r="E115" s="36">
        <f t="shared" si="11"/>
        <v>7338.6439422008152</v>
      </c>
      <c r="F115" s="37">
        <f t="shared" si="18"/>
        <v>0.91206906884781069</v>
      </c>
      <c r="G115" s="38">
        <f t="shared" si="12"/>
        <v>424.50324253223789</v>
      </c>
      <c r="H115" s="38">
        <f t="shared" si="13"/>
        <v>0</v>
      </c>
      <c r="I115" s="36">
        <f t="shared" si="14"/>
        <v>424.50324253223789</v>
      </c>
      <c r="J115" s="39">
        <f t="shared" si="20"/>
        <v>-84.358110331613403</v>
      </c>
      <c r="K115" s="36">
        <f t="shared" si="15"/>
        <v>340.14513220062452</v>
      </c>
      <c r="L115" s="36">
        <f t="shared" si="16"/>
        <v>1145734.2515945102</v>
      </c>
      <c r="M115" s="36">
        <f t="shared" si="17"/>
        <v>918051.71180948557</v>
      </c>
      <c r="N115" s="40">
        <f>'jan-feb'!M115</f>
        <v>150400.52723224883</v>
      </c>
      <c r="O115" s="40">
        <f t="shared" si="19"/>
        <v>767651.18457723677</v>
      </c>
      <c r="Q115" s="4"/>
      <c r="R115" s="4"/>
      <c r="S115" s="4"/>
      <c r="T115" s="4"/>
    </row>
    <row r="116" spans="1:20" s="34" customFormat="1" x14ac:dyDescent="0.3">
      <c r="A116" s="33">
        <v>632</v>
      </c>
      <c r="B116" s="34" t="s">
        <v>170</v>
      </c>
      <c r="C116" s="35">
        <v>10924</v>
      </c>
      <c r="D116" s="35">
        <v>1404</v>
      </c>
      <c r="E116" s="36">
        <f t="shared" si="11"/>
        <v>7780.6267806267806</v>
      </c>
      <c r="F116" s="37">
        <f t="shared" si="18"/>
        <v>0.96700004506969151</v>
      </c>
      <c r="G116" s="38">
        <f t="shared" si="12"/>
        <v>159.31353947665866</v>
      </c>
      <c r="H116" s="38">
        <f t="shared" si="13"/>
        <v>0</v>
      </c>
      <c r="I116" s="36">
        <f t="shared" si="14"/>
        <v>159.31353947665866</v>
      </c>
      <c r="J116" s="39">
        <f t="shared" si="20"/>
        <v>-84.358110331613403</v>
      </c>
      <c r="K116" s="36">
        <f t="shared" si="15"/>
        <v>74.955429145045258</v>
      </c>
      <c r="L116" s="36">
        <f t="shared" si="16"/>
        <v>223676.20942522876</v>
      </c>
      <c r="M116" s="36">
        <f t="shared" si="17"/>
        <v>105237.42251964354</v>
      </c>
      <c r="N116" s="40">
        <f>'jan-feb'!M116</f>
        <v>-515421.06697514729</v>
      </c>
      <c r="O116" s="40">
        <f t="shared" si="19"/>
        <v>620658.48949479079</v>
      </c>
      <c r="Q116" s="4"/>
      <c r="R116" s="4"/>
      <c r="S116" s="4"/>
      <c r="T116" s="4"/>
    </row>
    <row r="117" spans="1:20" s="34" customFormat="1" x14ac:dyDescent="0.3">
      <c r="A117" s="33">
        <v>633</v>
      </c>
      <c r="B117" s="34" t="s">
        <v>171</v>
      </c>
      <c r="C117" s="35">
        <v>27136</v>
      </c>
      <c r="D117" s="35">
        <v>2548</v>
      </c>
      <c r="E117" s="36">
        <f t="shared" si="11"/>
        <v>10649.921507064364</v>
      </c>
      <c r="F117" s="37">
        <f t="shared" si="18"/>
        <v>1.32360475160721</v>
      </c>
      <c r="G117" s="38">
        <f t="shared" si="12"/>
        <v>-1562.2632963858914</v>
      </c>
      <c r="H117" s="38">
        <f t="shared" si="13"/>
        <v>0</v>
      </c>
      <c r="I117" s="36">
        <f t="shared" si="14"/>
        <v>-1562.2632963858914</v>
      </c>
      <c r="J117" s="39">
        <f t="shared" si="20"/>
        <v>-84.358110331613403</v>
      </c>
      <c r="K117" s="36">
        <f t="shared" si="15"/>
        <v>-1646.6214067175049</v>
      </c>
      <c r="L117" s="36">
        <f t="shared" si="16"/>
        <v>-3980646.8791912515</v>
      </c>
      <c r="M117" s="36">
        <f t="shared" si="17"/>
        <v>-4195591.3443162022</v>
      </c>
      <c r="N117" s="40">
        <f>'jan-feb'!M117</f>
        <v>-5531971.5659919335</v>
      </c>
      <c r="O117" s="40">
        <f t="shared" si="19"/>
        <v>1336380.2216757312</v>
      </c>
      <c r="Q117" s="4"/>
      <c r="R117" s="4"/>
      <c r="S117" s="4"/>
      <c r="T117" s="4"/>
    </row>
    <row r="118" spans="1:20" s="34" customFormat="1" x14ac:dyDescent="0.3">
      <c r="A118" s="33">
        <v>701</v>
      </c>
      <c r="B118" s="34" t="s">
        <v>172</v>
      </c>
      <c r="C118" s="35">
        <v>182132</v>
      </c>
      <c r="D118" s="35">
        <v>27178</v>
      </c>
      <c r="E118" s="36">
        <f t="shared" si="11"/>
        <v>6701.4497019648243</v>
      </c>
      <c r="F118" s="37">
        <f t="shared" si="18"/>
        <v>0.83287662376606442</v>
      </c>
      <c r="G118" s="38">
        <f t="shared" si="12"/>
        <v>806.81978667383248</v>
      </c>
      <c r="H118" s="38">
        <f t="shared" si="13"/>
        <v>189.02964843499333</v>
      </c>
      <c r="I118" s="36">
        <f t="shared" si="14"/>
        <v>995.84943510882579</v>
      </c>
      <c r="J118" s="39">
        <f t="shared" si="20"/>
        <v>-84.358110331613403</v>
      </c>
      <c r="K118" s="36">
        <f t="shared" si="15"/>
        <v>911.49132477721241</v>
      </c>
      <c r="L118" s="36">
        <f t="shared" si="16"/>
        <v>27065195.947387666</v>
      </c>
      <c r="M118" s="36">
        <f t="shared" si="17"/>
        <v>24772511.224795081</v>
      </c>
      <c r="N118" s="40">
        <f>'jan-feb'!M118</f>
        <v>11936792.738095816</v>
      </c>
      <c r="O118" s="40">
        <f t="shared" si="19"/>
        <v>12835718.486699264</v>
      </c>
      <c r="Q118" s="4"/>
      <c r="R118" s="4"/>
      <c r="S118" s="4"/>
      <c r="T118" s="4"/>
    </row>
    <row r="119" spans="1:20" s="34" customFormat="1" x14ac:dyDescent="0.3">
      <c r="A119" s="33">
        <v>702</v>
      </c>
      <c r="B119" s="34" t="s">
        <v>173</v>
      </c>
      <c r="C119" s="35">
        <v>74326</v>
      </c>
      <c r="D119" s="35">
        <v>10741</v>
      </c>
      <c r="E119" s="36">
        <f t="shared" si="11"/>
        <v>6919.8398659342702</v>
      </c>
      <c r="F119" s="37">
        <f t="shared" si="18"/>
        <v>0.86001881993553797</v>
      </c>
      <c r="G119" s="38">
        <f t="shared" si="12"/>
        <v>675.78568829216488</v>
      </c>
      <c r="H119" s="38">
        <f t="shared" si="13"/>
        <v>112.59309104568727</v>
      </c>
      <c r="I119" s="36">
        <f t="shared" si="14"/>
        <v>788.37877933785217</v>
      </c>
      <c r="J119" s="39">
        <f t="shared" si="20"/>
        <v>-84.358110331613403</v>
      </c>
      <c r="K119" s="36">
        <f t="shared" si="15"/>
        <v>704.02066900623879</v>
      </c>
      <c r="L119" s="36">
        <f t="shared" si="16"/>
        <v>8467976.46886787</v>
      </c>
      <c r="M119" s="36">
        <f t="shared" si="17"/>
        <v>7561886.0057960106</v>
      </c>
      <c r="N119" s="40">
        <f>'jan-feb'!M119</f>
        <v>4031553.8560558963</v>
      </c>
      <c r="O119" s="40">
        <f t="shared" si="19"/>
        <v>3530332.1497401143</v>
      </c>
      <c r="Q119" s="4"/>
      <c r="R119" s="4"/>
      <c r="S119" s="4"/>
      <c r="T119" s="4"/>
    </row>
    <row r="120" spans="1:20" s="34" customFormat="1" x14ac:dyDescent="0.3">
      <c r="A120" s="33">
        <v>704</v>
      </c>
      <c r="B120" s="34" t="s">
        <v>174</v>
      </c>
      <c r="C120" s="35">
        <v>324069</v>
      </c>
      <c r="D120" s="35">
        <v>42276</v>
      </c>
      <c r="E120" s="36">
        <f t="shared" si="11"/>
        <v>7665.5549247800172</v>
      </c>
      <c r="F120" s="37">
        <f t="shared" si="18"/>
        <v>0.952698563591729</v>
      </c>
      <c r="G120" s="38">
        <f t="shared" si="12"/>
        <v>228.35665298471667</v>
      </c>
      <c r="H120" s="38">
        <f t="shared" si="13"/>
        <v>0</v>
      </c>
      <c r="I120" s="36">
        <f t="shared" si="14"/>
        <v>228.35665298471667</v>
      </c>
      <c r="J120" s="39">
        <f t="shared" si="20"/>
        <v>-84.358110331613403</v>
      </c>
      <c r="K120" s="36">
        <f t="shared" si="15"/>
        <v>143.99854265310327</v>
      </c>
      <c r="L120" s="36">
        <f t="shared" si="16"/>
        <v>9654005.8615818825</v>
      </c>
      <c r="M120" s="36">
        <f t="shared" si="17"/>
        <v>6087682.3892025938</v>
      </c>
      <c r="N120" s="40">
        <f>'jan-feb'!M120</f>
        <v>5513565.6499705659</v>
      </c>
      <c r="O120" s="40">
        <f t="shared" si="19"/>
        <v>574116.7392320279</v>
      </c>
      <c r="Q120" s="4"/>
      <c r="R120" s="4"/>
      <c r="S120" s="4"/>
      <c r="T120" s="4"/>
    </row>
    <row r="121" spans="1:20" s="34" customFormat="1" x14ac:dyDescent="0.3">
      <c r="A121" s="33">
        <v>706</v>
      </c>
      <c r="B121" s="34" t="s">
        <v>175</v>
      </c>
      <c r="C121" s="35">
        <v>329468</v>
      </c>
      <c r="D121" s="35">
        <v>45820</v>
      </c>
      <c r="E121" s="36">
        <f t="shared" si="11"/>
        <v>7190.4845045831516</v>
      </c>
      <c r="F121" s="37">
        <f t="shared" si="18"/>
        <v>0.89365536171427828</v>
      </c>
      <c r="G121" s="38">
        <f t="shared" si="12"/>
        <v>513.39890510283601</v>
      </c>
      <c r="H121" s="38">
        <f t="shared" si="13"/>
        <v>17.867467518578767</v>
      </c>
      <c r="I121" s="36">
        <f t="shared" si="14"/>
        <v>531.2663726214148</v>
      </c>
      <c r="J121" s="39">
        <f t="shared" si="20"/>
        <v>-84.358110331613403</v>
      </c>
      <c r="K121" s="36">
        <f t="shared" si="15"/>
        <v>446.90826228980143</v>
      </c>
      <c r="L121" s="36">
        <f t="shared" si="16"/>
        <v>24342625.193513226</v>
      </c>
      <c r="M121" s="36">
        <f t="shared" si="17"/>
        <v>20477336.578118701</v>
      </c>
      <c r="N121" s="40">
        <f>'jan-feb'!M121</f>
        <v>14300971.961128505</v>
      </c>
      <c r="O121" s="40">
        <f t="shared" si="19"/>
        <v>6176364.6169901956</v>
      </c>
      <c r="Q121" s="4"/>
      <c r="R121" s="4"/>
      <c r="S121" s="4"/>
      <c r="T121" s="4"/>
    </row>
    <row r="122" spans="1:20" s="34" customFormat="1" x14ac:dyDescent="0.3">
      <c r="A122" s="33">
        <v>709</v>
      </c>
      <c r="B122" s="34" t="s">
        <v>176</v>
      </c>
      <c r="C122" s="35">
        <v>305596</v>
      </c>
      <c r="D122" s="35">
        <v>43867</v>
      </c>
      <c r="E122" s="36">
        <f t="shared" si="11"/>
        <v>6966.4212278022205</v>
      </c>
      <c r="F122" s="37">
        <f t="shared" si="18"/>
        <v>0.8658080937685757</v>
      </c>
      <c r="G122" s="38">
        <f t="shared" si="12"/>
        <v>647.83687117139471</v>
      </c>
      <c r="H122" s="38">
        <f t="shared" si="13"/>
        <v>96.289614391904649</v>
      </c>
      <c r="I122" s="36">
        <f t="shared" si="14"/>
        <v>744.12648556329941</v>
      </c>
      <c r="J122" s="39">
        <f t="shared" si="20"/>
        <v>-84.358110331613403</v>
      </c>
      <c r="K122" s="36">
        <f t="shared" si="15"/>
        <v>659.76837523168604</v>
      </c>
      <c r="L122" s="36">
        <f t="shared" si="16"/>
        <v>32642596.542205255</v>
      </c>
      <c r="M122" s="36">
        <f t="shared" si="17"/>
        <v>28942059.316288371</v>
      </c>
      <c r="N122" s="40">
        <f>'jan-feb'!M122</f>
        <v>18239523.373392053</v>
      </c>
      <c r="O122" s="40">
        <f t="shared" si="19"/>
        <v>10702535.942896318</v>
      </c>
      <c r="Q122" s="4"/>
      <c r="R122" s="4"/>
      <c r="S122" s="4"/>
      <c r="T122" s="4"/>
    </row>
    <row r="123" spans="1:20" s="34" customFormat="1" x14ac:dyDescent="0.3">
      <c r="A123" s="33">
        <v>711</v>
      </c>
      <c r="B123" s="34" t="s">
        <v>177</v>
      </c>
      <c r="C123" s="35">
        <v>45320</v>
      </c>
      <c r="D123" s="35">
        <v>6604</v>
      </c>
      <c r="E123" s="36">
        <f t="shared" si="11"/>
        <v>6862.5075711689888</v>
      </c>
      <c r="F123" s="37">
        <f t="shared" si="18"/>
        <v>0.85289338734699394</v>
      </c>
      <c r="G123" s="38">
        <f t="shared" si="12"/>
        <v>710.18506515133379</v>
      </c>
      <c r="H123" s="38">
        <f t="shared" si="13"/>
        <v>132.65939421353576</v>
      </c>
      <c r="I123" s="36">
        <f t="shared" si="14"/>
        <v>842.84445936486952</v>
      </c>
      <c r="J123" s="39">
        <f t="shared" si="20"/>
        <v>-84.358110331613403</v>
      </c>
      <c r="K123" s="36">
        <f t="shared" si="15"/>
        <v>758.48634903325615</v>
      </c>
      <c r="L123" s="36">
        <f t="shared" si="16"/>
        <v>5566144.8096455988</v>
      </c>
      <c r="M123" s="36">
        <f t="shared" si="17"/>
        <v>5009043.8490156233</v>
      </c>
      <c r="N123" s="40">
        <f>'jan-feb'!M123</f>
        <v>1937326.7400980506</v>
      </c>
      <c r="O123" s="40">
        <f t="shared" si="19"/>
        <v>3071717.1089175725</v>
      </c>
      <c r="Q123" s="4"/>
      <c r="R123" s="4"/>
      <c r="S123" s="4"/>
      <c r="T123" s="4"/>
    </row>
    <row r="124" spans="1:20" s="34" customFormat="1" x14ac:dyDescent="0.3">
      <c r="A124" s="33">
        <v>713</v>
      </c>
      <c r="B124" s="34" t="s">
        <v>178</v>
      </c>
      <c r="C124" s="35">
        <v>68370</v>
      </c>
      <c r="D124" s="35">
        <v>9297</v>
      </c>
      <c r="E124" s="36">
        <f t="shared" si="11"/>
        <v>7353.9851565020972</v>
      </c>
      <c r="F124" s="37">
        <f t="shared" si="18"/>
        <v>0.91397572178709596</v>
      </c>
      <c r="G124" s="38">
        <f t="shared" si="12"/>
        <v>415.29851395146869</v>
      </c>
      <c r="H124" s="38">
        <f t="shared" si="13"/>
        <v>0</v>
      </c>
      <c r="I124" s="36">
        <f t="shared" si="14"/>
        <v>415.29851395146869</v>
      </c>
      <c r="J124" s="39">
        <f t="shared" si="20"/>
        <v>-84.358110331613403</v>
      </c>
      <c r="K124" s="36">
        <f t="shared" si="15"/>
        <v>330.94040361985526</v>
      </c>
      <c r="L124" s="36">
        <f t="shared" si="16"/>
        <v>3861030.2842068044</v>
      </c>
      <c r="M124" s="36">
        <f t="shared" si="17"/>
        <v>3076752.9324537944</v>
      </c>
      <c r="N124" s="40">
        <f>'jan-feb'!M124</f>
        <v>2207872.5397776463</v>
      </c>
      <c r="O124" s="40">
        <f t="shared" si="19"/>
        <v>868880.3926761481</v>
      </c>
      <c r="Q124" s="4"/>
      <c r="R124" s="4"/>
      <c r="S124" s="4"/>
      <c r="T124" s="4"/>
    </row>
    <row r="125" spans="1:20" s="34" customFormat="1" x14ac:dyDescent="0.3">
      <c r="A125" s="33">
        <v>714</v>
      </c>
      <c r="B125" s="34" t="s">
        <v>179</v>
      </c>
      <c r="C125" s="35">
        <v>20617</v>
      </c>
      <c r="D125" s="35">
        <v>3163</v>
      </c>
      <c r="E125" s="36">
        <f t="shared" si="11"/>
        <v>6518.1789440404682</v>
      </c>
      <c r="F125" s="37">
        <f t="shared" si="18"/>
        <v>0.81009917457468539</v>
      </c>
      <c r="G125" s="38">
        <f t="shared" si="12"/>
        <v>916.78224142844613</v>
      </c>
      <c r="H125" s="38">
        <f t="shared" si="13"/>
        <v>253.17441370851796</v>
      </c>
      <c r="I125" s="36">
        <f t="shared" si="14"/>
        <v>1169.9566551369642</v>
      </c>
      <c r="J125" s="39">
        <f t="shared" si="20"/>
        <v>-84.358110331613403</v>
      </c>
      <c r="K125" s="36">
        <f t="shared" si="15"/>
        <v>1085.5985448053507</v>
      </c>
      <c r="L125" s="36">
        <f t="shared" si="16"/>
        <v>3700572.9001982175</v>
      </c>
      <c r="M125" s="36">
        <f t="shared" si="17"/>
        <v>3433748.1972193243</v>
      </c>
      <c r="N125" s="40">
        <f>'jan-feb'!M125</f>
        <v>1746069.704562407</v>
      </c>
      <c r="O125" s="40">
        <f t="shared" si="19"/>
        <v>1687678.4926569173</v>
      </c>
      <c r="Q125" s="4"/>
      <c r="R125" s="4"/>
      <c r="S125" s="4"/>
      <c r="T125" s="4"/>
    </row>
    <row r="126" spans="1:20" s="34" customFormat="1" x14ac:dyDescent="0.3">
      <c r="A126" s="33">
        <v>716</v>
      </c>
      <c r="B126" s="34" t="s">
        <v>180</v>
      </c>
      <c r="C126" s="35">
        <v>61272</v>
      </c>
      <c r="D126" s="35">
        <v>9361</v>
      </c>
      <c r="E126" s="36">
        <f t="shared" si="11"/>
        <v>6545.454545454545</v>
      </c>
      <c r="F126" s="37">
        <f t="shared" si="18"/>
        <v>0.81348906957162681</v>
      </c>
      <c r="G126" s="38">
        <f t="shared" si="12"/>
        <v>900.41688058</v>
      </c>
      <c r="H126" s="38">
        <f t="shared" si="13"/>
        <v>243.62795321359107</v>
      </c>
      <c r="I126" s="36">
        <f t="shared" si="14"/>
        <v>1144.0448337935911</v>
      </c>
      <c r="J126" s="39">
        <f t="shared" si="20"/>
        <v>-84.358110331613403</v>
      </c>
      <c r="K126" s="36">
        <f t="shared" si="15"/>
        <v>1059.6867234619776</v>
      </c>
      <c r="L126" s="36">
        <f t="shared" si="16"/>
        <v>10709403.689141806</v>
      </c>
      <c r="M126" s="36">
        <f t="shared" si="17"/>
        <v>9919727.4183275718</v>
      </c>
      <c r="N126" s="40">
        <f>'jan-feb'!M126</f>
        <v>4738934.7310808366</v>
      </c>
      <c r="O126" s="40">
        <f t="shared" si="19"/>
        <v>5180792.6872467352</v>
      </c>
      <c r="Q126" s="4"/>
      <c r="R126" s="4"/>
      <c r="S126" s="4"/>
      <c r="T126" s="4"/>
    </row>
    <row r="127" spans="1:20" s="34" customFormat="1" x14ac:dyDescent="0.3">
      <c r="A127" s="33">
        <v>719</v>
      </c>
      <c r="B127" s="34" t="s">
        <v>181</v>
      </c>
      <c r="C127" s="35">
        <v>38063</v>
      </c>
      <c r="D127" s="35">
        <v>5937</v>
      </c>
      <c r="E127" s="36">
        <f t="shared" si="11"/>
        <v>6411.1504126663294</v>
      </c>
      <c r="F127" s="37">
        <f t="shared" si="18"/>
        <v>0.79679734201278507</v>
      </c>
      <c r="G127" s="38">
        <f t="shared" si="12"/>
        <v>980.99936025292936</v>
      </c>
      <c r="H127" s="38">
        <f t="shared" si="13"/>
        <v>290.63439968946653</v>
      </c>
      <c r="I127" s="36">
        <f t="shared" si="14"/>
        <v>1271.633759942396</v>
      </c>
      <c r="J127" s="39">
        <f t="shared" si="20"/>
        <v>-84.358110331613403</v>
      </c>
      <c r="K127" s="36">
        <f t="shared" si="15"/>
        <v>1187.2756496107825</v>
      </c>
      <c r="L127" s="36">
        <f t="shared" si="16"/>
        <v>7549689.6327780047</v>
      </c>
      <c r="M127" s="36">
        <f t="shared" si="17"/>
        <v>7048855.5317392154</v>
      </c>
      <c r="N127" s="40">
        <f>'jan-feb'!M127</f>
        <v>2654382.4963601041</v>
      </c>
      <c r="O127" s="40">
        <f t="shared" si="19"/>
        <v>4394473.0353791118</v>
      </c>
      <c r="Q127" s="4"/>
      <c r="R127" s="4"/>
      <c r="S127" s="4"/>
      <c r="T127" s="4"/>
    </row>
    <row r="128" spans="1:20" s="34" customFormat="1" x14ac:dyDescent="0.3">
      <c r="A128" s="33">
        <v>720</v>
      </c>
      <c r="B128" s="34" t="s">
        <v>182</v>
      </c>
      <c r="C128" s="35">
        <v>78687</v>
      </c>
      <c r="D128" s="35">
        <v>11657</v>
      </c>
      <c r="E128" s="36">
        <f t="shared" si="11"/>
        <v>6750.1930170712876</v>
      </c>
      <c r="F128" s="37">
        <f t="shared" si="18"/>
        <v>0.83893459174650509</v>
      </c>
      <c r="G128" s="38">
        <f t="shared" si="12"/>
        <v>777.57379760995445</v>
      </c>
      <c r="H128" s="38">
        <f t="shared" si="13"/>
        <v>171.96948814773117</v>
      </c>
      <c r="I128" s="36">
        <f t="shared" si="14"/>
        <v>949.54328575768568</v>
      </c>
      <c r="J128" s="39">
        <f t="shared" si="20"/>
        <v>-84.358110331613403</v>
      </c>
      <c r="K128" s="36">
        <f t="shared" si="15"/>
        <v>865.18517542607231</v>
      </c>
      <c r="L128" s="36">
        <f t="shared" si="16"/>
        <v>11068826.082077341</v>
      </c>
      <c r="M128" s="36">
        <f t="shared" si="17"/>
        <v>10085463.589941725</v>
      </c>
      <c r="N128" s="40">
        <f>'jan-feb'!M128</f>
        <v>5109459.5940828221</v>
      </c>
      <c r="O128" s="40">
        <f t="shared" si="19"/>
        <v>4976003.995858903</v>
      </c>
      <c r="Q128" s="4"/>
      <c r="R128" s="4"/>
      <c r="S128" s="4"/>
      <c r="T128" s="4"/>
    </row>
    <row r="129" spans="1:20" s="34" customFormat="1" x14ac:dyDescent="0.3">
      <c r="A129" s="33">
        <v>722</v>
      </c>
      <c r="B129" s="34" t="s">
        <v>183</v>
      </c>
      <c r="C129" s="35">
        <v>173495</v>
      </c>
      <c r="D129" s="35">
        <v>21621</v>
      </c>
      <c r="E129" s="36">
        <f t="shared" si="11"/>
        <v>8024.3744507654592</v>
      </c>
      <c r="F129" s="37">
        <f t="shared" si="18"/>
        <v>0.99729374950448346</v>
      </c>
      <c r="G129" s="38">
        <f t="shared" si="12"/>
        <v>13.06493739345151</v>
      </c>
      <c r="H129" s="38">
        <f t="shared" si="13"/>
        <v>0</v>
      </c>
      <c r="I129" s="36">
        <f t="shared" si="14"/>
        <v>13.06493739345151</v>
      </c>
      <c r="J129" s="39">
        <f t="shared" si="20"/>
        <v>-84.358110331613403</v>
      </c>
      <c r="K129" s="36">
        <f t="shared" si="15"/>
        <v>-71.293172938161888</v>
      </c>
      <c r="L129" s="36">
        <f t="shared" si="16"/>
        <v>282477.01138381509</v>
      </c>
      <c r="M129" s="36">
        <f t="shared" si="17"/>
        <v>-1541429.6920959982</v>
      </c>
      <c r="N129" s="40">
        <f>'jan-feb'!M129</f>
        <v>1807952.5006626379</v>
      </c>
      <c r="O129" s="40">
        <f t="shared" si="19"/>
        <v>-3349382.1927586361</v>
      </c>
      <c r="Q129" s="4"/>
      <c r="R129" s="4"/>
      <c r="S129" s="4"/>
      <c r="T129" s="4"/>
    </row>
    <row r="130" spans="1:20" s="34" customFormat="1" x14ac:dyDescent="0.3">
      <c r="A130" s="33">
        <v>723</v>
      </c>
      <c r="B130" s="34" t="s">
        <v>184</v>
      </c>
      <c r="C130" s="35">
        <v>38474</v>
      </c>
      <c r="D130" s="35">
        <v>4971</v>
      </c>
      <c r="E130" s="36">
        <f t="shared" si="11"/>
        <v>7739.6902031784348</v>
      </c>
      <c r="F130" s="37">
        <f t="shared" si="18"/>
        <v>0.96191232227387324</v>
      </c>
      <c r="G130" s="38">
        <f t="shared" si="12"/>
        <v>183.87548594566616</v>
      </c>
      <c r="H130" s="38">
        <f t="shared" si="13"/>
        <v>0</v>
      </c>
      <c r="I130" s="36">
        <f t="shared" si="14"/>
        <v>183.87548594566616</v>
      </c>
      <c r="J130" s="39">
        <f t="shared" si="20"/>
        <v>-84.358110331613403</v>
      </c>
      <c r="K130" s="36">
        <f t="shared" si="15"/>
        <v>99.517375614052753</v>
      </c>
      <c r="L130" s="36">
        <f t="shared" si="16"/>
        <v>914045.04063590651</v>
      </c>
      <c r="M130" s="36">
        <f t="shared" si="17"/>
        <v>494700.87417745625</v>
      </c>
      <c r="N130" s="40">
        <f>'jan-feb'!M130</f>
        <v>345217.717996113</v>
      </c>
      <c r="O130" s="40">
        <f t="shared" si="19"/>
        <v>149483.15618134325</v>
      </c>
      <c r="Q130" s="4"/>
      <c r="R130" s="4"/>
      <c r="S130" s="4"/>
      <c r="T130" s="4"/>
    </row>
    <row r="131" spans="1:20" s="34" customFormat="1" x14ac:dyDescent="0.3">
      <c r="A131" s="33">
        <v>728</v>
      </c>
      <c r="B131" s="34" t="s">
        <v>185</v>
      </c>
      <c r="C131" s="35">
        <v>16705</v>
      </c>
      <c r="D131" s="35">
        <v>2474</v>
      </c>
      <c r="E131" s="36">
        <f t="shared" si="11"/>
        <v>6752.2231204527079</v>
      </c>
      <c r="F131" s="37">
        <f t="shared" si="18"/>
        <v>0.83918689919122369</v>
      </c>
      <c r="G131" s="38">
        <f t="shared" si="12"/>
        <v>776.35573558110229</v>
      </c>
      <c r="H131" s="38">
        <f t="shared" si="13"/>
        <v>171.25895196423406</v>
      </c>
      <c r="I131" s="36">
        <f t="shared" si="14"/>
        <v>947.61468754533632</v>
      </c>
      <c r="J131" s="39">
        <f t="shared" si="20"/>
        <v>-84.358110331613403</v>
      </c>
      <c r="K131" s="36">
        <f t="shared" si="15"/>
        <v>863.25657721372295</v>
      </c>
      <c r="L131" s="36">
        <f t="shared" si="16"/>
        <v>2344398.7369871619</v>
      </c>
      <c r="M131" s="36">
        <f t="shared" si="17"/>
        <v>2135696.7720267507</v>
      </c>
      <c r="N131" s="40">
        <f>'jan-feb'!M131</f>
        <v>1126236.8950639877</v>
      </c>
      <c r="O131" s="40">
        <f t="shared" si="19"/>
        <v>1009459.876962763</v>
      </c>
      <c r="Q131" s="4"/>
      <c r="R131" s="4"/>
      <c r="S131" s="4"/>
      <c r="T131" s="4"/>
    </row>
    <row r="132" spans="1:20" s="34" customFormat="1" x14ac:dyDescent="0.3">
      <c r="A132" s="33">
        <v>805</v>
      </c>
      <c r="B132" s="34" t="s">
        <v>186</v>
      </c>
      <c r="C132" s="35">
        <v>258928</v>
      </c>
      <c r="D132" s="35">
        <v>35955</v>
      </c>
      <c r="E132" s="36">
        <f t="shared" si="11"/>
        <v>7201.4462522597696</v>
      </c>
      <c r="F132" s="37">
        <f t="shared" si="18"/>
        <v>0.89501772117402323</v>
      </c>
      <c r="G132" s="38">
        <f t="shared" si="12"/>
        <v>506.82185649686522</v>
      </c>
      <c r="H132" s="38">
        <f t="shared" si="13"/>
        <v>14.030855831762482</v>
      </c>
      <c r="I132" s="36">
        <f t="shared" si="14"/>
        <v>520.85271232862772</v>
      </c>
      <c r="J132" s="39">
        <f t="shared" si="20"/>
        <v>-84.358110331613403</v>
      </c>
      <c r="K132" s="36">
        <f t="shared" si="15"/>
        <v>436.49460199701434</v>
      </c>
      <c r="L132" s="36">
        <f t="shared" si="16"/>
        <v>18727259.271775808</v>
      </c>
      <c r="M132" s="36">
        <f t="shared" si="17"/>
        <v>15694163.41480265</v>
      </c>
      <c r="N132" s="40">
        <f>'jan-feb'!M132</f>
        <v>8946153.7235350404</v>
      </c>
      <c r="O132" s="40">
        <f t="shared" si="19"/>
        <v>6748009.6912676096</v>
      </c>
      <c r="Q132" s="4"/>
      <c r="R132" s="4"/>
      <c r="S132" s="4"/>
      <c r="T132" s="4"/>
    </row>
    <row r="133" spans="1:20" s="34" customFormat="1" x14ac:dyDescent="0.3">
      <c r="A133" s="33">
        <v>806</v>
      </c>
      <c r="B133" s="34" t="s">
        <v>187</v>
      </c>
      <c r="C133" s="35">
        <v>368418</v>
      </c>
      <c r="D133" s="35">
        <v>53952</v>
      </c>
      <c r="E133" s="36">
        <f t="shared" si="11"/>
        <v>6828.6254448398577</v>
      </c>
      <c r="F133" s="37">
        <f t="shared" si="18"/>
        <v>0.84868241326854221</v>
      </c>
      <c r="G133" s="38">
        <f t="shared" si="12"/>
        <v>730.51434094881245</v>
      </c>
      <c r="H133" s="38">
        <f t="shared" si="13"/>
        <v>144.51813842873165</v>
      </c>
      <c r="I133" s="36">
        <f t="shared" si="14"/>
        <v>875.03247937754406</v>
      </c>
      <c r="J133" s="39">
        <f t="shared" si="20"/>
        <v>-84.358110331613403</v>
      </c>
      <c r="K133" s="36">
        <f t="shared" si="15"/>
        <v>790.67436904593069</v>
      </c>
      <c r="L133" s="36">
        <f t="shared" si="16"/>
        <v>47209752.32737726</v>
      </c>
      <c r="M133" s="36">
        <f t="shared" si="17"/>
        <v>42658463.558766052</v>
      </c>
      <c r="N133" s="40">
        <f>'jan-feb'!M133</f>
        <v>21920927.268590249</v>
      </c>
      <c r="O133" s="40">
        <f t="shared" si="19"/>
        <v>20737536.290175803</v>
      </c>
      <c r="Q133" s="4"/>
      <c r="R133" s="4"/>
      <c r="S133" s="4"/>
      <c r="T133" s="4"/>
    </row>
    <row r="134" spans="1:20" s="34" customFormat="1" x14ac:dyDescent="0.3">
      <c r="A134" s="33">
        <v>807</v>
      </c>
      <c r="B134" s="34" t="s">
        <v>188</v>
      </c>
      <c r="C134" s="35">
        <v>87666</v>
      </c>
      <c r="D134" s="35">
        <v>12717</v>
      </c>
      <c r="E134" s="36">
        <f t="shared" si="11"/>
        <v>6893.606982778957</v>
      </c>
      <c r="F134" s="37">
        <f t="shared" si="18"/>
        <v>0.8567585171464801</v>
      </c>
      <c r="G134" s="38">
        <f t="shared" si="12"/>
        <v>691.52541818535281</v>
      </c>
      <c r="H134" s="38">
        <f t="shared" si="13"/>
        <v>121.77460015004689</v>
      </c>
      <c r="I134" s="36">
        <f t="shared" si="14"/>
        <v>813.30001833539973</v>
      </c>
      <c r="J134" s="39">
        <f t="shared" si="20"/>
        <v>-84.358110331613403</v>
      </c>
      <c r="K134" s="36">
        <f t="shared" si="15"/>
        <v>728.94190800378635</v>
      </c>
      <c r="L134" s="36">
        <f t="shared" si="16"/>
        <v>10342736.333171278</v>
      </c>
      <c r="M134" s="36">
        <f t="shared" si="17"/>
        <v>9269954.2440841515</v>
      </c>
      <c r="N134" s="40">
        <f>'jan-feb'!M134</f>
        <v>1748624.5664366477</v>
      </c>
      <c r="O134" s="40">
        <f t="shared" si="19"/>
        <v>7521329.677647504</v>
      </c>
      <c r="Q134" s="4"/>
      <c r="R134" s="4"/>
      <c r="S134" s="4"/>
      <c r="T134" s="4"/>
    </row>
    <row r="135" spans="1:20" s="34" customFormat="1" x14ac:dyDescent="0.3">
      <c r="A135" s="33">
        <v>811</v>
      </c>
      <c r="B135" s="34" t="s">
        <v>189</v>
      </c>
      <c r="C135" s="35">
        <v>15375</v>
      </c>
      <c r="D135" s="35">
        <v>2335</v>
      </c>
      <c r="E135" s="36">
        <f t="shared" si="11"/>
        <v>6584.5824411134899</v>
      </c>
      <c r="F135" s="37">
        <f t="shared" si="18"/>
        <v>0.81835200387402685</v>
      </c>
      <c r="G135" s="38">
        <f t="shared" si="12"/>
        <v>876.94014318463303</v>
      </c>
      <c r="H135" s="38">
        <f t="shared" si="13"/>
        <v>229.93318973296036</v>
      </c>
      <c r="I135" s="36">
        <f t="shared" si="14"/>
        <v>1106.8733329175934</v>
      </c>
      <c r="J135" s="39">
        <f t="shared" si="20"/>
        <v>-84.358110331613403</v>
      </c>
      <c r="K135" s="36">
        <f t="shared" si="15"/>
        <v>1022.51522258598</v>
      </c>
      <c r="L135" s="36">
        <f t="shared" si="16"/>
        <v>2584549.2323625805</v>
      </c>
      <c r="M135" s="36">
        <f t="shared" si="17"/>
        <v>2387573.0447382634</v>
      </c>
      <c r="N135" s="40">
        <f>'jan-feb'!M135</f>
        <v>1120368.2295773693</v>
      </c>
      <c r="O135" s="40">
        <f t="shared" si="19"/>
        <v>1267204.8151608941</v>
      </c>
      <c r="Q135" s="4"/>
      <c r="R135" s="4"/>
      <c r="S135" s="4"/>
      <c r="T135" s="4"/>
    </row>
    <row r="136" spans="1:20" s="34" customFormat="1" x14ac:dyDescent="0.3">
      <c r="A136" s="33">
        <v>814</v>
      </c>
      <c r="B136" s="34" t="s">
        <v>190</v>
      </c>
      <c r="C136" s="35">
        <v>99181</v>
      </c>
      <c r="D136" s="35">
        <v>14088</v>
      </c>
      <c r="E136" s="36">
        <f t="shared" ref="E136:E199" si="21">(C136*1000)/D136</f>
        <v>7040.1050539466214</v>
      </c>
      <c r="F136" s="37">
        <f t="shared" si="18"/>
        <v>0.87496574458662502</v>
      </c>
      <c r="G136" s="38">
        <f t="shared" ref="G136:G199" si="22">(E$437-E136)*0.6</f>
        <v>603.6265754847542</v>
      </c>
      <c r="H136" s="38">
        <f t="shared" ref="H136:H199" si="23">IF(E136&gt;=E$437*0.9,0,IF(E136&lt;0.9*E$437,(E$437*0.9-E136)*0.35))</f>
        <v>70.500275241364349</v>
      </c>
      <c r="I136" s="36">
        <f t="shared" ref="I136:I199" si="24">G136+H136</f>
        <v>674.12685072611851</v>
      </c>
      <c r="J136" s="39">
        <f t="shared" si="20"/>
        <v>-84.358110331613403</v>
      </c>
      <c r="K136" s="36">
        <f t="shared" ref="K136:K199" si="25">I136+J136</f>
        <v>589.76874039450513</v>
      </c>
      <c r="L136" s="36">
        <f t="shared" ref="L136:L199" si="26">(I136*D136)</f>
        <v>9497099.0730295572</v>
      </c>
      <c r="M136" s="36">
        <f t="shared" ref="M136:M199" si="27">(K136*D136)</f>
        <v>8308662.0146777881</v>
      </c>
      <c r="N136" s="40">
        <f>'jan-feb'!M136</f>
        <v>3881346.110614982</v>
      </c>
      <c r="O136" s="40">
        <f t="shared" si="19"/>
        <v>4427315.9040628057</v>
      </c>
      <c r="Q136" s="4"/>
      <c r="R136" s="4"/>
      <c r="S136" s="4"/>
      <c r="T136" s="4"/>
    </row>
    <row r="137" spans="1:20" s="34" customFormat="1" x14ac:dyDescent="0.3">
      <c r="A137" s="33">
        <v>815</v>
      </c>
      <c r="B137" s="34" t="s">
        <v>191</v>
      </c>
      <c r="C137" s="35">
        <v>66047</v>
      </c>
      <c r="D137" s="35">
        <v>10607</v>
      </c>
      <c r="E137" s="36">
        <f t="shared" si="21"/>
        <v>6226.7370604317903</v>
      </c>
      <c r="F137" s="37">
        <f t="shared" ref="F137:F200" si="28">IF(ISNUMBER(C137),E137/E$437,"")</f>
        <v>0.77387788771300092</v>
      </c>
      <c r="G137" s="38">
        <f t="shared" si="22"/>
        <v>1091.6473715936529</v>
      </c>
      <c r="H137" s="38">
        <f t="shared" si="23"/>
        <v>355.17907297155523</v>
      </c>
      <c r="I137" s="36">
        <f t="shared" si="24"/>
        <v>1446.826444565208</v>
      </c>
      <c r="J137" s="39">
        <f t="shared" si="20"/>
        <v>-84.358110331613403</v>
      </c>
      <c r="K137" s="36">
        <f t="shared" si="25"/>
        <v>1362.4683342335945</v>
      </c>
      <c r="L137" s="36">
        <f t="shared" si="26"/>
        <v>15346488.097503161</v>
      </c>
      <c r="M137" s="36">
        <f t="shared" si="27"/>
        <v>14451701.621215736</v>
      </c>
      <c r="N137" s="40">
        <f>'jan-feb'!M137</f>
        <v>6489218.9555148399</v>
      </c>
      <c r="O137" s="40">
        <f t="shared" ref="O137:O200" si="29">M137-N137</f>
        <v>7962482.6657008966</v>
      </c>
      <c r="Q137" s="4"/>
      <c r="R137" s="4"/>
      <c r="S137" s="4"/>
      <c r="T137" s="4"/>
    </row>
    <row r="138" spans="1:20" s="34" customFormat="1" x14ac:dyDescent="0.3">
      <c r="A138" s="33">
        <v>817</v>
      </c>
      <c r="B138" s="34" t="s">
        <v>192</v>
      </c>
      <c r="C138" s="35">
        <v>23877</v>
      </c>
      <c r="D138" s="35">
        <v>4136</v>
      </c>
      <c r="E138" s="36">
        <f t="shared" si="21"/>
        <v>5772.9690522243718</v>
      </c>
      <c r="F138" s="37">
        <f t="shared" si="28"/>
        <v>0.71748221461885853</v>
      </c>
      <c r="G138" s="38">
        <f t="shared" si="22"/>
        <v>1363.9081765181038</v>
      </c>
      <c r="H138" s="38">
        <f t="shared" si="23"/>
        <v>513.99787584415174</v>
      </c>
      <c r="I138" s="36">
        <f t="shared" si="24"/>
        <v>1877.9060523622557</v>
      </c>
      <c r="J138" s="39">
        <f t="shared" ref="J138:J201" si="30">I$439</f>
        <v>-84.358110331613403</v>
      </c>
      <c r="K138" s="36">
        <f t="shared" si="25"/>
        <v>1793.5479420306422</v>
      </c>
      <c r="L138" s="36">
        <f t="shared" si="26"/>
        <v>7767019.4325702898</v>
      </c>
      <c r="M138" s="36">
        <f t="shared" si="27"/>
        <v>7418114.2882387359</v>
      </c>
      <c r="N138" s="40">
        <f>'jan-feb'!M138</f>
        <v>3081050.3629687359</v>
      </c>
      <c r="O138" s="40">
        <f t="shared" si="29"/>
        <v>4337063.9252700005</v>
      </c>
      <c r="Q138" s="4"/>
      <c r="R138" s="4"/>
      <c r="S138" s="4"/>
      <c r="T138" s="4"/>
    </row>
    <row r="139" spans="1:20" s="34" customFormat="1" x14ac:dyDescent="0.3">
      <c r="A139" s="33">
        <v>819</v>
      </c>
      <c r="B139" s="34" t="s">
        <v>193</v>
      </c>
      <c r="C139" s="35">
        <v>42954</v>
      </c>
      <c r="D139" s="35">
        <v>6534</v>
      </c>
      <c r="E139" s="36">
        <f t="shared" si="21"/>
        <v>6573.9210284664832</v>
      </c>
      <c r="F139" s="37">
        <f t="shared" si="28"/>
        <v>0.81702697096847321</v>
      </c>
      <c r="G139" s="38">
        <f t="shared" si="22"/>
        <v>883.33699077283711</v>
      </c>
      <c r="H139" s="38">
        <f t="shared" si="23"/>
        <v>233.6646841594127</v>
      </c>
      <c r="I139" s="36">
        <f t="shared" si="24"/>
        <v>1117.0016749322499</v>
      </c>
      <c r="J139" s="39">
        <f t="shared" si="30"/>
        <v>-84.358110331613403</v>
      </c>
      <c r="K139" s="36">
        <f t="shared" si="25"/>
        <v>1032.6435646006364</v>
      </c>
      <c r="L139" s="36">
        <f t="shared" si="26"/>
        <v>7298488.9440073213</v>
      </c>
      <c r="M139" s="36">
        <f t="shared" si="27"/>
        <v>6747293.0511005586</v>
      </c>
      <c r="N139" s="40">
        <f>'jan-feb'!M139</f>
        <v>1938554.0308601847</v>
      </c>
      <c r="O139" s="40">
        <f t="shared" si="29"/>
        <v>4808739.0202403739</v>
      </c>
      <c r="Q139" s="4"/>
      <c r="R139" s="4"/>
      <c r="S139" s="4"/>
      <c r="T139" s="4"/>
    </row>
    <row r="140" spans="1:20" s="34" customFormat="1" x14ac:dyDescent="0.3">
      <c r="A140" s="33">
        <v>821</v>
      </c>
      <c r="B140" s="34" t="s">
        <v>194</v>
      </c>
      <c r="C140" s="35">
        <v>36162</v>
      </c>
      <c r="D140" s="35">
        <v>6101</v>
      </c>
      <c r="E140" s="36">
        <f t="shared" si="21"/>
        <v>5927.2250450745778</v>
      </c>
      <c r="F140" s="37">
        <f t="shared" si="28"/>
        <v>0.73665362024518044</v>
      </c>
      <c r="G140" s="38">
        <f t="shared" si="22"/>
        <v>1271.3545808079803</v>
      </c>
      <c r="H140" s="38">
        <f t="shared" si="23"/>
        <v>460.00827834657957</v>
      </c>
      <c r="I140" s="36">
        <f t="shared" si="24"/>
        <v>1731.3628591545598</v>
      </c>
      <c r="J140" s="39">
        <f t="shared" si="30"/>
        <v>-84.358110331613403</v>
      </c>
      <c r="K140" s="36">
        <f t="shared" si="25"/>
        <v>1647.0047488229463</v>
      </c>
      <c r="L140" s="36">
        <f t="shared" si="26"/>
        <v>10563044.803701969</v>
      </c>
      <c r="M140" s="36">
        <f t="shared" si="27"/>
        <v>10048375.972568795</v>
      </c>
      <c r="N140" s="40">
        <f>'jan-feb'!M140</f>
        <v>4783469.9865745315</v>
      </c>
      <c r="O140" s="40">
        <f t="shared" si="29"/>
        <v>5264905.9859942636</v>
      </c>
      <c r="Q140" s="4"/>
      <c r="R140" s="4"/>
      <c r="S140" s="4"/>
      <c r="T140" s="4"/>
    </row>
    <row r="141" spans="1:20" s="34" customFormat="1" x14ac:dyDescent="0.3">
      <c r="A141" s="33">
        <v>822</v>
      </c>
      <c r="B141" s="34" t="s">
        <v>195</v>
      </c>
      <c r="C141" s="35">
        <v>27327</v>
      </c>
      <c r="D141" s="35">
        <v>4338</v>
      </c>
      <c r="E141" s="36">
        <f t="shared" si="21"/>
        <v>6299.4467496542184</v>
      </c>
      <c r="F141" s="37">
        <f t="shared" si="28"/>
        <v>0.78291446982103352</v>
      </c>
      <c r="G141" s="38">
        <f t="shared" si="22"/>
        <v>1048.021558060196</v>
      </c>
      <c r="H141" s="38">
        <f t="shared" si="23"/>
        <v>329.73068174370542</v>
      </c>
      <c r="I141" s="36">
        <f t="shared" si="24"/>
        <v>1377.7522398039014</v>
      </c>
      <c r="J141" s="39">
        <f t="shared" si="30"/>
        <v>-84.358110331613403</v>
      </c>
      <c r="K141" s="36">
        <f t="shared" si="25"/>
        <v>1293.3941294722879</v>
      </c>
      <c r="L141" s="36">
        <f t="shared" si="26"/>
        <v>5976689.2162693245</v>
      </c>
      <c r="M141" s="36">
        <f t="shared" si="27"/>
        <v>5610743.7336507849</v>
      </c>
      <c r="N141" s="40">
        <f>'jan-feb'!M141</f>
        <v>2464704.4667694331</v>
      </c>
      <c r="O141" s="40">
        <f t="shared" si="29"/>
        <v>3146039.2668813518</v>
      </c>
      <c r="Q141" s="4"/>
      <c r="R141" s="4"/>
      <c r="S141" s="4"/>
      <c r="T141" s="4"/>
    </row>
    <row r="142" spans="1:20" s="34" customFormat="1" x14ac:dyDescent="0.3">
      <c r="A142" s="33">
        <v>826</v>
      </c>
      <c r="B142" s="34" t="s">
        <v>196</v>
      </c>
      <c r="C142" s="35">
        <v>63534</v>
      </c>
      <c r="D142" s="35">
        <v>5940</v>
      </c>
      <c r="E142" s="36">
        <f t="shared" si="21"/>
        <v>10695.959595959595</v>
      </c>
      <c r="F142" s="37">
        <f t="shared" si="28"/>
        <v>1.3293265058169688</v>
      </c>
      <c r="G142" s="38">
        <f t="shared" si="22"/>
        <v>-1589.8861497230303</v>
      </c>
      <c r="H142" s="38">
        <f t="shared" si="23"/>
        <v>0</v>
      </c>
      <c r="I142" s="36">
        <f t="shared" si="24"/>
        <v>-1589.8861497230303</v>
      </c>
      <c r="J142" s="39">
        <f t="shared" si="30"/>
        <v>-84.358110331613403</v>
      </c>
      <c r="K142" s="36">
        <f t="shared" si="25"/>
        <v>-1674.2442600546437</v>
      </c>
      <c r="L142" s="36">
        <f t="shared" si="26"/>
        <v>-9443923.7293548007</v>
      </c>
      <c r="M142" s="36">
        <f t="shared" si="27"/>
        <v>-9945010.904724583</v>
      </c>
      <c r="N142" s="40">
        <f>'jan-feb'!M142</f>
        <v>-11600027.591048699</v>
      </c>
      <c r="O142" s="40">
        <f t="shared" si="29"/>
        <v>1655016.6863241158</v>
      </c>
      <c r="Q142" s="4"/>
      <c r="R142" s="4"/>
      <c r="S142" s="4"/>
      <c r="T142" s="4"/>
    </row>
    <row r="143" spans="1:20" s="34" customFormat="1" x14ac:dyDescent="0.3">
      <c r="A143" s="33">
        <v>827</v>
      </c>
      <c r="B143" s="34" t="s">
        <v>197</v>
      </c>
      <c r="C143" s="35">
        <v>12842</v>
      </c>
      <c r="D143" s="35">
        <v>1613</v>
      </c>
      <c r="E143" s="36">
        <f t="shared" si="21"/>
        <v>7961.5623062616241</v>
      </c>
      <c r="F143" s="37">
        <f t="shared" si="28"/>
        <v>0.98948726446431046</v>
      </c>
      <c r="G143" s="38">
        <f t="shared" si="22"/>
        <v>50.752224095752531</v>
      </c>
      <c r="H143" s="38">
        <f t="shared" si="23"/>
        <v>0</v>
      </c>
      <c r="I143" s="36">
        <f t="shared" si="24"/>
        <v>50.752224095752531</v>
      </c>
      <c r="J143" s="39">
        <f t="shared" si="30"/>
        <v>-84.358110331613403</v>
      </c>
      <c r="K143" s="36">
        <f t="shared" si="25"/>
        <v>-33.605886235860872</v>
      </c>
      <c r="L143" s="36">
        <f t="shared" si="26"/>
        <v>81863.337466448836</v>
      </c>
      <c r="M143" s="36">
        <f t="shared" si="27"/>
        <v>-54206.294498443589</v>
      </c>
      <c r="N143" s="40">
        <f>'jan-feb'!M143</f>
        <v>-848752.40814167552</v>
      </c>
      <c r="O143" s="40">
        <f t="shared" si="29"/>
        <v>794546.11364323192</v>
      </c>
      <c r="Q143" s="4"/>
      <c r="R143" s="4"/>
      <c r="S143" s="4"/>
      <c r="T143" s="4"/>
    </row>
    <row r="144" spans="1:20" s="34" customFormat="1" x14ac:dyDescent="0.3">
      <c r="A144" s="33">
        <v>828</v>
      </c>
      <c r="B144" s="34" t="s">
        <v>198</v>
      </c>
      <c r="C144" s="35">
        <v>21822</v>
      </c>
      <c r="D144" s="35">
        <v>2991</v>
      </c>
      <c r="E144" s="36">
        <f t="shared" si="21"/>
        <v>7295.8876629889673</v>
      </c>
      <c r="F144" s="37">
        <f t="shared" si="28"/>
        <v>0.9067551879625565</v>
      </c>
      <c r="G144" s="38">
        <f t="shared" si="22"/>
        <v>450.15701005934659</v>
      </c>
      <c r="H144" s="38">
        <f t="shared" si="23"/>
        <v>0</v>
      </c>
      <c r="I144" s="36">
        <f t="shared" si="24"/>
        <v>450.15701005934659</v>
      </c>
      <c r="J144" s="39">
        <f t="shared" si="30"/>
        <v>-84.358110331613403</v>
      </c>
      <c r="K144" s="36">
        <f t="shared" si="25"/>
        <v>365.79889972773321</v>
      </c>
      <c r="L144" s="36">
        <f t="shared" si="26"/>
        <v>1346419.6170875058</v>
      </c>
      <c r="M144" s="36">
        <f t="shared" si="27"/>
        <v>1094104.5090856501</v>
      </c>
      <c r="N144" s="40">
        <f>'jan-feb'!M144</f>
        <v>-170106.41832098621</v>
      </c>
      <c r="O144" s="40">
        <f t="shared" si="29"/>
        <v>1264210.9274066363</v>
      </c>
      <c r="Q144" s="4"/>
      <c r="R144" s="4"/>
      <c r="S144" s="4"/>
      <c r="T144" s="4"/>
    </row>
    <row r="145" spans="1:20" s="34" customFormat="1" x14ac:dyDescent="0.3">
      <c r="A145" s="33">
        <v>829</v>
      </c>
      <c r="B145" s="34" t="s">
        <v>199</v>
      </c>
      <c r="C145" s="35">
        <v>17649</v>
      </c>
      <c r="D145" s="35">
        <v>2448</v>
      </c>
      <c r="E145" s="36">
        <f t="shared" si="21"/>
        <v>7209.5588235294117</v>
      </c>
      <c r="F145" s="37">
        <f t="shared" si="28"/>
        <v>0.89602597629338054</v>
      </c>
      <c r="G145" s="38">
        <f t="shared" si="22"/>
        <v>501.95431373507995</v>
      </c>
      <c r="H145" s="38">
        <f t="shared" si="23"/>
        <v>11.191455887387747</v>
      </c>
      <c r="I145" s="36">
        <f t="shared" si="24"/>
        <v>513.1457696224677</v>
      </c>
      <c r="J145" s="39">
        <f t="shared" si="30"/>
        <v>-84.358110331613403</v>
      </c>
      <c r="K145" s="36">
        <f t="shared" si="25"/>
        <v>428.78765929085432</v>
      </c>
      <c r="L145" s="36">
        <f t="shared" si="26"/>
        <v>1256180.844035801</v>
      </c>
      <c r="M145" s="36">
        <f t="shared" si="27"/>
        <v>1049672.1899440114</v>
      </c>
      <c r="N145" s="40">
        <f>'jan-feb'!M145</f>
        <v>-129682.88600794869</v>
      </c>
      <c r="O145" s="40">
        <f t="shared" si="29"/>
        <v>1179355.0759519602</v>
      </c>
      <c r="Q145" s="4"/>
      <c r="R145" s="4"/>
      <c r="S145" s="4"/>
      <c r="T145" s="4"/>
    </row>
    <row r="146" spans="1:20" s="34" customFormat="1" x14ac:dyDescent="0.3">
      <c r="A146" s="33">
        <v>830</v>
      </c>
      <c r="B146" s="34" t="s">
        <v>200</v>
      </c>
      <c r="C146" s="35">
        <v>12627</v>
      </c>
      <c r="D146" s="35">
        <v>1443</v>
      </c>
      <c r="E146" s="36">
        <f t="shared" si="21"/>
        <v>8750.5197505197502</v>
      </c>
      <c r="F146" s="37">
        <f t="shared" si="28"/>
        <v>1.0875413037680974</v>
      </c>
      <c r="G146" s="38">
        <f t="shared" si="22"/>
        <v>-422.62224245912313</v>
      </c>
      <c r="H146" s="38">
        <f t="shared" si="23"/>
        <v>0</v>
      </c>
      <c r="I146" s="36">
        <f t="shared" si="24"/>
        <v>-422.62224245912313</v>
      </c>
      <c r="J146" s="39">
        <f t="shared" si="30"/>
        <v>-84.358110331613403</v>
      </c>
      <c r="K146" s="36">
        <f t="shared" si="25"/>
        <v>-506.98035279073656</v>
      </c>
      <c r="L146" s="36">
        <f t="shared" si="26"/>
        <v>-609843.89586851466</v>
      </c>
      <c r="M146" s="36">
        <f t="shared" si="27"/>
        <v>-731572.64907703281</v>
      </c>
      <c r="N146" s="40">
        <f>'jan-feb'!M146</f>
        <v>-1362421.6521689012</v>
      </c>
      <c r="O146" s="40">
        <f t="shared" si="29"/>
        <v>630849.00309186836</v>
      </c>
      <c r="Q146" s="4"/>
      <c r="R146" s="4"/>
      <c r="S146" s="4"/>
      <c r="T146" s="4"/>
    </row>
    <row r="147" spans="1:20" s="34" customFormat="1" x14ac:dyDescent="0.3">
      <c r="A147" s="33">
        <v>831</v>
      </c>
      <c r="B147" s="34" t="s">
        <v>201</v>
      </c>
      <c r="C147" s="35">
        <v>10278</v>
      </c>
      <c r="D147" s="35">
        <v>1323</v>
      </c>
      <c r="E147" s="36">
        <f t="shared" si="21"/>
        <v>7768.7074829931971</v>
      </c>
      <c r="F147" s="37">
        <f t="shared" si="28"/>
        <v>0.96551867837856931</v>
      </c>
      <c r="G147" s="38">
        <f t="shared" si="22"/>
        <v>166.46511805680873</v>
      </c>
      <c r="H147" s="38">
        <f t="shared" si="23"/>
        <v>0</v>
      </c>
      <c r="I147" s="36">
        <f t="shared" si="24"/>
        <v>166.46511805680873</v>
      </c>
      <c r="J147" s="39">
        <f t="shared" si="30"/>
        <v>-84.358110331613403</v>
      </c>
      <c r="K147" s="36">
        <f t="shared" si="25"/>
        <v>82.107007725195331</v>
      </c>
      <c r="L147" s="36">
        <f t="shared" si="26"/>
        <v>220233.35118915795</v>
      </c>
      <c r="M147" s="36">
        <f t="shared" si="27"/>
        <v>108627.57122043343</v>
      </c>
      <c r="N147" s="40">
        <f>'jan-feb'!M147</f>
        <v>-906435.23618811916</v>
      </c>
      <c r="O147" s="40">
        <f t="shared" si="29"/>
        <v>1015062.8074085526</v>
      </c>
      <c r="Q147" s="4"/>
      <c r="R147" s="4"/>
      <c r="S147" s="4"/>
      <c r="T147" s="4"/>
    </row>
    <row r="148" spans="1:20" s="34" customFormat="1" x14ac:dyDescent="0.3">
      <c r="A148" s="33">
        <v>833</v>
      </c>
      <c r="B148" s="34" t="s">
        <v>202</v>
      </c>
      <c r="C148" s="35">
        <v>27490</v>
      </c>
      <c r="D148" s="35">
        <v>2246</v>
      </c>
      <c r="E148" s="36">
        <f t="shared" si="21"/>
        <v>12239.53695458593</v>
      </c>
      <c r="F148" s="37">
        <f t="shared" si="28"/>
        <v>1.5211670114015303</v>
      </c>
      <c r="G148" s="38">
        <f t="shared" si="22"/>
        <v>-2516.032564898831</v>
      </c>
      <c r="H148" s="38">
        <f t="shared" si="23"/>
        <v>0</v>
      </c>
      <c r="I148" s="36">
        <f t="shared" si="24"/>
        <v>-2516.032564898831</v>
      </c>
      <c r="J148" s="39">
        <f t="shared" si="30"/>
        <v>-84.358110331613403</v>
      </c>
      <c r="K148" s="36">
        <f t="shared" si="25"/>
        <v>-2600.3906752304442</v>
      </c>
      <c r="L148" s="36">
        <f t="shared" si="26"/>
        <v>-5651009.1407627743</v>
      </c>
      <c r="M148" s="36">
        <f t="shared" si="27"/>
        <v>-5840477.456567578</v>
      </c>
      <c r="N148" s="40">
        <f>'jan-feb'!M148</f>
        <v>-6634915.752440298</v>
      </c>
      <c r="O148" s="40">
        <f t="shared" si="29"/>
        <v>794438.29587271996</v>
      </c>
      <c r="Q148" s="4"/>
      <c r="R148" s="4"/>
      <c r="S148" s="4"/>
      <c r="T148" s="4"/>
    </row>
    <row r="149" spans="1:20" s="34" customFormat="1" x14ac:dyDescent="0.3">
      <c r="A149" s="33">
        <v>834</v>
      </c>
      <c r="B149" s="34" t="s">
        <v>203</v>
      </c>
      <c r="C149" s="35">
        <v>44740</v>
      </c>
      <c r="D149" s="35">
        <v>3727</v>
      </c>
      <c r="E149" s="36">
        <f t="shared" si="21"/>
        <v>12004.292997048564</v>
      </c>
      <c r="F149" s="37">
        <f t="shared" si="28"/>
        <v>1.4919301743246745</v>
      </c>
      <c r="G149" s="38">
        <f t="shared" si="22"/>
        <v>-2374.8861903764114</v>
      </c>
      <c r="H149" s="38">
        <f t="shared" si="23"/>
        <v>0</v>
      </c>
      <c r="I149" s="36">
        <f t="shared" si="24"/>
        <v>-2374.8861903764114</v>
      </c>
      <c r="J149" s="39">
        <f t="shared" si="30"/>
        <v>-84.358110331613403</v>
      </c>
      <c r="K149" s="36">
        <f t="shared" si="25"/>
        <v>-2459.2443007080246</v>
      </c>
      <c r="L149" s="36">
        <f t="shared" si="26"/>
        <v>-8851200.8315328844</v>
      </c>
      <c r="M149" s="36">
        <f t="shared" si="27"/>
        <v>-9165603.5087388083</v>
      </c>
      <c r="N149" s="40">
        <f>'jan-feb'!M149</f>
        <v>-9844143.1030031145</v>
      </c>
      <c r="O149" s="40">
        <f t="shared" si="29"/>
        <v>678539.59426430613</v>
      </c>
      <c r="Q149" s="4"/>
      <c r="R149" s="4"/>
      <c r="S149" s="4"/>
      <c r="T149" s="4"/>
    </row>
    <row r="150" spans="1:20" s="34" customFormat="1" x14ac:dyDescent="0.3">
      <c r="A150" s="33">
        <v>901</v>
      </c>
      <c r="B150" s="34" t="s">
        <v>204</v>
      </c>
      <c r="C150" s="35">
        <v>43535</v>
      </c>
      <c r="D150" s="35">
        <v>6920</v>
      </c>
      <c r="E150" s="36">
        <f t="shared" si="21"/>
        <v>6291.184971098266</v>
      </c>
      <c r="F150" s="37">
        <f t="shared" si="28"/>
        <v>0.78188767076470889</v>
      </c>
      <c r="G150" s="38">
        <f t="shared" si="22"/>
        <v>1052.9786251937674</v>
      </c>
      <c r="H150" s="38">
        <f t="shared" si="23"/>
        <v>332.62230423828873</v>
      </c>
      <c r="I150" s="36">
        <f t="shared" si="24"/>
        <v>1385.6009294320561</v>
      </c>
      <c r="J150" s="39">
        <f t="shared" si="30"/>
        <v>-84.358110331613403</v>
      </c>
      <c r="K150" s="36">
        <f t="shared" si="25"/>
        <v>1301.2428191004426</v>
      </c>
      <c r="L150" s="36">
        <f t="shared" si="26"/>
        <v>9588358.4316698276</v>
      </c>
      <c r="M150" s="36">
        <f t="shared" si="27"/>
        <v>9004600.3081750628</v>
      </c>
      <c r="N150" s="40">
        <f>'jan-feb'!M150</f>
        <v>4769680.6846575569</v>
      </c>
      <c r="O150" s="40">
        <f t="shared" si="29"/>
        <v>4234919.6235175058</v>
      </c>
      <c r="Q150" s="4"/>
      <c r="R150" s="4"/>
      <c r="S150" s="4"/>
      <c r="T150" s="4"/>
    </row>
    <row r="151" spans="1:20" s="34" customFormat="1" x14ac:dyDescent="0.3">
      <c r="A151" s="33">
        <v>904</v>
      </c>
      <c r="B151" s="34" t="s">
        <v>205</v>
      </c>
      <c r="C151" s="35">
        <v>163743</v>
      </c>
      <c r="D151" s="35">
        <v>22550</v>
      </c>
      <c r="E151" s="36">
        <f t="shared" si="21"/>
        <v>7261.3303769401327</v>
      </c>
      <c r="F151" s="37">
        <f t="shared" si="28"/>
        <v>0.902460302973353</v>
      </c>
      <c r="G151" s="38">
        <f t="shared" si="22"/>
        <v>470.89138168864736</v>
      </c>
      <c r="H151" s="38">
        <f t="shared" si="23"/>
        <v>0</v>
      </c>
      <c r="I151" s="36">
        <f t="shared" si="24"/>
        <v>470.89138168864736</v>
      </c>
      <c r="J151" s="39">
        <f t="shared" si="30"/>
        <v>-84.358110331613403</v>
      </c>
      <c r="K151" s="36">
        <f t="shared" si="25"/>
        <v>386.53327135703398</v>
      </c>
      <c r="L151" s="36">
        <f t="shared" si="26"/>
        <v>10618600.657078998</v>
      </c>
      <c r="M151" s="36">
        <f t="shared" si="27"/>
        <v>8716325.2691011168</v>
      </c>
      <c r="N151" s="40">
        <f>'jan-feb'!M151</f>
        <v>5517979.9044838035</v>
      </c>
      <c r="O151" s="40">
        <f t="shared" si="29"/>
        <v>3198345.3646173133</v>
      </c>
      <c r="Q151" s="4"/>
      <c r="R151" s="4"/>
      <c r="S151" s="4"/>
      <c r="T151" s="4"/>
    </row>
    <row r="152" spans="1:20" s="34" customFormat="1" x14ac:dyDescent="0.3">
      <c r="A152" s="33">
        <v>906</v>
      </c>
      <c r="B152" s="34" t="s">
        <v>206</v>
      </c>
      <c r="C152" s="35">
        <v>318019</v>
      </c>
      <c r="D152" s="35">
        <v>44313</v>
      </c>
      <c r="E152" s="36">
        <f t="shared" si="21"/>
        <v>7176.6524496197508</v>
      </c>
      <c r="F152" s="37">
        <f t="shared" si="28"/>
        <v>0.89193627170390544</v>
      </c>
      <c r="G152" s="38">
        <f t="shared" si="22"/>
        <v>521.69813808087656</v>
      </c>
      <c r="H152" s="38">
        <f t="shared" si="23"/>
        <v>22.708686755769076</v>
      </c>
      <c r="I152" s="36">
        <f t="shared" si="24"/>
        <v>544.40682483664568</v>
      </c>
      <c r="J152" s="39">
        <f t="shared" si="30"/>
        <v>-84.358110331613403</v>
      </c>
      <c r="K152" s="36">
        <f t="shared" si="25"/>
        <v>460.04871450503231</v>
      </c>
      <c r="L152" s="36">
        <f t="shared" si="26"/>
        <v>24124299.62898628</v>
      </c>
      <c r="M152" s="36">
        <f t="shared" si="27"/>
        <v>20386138.685861498</v>
      </c>
      <c r="N152" s="40">
        <f>'jan-feb'!M152</f>
        <v>13927905.206536165</v>
      </c>
      <c r="O152" s="40">
        <f t="shared" si="29"/>
        <v>6458233.4793253336</v>
      </c>
      <c r="Q152" s="4"/>
      <c r="R152" s="4"/>
      <c r="S152" s="4"/>
      <c r="T152" s="4"/>
    </row>
    <row r="153" spans="1:20" s="34" customFormat="1" x14ac:dyDescent="0.3">
      <c r="A153" s="33">
        <v>911</v>
      </c>
      <c r="B153" s="34" t="s">
        <v>207</v>
      </c>
      <c r="C153" s="35">
        <v>14068</v>
      </c>
      <c r="D153" s="35">
        <v>2473</v>
      </c>
      <c r="E153" s="36">
        <f t="shared" si="21"/>
        <v>5688.6372826526485</v>
      </c>
      <c r="F153" s="37">
        <f t="shared" si="28"/>
        <v>0.70700120489099005</v>
      </c>
      <c r="G153" s="38">
        <f t="shared" si="22"/>
        <v>1414.5072382611379</v>
      </c>
      <c r="H153" s="38">
        <f t="shared" si="23"/>
        <v>543.51399519425479</v>
      </c>
      <c r="I153" s="36">
        <f t="shared" si="24"/>
        <v>1958.0212334553926</v>
      </c>
      <c r="J153" s="39">
        <f t="shared" si="30"/>
        <v>-84.358110331613403</v>
      </c>
      <c r="K153" s="36">
        <f t="shared" si="25"/>
        <v>1873.6631231237791</v>
      </c>
      <c r="L153" s="36">
        <f t="shared" si="26"/>
        <v>4842186.5103351856</v>
      </c>
      <c r="M153" s="36">
        <f t="shared" si="27"/>
        <v>4633568.9034851054</v>
      </c>
      <c r="N153" s="40">
        <f>'jan-feb'!M153</f>
        <v>1785310.1420748753</v>
      </c>
      <c r="O153" s="40">
        <f t="shared" si="29"/>
        <v>2848258.7614102298</v>
      </c>
      <c r="Q153" s="4"/>
      <c r="R153" s="4"/>
      <c r="S153" s="4"/>
      <c r="T153" s="4"/>
    </row>
    <row r="154" spans="1:20" s="34" customFormat="1" x14ac:dyDescent="0.3">
      <c r="A154" s="33">
        <v>912</v>
      </c>
      <c r="B154" s="34" t="s">
        <v>208</v>
      </c>
      <c r="C154" s="35">
        <v>11475</v>
      </c>
      <c r="D154" s="35">
        <v>2036</v>
      </c>
      <c r="E154" s="36">
        <f t="shared" si="21"/>
        <v>5636.051080550098</v>
      </c>
      <c r="F154" s="37">
        <f t="shared" si="28"/>
        <v>0.70046563118504834</v>
      </c>
      <c r="G154" s="38">
        <f t="shared" si="22"/>
        <v>1446.0589595226681</v>
      </c>
      <c r="H154" s="38">
        <f t="shared" si="23"/>
        <v>561.91916593014753</v>
      </c>
      <c r="I154" s="36">
        <f t="shared" si="24"/>
        <v>2007.9781254528157</v>
      </c>
      <c r="J154" s="39">
        <f t="shared" si="30"/>
        <v>-84.358110331613403</v>
      </c>
      <c r="K154" s="36">
        <f t="shared" si="25"/>
        <v>1923.6200151212022</v>
      </c>
      <c r="L154" s="36">
        <f t="shared" si="26"/>
        <v>4088243.4634219329</v>
      </c>
      <c r="M154" s="36">
        <f t="shared" si="27"/>
        <v>3916490.3507867674</v>
      </c>
      <c r="N154" s="40">
        <f>'jan-feb'!M154</f>
        <v>1557019.0858327723</v>
      </c>
      <c r="O154" s="40">
        <f t="shared" si="29"/>
        <v>2359471.2649539951</v>
      </c>
      <c r="Q154" s="4"/>
      <c r="R154" s="4"/>
      <c r="S154" s="4"/>
      <c r="T154" s="4"/>
    </row>
    <row r="155" spans="1:20" s="34" customFormat="1" x14ac:dyDescent="0.3">
      <c r="A155" s="33">
        <v>914</v>
      </c>
      <c r="B155" s="34" t="s">
        <v>209</v>
      </c>
      <c r="C155" s="35">
        <v>39351</v>
      </c>
      <c r="D155" s="35">
        <v>6014</v>
      </c>
      <c r="E155" s="36">
        <f t="shared" si="21"/>
        <v>6543.232457598936</v>
      </c>
      <c r="F155" s="37">
        <f t="shared" si="28"/>
        <v>0.81321290171046268</v>
      </c>
      <c r="G155" s="38">
        <f t="shared" si="22"/>
        <v>901.75013329336537</v>
      </c>
      <c r="H155" s="38">
        <f t="shared" si="23"/>
        <v>244.40568396305423</v>
      </c>
      <c r="I155" s="36">
        <f t="shared" si="24"/>
        <v>1146.1558172564196</v>
      </c>
      <c r="J155" s="39">
        <f t="shared" si="30"/>
        <v>-84.358110331613403</v>
      </c>
      <c r="K155" s="36">
        <f t="shared" si="25"/>
        <v>1061.7977069248061</v>
      </c>
      <c r="L155" s="36">
        <f t="shared" si="26"/>
        <v>6892981.0849801078</v>
      </c>
      <c r="M155" s="36">
        <f t="shared" si="27"/>
        <v>6385651.4094457841</v>
      </c>
      <c r="N155" s="40">
        <f>'jan-feb'!M155</f>
        <v>2316542.4765217551</v>
      </c>
      <c r="O155" s="40">
        <f t="shared" si="29"/>
        <v>4069108.932924029</v>
      </c>
      <c r="Q155" s="4"/>
      <c r="R155" s="4"/>
      <c r="S155" s="4"/>
      <c r="T155" s="4"/>
    </row>
    <row r="156" spans="1:20" s="34" customFormat="1" x14ac:dyDescent="0.3">
      <c r="A156" s="33">
        <v>919</v>
      </c>
      <c r="B156" s="34" t="s">
        <v>210</v>
      </c>
      <c r="C156" s="35">
        <v>37699</v>
      </c>
      <c r="D156" s="35">
        <v>5618</v>
      </c>
      <c r="E156" s="36">
        <f t="shared" si="21"/>
        <v>6710.3951584193665</v>
      </c>
      <c r="F156" s="37">
        <f t="shared" si="28"/>
        <v>0.83398839239841283</v>
      </c>
      <c r="G156" s="38">
        <f t="shared" si="22"/>
        <v>801.4525128011071</v>
      </c>
      <c r="H156" s="38">
        <f t="shared" si="23"/>
        <v>185.89873867590359</v>
      </c>
      <c r="I156" s="36">
        <f t="shared" si="24"/>
        <v>987.35125147701069</v>
      </c>
      <c r="J156" s="39">
        <f t="shared" si="30"/>
        <v>-84.358110331613403</v>
      </c>
      <c r="K156" s="36">
        <f t="shared" si="25"/>
        <v>902.99314114539732</v>
      </c>
      <c r="L156" s="36">
        <f t="shared" si="26"/>
        <v>5546939.3307978464</v>
      </c>
      <c r="M156" s="36">
        <f t="shared" si="27"/>
        <v>5073015.4669548422</v>
      </c>
      <c r="N156" s="40">
        <f>'jan-feb'!M156</f>
        <v>448525.95849973173</v>
      </c>
      <c r="O156" s="40">
        <f t="shared" si="29"/>
        <v>4624489.5084551107</v>
      </c>
      <c r="Q156" s="4"/>
      <c r="R156" s="4"/>
      <c r="S156" s="4"/>
      <c r="T156" s="4"/>
    </row>
    <row r="157" spans="1:20" s="34" customFormat="1" x14ac:dyDescent="0.3">
      <c r="A157" s="33">
        <v>926</v>
      </c>
      <c r="B157" s="34" t="s">
        <v>211</v>
      </c>
      <c r="C157" s="35">
        <v>74928</v>
      </c>
      <c r="D157" s="35">
        <v>10577</v>
      </c>
      <c r="E157" s="36">
        <f t="shared" si="21"/>
        <v>7084.0502978160157</v>
      </c>
      <c r="F157" s="37">
        <f t="shared" si="28"/>
        <v>0.88042739362859068</v>
      </c>
      <c r="G157" s="38">
        <f t="shared" si="22"/>
        <v>577.2594291631176</v>
      </c>
      <c r="H157" s="38">
        <f t="shared" si="23"/>
        <v>55.119439887076346</v>
      </c>
      <c r="I157" s="36">
        <f t="shared" si="24"/>
        <v>632.378869050194</v>
      </c>
      <c r="J157" s="39">
        <f t="shared" si="30"/>
        <v>-84.358110331613403</v>
      </c>
      <c r="K157" s="36">
        <f t="shared" si="25"/>
        <v>548.02075871858062</v>
      </c>
      <c r="L157" s="36">
        <f t="shared" si="26"/>
        <v>6688671.2979439022</v>
      </c>
      <c r="M157" s="36">
        <f t="shared" si="27"/>
        <v>5796415.5649664272</v>
      </c>
      <c r="N157" s="40">
        <f>'jan-feb'!M157</f>
        <v>3765416.3658414721</v>
      </c>
      <c r="O157" s="40">
        <f t="shared" si="29"/>
        <v>2030999.1991249551</v>
      </c>
      <c r="Q157" s="4"/>
      <c r="R157" s="4"/>
      <c r="S157" s="4"/>
      <c r="T157" s="4"/>
    </row>
    <row r="158" spans="1:20" s="34" customFormat="1" x14ac:dyDescent="0.3">
      <c r="A158" s="33">
        <v>928</v>
      </c>
      <c r="B158" s="34" t="s">
        <v>212</v>
      </c>
      <c r="C158" s="35">
        <v>29675</v>
      </c>
      <c r="D158" s="35">
        <v>5147</v>
      </c>
      <c r="E158" s="36">
        <f t="shared" si="21"/>
        <v>5765.4944627938603</v>
      </c>
      <c r="F158" s="37">
        <f t="shared" si="28"/>
        <v>0.71655324982977764</v>
      </c>
      <c r="G158" s="38">
        <f t="shared" si="22"/>
        <v>1368.3929301764108</v>
      </c>
      <c r="H158" s="38">
        <f t="shared" si="23"/>
        <v>516.61398214483074</v>
      </c>
      <c r="I158" s="36">
        <f t="shared" si="24"/>
        <v>1885.0069123212415</v>
      </c>
      <c r="J158" s="39">
        <f t="shared" si="30"/>
        <v>-84.358110331613403</v>
      </c>
      <c r="K158" s="36">
        <f t="shared" si="25"/>
        <v>1800.6488019896281</v>
      </c>
      <c r="L158" s="36">
        <f t="shared" si="26"/>
        <v>9702130.5777174309</v>
      </c>
      <c r="M158" s="36">
        <f t="shared" si="27"/>
        <v>9267939.3838406149</v>
      </c>
      <c r="N158" s="40">
        <f>'jan-feb'!M158</f>
        <v>3460397.6349613355</v>
      </c>
      <c r="O158" s="40">
        <f t="shared" si="29"/>
        <v>5807541.7488792799</v>
      </c>
      <c r="Q158" s="4"/>
      <c r="R158" s="4"/>
      <c r="S158" s="4"/>
      <c r="T158" s="4"/>
    </row>
    <row r="159" spans="1:20" s="34" customFormat="1" x14ac:dyDescent="0.3">
      <c r="A159" s="33">
        <v>929</v>
      </c>
      <c r="B159" s="34" t="s">
        <v>213</v>
      </c>
      <c r="C159" s="35">
        <v>12479</v>
      </c>
      <c r="D159" s="35">
        <v>1847</v>
      </c>
      <c r="E159" s="36">
        <f t="shared" si="21"/>
        <v>6756.3616675690309</v>
      </c>
      <c r="F159" s="37">
        <f t="shared" si="28"/>
        <v>0.83970125045890975</v>
      </c>
      <c r="G159" s="38">
        <f t="shared" si="22"/>
        <v>773.87260731130846</v>
      </c>
      <c r="H159" s="38">
        <f t="shared" si="23"/>
        <v>169.810460473521</v>
      </c>
      <c r="I159" s="36">
        <f t="shared" si="24"/>
        <v>943.68306778482952</v>
      </c>
      <c r="J159" s="39">
        <f t="shared" si="30"/>
        <v>-84.358110331613403</v>
      </c>
      <c r="K159" s="36">
        <f t="shared" si="25"/>
        <v>859.32495745321614</v>
      </c>
      <c r="L159" s="36">
        <f t="shared" si="26"/>
        <v>1742982.62619858</v>
      </c>
      <c r="M159" s="36">
        <f t="shared" si="27"/>
        <v>1587173.1964160902</v>
      </c>
      <c r="N159" s="40">
        <f>'jan-feb'!M159</f>
        <v>166444.08069580016</v>
      </c>
      <c r="O159" s="40">
        <f t="shared" si="29"/>
        <v>1420729.11572029</v>
      </c>
      <c r="Q159" s="4"/>
      <c r="R159" s="4"/>
      <c r="S159" s="4"/>
      <c r="T159" s="4"/>
    </row>
    <row r="160" spans="1:20" s="34" customFormat="1" x14ac:dyDescent="0.3">
      <c r="A160" s="33">
        <v>935</v>
      </c>
      <c r="B160" s="34" t="s">
        <v>214</v>
      </c>
      <c r="C160" s="35">
        <v>9153</v>
      </c>
      <c r="D160" s="35">
        <v>1317</v>
      </c>
      <c r="E160" s="36">
        <f t="shared" si="21"/>
        <v>6949.886104783599</v>
      </c>
      <c r="F160" s="37">
        <f t="shared" si="28"/>
        <v>0.86375305820973713</v>
      </c>
      <c r="G160" s="38">
        <f t="shared" si="22"/>
        <v>657.75794498256766</v>
      </c>
      <c r="H160" s="38">
        <f t="shared" si="23"/>
        <v>102.0769074484222</v>
      </c>
      <c r="I160" s="36">
        <f t="shared" si="24"/>
        <v>759.83485243098983</v>
      </c>
      <c r="J160" s="39">
        <f t="shared" si="30"/>
        <v>-84.358110331613403</v>
      </c>
      <c r="K160" s="36">
        <f t="shared" si="25"/>
        <v>675.47674209937645</v>
      </c>
      <c r="L160" s="36">
        <f t="shared" si="26"/>
        <v>1000702.5006516136</v>
      </c>
      <c r="M160" s="36">
        <f t="shared" si="27"/>
        <v>889602.86934487883</v>
      </c>
      <c r="N160" s="40">
        <f>'jan-feb'!M160</f>
        <v>-541665.91538908018</v>
      </c>
      <c r="O160" s="40">
        <f t="shared" si="29"/>
        <v>1431268.784733959</v>
      </c>
      <c r="Q160" s="4"/>
      <c r="R160" s="4"/>
      <c r="S160" s="4"/>
      <c r="T160" s="4"/>
    </row>
    <row r="161" spans="1:20" s="34" customFormat="1" x14ac:dyDescent="0.3">
      <c r="A161" s="33">
        <v>937</v>
      </c>
      <c r="B161" s="34" t="s">
        <v>215</v>
      </c>
      <c r="C161" s="35">
        <v>22011</v>
      </c>
      <c r="D161" s="35">
        <v>3582</v>
      </c>
      <c r="E161" s="36">
        <f t="shared" si="21"/>
        <v>6144.8911222780571</v>
      </c>
      <c r="F161" s="37">
        <f t="shared" si="28"/>
        <v>0.7637058247012527</v>
      </c>
      <c r="G161" s="38">
        <f t="shared" si="22"/>
        <v>1140.7549344858928</v>
      </c>
      <c r="H161" s="38">
        <f t="shared" si="23"/>
        <v>383.82515132536184</v>
      </c>
      <c r="I161" s="36">
        <f t="shared" si="24"/>
        <v>1524.5800858112548</v>
      </c>
      <c r="J161" s="39">
        <f t="shared" si="30"/>
        <v>-84.358110331613403</v>
      </c>
      <c r="K161" s="36">
        <f t="shared" si="25"/>
        <v>1440.2219754796413</v>
      </c>
      <c r="L161" s="36">
        <f t="shared" si="26"/>
        <v>5461045.8673759149</v>
      </c>
      <c r="M161" s="36">
        <f t="shared" si="27"/>
        <v>5158875.1161680752</v>
      </c>
      <c r="N161" s="40">
        <f>'jan-feb'!M161</f>
        <v>1998779.2070004859</v>
      </c>
      <c r="O161" s="40">
        <f t="shared" si="29"/>
        <v>3160095.9091675896</v>
      </c>
      <c r="Q161" s="4"/>
      <c r="R161" s="4"/>
      <c r="S161" s="4"/>
      <c r="T161" s="4"/>
    </row>
    <row r="162" spans="1:20" s="34" customFormat="1" x14ac:dyDescent="0.3">
      <c r="A162" s="33">
        <v>938</v>
      </c>
      <c r="B162" s="34" t="s">
        <v>216</v>
      </c>
      <c r="C162" s="35">
        <v>9005</v>
      </c>
      <c r="D162" s="35">
        <v>1204</v>
      </c>
      <c r="E162" s="36">
        <f t="shared" si="21"/>
        <v>7479.2358803986708</v>
      </c>
      <c r="F162" s="37">
        <f t="shared" si="28"/>
        <v>0.92954226405520368</v>
      </c>
      <c r="G162" s="38">
        <f t="shared" si="22"/>
        <v>340.14807961352454</v>
      </c>
      <c r="H162" s="38">
        <f t="shared" si="23"/>
        <v>0</v>
      </c>
      <c r="I162" s="36">
        <f t="shared" si="24"/>
        <v>340.14807961352454</v>
      </c>
      <c r="J162" s="39">
        <f t="shared" si="30"/>
        <v>-84.358110331613403</v>
      </c>
      <c r="K162" s="36">
        <f t="shared" si="25"/>
        <v>255.78996928191114</v>
      </c>
      <c r="L162" s="36">
        <f t="shared" si="26"/>
        <v>409538.28785468353</v>
      </c>
      <c r="M162" s="36">
        <f t="shared" si="27"/>
        <v>307971.12301542104</v>
      </c>
      <c r="N162" s="40">
        <f>'jan-feb'!M162</f>
        <v>-363243.70700717735</v>
      </c>
      <c r="O162" s="40">
        <f t="shared" si="29"/>
        <v>671214.83002259838</v>
      </c>
      <c r="Q162" s="4"/>
      <c r="R162" s="4"/>
      <c r="S162" s="4"/>
      <c r="T162" s="4"/>
    </row>
    <row r="163" spans="1:20" s="34" customFormat="1" x14ac:dyDescent="0.3">
      <c r="A163" s="33">
        <v>940</v>
      </c>
      <c r="B163" s="34" t="s">
        <v>217</v>
      </c>
      <c r="C163" s="35">
        <v>15930</v>
      </c>
      <c r="D163" s="35">
        <v>1242</v>
      </c>
      <c r="E163" s="36">
        <f t="shared" si="21"/>
        <v>12826.08695652174</v>
      </c>
      <c r="F163" s="37">
        <f t="shared" si="28"/>
        <v>1.5940652359661409</v>
      </c>
      <c r="G163" s="38">
        <f t="shared" si="22"/>
        <v>-2867.9625660603169</v>
      </c>
      <c r="H163" s="38">
        <f t="shared" si="23"/>
        <v>0</v>
      </c>
      <c r="I163" s="36">
        <f t="shared" si="24"/>
        <v>-2867.9625660603169</v>
      </c>
      <c r="J163" s="39">
        <f t="shared" si="30"/>
        <v>-84.358110331613403</v>
      </c>
      <c r="K163" s="36">
        <f t="shared" si="25"/>
        <v>-2952.3206763919302</v>
      </c>
      <c r="L163" s="36">
        <f t="shared" si="26"/>
        <v>-3562009.5070469137</v>
      </c>
      <c r="M163" s="36">
        <f t="shared" si="27"/>
        <v>-3666782.2800787771</v>
      </c>
      <c r="N163" s="40">
        <f>'jan-feb'!M163</f>
        <v>-4143249.405401092</v>
      </c>
      <c r="O163" s="40">
        <f t="shared" si="29"/>
        <v>476467.12532231491</v>
      </c>
      <c r="Q163" s="4"/>
      <c r="R163" s="4"/>
      <c r="S163" s="4"/>
      <c r="T163" s="4"/>
    </row>
    <row r="164" spans="1:20" s="34" customFormat="1" x14ac:dyDescent="0.3">
      <c r="A164" s="33">
        <v>941</v>
      </c>
      <c r="B164" s="34" t="s">
        <v>218</v>
      </c>
      <c r="C164" s="35">
        <v>26469</v>
      </c>
      <c r="D164" s="35">
        <v>945</v>
      </c>
      <c r="E164" s="36">
        <f t="shared" si="21"/>
        <v>28009.523809523809</v>
      </c>
      <c r="F164" s="37">
        <f t="shared" si="28"/>
        <v>3.4811091123957278</v>
      </c>
      <c r="G164" s="38">
        <f t="shared" si="22"/>
        <v>-11978.024677861558</v>
      </c>
      <c r="H164" s="38">
        <f t="shared" si="23"/>
        <v>0</v>
      </c>
      <c r="I164" s="36">
        <f t="shared" si="24"/>
        <v>-11978.024677861558</v>
      </c>
      <c r="J164" s="39">
        <f t="shared" si="30"/>
        <v>-84.358110331613403</v>
      </c>
      <c r="K164" s="36">
        <f t="shared" si="25"/>
        <v>-12062.382788193172</v>
      </c>
      <c r="L164" s="36">
        <f t="shared" si="26"/>
        <v>-11319233.320579173</v>
      </c>
      <c r="M164" s="36">
        <f t="shared" si="27"/>
        <v>-11398951.734842548</v>
      </c>
      <c r="N164" s="40">
        <f>'jan-feb'!M164</f>
        <v>-10949968.025848657</v>
      </c>
      <c r="O164" s="40">
        <f t="shared" si="29"/>
        <v>-448983.70899389125</v>
      </c>
      <c r="Q164" s="4"/>
      <c r="R164" s="4"/>
      <c r="S164" s="4"/>
      <c r="T164" s="4"/>
    </row>
    <row r="165" spans="1:20" s="34" customFormat="1" x14ac:dyDescent="0.3">
      <c r="A165" s="33">
        <v>1001</v>
      </c>
      <c r="B165" s="34" t="s">
        <v>219</v>
      </c>
      <c r="C165" s="35">
        <v>651462</v>
      </c>
      <c r="D165" s="35">
        <v>88447</v>
      </c>
      <c r="E165" s="36">
        <f t="shared" si="21"/>
        <v>7365.5635578368965</v>
      </c>
      <c r="F165" s="37">
        <f t="shared" si="28"/>
        <v>0.91541472084568898</v>
      </c>
      <c r="G165" s="38">
        <f t="shared" si="22"/>
        <v>408.35147315058913</v>
      </c>
      <c r="H165" s="38">
        <f t="shared" si="23"/>
        <v>0</v>
      </c>
      <c r="I165" s="36">
        <f t="shared" si="24"/>
        <v>408.35147315058913</v>
      </c>
      <c r="J165" s="39">
        <f t="shared" si="30"/>
        <v>-84.358110331613403</v>
      </c>
      <c r="K165" s="36">
        <f t="shared" si="25"/>
        <v>323.9933628189757</v>
      </c>
      <c r="L165" s="36">
        <f t="shared" si="26"/>
        <v>36117462.745750159</v>
      </c>
      <c r="M165" s="36">
        <f t="shared" si="27"/>
        <v>28656240.961249944</v>
      </c>
      <c r="N165" s="40">
        <f>'jan-feb'!M165</f>
        <v>19726921.628021233</v>
      </c>
      <c r="O165" s="40">
        <f t="shared" si="29"/>
        <v>8929319.333228711</v>
      </c>
      <c r="Q165" s="4"/>
      <c r="R165" s="4"/>
      <c r="S165" s="4"/>
      <c r="T165" s="4"/>
    </row>
    <row r="166" spans="1:20" s="34" customFormat="1" x14ac:dyDescent="0.3">
      <c r="A166" s="33">
        <v>1002</v>
      </c>
      <c r="B166" s="34" t="s">
        <v>220</v>
      </c>
      <c r="C166" s="35">
        <v>102661</v>
      </c>
      <c r="D166" s="35">
        <v>15529</v>
      </c>
      <c r="E166" s="36">
        <f t="shared" si="21"/>
        <v>6610.9215017064844</v>
      </c>
      <c r="F166" s="37">
        <f t="shared" si="28"/>
        <v>0.82162550271912471</v>
      </c>
      <c r="G166" s="38">
        <f t="shared" si="22"/>
        <v>861.1367068288364</v>
      </c>
      <c r="H166" s="38">
        <f t="shared" si="23"/>
        <v>220.7145185254123</v>
      </c>
      <c r="I166" s="36">
        <f t="shared" si="24"/>
        <v>1081.8512253542488</v>
      </c>
      <c r="J166" s="39">
        <f t="shared" si="30"/>
        <v>-84.358110331613403</v>
      </c>
      <c r="K166" s="36">
        <f t="shared" si="25"/>
        <v>997.49311502263538</v>
      </c>
      <c r="L166" s="36">
        <f t="shared" si="26"/>
        <v>16800067.67852613</v>
      </c>
      <c r="M166" s="36">
        <f t="shared" si="27"/>
        <v>15490070.583186505</v>
      </c>
      <c r="N166" s="40">
        <f>'jan-feb'!M166</f>
        <v>6738897.1679258933</v>
      </c>
      <c r="O166" s="40">
        <f t="shared" si="29"/>
        <v>8751173.415260613</v>
      </c>
      <c r="Q166" s="4"/>
      <c r="R166" s="4"/>
      <c r="S166" s="4"/>
      <c r="T166" s="4"/>
    </row>
    <row r="167" spans="1:20" s="34" customFormat="1" x14ac:dyDescent="0.3">
      <c r="A167" s="33">
        <v>1003</v>
      </c>
      <c r="B167" s="34" t="s">
        <v>221</v>
      </c>
      <c r="C167" s="35">
        <v>66397</v>
      </c>
      <c r="D167" s="35">
        <v>9705</v>
      </c>
      <c r="E167" s="36">
        <f t="shared" si="21"/>
        <v>6841.5249871200413</v>
      </c>
      <c r="F167" s="37">
        <f t="shared" si="28"/>
        <v>0.85028560775634043</v>
      </c>
      <c r="G167" s="38">
        <f t="shared" si="22"/>
        <v>722.77461558070229</v>
      </c>
      <c r="H167" s="38">
        <f t="shared" si="23"/>
        <v>140.00329863066739</v>
      </c>
      <c r="I167" s="36">
        <f t="shared" si="24"/>
        <v>862.77791421136965</v>
      </c>
      <c r="J167" s="39">
        <f t="shared" si="30"/>
        <v>-84.358110331613403</v>
      </c>
      <c r="K167" s="36">
        <f t="shared" si="25"/>
        <v>778.41980387975627</v>
      </c>
      <c r="L167" s="36">
        <f t="shared" si="26"/>
        <v>8373259.6574213421</v>
      </c>
      <c r="M167" s="36">
        <f t="shared" si="27"/>
        <v>7554564.1966530345</v>
      </c>
      <c r="N167" s="40">
        <f>'jan-feb'!M167</f>
        <v>3783337.7593354904</v>
      </c>
      <c r="O167" s="40">
        <f t="shared" si="29"/>
        <v>3771226.4373175441</v>
      </c>
      <c r="Q167" s="4"/>
      <c r="R167" s="4"/>
      <c r="S167" s="4"/>
      <c r="T167" s="4"/>
    </row>
    <row r="168" spans="1:20" s="34" customFormat="1" x14ac:dyDescent="0.3">
      <c r="A168" s="33">
        <v>1004</v>
      </c>
      <c r="B168" s="34" t="s">
        <v>222</v>
      </c>
      <c r="C168" s="35">
        <v>68099</v>
      </c>
      <c r="D168" s="35">
        <v>9096</v>
      </c>
      <c r="E168" s="36">
        <f t="shared" si="21"/>
        <v>7486.6974494283204</v>
      </c>
      <c r="F168" s="37">
        <f t="shared" si="28"/>
        <v>0.93046961062912337</v>
      </c>
      <c r="G168" s="38">
        <f t="shared" si="22"/>
        <v>335.67113819573478</v>
      </c>
      <c r="H168" s="38">
        <f t="shared" si="23"/>
        <v>0</v>
      </c>
      <c r="I168" s="36">
        <f t="shared" si="24"/>
        <v>335.67113819573478</v>
      </c>
      <c r="J168" s="39">
        <f t="shared" si="30"/>
        <v>-84.358110331613403</v>
      </c>
      <c r="K168" s="36">
        <f t="shared" si="25"/>
        <v>251.31302786412138</v>
      </c>
      <c r="L168" s="36">
        <f t="shared" si="26"/>
        <v>3053264.6730284034</v>
      </c>
      <c r="M168" s="36">
        <f t="shared" si="27"/>
        <v>2285943.3014520481</v>
      </c>
      <c r="N168" s="40">
        <f>'jan-feb'!M168</f>
        <v>425709.66865673818</v>
      </c>
      <c r="O168" s="40">
        <f t="shared" si="29"/>
        <v>1860233.6327953099</v>
      </c>
      <c r="Q168" s="4"/>
      <c r="R168" s="4"/>
      <c r="S168" s="4"/>
      <c r="T168" s="4"/>
    </row>
    <row r="169" spans="1:20" s="34" customFormat="1" x14ac:dyDescent="0.3">
      <c r="A169" s="33">
        <v>1014</v>
      </c>
      <c r="B169" s="34" t="s">
        <v>223</v>
      </c>
      <c r="C169" s="35">
        <v>87078</v>
      </c>
      <c r="D169" s="35">
        <v>14308</v>
      </c>
      <c r="E169" s="36">
        <f t="shared" si="21"/>
        <v>6085.9658932065977</v>
      </c>
      <c r="F169" s="37">
        <f t="shared" si="28"/>
        <v>0.75638241737503054</v>
      </c>
      <c r="G169" s="38">
        <f t="shared" si="22"/>
        <v>1176.1100719287683</v>
      </c>
      <c r="H169" s="38">
        <f t="shared" si="23"/>
        <v>404.44898150037261</v>
      </c>
      <c r="I169" s="36">
        <f t="shared" si="24"/>
        <v>1580.5590534291409</v>
      </c>
      <c r="J169" s="39">
        <f t="shared" si="30"/>
        <v>-84.358110331613403</v>
      </c>
      <c r="K169" s="36">
        <f t="shared" si="25"/>
        <v>1496.2009430975274</v>
      </c>
      <c r="L169" s="36">
        <f t="shared" si="26"/>
        <v>22614638.93646415</v>
      </c>
      <c r="M169" s="36">
        <f t="shared" si="27"/>
        <v>21407643.093839422</v>
      </c>
      <c r="N169" s="40">
        <f>'jan-feb'!M169</f>
        <v>6926581.7682197001</v>
      </c>
      <c r="O169" s="40">
        <f t="shared" si="29"/>
        <v>14481061.325619722</v>
      </c>
      <c r="Q169" s="4"/>
      <c r="R169" s="4"/>
      <c r="S169" s="4"/>
      <c r="T169" s="4"/>
    </row>
    <row r="170" spans="1:20" s="34" customFormat="1" x14ac:dyDescent="0.3">
      <c r="A170" s="33">
        <v>1017</v>
      </c>
      <c r="B170" s="34" t="s">
        <v>224</v>
      </c>
      <c r="C170" s="35">
        <v>38782</v>
      </c>
      <c r="D170" s="35">
        <v>6419</v>
      </c>
      <c r="E170" s="36">
        <f t="shared" si="21"/>
        <v>6041.7510515656641</v>
      </c>
      <c r="F170" s="37">
        <f t="shared" si="28"/>
        <v>0.7508872618991258</v>
      </c>
      <c r="G170" s="38">
        <f t="shared" si="22"/>
        <v>1202.6389769133286</v>
      </c>
      <c r="H170" s="38">
        <f t="shared" si="23"/>
        <v>419.9241760746994</v>
      </c>
      <c r="I170" s="36">
        <f t="shared" si="24"/>
        <v>1622.5631529880279</v>
      </c>
      <c r="J170" s="39">
        <f t="shared" si="30"/>
        <v>-84.358110331613403</v>
      </c>
      <c r="K170" s="36">
        <f t="shared" si="25"/>
        <v>1538.2050426564144</v>
      </c>
      <c r="L170" s="36">
        <f t="shared" si="26"/>
        <v>10415232.879030151</v>
      </c>
      <c r="M170" s="36">
        <f t="shared" si="27"/>
        <v>9873738.1688115243</v>
      </c>
      <c r="N170" s="40">
        <f>'jan-feb'!M170</f>
        <v>3525577.437112262</v>
      </c>
      <c r="O170" s="40">
        <f t="shared" si="29"/>
        <v>6348160.7316992618</v>
      </c>
      <c r="Q170" s="4"/>
      <c r="R170" s="4"/>
      <c r="S170" s="4"/>
      <c r="T170" s="4"/>
    </row>
    <row r="171" spans="1:20" s="34" customFormat="1" x14ac:dyDescent="0.3">
      <c r="A171" s="33">
        <v>1018</v>
      </c>
      <c r="B171" s="34" t="s">
        <v>225</v>
      </c>
      <c r="C171" s="35">
        <v>79440</v>
      </c>
      <c r="D171" s="35">
        <v>11260</v>
      </c>
      <c r="E171" s="36">
        <f t="shared" si="21"/>
        <v>7055.0621669626998</v>
      </c>
      <c r="F171" s="37">
        <f t="shared" si="28"/>
        <v>0.87682466024579442</v>
      </c>
      <c r="G171" s="38">
        <f t="shared" si="22"/>
        <v>594.65230767510707</v>
      </c>
      <c r="H171" s="38">
        <f t="shared" si="23"/>
        <v>65.265285685736899</v>
      </c>
      <c r="I171" s="36">
        <f t="shared" si="24"/>
        <v>659.91759336084397</v>
      </c>
      <c r="J171" s="39">
        <f t="shared" si="30"/>
        <v>-84.358110331613403</v>
      </c>
      <c r="K171" s="36">
        <f t="shared" si="25"/>
        <v>575.55948302923059</v>
      </c>
      <c r="L171" s="36">
        <f t="shared" si="26"/>
        <v>7430672.1012431029</v>
      </c>
      <c r="M171" s="36">
        <f t="shared" si="27"/>
        <v>6480799.7789091365</v>
      </c>
      <c r="N171" s="40">
        <f>'jan-feb'!M171</f>
        <v>3546938.6574052162</v>
      </c>
      <c r="O171" s="40">
        <f t="shared" si="29"/>
        <v>2933861.1215039203</v>
      </c>
      <c r="Q171" s="4"/>
      <c r="R171" s="4"/>
      <c r="S171" s="4"/>
      <c r="T171" s="4"/>
    </row>
    <row r="172" spans="1:20" s="34" customFormat="1" x14ac:dyDescent="0.3">
      <c r="A172" s="33">
        <v>1021</v>
      </c>
      <c r="B172" s="34" t="s">
        <v>226</v>
      </c>
      <c r="C172" s="35">
        <v>14910</v>
      </c>
      <c r="D172" s="35">
        <v>2290</v>
      </c>
      <c r="E172" s="36">
        <f t="shared" si="21"/>
        <v>6510.9170305676853</v>
      </c>
      <c r="F172" s="37">
        <f t="shared" si="28"/>
        <v>0.80919664180278095</v>
      </c>
      <c r="G172" s="38">
        <f t="shared" si="22"/>
        <v>921.13938951211583</v>
      </c>
      <c r="H172" s="38">
        <f t="shared" si="23"/>
        <v>255.71608342399199</v>
      </c>
      <c r="I172" s="36">
        <f t="shared" si="24"/>
        <v>1176.8554729361078</v>
      </c>
      <c r="J172" s="39">
        <f t="shared" si="30"/>
        <v>-84.358110331613403</v>
      </c>
      <c r="K172" s="36">
        <f t="shared" si="25"/>
        <v>1092.4973626044944</v>
      </c>
      <c r="L172" s="36">
        <f t="shared" si="26"/>
        <v>2694999.0330236871</v>
      </c>
      <c r="M172" s="36">
        <f t="shared" si="27"/>
        <v>2501818.9603642919</v>
      </c>
      <c r="N172" s="40">
        <f>'jan-feb'!M172</f>
        <v>140909.22836674689</v>
      </c>
      <c r="O172" s="40">
        <f t="shared" si="29"/>
        <v>2360909.7319975449</v>
      </c>
      <c r="Q172" s="4"/>
      <c r="R172" s="4"/>
      <c r="S172" s="4"/>
      <c r="T172" s="4"/>
    </row>
    <row r="173" spans="1:20" s="34" customFormat="1" x14ac:dyDescent="0.3">
      <c r="A173" s="33">
        <v>1026</v>
      </c>
      <c r="B173" s="34" t="s">
        <v>227</v>
      </c>
      <c r="C173" s="35">
        <v>12983</v>
      </c>
      <c r="D173" s="35">
        <v>942</v>
      </c>
      <c r="E173" s="36">
        <f t="shared" si="21"/>
        <v>13782.377919320594</v>
      </c>
      <c r="F173" s="37">
        <f t="shared" si="28"/>
        <v>1.7129159957055429</v>
      </c>
      <c r="G173" s="38">
        <f t="shared" si="22"/>
        <v>-3441.7371437396291</v>
      </c>
      <c r="H173" s="38">
        <f t="shared" si="23"/>
        <v>0</v>
      </c>
      <c r="I173" s="36">
        <f t="shared" si="24"/>
        <v>-3441.7371437396291</v>
      </c>
      <c r="J173" s="39">
        <f t="shared" si="30"/>
        <v>-84.358110331613403</v>
      </c>
      <c r="K173" s="36">
        <f t="shared" si="25"/>
        <v>-3526.0952540712424</v>
      </c>
      <c r="L173" s="36">
        <f t="shared" si="26"/>
        <v>-3242116.3894027309</v>
      </c>
      <c r="M173" s="36">
        <f t="shared" si="27"/>
        <v>-3321581.7293351102</v>
      </c>
      <c r="N173" s="40">
        <f>'jan-feb'!M173</f>
        <v>-3929383.3654491366</v>
      </c>
      <c r="O173" s="40">
        <f t="shared" si="29"/>
        <v>607801.63611402642</v>
      </c>
      <c r="Q173" s="4"/>
      <c r="R173" s="4"/>
      <c r="S173" s="4"/>
      <c r="T173" s="4"/>
    </row>
    <row r="174" spans="1:20" s="34" customFormat="1" x14ac:dyDescent="0.3">
      <c r="A174" s="33">
        <v>1027</v>
      </c>
      <c r="B174" s="34" t="s">
        <v>228</v>
      </c>
      <c r="C174" s="35">
        <v>10901</v>
      </c>
      <c r="D174" s="35">
        <v>1750</v>
      </c>
      <c r="E174" s="36">
        <f t="shared" si="21"/>
        <v>6229.1428571428569</v>
      </c>
      <c r="F174" s="37">
        <f t="shared" si="28"/>
        <v>0.77417688747145519</v>
      </c>
      <c r="G174" s="38">
        <f t="shared" si="22"/>
        <v>1090.2038935670128</v>
      </c>
      <c r="H174" s="38">
        <f t="shared" si="23"/>
        <v>354.3370441226819</v>
      </c>
      <c r="I174" s="36">
        <f t="shared" si="24"/>
        <v>1444.5409376896946</v>
      </c>
      <c r="J174" s="39">
        <f t="shared" si="30"/>
        <v>-84.358110331613403</v>
      </c>
      <c r="K174" s="36">
        <f t="shared" si="25"/>
        <v>1360.1828273580811</v>
      </c>
      <c r="L174" s="36">
        <f t="shared" si="26"/>
        <v>2527946.6409569657</v>
      </c>
      <c r="M174" s="36">
        <f t="shared" si="27"/>
        <v>2380319.947876642</v>
      </c>
      <c r="N174" s="40">
        <f>'jan-feb'!M174</f>
        <v>756867.73094663618</v>
      </c>
      <c r="O174" s="40">
        <f t="shared" si="29"/>
        <v>1623452.2169300057</v>
      </c>
      <c r="Q174" s="4"/>
      <c r="R174" s="4"/>
      <c r="S174" s="4"/>
      <c r="T174" s="4"/>
    </row>
    <row r="175" spans="1:20" s="34" customFormat="1" x14ac:dyDescent="0.3">
      <c r="A175" s="33">
        <v>1029</v>
      </c>
      <c r="B175" s="34" t="s">
        <v>229</v>
      </c>
      <c r="C175" s="35">
        <v>30001</v>
      </c>
      <c r="D175" s="35">
        <v>4943</v>
      </c>
      <c r="E175" s="36">
        <f t="shared" si="21"/>
        <v>6069.3910580619058</v>
      </c>
      <c r="F175" s="37">
        <f t="shared" si="28"/>
        <v>0.75432244627195066</v>
      </c>
      <c r="G175" s="38">
        <f t="shared" si="22"/>
        <v>1186.0549730155835</v>
      </c>
      <c r="H175" s="38">
        <f t="shared" si="23"/>
        <v>410.2501738010148</v>
      </c>
      <c r="I175" s="36">
        <f t="shared" si="24"/>
        <v>1596.3051468165984</v>
      </c>
      <c r="J175" s="39">
        <f t="shared" si="30"/>
        <v>-84.358110331613403</v>
      </c>
      <c r="K175" s="36">
        <f t="shared" si="25"/>
        <v>1511.9470364849849</v>
      </c>
      <c r="L175" s="36">
        <f t="shared" si="26"/>
        <v>7890536.3407144453</v>
      </c>
      <c r="M175" s="36">
        <f t="shared" si="27"/>
        <v>7473554.2013452807</v>
      </c>
      <c r="N175" s="40">
        <f>'jan-feb'!M175</f>
        <v>3127240.0251824148</v>
      </c>
      <c r="O175" s="40">
        <f t="shared" si="29"/>
        <v>4346314.1761628659</v>
      </c>
      <c r="Q175" s="4"/>
      <c r="R175" s="4"/>
      <c r="S175" s="4"/>
      <c r="T175" s="4"/>
    </row>
    <row r="176" spans="1:20" s="34" customFormat="1" x14ac:dyDescent="0.3">
      <c r="A176" s="33">
        <v>1032</v>
      </c>
      <c r="B176" s="34" t="s">
        <v>230</v>
      </c>
      <c r="C176" s="35">
        <v>51350</v>
      </c>
      <c r="D176" s="35">
        <v>8497</v>
      </c>
      <c r="E176" s="36">
        <f t="shared" si="21"/>
        <v>6043.3094033188181</v>
      </c>
      <c r="F176" s="37">
        <f t="shared" si="28"/>
        <v>0.75108093861155811</v>
      </c>
      <c r="G176" s="38">
        <f t="shared" si="22"/>
        <v>1201.703965861436</v>
      </c>
      <c r="H176" s="38">
        <f t="shared" si="23"/>
        <v>419.37875296109547</v>
      </c>
      <c r="I176" s="36">
        <f t="shared" si="24"/>
        <v>1621.0827188225314</v>
      </c>
      <c r="J176" s="39">
        <f t="shared" si="30"/>
        <v>-84.358110331613403</v>
      </c>
      <c r="K176" s="36">
        <f t="shared" si="25"/>
        <v>1536.7246084909179</v>
      </c>
      <c r="L176" s="36">
        <f t="shared" si="26"/>
        <v>13774339.861835049</v>
      </c>
      <c r="M176" s="36">
        <f t="shared" si="27"/>
        <v>13057548.998347329</v>
      </c>
      <c r="N176" s="40">
        <f>'jan-feb'!M176</f>
        <v>5324870.1484877514</v>
      </c>
      <c r="O176" s="40">
        <f t="shared" si="29"/>
        <v>7732678.8498595776</v>
      </c>
      <c r="Q176" s="4"/>
      <c r="R176" s="4"/>
      <c r="S176" s="4"/>
      <c r="T176" s="4"/>
    </row>
    <row r="177" spans="1:20" s="34" customFormat="1" x14ac:dyDescent="0.3">
      <c r="A177" s="33">
        <v>1034</v>
      </c>
      <c r="B177" s="34" t="s">
        <v>231</v>
      </c>
      <c r="C177" s="35">
        <v>10870</v>
      </c>
      <c r="D177" s="35">
        <v>1702</v>
      </c>
      <c r="E177" s="36">
        <f t="shared" si="21"/>
        <v>6386.6039952996471</v>
      </c>
      <c r="F177" s="37">
        <f t="shared" si="28"/>
        <v>0.79374663833953052</v>
      </c>
      <c r="G177" s="38">
        <f t="shared" si="22"/>
        <v>995.72721067293878</v>
      </c>
      <c r="H177" s="38">
        <f t="shared" si="23"/>
        <v>299.22564576780536</v>
      </c>
      <c r="I177" s="36">
        <f t="shared" si="24"/>
        <v>1294.9528564407442</v>
      </c>
      <c r="J177" s="39">
        <f t="shared" si="30"/>
        <v>-84.358110331613403</v>
      </c>
      <c r="K177" s="36">
        <f t="shared" si="25"/>
        <v>1210.5947461091307</v>
      </c>
      <c r="L177" s="36">
        <f t="shared" si="26"/>
        <v>2204009.7616621465</v>
      </c>
      <c r="M177" s="36">
        <f t="shared" si="27"/>
        <v>2060432.2578777405</v>
      </c>
      <c r="N177" s="40">
        <f>'jan-feb'!M177</f>
        <v>565483.58746924333</v>
      </c>
      <c r="O177" s="40">
        <f t="shared" si="29"/>
        <v>1494948.6704084971</v>
      </c>
      <c r="Q177" s="4"/>
      <c r="R177" s="4"/>
      <c r="S177" s="4"/>
      <c r="T177" s="4"/>
    </row>
    <row r="178" spans="1:20" s="34" customFormat="1" x14ac:dyDescent="0.3">
      <c r="A178" s="33">
        <v>1037</v>
      </c>
      <c r="B178" s="34" t="s">
        <v>232</v>
      </c>
      <c r="C178" s="35">
        <v>49778</v>
      </c>
      <c r="D178" s="35">
        <v>5981</v>
      </c>
      <c r="E178" s="36">
        <f t="shared" si="21"/>
        <v>8322.6885136264846</v>
      </c>
      <c r="F178" s="37">
        <f t="shared" si="28"/>
        <v>1.0343691317795727</v>
      </c>
      <c r="G178" s="38">
        <f t="shared" si="22"/>
        <v>-165.92350032316372</v>
      </c>
      <c r="H178" s="38">
        <f t="shared" si="23"/>
        <v>0</v>
      </c>
      <c r="I178" s="36">
        <f t="shared" si="24"/>
        <v>-165.92350032316372</v>
      </c>
      <c r="J178" s="39">
        <f t="shared" si="30"/>
        <v>-84.358110331613403</v>
      </c>
      <c r="K178" s="36">
        <f t="shared" si="25"/>
        <v>-250.28161065477713</v>
      </c>
      <c r="L178" s="36">
        <f t="shared" si="26"/>
        <v>-992388.45543284225</v>
      </c>
      <c r="M178" s="36">
        <f t="shared" si="27"/>
        <v>-1496934.3133262219</v>
      </c>
      <c r="N178" s="40">
        <f>'jan-feb'!M178</f>
        <v>-5077417.9498421336</v>
      </c>
      <c r="O178" s="40">
        <f t="shared" si="29"/>
        <v>3580483.6365159117</v>
      </c>
      <c r="Q178" s="4"/>
      <c r="R178" s="4"/>
      <c r="S178" s="4"/>
      <c r="T178" s="4"/>
    </row>
    <row r="179" spans="1:20" s="34" customFormat="1" x14ac:dyDescent="0.3">
      <c r="A179" s="33">
        <v>1046</v>
      </c>
      <c r="B179" s="34" t="s">
        <v>233</v>
      </c>
      <c r="C179" s="35">
        <v>35019</v>
      </c>
      <c r="D179" s="35">
        <v>1832</v>
      </c>
      <c r="E179" s="36">
        <f t="shared" si="21"/>
        <v>19115.174672489084</v>
      </c>
      <c r="F179" s="37">
        <f t="shared" si="28"/>
        <v>2.375692253461736</v>
      </c>
      <c r="G179" s="38">
        <f t="shared" si="22"/>
        <v>-6641.4151956407231</v>
      </c>
      <c r="H179" s="38">
        <f t="shared" si="23"/>
        <v>0</v>
      </c>
      <c r="I179" s="36">
        <f t="shared" si="24"/>
        <v>-6641.4151956407231</v>
      </c>
      <c r="J179" s="39">
        <f t="shared" si="30"/>
        <v>-84.358110331613403</v>
      </c>
      <c r="K179" s="36">
        <f t="shared" si="25"/>
        <v>-6725.7733059723369</v>
      </c>
      <c r="L179" s="36">
        <f t="shared" si="26"/>
        <v>-12167072.638413806</v>
      </c>
      <c r="M179" s="36">
        <f t="shared" si="27"/>
        <v>-12321616.696541321</v>
      </c>
      <c r="N179" s="40">
        <f>'jan-feb'!M179</f>
        <v>-11735232.617306601</v>
      </c>
      <c r="O179" s="40">
        <f t="shared" si="29"/>
        <v>-586384.07923471928</v>
      </c>
      <c r="Q179" s="4"/>
      <c r="R179" s="4"/>
      <c r="S179" s="4"/>
      <c r="T179" s="4"/>
    </row>
    <row r="180" spans="1:20" s="34" customFormat="1" x14ac:dyDescent="0.3">
      <c r="A180" s="33">
        <v>1101</v>
      </c>
      <c r="B180" s="34" t="s">
        <v>234</v>
      </c>
      <c r="C180" s="35">
        <v>120819</v>
      </c>
      <c r="D180" s="35">
        <v>14942</v>
      </c>
      <c r="E180" s="36">
        <f t="shared" si="21"/>
        <v>8085.8653460045507</v>
      </c>
      <c r="F180" s="37">
        <f t="shared" si="28"/>
        <v>1.0049360256531907</v>
      </c>
      <c r="G180" s="38">
        <f t="shared" si="22"/>
        <v>-23.8295997500034</v>
      </c>
      <c r="H180" s="38">
        <f t="shared" si="23"/>
        <v>0</v>
      </c>
      <c r="I180" s="36">
        <f t="shared" si="24"/>
        <v>-23.8295997500034</v>
      </c>
      <c r="J180" s="39">
        <f t="shared" si="30"/>
        <v>-84.358110331613403</v>
      </c>
      <c r="K180" s="36">
        <f t="shared" si="25"/>
        <v>-108.1877100816168</v>
      </c>
      <c r="L180" s="36">
        <f t="shared" si="26"/>
        <v>-356061.87946455082</v>
      </c>
      <c r="M180" s="36">
        <f t="shared" si="27"/>
        <v>-1616540.7640395183</v>
      </c>
      <c r="N180" s="40">
        <f>'jan-feb'!M180</f>
        <v>-774598.56320701679</v>
      </c>
      <c r="O180" s="40">
        <f t="shared" si="29"/>
        <v>-841942.20083250152</v>
      </c>
      <c r="Q180" s="4"/>
      <c r="R180" s="4"/>
      <c r="S180" s="4"/>
      <c r="T180" s="4"/>
    </row>
    <row r="181" spans="1:20" s="34" customFormat="1" x14ac:dyDescent="0.3">
      <c r="A181" s="33">
        <v>1102</v>
      </c>
      <c r="B181" s="34" t="s">
        <v>235</v>
      </c>
      <c r="C181" s="35">
        <v>653867</v>
      </c>
      <c r="D181" s="35">
        <v>74820</v>
      </c>
      <c r="E181" s="36">
        <f t="shared" si="21"/>
        <v>8739.2007484629776</v>
      </c>
      <c r="F181" s="37">
        <f t="shared" si="28"/>
        <v>1.0861345436435408</v>
      </c>
      <c r="G181" s="38">
        <f t="shared" si="22"/>
        <v>-415.83084122505949</v>
      </c>
      <c r="H181" s="38">
        <f t="shared" si="23"/>
        <v>0</v>
      </c>
      <c r="I181" s="36">
        <f t="shared" si="24"/>
        <v>-415.83084122505949</v>
      </c>
      <c r="J181" s="39">
        <f t="shared" si="30"/>
        <v>-84.358110331613403</v>
      </c>
      <c r="K181" s="36">
        <f t="shared" si="25"/>
        <v>-500.18895155667292</v>
      </c>
      <c r="L181" s="36">
        <f t="shared" si="26"/>
        <v>-31112463.540458951</v>
      </c>
      <c r="M181" s="36">
        <f t="shared" si="27"/>
        <v>-37424137.35547027</v>
      </c>
      <c r="N181" s="40">
        <f>'jan-feb'!M181</f>
        <v>-11663030.364017464</v>
      </c>
      <c r="O181" s="40">
        <f t="shared" si="29"/>
        <v>-25761106.991452806</v>
      </c>
      <c r="Q181" s="4"/>
      <c r="R181" s="4"/>
      <c r="S181" s="4"/>
      <c r="T181" s="4"/>
    </row>
    <row r="182" spans="1:20" s="34" customFormat="1" x14ac:dyDescent="0.3">
      <c r="A182" s="33">
        <v>1103</v>
      </c>
      <c r="B182" s="34" t="s">
        <v>236</v>
      </c>
      <c r="C182" s="35">
        <v>1457936</v>
      </c>
      <c r="D182" s="35">
        <v>132644</v>
      </c>
      <c r="E182" s="36">
        <f t="shared" si="21"/>
        <v>10991.345254968186</v>
      </c>
      <c r="F182" s="37">
        <f t="shared" si="28"/>
        <v>1.3660379371229228</v>
      </c>
      <c r="G182" s="38">
        <f t="shared" si="22"/>
        <v>-1767.1175451281845</v>
      </c>
      <c r="H182" s="38">
        <f t="shared" si="23"/>
        <v>0</v>
      </c>
      <c r="I182" s="36">
        <f t="shared" si="24"/>
        <v>-1767.1175451281845</v>
      </c>
      <c r="J182" s="39">
        <f t="shared" si="30"/>
        <v>-84.358110331613403</v>
      </c>
      <c r="K182" s="36">
        <f t="shared" si="25"/>
        <v>-1851.475655459798</v>
      </c>
      <c r="L182" s="36">
        <f t="shared" si="26"/>
        <v>-234397539.65598291</v>
      </c>
      <c r="M182" s="36">
        <f t="shared" si="27"/>
        <v>-245587136.84280944</v>
      </c>
      <c r="N182" s="40">
        <f>'jan-feb'!M182</f>
        <v>-91440564.67795682</v>
      </c>
      <c r="O182" s="40">
        <f t="shared" si="29"/>
        <v>-154146572.16485262</v>
      </c>
      <c r="Q182" s="4"/>
      <c r="R182" s="4"/>
      <c r="S182" s="4"/>
      <c r="T182" s="4"/>
    </row>
    <row r="183" spans="1:20" s="34" customFormat="1" x14ac:dyDescent="0.3">
      <c r="A183" s="33">
        <v>1106</v>
      </c>
      <c r="B183" s="34" t="s">
        <v>237</v>
      </c>
      <c r="C183" s="35">
        <v>286793</v>
      </c>
      <c r="D183" s="35">
        <v>36951</v>
      </c>
      <c r="E183" s="36">
        <f t="shared" si="21"/>
        <v>7761.4408270412168</v>
      </c>
      <c r="F183" s="37">
        <f t="shared" si="28"/>
        <v>0.96461555619687467</v>
      </c>
      <c r="G183" s="38">
        <f t="shared" si="22"/>
        <v>170.8251116279969</v>
      </c>
      <c r="H183" s="38">
        <f t="shared" si="23"/>
        <v>0</v>
      </c>
      <c r="I183" s="36">
        <f t="shared" si="24"/>
        <v>170.8251116279969</v>
      </c>
      <c r="J183" s="39">
        <f t="shared" si="30"/>
        <v>-84.358110331613403</v>
      </c>
      <c r="K183" s="36">
        <f t="shared" si="25"/>
        <v>86.467001296383501</v>
      </c>
      <c r="L183" s="36">
        <f t="shared" si="26"/>
        <v>6312158.6997661134</v>
      </c>
      <c r="M183" s="36">
        <f t="shared" si="27"/>
        <v>3195042.1649026666</v>
      </c>
      <c r="N183" s="40">
        <f>'jan-feb'!M183</f>
        <v>1436937.8591177566</v>
      </c>
      <c r="O183" s="40">
        <f t="shared" si="29"/>
        <v>1758104.30578491</v>
      </c>
      <c r="Q183" s="4"/>
      <c r="R183" s="4"/>
      <c r="S183" s="4"/>
      <c r="T183" s="4"/>
    </row>
    <row r="184" spans="1:20" s="34" customFormat="1" x14ac:dyDescent="0.3">
      <c r="A184" s="33">
        <v>1111</v>
      </c>
      <c r="B184" s="34" t="s">
        <v>238</v>
      </c>
      <c r="C184" s="35">
        <v>22810</v>
      </c>
      <c r="D184" s="35">
        <v>3313</v>
      </c>
      <c r="E184" s="36">
        <f t="shared" si="21"/>
        <v>6884.9984907938424</v>
      </c>
      <c r="F184" s="37">
        <f t="shared" si="28"/>
        <v>0.85568862748690722</v>
      </c>
      <c r="G184" s="38">
        <f t="shared" si="22"/>
        <v>696.69051337642156</v>
      </c>
      <c r="H184" s="38">
        <f t="shared" si="23"/>
        <v>124.787572344837</v>
      </c>
      <c r="I184" s="36">
        <f t="shared" si="24"/>
        <v>821.47808572125859</v>
      </c>
      <c r="J184" s="39">
        <f t="shared" si="30"/>
        <v>-84.358110331613403</v>
      </c>
      <c r="K184" s="36">
        <f t="shared" si="25"/>
        <v>737.11997538964522</v>
      </c>
      <c r="L184" s="36">
        <f t="shared" si="26"/>
        <v>2721556.8979945299</v>
      </c>
      <c r="M184" s="36">
        <f t="shared" si="27"/>
        <v>2442078.4784658947</v>
      </c>
      <c r="N184" s="40">
        <f>'jan-feb'!M184</f>
        <v>588782.65292926121</v>
      </c>
      <c r="O184" s="40">
        <f t="shared" si="29"/>
        <v>1853295.8255366334</v>
      </c>
      <c r="Q184" s="4"/>
      <c r="R184" s="4"/>
      <c r="S184" s="4"/>
      <c r="T184" s="4"/>
    </row>
    <row r="185" spans="1:20" s="34" customFormat="1" x14ac:dyDescent="0.3">
      <c r="A185" s="33">
        <v>1112</v>
      </c>
      <c r="B185" s="34" t="s">
        <v>239</v>
      </c>
      <c r="C185" s="35">
        <v>20816</v>
      </c>
      <c r="D185" s="35">
        <v>3243</v>
      </c>
      <c r="E185" s="36">
        <f t="shared" si="21"/>
        <v>6418.7480727721249</v>
      </c>
      <c r="F185" s="37">
        <f t="shared" si="28"/>
        <v>0.79774160240103831</v>
      </c>
      <c r="G185" s="38">
        <f t="shared" si="22"/>
        <v>976.44076418945201</v>
      </c>
      <c r="H185" s="38">
        <f t="shared" si="23"/>
        <v>287.97521865243812</v>
      </c>
      <c r="I185" s="36">
        <f t="shared" si="24"/>
        <v>1264.4159828418901</v>
      </c>
      <c r="J185" s="39">
        <f t="shared" si="30"/>
        <v>-84.358110331613403</v>
      </c>
      <c r="K185" s="36">
        <f t="shared" si="25"/>
        <v>1180.0578725102766</v>
      </c>
      <c r="L185" s="36">
        <f t="shared" si="26"/>
        <v>4100501.0323562496</v>
      </c>
      <c r="M185" s="36">
        <f t="shared" si="27"/>
        <v>3826927.6805508272</v>
      </c>
      <c r="N185" s="40">
        <f>'jan-feb'!M185</f>
        <v>1035559.9436913949</v>
      </c>
      <c r="O185" s="40">
        <f t="shared" si="29"/>
        <v>2791367.7368594324</v>
      </c>
      <c r="Q185" s="4"/>
      <c r="R185" s="4"/>
      <c r="S185" s="4"/>
      <c r="T185" s="4"/>
    </row>
    <row r="186" spans="1:20" s="34" customFormat="1" x14ac:dyDescent="0.3">
      <c r="A186" s="33">
        <v>1114</v>
      </c>
      <c r="B186" s="34" t="s">
        <v>240</v>
      </c>
      <c r="C186" s="35">
        <v>20105</v>
      </c>
      <c r="D186" s="35">
        <v>2825</v>
      </c>
      <c r="E186" s="36">
        <f t="shared" si="21"/>
        <v>7116.8141592920356</v>
      </c>
      <c r="F186" s="37">
        <f t="shared" si="28"/>
        <v>0.88449938633782277</v>
      </c>
      <c r="G186" s="38">
        <f t="shared" si="22"/>
        <v>557.60111227750565</v>
      </c>
      <c r="H186" s="38">
        <f t="shared" si="23"/>
        <v>43.652088370469386</v>
      </c>
      <c r="I186" s="36">
        <f t="shared" si="24"/>
        <v>601.25320064797506</v>
      </c>
      <c r="J186" s="39">
        <f t="shared" si="30"/>
        <v>-84.358110331613403</v>
      </c>
      <c r="K186" s="36">
        <f t="shared" si="25"/>
        <v>516.89509031636169</v>
      </c>
      <c r="L186" s="36">
        <f t="shared" si="26"/>
        <v>1698540.2918305295</v>
      </c>
      <c r="M186" s="36">
        <f t="shared" si="27"/>
        <v>1460228.6301437218</v>
      </c>
      <c r="N186" s="40">
        <f>'jan-feb'!M186</f>
        <v>970227.19424242806</v>
      </c>
      <c r="O186" s="40">
        <f t="shared" si="29"/>
        <v>490001.43590129376</v>
      </c>
      <c r="Q186" s="4"/>
      <c r="R186" s="4"/>
      <c r="S186" s="4"/>
      <c r="T186" s="4"/>
    </row>
    <row r="187" spans="1:20" s="34" customFormat="1" x14ac:dyDescent="0.3">
      <c r="A187" s="33">
        <v>1119</v>
      </c>
      <c r="B187" s="34" t="s">
        <v>241</v>
      </c>
      <c r="C187" s="35">
        <v>131990</v>
      </c>
      <c r="D187" s="35">
        <v>18591</v>
      </c>
      <c r="E187" s="36">
        <f t="shared" si="21"/>
        <v>7099.6718842450646</v>
      </c>
      <c r="F187" s="37">
        <f t="shared" si="28"/>
        <v>0.88236889207169344</v>
      </c>
      <c r="G187" s="38">
        <f t="shared" si="22"/>
        <v>567.88647730568823</v>
      </c>
      <c r="H187" s="38">
        <f t="shared" si="23"/>
        <v>49.651884636909244</v>
      </c>
      <c r="I187" s="36">
        <f t="shared" si="24"/>
        <v>617.53836194259748</v>
      </c>
      <c r="J187" s="39">
        <f t="shared" si="30"/>
        <v>-84.358110331613403</v>
      </c>
      <c r="K187" s="36">
        <f t="shared" si="25"/>
        <v>533.1802516109841</v>
      </c>
      <c r="L187" s="36">
        <f t="shared" si="26"/>
        <v>11480655.686874829</v>
      </c>
      <c r="M187" s="36">
        <f t="shared" si="27"/>
        <v>9912354.0576998051</v>
      </c>
      <c r="N187" s="40">
        <f>'jan-feb'!M187</f>
        <v>4028414.8205879549</v>
      </c>
      <c r="O187" s="40">
        <f t="shared" si="29"/>
        <v>5883939.2371118497</v>
      </c>
      <c r="Q187" s="4"/>
      <c r="R187" s="4"/>
      <c r="S187" s="4"/>
      <c r="T187" s="4"/>
    </row>
    <row r="188" spans="1:20" s="34" customFormat="1" x14ac:dyDescent="0.3">
      <c r="A188" s="33">
        <v>1120</v>
      </c>
      <c r="B188" s="34" t="s">
        <v>242</v>
      </c>
      <c r="C188" s="35">
        <v>146681</v>
      </c>
      <c r="D188" s="35">
        <v>18970</v>
      </c>
      <c r="E188" s="36">
        <f t="shared" si="21"/>
        <v>7732.2614654717972</v>
      </c>
      <c r="F188" s="37">
        <f t="shared" si="28"/>
        <v>0.96098905607698837</v>
      </c>
      <c r="G188" s="38">
        <f t="shared" si="22"/>
        <v>188.33272856964868</v>
      </c>
      <c r="H188" s="38">
        <f t="shared" si="23"/>
        <v>0</v>
      </c>
      <c r="I188" s="36">
        <f t="shared" si="24"/>
        <v>188.33272856964868</v>
      </c>
      <c r="J188" s="39">
        <f t="shared" si="30"/>
        <v>-84.358110331613403</v>
      </c>
      <c r="K188" s="36">
        <f t="shared" si="25"/>
        <v>103.97461823803528</v>
      </c>
      <c r="L188" s="36">
        <f t="shared" si="26"/>
        <v>3572671.8609662354</v>
      </c>
      <c r="M188" s="36">
        <f t="shared" si="27"/>
        <v>1972398.5079755292</v>
      </c>
      <c r="N188" s="40">
        <f>'jan-feb'!M188</f>
        <v>1256997.4070380779</v>
      </c>
      <c r="O188" s="40">
        <f t="shared" si="29"/>
        <v>715401.10093745124</v>
      </c>
      <c r="Q188" s="4"/>
      <c r="R188" s="4"/>
      <c r="S188" s="4"/>
      <c r="T188" s="4"/>
    </row>
    <row r="189" spans="1:20" s="34" customFormat="1" x14ac:dyDescent="0.3">
      <c r="A189" s="33">
        <v>1121</v>
      </c>
      <c r="B189" s="34" t="s">
        <v>243</v>
      </c>
      <c r="C189" s="35">
        <v>151579</v>
      </c>
      <c r="D189" s="35">
        <v>18572</v>
      </c>
      <c r="E189" s="36">
        <f t="shared" si="21"/>
        <v>8161.695024768469</v>
      </c>
      <c r="F189" s="37">
        <f t="shared" si="28"/>
        <v>1.0143603695845702</v>
      </c>
      <c r="G189" s="38">
        <f t="shared" si="22"/>
        <v>-69.327407008354385</v>
      </c>
      <c r="H189" s="38">
        <f t="shared" si="23"/>
        <v>0</v>
      </c>
      <c r="I189" s="36">
        <f t="shared" si="24"/>
        <v>-69.327407008354385</v>
      </c>
      <c r="J189" s="39">
        <f t="shared" si="30"/>
        <v>-84.358110331613403</v>
      </c>
      <c r="K189" s="36">
        <f t="shared" si="25"/>
        <v>-153.68551733996779</v>
      </c>
      <c r="L189" s="36">
        <f t="shared" si="26"/>
        <v>-1287548.6029591577</v>
      </c>
      <c r="M189" s="36">
        <f t="shared" si="27"/>
        <v>-2854247.4280378819</v>
      </c>
      <c r="N189" s="40">
        <f>'jan-feb'!M189</f>
        <v>-27637.646625662939</v>
      </c>
      <c r="O189" s="40">
        <f t="shared" si="29"/>
        <v>-2826609.7814122187</v>
      </c>
      <c r="Q189" s="4"/>
      <c r="R189" s="4"/>
      <c r="S189" s="4"/>
      <c r="T189" s="4"/>
    </row>
    <row r="190" spans="1:20" s="34" customFormat="1" x14ac:dyDescent="0.3">
      <c r="A190" s="33">
        <v>1122</v>
      </c>
      <c r="B190" s="34" t="s">
        <v>244</v>
      </c>
      <c r="C190" s="35">
        <v>89835</v>
      </c>
      <c r="D190" s="35">
        <v>11853</v>
      </c>
      <c r="E190" s="36">
        <f t="shared" si="21"/>
        <v>7579.0939002784107</v>
      </c>
      <c r="F190" s="37">
        <f t="shared" si="28"/>
        <v>0.94195292356205906</v>
      </c>
      <c r="G190" s="38">
        <f t="shared" si="22"/>
        <v>280.23326768568057</v>
      </c>
      <c r="H190" s="38">
        <f t="shared" si="23"/>
        <v>0</v>
      </c>
      <c r="I190" s="36">
        <f t="shared" si="24"/>
        <v>280.23326768568057</v>
      </c>
      <c r="J190" s="39">
        <f t="shared" si="30"/>
        <v>-84.358110331613403</v>
      </c>
      <c r="K190" s="36">
        <f t="shared" si="25"/>
        <v>195.87515735406717</v>
      </c>
      <c r="L190" s="36">
        <f t="shared" si="26"/>
        <v>3321604.9218783719</v>
      </c>
      <c r="M190" s="36">
        <f t="shared" si="27"/>
        <v>2321708.240117758</v>
      </c>
      <c r="N190" s="40">
        <f>'jan-feb'!M190</f>
        <v>184806.76149827754</v>
      </c>
      <c r="O190" s="40">
        <f t="shared" si="29"/>
        <v>2136901.4786194805</v>
      </c>
      <c r="Q190" s="4"/>
      <c r="R190" s="4"/>
      <c r="S190" s="4"/>
      <c r="T190" s="4"/>
    </row>
    <row r="191" spans="1:20" s="34" customFormat="1" x14ac:dyDescent="0.3">
      <c r="A191" s="33">
        <v>1124</v>
      </c>
      <c r="B191" s="34" t="s">
        <v>245</v>
      </c>
      <c r="C191" s="35">
        <v>296047</v>
      </c>
      <c r="D191" s="35">
        <v>26096</v>
      </c>
      <c r="E191" s="36">
        <f t="shared" si="21"/>
        <v>11344.535561005518</v>
      </c>
      <c r="F191" s="37">
        <f t="shared" si="28"/>
        <v>1.4099335063984826</v>
      </c>
      <c r="G191" s="38">
        <f t="shared" si="22"/>
        <v>-1979.0317287505834</v>
      </c>
      <c r="H191" s="38">
        <f t="shared" si="23"/>
        <v>0</v>
      </c>
      <c r="I191" s="36">
        <f t="shared" si="24"/>
        <v>-1979.0317287505834</v>
      </c>
      <c r="J191" s="39">
        <f t="shared" si="30"/>
        <v>-84.358110331613403</v>
      </c>
      <c r="K191" s="36">
        <f t="shared" si="25"/>
        <v>-2063.3898390821969</v>
      </c>
      <c r="L191" s="36">
        <f t="shared" si="26"/>
        <v>-51644811.993475221</v>
      </c>
      <c r="M191" s="36">
        <f t="shared" si="27"/>
        <v>-53846221.240689009</v>
      </c>
      <c r="N191" s="40">
        <f>'jan-feb'!M191</f>
        <v>-21830965.928620689</v>
      </c>
      <c r="O191" s="40">
        <f t="shared" si="29"/>
        <v>-32015255.312068321</v>
      </c>
      <c r="Q191" s="4"/>
      <c r="R191" s="4"/>
      <c r="S191" s="4"/>
      <c r="T191" s="4"/>
    </row>
    <row r="192" spans="1:20" s="34" customFormat="1" x14ac:dyDescent="0.3">
      <c r="A192" s="33">
        <v>1127</v>
      </c>
      <c r="B192" s="34" t="s">
        <v>246</v>
      </c>
      <c r="C192" s="35">
        <v>104619</v>
      </c>
      <c r="D192" s="35">
        <v>10737</v>
      </c>
      <c r="E192" s="36">
        <f t="shared" si="21"/>
        <v>9743.7831796591236</v>
      </c>
      <c r="F192" s="37">
        <f t="shared" si="28"/>
        <v>1.210987114475198</v>
      </c>
      <c r="G192" s="38">
        <f t="shared" si="22"/>
        <v>-1018.580299942747</v>
      </c>
      <c r="H192" s="38">
        <f t="shared" si="23"/>
        <v>0</v>
      </c>
      <c r="I192" s="36">
        <f t="shared" si="24"/>
        <v>-1018.580299942747</v>
      </c>
      <c r="J192" s="39">
        <f t="shared" si="30"/>
        <v>-84.358110331613403</v>
      </c>
      <c r="K192" s="36">
        <f t="shared" si="25"/>
        <v>-1102.9384102743604</v>
      </c>
      <c r="L192" s="36">
        <f t="shared" si="26"/>
        <v>-10936496.680485275</v>
      </c>
      <c r="M192" s="36">
        <f t="shared" si="27"/>
        <v>-11842249.711115807</v>
      </c>
      <c r="N192" s="40">
        <f>'jan-feb'!M192</f>
        <v>-3938699.5698804511</v>
      </c>
      <c r="O192" s="40">
        <f t="shared" si="29"/>
        <v>-7903550.1412353562</v>
      </c>
      <c r="Q192" s="4"/>
      <c r="R192" s="4"/>
      <c r="S192" s="4"/>
      <c r="T192" s="4"/>
    </row>
    <row r="193" spans="1:20" s="34" customFormat="1" x14ac:dyDescent="0.3">
      <c r="A193" s="33">
        <v>1129</v>
      </c>
      <c r="B193" s="34" t="s">
        <v>247</v>
      </c>
      <c r="C193" s="35">
        <v>17865</v>
      </c>
      <c r="D193" s="35">
        <v>1238</v>
      </c>
      <c r="E193" s="36">
        <f t="shared" si="21"/>
        <v>14430.533117932149</v>
      </c>
      <c r="F193" s="37">
        <f t="shared" si="28"/>
        <v>1.7934707021502903</v>
      </c>
      <c r="G193" s="38">
        <f t="shared" si="22"/>
        <v>-3830.6302629065622</v>
      </c>
      <c r="H193" s="38">
        <f t="shared" si="23"/>
        <v>0</v>
      </c>
      <c r="I193" s="36">
        <f t="shared" si="24"/>
        <v>-3830.6302629065622</v>
      </c>
      <c r="J193" s="39">
        <f t="shared" si="30"/>
        <v>-84.358110331613403</v>
      </c>
      <c r="K193" s="36">
        <f t="shared" si="25"/>
        <v>-3914.9883732381754</v>
      </c>
      <c r="L193" s="36">
        <f t="shared" si="26"/>
        <v>-4742320.2654783241</v>
      </c>
      <c r="M193" s="36">
        <f t="shared" si="27"/>
        <v>-4846755.6060688607</v>
      </c>
      <c r="N193" s="40">
        <f>'jan-feb'!M193</f>
        <v>-5190469.858201731</v>
      </c>
      <c r="O193" s="40">
        <f t="shared" si="29"/>
        <v>343714.25213287026</v>
      </c>
      <c r="Q193" s="4"/>
      <c r="R193" s="4"/>
      <c r="S193" s="4"/>
      <c r="T193" s="4"/>
    </row>
    <row r="194" spans="1:20" s="34" customFormat="1" x14ac:dyDescent="0.3">
      <c r="A194" s="33">
        <v>1130</v>
      </c>
      <c r="B194" s="34" t="s">
        <v>248</v>
      </c>
      <c r="C194" s="35">
        <v>91607</v>
      </c>
      <c r="D194" s="35">
        <v>12464</v>
      </c>
      <c r="E194" s="36">
        <f t="shared" si="21"/>
        <v>7349.7272143774071</v>
      </c>
      <c r="F194" s="37">
        <f t="shared" si="28"/>
        <v>0.91344653174334112</v>
      </c>
      <c r="G194" s="38">
        <f t="shared" si="22"/>
        <v>417.85327922628272</v>
      </c>
      <c r="H194" s="38">
        <f t="shared" si="23"/>
        <v>0</v>
      </c>
      <c r="I194" s="36">
        <f t="shared" si="24"/>
        <v>417.85327922628272</v>
      </c>
      <c r="J194" s="39">
        <f t="shared" si="30"/>
        <v>-84.358110331613403</v>
      </c>
      <c r="K194" s="36">
        <f t="shared" si="25"/>
        <v>333.49516889466929</v>
      </c>
      <c r="L194" s="36">
        <f t="shared" si="26"/>
        <v>5208123.2722763875</v>
      </c>
      <c r="M194" s="36">
        <f t="shared" si="27"/>
        <v>4156683.7851031581</v>
      </c>
      <c r="N194" s="40">
        <f>'jan-feb'!M194</f>
        <v>1297130.926796129</v>
      </c>
      <c r="O194" s="40">
        <f t="shared" si="29"/>
        <v>2859552.8583070291</v>
      </c>
      <c r="Q194" s="4"/>
      <c r="R194" s="4"/>
      <c r="S194" s="4"/>
      <c r="T194" s="4"/>
    </row>
    <row r="195" spans="1:20" s="34" customFormat="1" x14ac:dyDescent="0.3">
      <c r="A195" s="33">
        <v>1133</v>
      </c>
      <c r="B195" s="34" t="s">
        <v>249</v>
      </c>
      <c r="C195" s="35">
        <v>30302</v>
      </c>
      <c r="D195" s="35">
        <v>2737</v>
      </c>
      <c r="E195" s="36">
        <f t="shared" si="21"/>
        <v>11071.245889660211</v>
      </c>
      <c r="F195" s="37">
        <f t="shared" si="28"/>
        <v>1.3759682318828086</v>
      </c>
      <c r="G195" s="38">
        <f t="shared" si="22"/>
        <v>-1815.0579259433996</v>
      </c>
      <c r="H195" s="38">
        <f t="shared" si="23"/>
        <v>0</v>
      </c>
      <c r="I195" s="36">
        <f t="shared" si="24"/>
        <v>-1815.0579259433996</v>
      </c>
      <c r="J195" s="39">
        <f t="shared" si="30"/>
        <v>-84.358110331613403</v>
      </c>
      <c r="K195" s="36">
        <f t="shared" si="25"/>
        <v>-1899.4160362750131</v>
      </c>
      <c r="L195" s="36">
        <f t="shared" si="26"/>
        <v>-4967813.5433070846</v>
      </c>
      <c r="M195" s="36">
        <f t="shared" si="27"/>
        <v>-5198701.6912847105</v>
      </c>
      <c r="N195" s="40">
        <f>'jan-feb'!M195</f>
        <v>-5664805.1711616656</v>
      </c>
      <c r="O195" s="40">
        <f t="shared" si="29"/>
        <v>466103.47987695504</v>
      </c>
      <c r="Q195" s="4"/>
      <c r="R195" s="4"/>
      <c r="S195" s="4"/>
      <c r="T195" s="4"/>
    </row>
    <row r="196" spans="1:20" s="34" customFormat="1" x14ac:dyDescent="0.3">
      <c r="A196" s="33">
        <v>1134</v>
      </c>
      <c r="B196" s="34" t="s">
        <v>250</v>
      </c>
      <c r="C196" s="35">
        <v>48617</v>
      </c>
      <c r="D196" s="35">
        <v>3903</v>
      </c>
      <c r="E196" s="36">
        <f t="shared" si="21"/>
        <v>12456.315654624648</v>
      </c>
      <c r="F196" s="37">
        <f t="shared" si="28"/>
        <v>1.5481089299150286</v>
      </c>
      <c r="G196" s="38">
        <f t="shared" si="22"/>
        <v>-2646.0997849220616</v>
      </c>
      <c r="H196" s="38">
        <f t="shared" si="23"/>
        <v>0</v>
      </c>
      <c r="I196" s="36">
        <f t="shared" si="24"/>
        <v>-2646.0997849220616</v>
      </c>
      <c r="J196" s="39">
        <f t="shared" si="30"/>
        <v>-84.358110331613403</v>
      </c>
      <c r="K196" s="36">
        <f t="shared" si="25"/>
        <v>-2730.4578952536749</v>
      </c>
      <c r="L196" s="36">
        <f t="shared" si="26"/>
        <v>-10327727.460550807</v>
      </c>
      <c r="M196" s="36">
        <f t="shared" si="27"/>
        <v>-10656977.165175093</v>
      </c>
      <c r="N196" s="40">
        <f>'jan-feb'!M196</f>
        <v>-11712443.179774927</v>
      </c>
      <c r="O196" s="40">
        <f t="shared" si="29"/>
        <v>1055466.0145998336</v>
      </c>
      <c r="Q196" s="4"/>
      <c r="R196" s="4"/>
      <c r="S196" s="4"/>
      <c r="T196" s="4"/>
    </row>
    <row r="197" spans="1:20" s="34" customFormat="1" x14ac:dyDescent="0.3">
      <c r="A197" s="33">
        <v>1135</v>
      </c>
      <c r="B197" s="34" t="s">
        <v>251</v>
      </c>
      <c r="C197" s="35">
        <v>26058</v>
      </c>
      <c r="D197" s="35">
        <v>4710</v>
      </c>
      <c r="E197" s="36">
        <f t="shared" si="21"/>
        <v>5532.4840764331211</v>
      </c>
      <c r="F197" s="37">
        <f t="shared" si="28"/>
        <v>0.68759400779627267</v>
      </c>
      <c r="G197" s="38">
        <f t="shared" si="22"/>
        <v>1508.1991619928542</v>
      </c>
      <c r="H197" s="38">
        <f t="shared" si="23"/>
        <v>598.16761737108936</v>
      </c>
      <c r="I197" s="36">
        <f t="shared" si="24"/>
        <v>2106.3667793639434</v>
      </c>
      <c r="J197" s="39">
        <f t="shared" si="30"/>
        <v>-84.358110331613403</v>
      </c>
      <c r="K197" s="36">
        <f t="shared" si="25"/>
        <v>2022.0086690323299</v>
      </c>
      <c r="L197" s="36">
        <f t="shared" si="26"/>
        <v>9920987.530804174</v>
      </c>
      <c r="M197" s="36">
        <f t="shared" si="27"/>
        <v>9523660.8311422728</v>
      </c>
      <c r="N197" s="40">
        <f>'jan-feb'!M197</f>
        <v>-4331916.8272456862</v>
      </c>
      <c r="O197" s="40">
        <f t="shared" si="29"/>
        <v>13855577.658387959</v>
      </c>
      <c r="Q197" s="4"/>
      <c r="R197" s="4"/>
      <c r="S197" s="4"/>
      <c r="T197" s="4"/>
    </row>
    <row r="198" spans="1:20" s="34" customFormat="1" x14ac:dyDescent="0.3">
      <c r="A198" s="33">
        <v>1141</v>
      </c>
      <c r="B198" s="34" t="s">
        <v>252</v>
      </c>
      <c r="C198" s="35">
        <v>23019</v>
      </c>
      <c r="D198" s="35">
        <v>3221</v>
      </c>
      <c r="E198" s="36">
        <f t="shared" si="21"/>
        <v>7146.5383421297738</v>
      </c>
      <c r="F198" s="37">
        <f t="shared" si="28"/>
        <v>0.88819359850789137</v>
      </c>
      <c r="G198" s="38">
        <f t="shared" si="22"/>
        <v>539.76660257486276</v>
      </c>
      <c r="H198" s="38">
        <f t="shared" si="23"/>
        <v>33.248624377261009</v>
      </c>
      <c r="I198" s="36">
        <f t="shared" si="24"/>
        <v>573.01522695212373</v>
      </c>
      <c r="J198" s="39">
        <f t="shared" si="30"/>
        <v>-84.358110331613403</v>
      </c>
      <c r="K198" s="36">
        <f t="shared" si="25"/>
        <v>488.65711662051035</v>
      </c>
      <c r="L198" s="36">
        <f t="shared" si="26"/>
        <v>1845682.0460127904</v>
      </c>
      <c r="M198" s="36">
        <f t="shared" si="27"/>
        <v>1573964.5726346639</v>
      </c>
      <c r="N198" s="40">
        <f>'jan-feb'!M198</f>
        <v>1357371.3779309236</v>
      </c>
      <c r="O198" s="40">
        <f t="shared" si="29"/>
        <v>216593.1947037403</v>
      </c>
      <c r="Q198" s="4"/>
      <c r="R198" s="4"/>
      <c r="S198" s="4"/>
      <c r="T198" s="4"/>
    </row>
    <row r="199" spans="1:20" s="34" customFormat="1" x14ac:dyDescent="0.3">
      <c r="A199" s="33">
        <v>1142</v>
      </c>
      <c r="B199" s="34" t="s">
        <v>253</v>
      </c>
      <c r="C199" s="35">
        <v>41440</v>
      </c>
      <c r="D199" s="35">
        <v>4856</v>
      </c>
      <c r="E199" s="36">
        <f t="shared" si="21"/>
        <v>8533.7726523887977</v>
      </c>
      <c r="F199" s="37">
        <f t="shared" si="28"/>
        <v>1.0606033128361547</v>
      </c>
      <c r="G199" s="38">
        <f t="shared" si="22"/>
        <v>-292.57398358055161</v>
      </c>
      <c r="H199" s="38">
        <f t="shared" si="23"/>
        <v>0</v>
      </c>
      <c r="I199" s="36">
        <f t="shared" si="24"/>
        <v>-292.57398358055161</v>
      </c>
      <c r="J199" s="39">
        <f t="shared" si="30"/>
        <v>-84.358110331613403</v>
      </c>
      <c r="K199" s="36">
        <f t="shared" si="25"/>
        <v>-376.93209391216499</v>
      </c>
      <c r="L199" s="36">
        <f t="shared" si="26"/>
        <v>-1420739.2642671587</v>
      </c>
      <c r="M199" s="36">
        <f t="shared" si="27"/>
        <v>-1830382.2480374731</v>
      </c>
      <c r="N199" s="40">
        <f>'jan-feb'!M199</f>
        <v>-281970.30002230324</v>
      </c>
      <c r="O199" s="40">
        <f t="shared" si="29"/>
        <v>-1548411.9480151697</v>
      </c>
      <c r="Q199" s="4"/>
      <c r="R199" s="4"/>
      <c r="S199" s="4"/>
      <c r="T199" s="4"/>
    </row>
    <row r="200" spans="1:20" s="34" customFormat="1" x14ac:dyDescent="0.3">
      <c r="A200" s="33">
        <v>1144</v>
      </c>
      <c r="B200" s="34" t="s">
        <v>254</v>
      </c>
      <c r="C200" s="35">
        <v>3671</v>
      </c>
      <c r="D200" s="35">
        <v>524</v>
      </c>
      <c r="E200" s="36">
        <f t="shared" ref="E200:E263" si="31">(C200*1000)/D200</f>
        <v>7005.7251908396947</v>
      </c>
      <c r="F200" s="37">
        <f t="shared" si="28"/>
        <v>0.87069291026218898</v>
      </c>
      <c r="G200" s="38">
        <f t="shared" ref="G200:G263" si="32">(E$437-E200)*0.6</f>
        <v>624.25449334891016</v>
      </c>
      <c r="H200" s="38">
        <f t="shared" ref="H200:H263" si="33">IF(E200&gt;=E$437*0.9,0,IF(E200&lt;0.9*E$437,(E$437*0.9-E200)*0.35))</f>
        <v>82.533227328788684</v>
      </c>
      <c r="I200" s="36">
        <f t="shared" ref="I200:I263" si="34">G200+H200</f>
        <v>706.78772067769887</v>
      </c>
      <c r="J200" s="39">
        <f t="shared" si="30"/>
        <v>-84.358110331613403</v>
      </c>
      <c r="K200" s="36">
        <f t="shared" ref="K200:K263" si="35">I200+J200</f>
        <v>622.4296103460855</v>
      </c>
      <c r="L200" s="36">
        <f t="shared" ref="L200:L263" si="36">(I200*D200)</f>
        <v>370356.76563511422</v>
      </c>
      <c r="M200" s="36">
        <f t="shared" ref="M200:M263" si="37">(K200*D200)</f>
        <v>326153.11582134879</v>
      </c>
      <c r="N200" s="40">
        <f>'jan-feb'!M200</f>
        <v>141618.56629487863</v>
      </c>
      <c r="O200" s="40">
        <f t="shared" si="29"/>
        <v>184534.54952647016</v>
      </c>
      <c r="Q200" s="4"/>
      <c r="R200" s="4"/>
      <c r="S200" s="4"/>
      <c r="T200" s="4"/>
    </row>
    <row r="201" spans="1:20" s="34" customFormat="1" x14ac:dyDescent="0.3">
      <c r="A201" s="33">
        <v>1145</v>
      </c>
      <c r="B201" s="34" t="s">
        <v>255</v>
      </c>
      <c r="C201" s="35">
        <v>6163</v>
      </c>
      <c r="D201" s="35">
        <v>865</v>
      </c>
      <c r="E201" s="36">
        <f t="shared" si="31"/>
        <v>7124.8554913294802</v>
      </c>
      <c r="F201" s="37">
        <f t="shared" ref="F201:F264" si="38">IF(ISNUMBER(C201),E201/E$437,"")</f>
        <v>0.88549878762795931</v>
      </c>
      <c r="G201" s="38">
        <f t="shared" si="32"/>
        <v>552.77631305503894</v>
      </c>
      <c r="H201" s="38">
        <f t="shared" si="33"/>
        <v>40.837622157363782</v>
      </c>
      <c r="I201" s="36">
        <f t="shared" si="34"/>
        <v>593.61393521240268</v>
      </c>
      <c r="J201" s="39">
        <f t="shared" si="30"/>
        <v>-84.358110331613403</v>
      </c>
      <c r="K201" s="36">
        <f t="shared" si="35"/>
        <v>509.25582488078931</v>
      </c>
      <c r="L201" s="36">
        <f t="shared" si="36"/>
        <v>513476.05395872833</v>
      </c>
      <c r="M201" s="36">
        <f t="shared" si="37"/>
        <v>440506.28852188273</v>
      </c>
      <c r="N201" s="40">
        <f>'jan-feb'!M201</f>
        <v>90422.918138531022</v>
      </c>
      <c r="O201" s="40">
        <f t="shared" ref="O201:O264" si="39">M201-N201</f>
        <v>350083.37038335169</v>
      </c>
      <c r="Q201" s="4"/>
      <c r="R201" s="4"/>
      <c r="S201" s="4"/>
      <c r="T201" s="4"/>
    </row>
    <row r="202" spans="1:20" s="34" customFormat="1" x14ac:dyDescent="0.3">
      <c r="A202" s="33">
        <v>1146</v>
      </c>
      <c r="B202" s="34" t="s">
        <v>256</v>
      </c>
      <c r="C202" s="35">
        <v>77461</v>
      </c>
      <c r="D202" s="35">
        <v>10925</v>
      </c>
      <c r="E202" s="36">
        <f t="shared" si="31"/>
        <v>7090.2517162471395</v>
      </c>
      <c r="F202" s="37">
        <f t="shared" si="38"/>
        <v>0.88119812483977333</v>
      </c>
      <c r="G202" s="38">
        <f t="shared" si="32"/>
        <v>573.53857810444333</v>
      </c>
      <c r="H202" s="38">
        <f t="shared" si="33"/>
        <v>52.948943436183022</v>
      </c>
      <c r="I202" s="36">
        <f t="shared" si="34"/>
        <v>626.4875215406264</v>
      </c>
      <c r="J202" s="39">
        <f t="shared" ref="J202:J265" si="40">I$439</f>
        <v>-84.358110331613403</v>
      </c>
      <c r="K202" s="36">
        <f t="shared" si="35"/>
        <v>542.12941120901303</v>
      </c>
      <c r="L202" s="36">
        <f t="shared" si="36"/>
        <v>6844376.1728313435</v>
      </c>
      <c r="M202" s="36">
        <f t="shared" si="37"/>
        <v>5922763.8174584676</v>
      </c>
      <c r="N202" s="40">
        <f>'jan-feb'!M202</f>
        <v>2382276.4060525722</v>
      </c>
      <c r="O202" s="40">
        <f t="shared" si="39"/>
        <v>3540487.4114058954</v>
      </c>
      <c r="Q202" s="4"/>
      <c r="R202" s="4"/>
      <c r="S202" s="4"/>
      <c r="T202" s="4"/>
    </row>
    <row r="203" spans="1:20" s="34" customFormat="1" x14ac:dyDescent="0.3">
      <c r="A203" s="33">
        <v>1149</v>
      </c>
      <c r="B203" s="34" t="s">
        <v>257</v>
      </c>
      <c r="C203" s="35">
        <v>296626</v>
      </c>
      <c r="D203" s="35">
        <v>42187</v>
      </c>
      <c r="E203" s="36">
        <f t="shared" si="31"/>
        <v>7031.2181477706399</v>
      </c>
      <c r="F203" s="37">
        <f t="shared" si="38"/>
        <v>0.87386125276160875</v>
      </c>
      <c r="G203" s="38">
        <f t="shared" si="32"/>
        <v>608.958719190343</v>
      </c>
      <c r="H203" s="38">
        <f t="shared" si="33"/>
        <v>73.610692402957866</v>
      </c>
      <c r="I203" s="36">
        <f t="shared" si="34"/>
        <v>682.56941159330086</v>
      </c>
      <c r="J203" s="39">
        <f t="shared" si="40"/>
        <v>-84.358110331613403</v>
      </c>
      <c r="K203" s="36">
        <f t="shared" si="35"/>
        <v>598.21130126168748</v>
      </c>
      <c r="L203" s="36">
        <f t="shared" si="36"/>
        <v>28795555.766886584</v>
      </c>
      <c r="M203" s="36">
        <f t="shared" si="37"/>
        <v>25236740.16632681</v>
      </c>
      <c r="N203" s="40">
        <f>'jan-feb'!M203</f>
        <v>9683828.3516832925</v>
      </c>
      <c r="O203" s="40">
        <f t="shared" si="39"/>
        <v>15552911.814643517</v>
      </c>
      <c r="Q203" s="4"/>
      <c r="R203" s="4"/>
      <c r="S203" s="4"/>
      <c r="T203" s="4"/>
    </row>
    <row r="204" spans="1:20" s="34" customFormat="1" x14ac:dyDescent="0.3">
      <c r="A204" s="33">
        <v>1151</v>
      </c>
      <c r="B204" s="34" t="s">
        <v>258</v>
      </c>
      <c r="C204" s="35">
        <v>1543</v>
      </c>
      <c r="D204" s="35">
        <v>200</v>
      </c>
      <c r="E204" s="36">
        <f t="shared" si="31"/>
        <v>7715</v>
      </c>
      <c r="F204" s="37">
        <f t="shared" si="38"/>
        <v>0.95884374846105713</v>
      </c>
      <c r="G204" s="38">
        <f t="shared" si="32"/>
        <v>198.68960785272702</v>
      </c>
      <c r="H204" s="38">
        <f t="shared" si="33"/>
        <v>0</v>
      </c>
      <c r="I204" s="36">
        <f t="shared" si="34"/>
        <v>198.68960785272702</v>
      </c>
      <c r="J204" s="39">
        <f t="shared" si="40"/>
        <v>-84.358110331613403</v>
      </c>
      <c r="K204" s="36">
        <f t="shared" si="35"/>
        <v>114.33149752111362</v>
      </c>
      <c r="L204" s="36">
        <f t="shared" si="36"/>
        <v>39737.921570545404</v>
      </c>
      <c r="M204" s="36">
        <f t="shared" si="37"/>
        <v>22866.299504222723</v>
      </c>
      <c r="N204" s="40">
        <f>'jan-feb'!M204</f>
        <v>-56177.359967969678</v>
      </c>
      <c r="O204" s="40">
        <f t="shared" si="39"/>
        <v>79043.659472192405</v>
      </c>
      <c r="Q204" s="4"/>
      <c r="R204" s="4"/>
      <c r="S204" s="4"/>
      <c r="T204" s="4"/>
    </row>
    <row r="205" spans="1:20" s="34" customFormat="1" x14ac:dyDescent="0.3">
      <c r="A205" s="33">
        <v>1160</v>
      </c>
      <c r="B205" s="34" t="s">
        <v>259</v>
      </c>
      <c r="C205" s="35">
        <v>66975</v>
      </c>
      <c r="D205" s="35">
        <v>8788</v>
      </c>
      <c r="E205" s="36">
        <f t="shared" si="31"/>
        <v>7621.1879836140188</v>
      </c>
      <c r="F205" s="37">
        <f t="shared" si="38"/>
        <v>0.94718450472259652</v>
      </c>
      <c r="G205" s="38">
        <f t="shared" si="32"/>
        <v>254.97681768431573</v>
      </c>
      <c r="H205" s="38">
        <f t="shared" si="33"/>
        <v>0</v>
      </c>
      <c r="I205" s="36">
        <f t="shared" si="34"/>
        <v>254.97681768431573</v>
      </c>
      <c r="J205" s="39">
        <f t="shared" si="40"/>
        <v>-84.358110331613403</v>
      </c>
      <c r="K205" s="36">
        <f t="shared" si="35"/>
        <v>170.61870735270233</v>
      </c>
      <c r="L205" s="36">
        <f t="shared" si="36"/>
        <v>2240736.2738097669</v>
      </c>
      <c r="M205" s="36">
        <f t="shared" si="37"/>
        <v>1499397.200215548</v>
      </c>
      <c r="N205" s="40">
        <f>'jan-feb'!M205</f>
        <v>372134.80300741206</v>
      </c>
      <c r="O205" s="40">
        <f t="shared" si="39"/>
        <v>1127262.397208136</v>
      </c>
      <c r="Q205" s="4"/>
      <c r="R205" s="4"/>
      <c r="S205" s="4"/>
      <c r="T205" s="4"/>
    </row>
    <row r="206" spans="1:20" s="34" customFormat="1" x14ac:dyDescent="0.3">
      <c r="A206" s="33">
        <v>1201</v>
      </c>
      <c r="B206" s="34" t="s">
        <v>260</v>
      </c>
      <c r="C206" s="35">
        <v>2401192</v>
      </c>
      <c r="D206" s="35">
        <v>277391</v>
      </c>
      <c r="E206" s="36">
        <f t="shared" si="31"/>
        <v>8656.3442937946802</v>
      </c>
      <c r="F206" s="37">
        <f t="shared" si="38"/>
        <v>1.0758368905549676</v>
      </c>
      <c r="G206" s="38">
        <f t="shared" si="32"/>
        <v>-366.11696842408111</v>
      </c>
      <c r="H206" s="38">
        <f t="shared" si="33"/>
        <v>0</v>
      </c>
      <c r="I206" s="36">
        <f t="shared" si="34"/>
        <v>-366.11696842408111</v>
      </c>
      <c r="J206" s="39">
        <f t="shared" si="40"/>
        <v>-84.358110331613403</v>
      </c>
      <c r="K206" s="36">
        <f t="shared" si="35"/>
        <v>-450.47507875569454</v>
      </c>
      <c r="L206" s="36">
        <f t="shared" si="36"/>
        <v>-101557551.98812428</v>
      </c>
      <c r="M206" s="36">
        <f t="shared" si="37"/>
        <v>-124957732.57112086</v>
      </c>
      <c r="N206" s="40">
        <f>'jan-feb'!M206</f>
        <v>-37295644.29437542</v>
      </c>
      <c r="O206" s="40">
        <f t="shared" si="39"/>
        <v>-87662088.276745439</v>
      </c>
      <c r="Q206" s="4"/>
      <c r="R206" s="4"/>
      <c r="S206" s="4"/>
      <c r="T206" s="4"/>
    </row>
    <row r="207" spans="1:20" s="34" customFormat="1" x14ac:dyDescent="0.3">
      <c r="A207" s="33">
        <v>1211</v>
      </c>
      <c r="B207" s="34" t="s">
        <v>261</v>
      </c>
      <c r="C207" s="35">
        <v>29662</v>
      </c>
      <c r="D207" s="35">
        <v>4106</v>
      </c>
      <c r="E207" s="36">
        <f t="shared" si="31"/>
        <v>7224.0623477837307</v>
      </c>
      <c r="F207" s="37">
        <f t="shared" si="38"/>
        <v>0.8978285185567515</v>
      </c>
      <c r="G207" s="38">
        <f t="shared" si="32"/>
        <v>493.25219918248854</v>
      </c>
      <c r="H207" s="38">
        <f t="shared" si="33"/>
        <v>6.1152223983760905</v>
      </c>
      <c r="I207" s="36">
        <f t="shared" si="34"/>
        <v>499.36742158086463</v>
      </c>
      <c r="J207" s="39">
        <f t="shared" si="40"/>
        <v>-84.358110331613403</v>
      </c>
      <c r="K207" s="36">
        <f t="shared" si="35"/>
        <v>415.00931124925125</v>
      </c>
      <c r="L207" s="36">
        <f t="shared" si="36"/>
        <v>2050402.6330110303</v>
      </c>
      <c r="M207" s="36">
        <f t="shared" si="37"/>
        <v>1704028.2319894256</v>
      </c>
      <c r="N207" s="40">
        <f>'jan-feb'!M207</f>
        <v>-155005.2001424176</v>
      </c>
      <c r="O207" s="40">
        <f t="shared" si="39"/>
        <v>1859033.4321318432</v>
      </c>
      <c r="Q207" s="4"/>
      <c r="R207" s="4"/>
      <c r="S207" s="4"/>
      <c r="T207" s="4"/>
    </row>
    <row r="208" spans="1:20" s="34" customFormat="1" x14ac:dyDescent="0.3">
      <c r="A208" s="33">
        <v>1216</v>
      </c>
      <c r="B208" s="34" t="s">
        <v>262</v>
      </c>
      <c r="C208" s="35">
        <v>37606</v>
      </c>
      <c r="D208" s="35">
        <v>5593</v>
      </c>
      <c r="E208" s="36">
        <f t="shared" si="31"/>
        <v>6723.7618451635972</v>
      </c>
      <c r="F208" s="37">
        <f t="shared" si="38"/>
        <v>0.83564964502606587</v>
      </c>
      <c r="G208" s="38">
        <f t="shared" si="32"/>
        <v>793.43250075456865</v>
      </c>
      <c r="H208" s="38">
        <f t="shared" si="33"/>
        <v>181.22039831542281</v>
      </c>
      <c r="I208" s="36">
        <f t="shared" si="34"/>
        <v>974.65289906999146</v>
      </c>
      <c r="J208" s="39">
        <f t="shared" si="40"/>
        <v>-84.358110331613403</v>
      </c>
      <c r="K208" s="36">
        <f t="shared" si="35"/>
        <v>890.29478873837809</v>
      </c>
      <c r="L208" s="36">
        <f t="shared" si="36"/>
        <v>5451233.6644984623</v>
      </c>
      <c r="M208" s="36">
        <f t="shared" si="37"/>
        <v>4979418.7534137489</v>
      </c>
      <c r="N208" s="40">
        <f>'jan-feb'!M208</f>
        <v>1940829.4681054512</v>
      </c>
      <c r="O208" s="40">
        <f t="shared" si="39"/>
        <v>3038589.2853082977</v>
      </c>
      <c r="Q208" s="4"/>
      <c r="R208" s="4"/>
      <c r="S208" s="4"/>
      <c r="T208" s="4"/>
    </row>
    <row r="209" spans="1:20" s="34" customFormat="1" x14ac:dyDescent="0.3">
      <c r="A209" s="33">
        <v>1219</v>
      </c>
      <c r="B209" s="34" t="s">
        <v>263</v>
      </c>
      <c r="C209" s="35">
        <v>88883</v>
      </c>
      <c r="D209" s="35">
        <v>11778</v>
      </c>
      <c r="E209" s="36">
        <f t="shared" si="31"/>
        <v>7546.5274240108674</v>
      </c>
      <c r="F209" s="37">
        <f t="shared" si="38"/>
        <v>0.93790546248901441</v>
      </c>
      <c r="G209" s="38">
        <f t="shared" si="32"/>
        <v>299.77315344620655</v>
      </c>
      <c r="H209" s="38">
        <f t="shared" si="33"/>
        <v>0</v>
      </c>
      <c r="I209" s="36">
        <f t="shared" si="34"/>
        <v>299.77315344620655</v>
      </c>
      <c r="J209" s="39">
        <f t="shared" si="40"/>
        <v>-84.358110331613403</v>
      </c>
      <c r="K209" s="36">
        <f t="shared" si="35"/>
        <v>215.41504311459315</v>
      </c>
      <c r="L209" s="36">
        <f t="shared" si="36"/>
        <v>3530728.2012894209</v>
      </c>
      <c r="M209" s="36">
        <f t="shared" si="37"/>
        <v>2537158.3778036782</v>
      </c>
      <c r="N209" s="40">
        <f>'jan-feb'!M209</f>
        <v>93823.271486266385</v>
      </c>
      <c r="O209" s="40">
        <f t="shared" si="39"/>
        <v>2443335.1063174116</v>
      </c>
      <c r="Q209" s="4"/>
      <c r="R209" s="4"/>
      <c r="S209" s="4"/>
      <c r="T209" s="4"/>
    </row>
    <row r="210" spans="1:20" s="34" customFormat="1" x14ac:dyDescent="0.3">
      <c r="A210" s="33">
        <v>1221</v>
      </c>
      <c r="B210" s="34" t="s">
        <v>264</v>
      </c>
      <c r="C210" s="35">
        <v>146367</v>
      </c>
      <c r="D210" s="35">
        <v>18775</v>
      </c>
      <c r="E210" s="36">
        <f t="shared" si="31"/>
        <v>7795.8455392809583</v>
      </c>
      <c r="F210" s="37">
        <f t="shared" si="38"/>
        <v>0.9688914788473838</v>
      </c>
      <c r="G210" s="38">
        <f t="shared" si="32"/>
        <v>150.18228428415205</v>
      </c>
      <c r="H210" s="38">
        <f t="shared" si="33"/>
        <v>0</v>
      </c>
      <c r="I210" s="36">
        <f t="shared" si="34"/>
        <v>150.18228428415205</v>
      </c>
      <c r="J210" s="39">
        <f t="shared" si="40"/>
        <v>-84.358110331613403</v>
      </c>
      <c r="K210" s="36">
        <f t="shared" si="35"/>
        <v>65.824173952538644</v>
      </c>
      <c r="L210" s="36">
        <f t="shared" si="36"/>
        <v>2819672.3874349548</v>
      </c>
      <c r="M210" s="36">
        <f t="shared" si="37"/>
        <v>1235848.865958913</v>
      </c>
      <c r="N210" s="40">
        <f>'jan-feb'!M210</f>
        <v>-224799.66699315613</v>
      </c>
      <c r="O210" s="40">
        <f t="shared" si="39"/>
        <v>1460648.5329520691</v>
      </c>
      <c r="Q210" s="4"/>
      <c r="R210" s="4"/>
      <c r="S210" s="4"/>
      <c r="T210" s="4"/>
    </row>
    <row r="211" spans="1:20" s="34" customFormat="1" x14ac:dyDescent="0.3">
      <c r="A211" s="33">
        <v>1222</v>
      </c>
      <c r="B211" s="34" t="s">
        <v>265</v>
      </c>
      <c r="C211" s="35">
        <v>24389</v>
      </c>
      <c r="D211" s="35">
        <v>3140</v>
      </c>
      <c r="E211" s="36">
        <f t="shared" si="31"/>
        <v>7767.1974522292994</v>
      </c>
      <c r="F211" s="37">
        <f t="shared" si="38"/>
        <v>0.9653310071461717</v>
      </c>
      <c r="G211" s="38">
        <f t="shared" si="32"/>
        <v>167.37113651514736</v>
      </c>
      <c r="H211" s="38">
        <f t="shared" si="33"/>
        <v>0</v>
      </c>
      <c r="I211" s="36">
        <f t="shared" si="34"/>
        <v>167.37113651514736</v>
      </c>
      <c r="J211" s="39">
        <f t="shared" si="40"/>
        <v>-84.358110331613403</v>
      </c>
      <c r="K211" s="36">
        <f t="shared" si="35"/>
        <v>83.013026183533952</v>
      </c>
      <c r="L211" s="36">
        <f t="shared" si="36"/>
        <v>525545.36865756265</v>
      </c>
      <c r="M211" s="36">
        <f t="shared" si="37"/>
        <v>260660.90221629661</v>
      </c>
      <c r="N211" s="40">
        <f>'jan-feb'!M211</f>
        <v>-41744.551497124346</v>
      </c>
      <c r="O211" s="40">
        <f t="shared" si="39"/>
        <v>302405.45371342095</v>
      </c>
      <c r="Q211" s="4"/>
      <c r="R211" s="4"/>
      <c r="S211" s="4"/>
      <c r="T211" s="4"/>
    </row>
    <row r="212" spans="1:20" s="34" customFormat="1" x14ac:dyDescent="0.3">
      <c r="A212" s="33">
        <v>1223</v>
      </c>
      <c r="B212" s="34" t="s">
        <v>266</v>
      </c>
      <c r="C212" s="35">
        <v>21240</v>
      </c>
      <c r="D212" s="35">
        <v>2797</v>
      </c>
      <c r="E212" s="36">
        <f t="shared" si="31"/>
        <v>7593.8505541651766</v>
      </c>
      <c r="F212" s="37">
        <f t="shared" si="38"/>
        <v>0.94378692554877697</v>
      </c>
      <c r="G212" s="38">
        <f t="shared" si="32"/>
        <v>271.37927535362104</v>
      </c>
      <c r="H212" s="38">
        <f t="shared" si="33"/>
        <v>0</v>
      </c>
      <c r="I212" s="36">
        <f t="shared" si="34"/>
        <v>271.37927535362104</v>
      </c>
      <c r="J212" s="39">
        <f t="shared" si="40"/>
        <v>-84.358110331613403</v>
      </c>
      <c r="K212" s="36">
        <f t="shared" si="35"/>
        <v>187.02116502200764</v>
      </c>
      <c r="L212" s="36">
        <f t="shared" si="36"/>
        <v>759047.83316407807</v>
      </c>
      <c r="M212" s="36">
        <f t="shared" si="37"/>
        <v>523098.19856655534</v>
      </c>
      <c r="N212" s="40">
        <f>'jan-feb'!M212</f>
        <v>549678.11054728145</v>
      </c>
      <c r="O212" s="40">
        <f t="shared" si="39"/>
        <v>-26579.911980726116</v>
      </c>
      <c r="Q212" s="4"/>
      <c r="R212" s="4"/>
      <c r="S212" s="4"/>
      <c r="T212" s="4"/>
    </row>
    <row r="213" spans="1:20" s="34" customFormat="1" x14ac:dyDescent="0.3">
      <c r="A213" s="33">
        <v>1224</v>
      </c>
      <c r="B213" s="34" t="s">
        <v>267</v>
      </c>
      <c r="C213" s="35">
        <v>103402</v>
      </c>
      <c r="D213" s="35">
        <v>13271</v>
      </c>
      <c r="E213" s="36">
        <f t="shared" si="31"/>
        <v>7791.5756160048222</v>
      </c>
      <c r="F213" s="37">
        <f t="shared" si="38"/>
        <v>0.96836079974955724</v>
      </c>
      <c r="G213" s="38">
        <f t="shared" si="32"/>
        <v>152.74423824983367</v>
      </c>
      <c r="H213" s="38">
        <f t="shared" si="33"/>
        <v>0</v>
      </c>
      <c r="I213" s="36">
        <f t="shared" si="34"/>
        <v>152.74423824983367</v>
      </c>
      <c r="J213" s="39">
        <f t="shared" si="40"/>
        <v>-84.358110331613403</v>
      </c>
      <c r="K213" s="36">
        <f t="shared" si="35"/>
        <v>68.386127918220268</v>
      </c>
      <c r="L213" s="36">
        <f t="shared" si="36"/>
        <v>2027068.7858135425</v>
      </c>
      <c r="M213" s="36">
        <f t="shared" si="37"/>
        <v>907552.30360270117</v>
      </c>
      <c r="N213" s="40">
        <f>'jan-feb'!M213</f>
        <v>-3987742.7206746279</v>
      </c>
      <c r="O213" s="40">
        <f t="shared" si="39"/>
        <v>4895295.0242773294</v>
      </c>
      <c r="Q213" s="4"/>
      <c r="R213" s="4"/>
      <c r="S213" s="4"/>
      <c r="T213" s="4"/>
    </row>
    <row r="214" spans="1:20" s="34" customFormat="1" x14ac:dyDescent="0.3">
      <c r="A214" s="33">
        <v>1227</v>
      </c>
      <c r="B214" s="34" t="s">
        <v>268</v>
      </c>
      <c r="C214" s="35">
        <v>7780</v>
      </c>
      <c r="D214" s="35">
        <v>1104</v>
      </c>
      <c r="E214" s="36">
        <f t="shared" si="31"/>
        <v>7047.101449275362</v>
      </c>
      <c r="F214" s="37">
        <f t="shared" si="38"/>
        <v>0.87583527795314797</v>
      </c>
      <c r="G214" s="38">
        <f t="shared" si="32"/>
        <v>599.42873828750976</v>
      </c>
      <c r="H214" s="38">
        <f t="shared" si="33"/>
        <v>68.051536876305136</v>
      </c>
      <c r="I214" s="36">
        <f t="shared" si="34"/>
        <v>667.48027516381489</v>
      </c>
      <c r="J214" s="39">
        <f t="shared" si="40"/>
        <v>-84.358110331613403</v>
      </c>
      <c r="K214" s="36">
        <f t="shared" si="35"/>
        <v>583.12216483220152</v>
      </c>
      <c r="L214" s="36">
        <f t="shared" si="36"/>
        <v>736898.22378085169</v>
      </c>
      <c r="M214" s="36">
        <f t="shared" si="37"/>
        <v>643766.86997475044</v>
      </c>
      <c r="N214" s="40">
        <f>'jan-feb'!M214</f>
        <v>-579355.02702319273</v>
      </c>
      <c r="O214" s="40">
        <f t="shared" si="39"/>
        <v>1223121.8969979431</v>
      </c>
      <c r="Q214" s="4"/>
      <c r="R214" s="4"/>
      <c r="S214" s="4"/>
      <c r="T214" s="4"/>
    </row>
    <row r="215" spans="1:20" s="34" customFormat="1" x14ac:dyDescent="0.3">
      <c r="A215" s="33">
        <v>1228</v>
      </c>
      <c r="B215" s="34" t="s">
        <v>269</v>
      </c>
      <c r="C215" s="35">
        <v>65775</v>
      </c>
      <c r="D215" s="35">
        <v>6930</v>
      </c>
      <c r="E215" s="36">
        <f t="shared" si="31"/>
        <v>9491.3419913419912</v>
      </c>
      <c r="F215" s="37">
        <f t="shared" si="38"/>
        <v>1.179612953066</v>
      </c>
      <c r="G215" s="38">
        <f t="shared" si="32"/>
        <v>-867.11558695246765</v>
      </c>
      <c r="H215" s="38">
        <f t="shared" si="33"/>
        <v>0</v>
      </c>
      <c r="I215" s="36">
        <f t="shared" si="34"/>
        <v>-867.11558695246765</v>
      </c>
      <c r="J215" s="39">
        <f t="shared" si="40"/>
        <v>-84.358110331613403</v>
      </c>
      <c r="K215" s="36">
        <f t="shared" si="35"/>
        <v>-951.47369728408103</v>
      </c>
      <c r="L215" s="36">
        <f t="shared" si="36"/>
        <v>-6009111.0175806005</v>
      </c>
      <c r="M215" s="36">
        <f t="shared" si="37"/>
        <v>-6593712.7221786818</v>
      </c>
      <c r="N215" s="40">
        <f>'jan-feb'!M215</f>
        <v>-8162965.5228901496</v>
      </c>
      <c r="O215" s="40">
        <f t="shared" si="39"/>
        <v>1569252.8007114679</v>
      </c>
      <c r="Q215" s="4"/>
      <c r="R215" s="4"/>
      <c r="S215" s="4"/>
      <c r="T215" s="4"/>
    </row>
    <row r="216" spans="1:20" s="34" customFormat="1" x14ac:dyDescent="0.3">
      <c r="A216" s="33">
        <v>1231</v>
      </c>
      <c r="B216" s="34" t="s">
        <v>270</v>
      </c>
      <c r="C216" s="35">
        <v>25135</v>
      </c>
      <c r="D216" s="35">
        <v>3401</v>
      </c>
      <c r="E216" s="36">
        <f t="shared" si="31"/>
        <v>7390.4733901793588</v>
      </c>
      <c r="F216" s="37">
        <f t="shared" si="38"/>
        <v>0.91851059084138353</v>
      </c>
      <c r="G216" s="38">
        <f t="shared" si="32"/>
        <v>393.40557374511172</v>
      </c>
      <c r="H216" s="38">
        <f t="shared" si="33"/>
        <v>0</v>
      </c>
      <c r="I216" s="36">
        <f t="shared" si="34"/>
        <v>393.40557374511172</v>
      </c>
      <c r="J216" s="39">
        <f t="shared" si="40"/>
        <v>-84.358110331613403</v>
      </c>
      <c r="K216" s="36">
        <f t="shared" si="35"/>
        <v>309.04746341349835</v>
      </c>
      <c r="L216" s="36">
        <f t="shared" si="36"/>
        <v>1337972.356307125</v>
      </c>
      <c r="M216" s="36">
        <f t="shared" si="37"/>
        <v>1051070.4230693078</v>
      </c>
      <c r="N216" s="40">
        <f>'jan-feb'!M216</f>
        <v>-502410.00625532464</v>
      </c>
      <c r="O216" s="40">
        <f t="shared" si="39"/>
        <v>1553480.4293246325</v>
      </c>
      <c r="Q216" s="4"/>
      <c r="R216" s="4"/>
      <c r="S216" s="4"/>
      <c r="T216" s="4"/>
    </row>
    <row r="217" spans="1:20" s="34" customFormat="1" x14ac:dyDescent="0.3">
      <c r="A217" s="33">
        <v>1232</v>
      </c>
      <c r="B217" s="34" t="s">
        <v>271</v>
      </c>
      <c r="C217" s="35">
        <v>19083</v>
      </c>
      <c r="D217" s="35">
        <v>925</v>
      </c>
      <c r="E217" s="36">
        <f t="shared" si="31"/>
        <v>20630.27027027027</v>
      </c>
      <c r="F217" s="37">
        <f t="shared" si="38"/>
        <v>2.5639929588737074</v>
      </c>
      <c r="G217" s="38">
        <f t="shared" si="32"/>
        <v>-7550.4725543094355</v>
      </c>
      <c r="H217" s="38">
        <f t="shared" si="33"/>
        <v>0</v>
      </c>
      <c r="I217" s="36">
        <f t="shared" si="34"/>
        <v>-7550.4725543094355</v>
      </c>
      <c r="J217" s="39">
        <f t="shared" si="40"/>
        <v>-84.358110331613403</v>
      </c>
      <c r="K217" s="36">
        <f t="shared" si="35"/>
        <v>-7634.8306646410492</v>
      </c>
      <c r="L217" s="36">
        <f t="shared" si="36"/>
        <v>-6984187.1127362279</v>
      </c>
      <c r="M217" s="36">
        <f t="shared" si="37"/>
        <v>-7062218.3647929709</v>
      </c>
      <c r="N217" s="40">
        <f>'jan-feb'!M217</f>
        <v>-7027070.2898518583</v>
      </c>
      <c r="O217" s="40">
        <f t="shared" si="39"/>
        <v>-35148.07494111266</v>
      </c>
      <c r="Q217" s="4"/>
      <c r="R217" s="4"/>
      <c r="S217" s="4"/>
      <c r="T217" s="4"/>
    </row>
    <row r="218" spans="1:20" s="34" customFormat="1" x14ac:dyDescent="0.3">
      <c r="A218" s="33">
        <v>1233</v>
      </c>
      <c r="B218" s="34" t="s">
        <v>272</v>
      </c>
      <c r="C218" s="35">
        <v>11589</v>
      </c>
      <c r="D218" s="35">
        <v>1116</v>
      </c>
      <c r="E218" s="36">
        <f t="shared" si="31"/>
        <v>10384.408602150537</v>
      </c>
      <c r="F218" s="37">
        <f t="shared" si="38"/>
        <v>1.290605997360631</v>
      </c>
      <c r="G218" s="38">
        <f t="shared" si="32"/>
        <v>-1402.9555534375952</v>
      </c>
      <c r="H218" s="38">
        <f t="shared" si="33"/>
        <v>0</v>
      </c>
      <c r="I218" s="36">
        <f t="shared" si="34"/>
        <v>-1402.9555534375952</v>
      </c>
      <c r="J218" s="39">
        <f t="shared" si="40"/>
        <v>-84.358110331613403</v>
      </c>
      <c r="K218" s="36">
        <f t="shared" si="35"/>
        <v>-1487.3136637692087</v>
      </c>
      <c r="L218" s="36">
        <f t="shared" si="36"/>
        <v>-1565698.3976363563</v>
      </c>
      <c r="M218" s="36">
        <f t="shared" si="37"/>
        <v>-1659842.048766437</v>
      </c>
      <c r="N218" s="40">
        <f>'jan-feb'!M218</f>
        <v>-2093693.6686212705</v>
      </c>
      <c r="O218" s="40">
        <f t="shared" si="39"/>
        <v>433851.61985483347</v>
      </c>
      <c r="Q218" s="4"/>
      <c r="R218" s="4"/>
      <c r="S218" s="4"/>
      <c r="T218" s="4"/>
    </row>
    <row r="219" spans="1:20" s="34" customFormat="1" x14ac:dyDescent="0.3">
      <c r="A219" s="33">
        <v>1234</v>
      </c>
      <c r="B219" s="34" t="s">
        <v>273</v>
      </c>
      <c r="C219" s="35">
        <v>6118</v>
      </c>
      <c r="D219" s="35">
        <v>920</v>
      </c>
      <c r="E219" s="36">
        <f t="shared" si="31"/>
        <v>6650</v>
      </c>
      <c r="F219" s="37">
        <f t="shared" si="38"/>
        <v>0.82648229776617377</v>
      </c>
      <c r="G219" s="38">
        <f t="shared" si="32"/>
        <v>837.68960785272702</v>
      </c>
      <c r="H219" s="38">
        <f t="shared" si="33"/>
        <v>207.03704412268183</v>
      </c>
      <c r="I219" s="36">
        <f t="shared" si="34"/>
        <v>1044.7266519754089</v>
      </c>
      <c r="J219" s="39">
        <f t="shared" si="40"/>
        <v>-84.358110331613403</v>
      </c>
      <c r="K219" s="36">
        <f t="shared" si="35"/>
        <v>960.36854164379554</v>
      </c>
      <c r="L219" s="36">
        <f t="shared" si="36"/>
        <v>961148.51981737616</v>
      </c>
      <c r="M219" s="36">
        <f t="shared" si="37"/>
        <v>883539.05831229186</v>
      </c>
      <c r="N219" s="40">
        <f>'jan-feb'!M219</f>
        <v>377712.74998337438</v>
      </c>
      <c r="O219" s="40">
        <f t="shared" si="39"/>
        <v>505826.30832891748</v>
      </c>
      <c r="Q219" s="4"/>
      <c r="R219" s="4"/>
      <c r="S219" s="4"/>
      <c r="T219" s="4"/>
    </row>
    <row r="220" spans="1:20" s="34" customFormat="1" x14ac:dyDescent="0.3">
      <c r="A220" s="33">
        <v>1235</v>
      </c>
      <c r="B220" s="34" t="s">
        <v>274</v>
      </c>
      <c r="C220" s="35">
        <v>106317</v>
      </c>
      <c r="D220" s="35">
        <v>14425</v>
      </c>
      <c r="E220" s="36">
        <f t="shared" si="31"/>
        <v>7370.3292894280767</v>
      </c>
      <c r="F220" s="37">
        <f t="shared" si="38"/>
        <v>0.91600702051426275</v>
      </c>
      <c r="G220" s="38">
        <f t="shared" si="32"/>
        <v>405.49203419588099</v>
      </c>
      <c r="H220" s="38">
        <f t="shared" si="33"/>
        <v>0</v>
      </c>
      <c r="I220" s="36">
        <f t="shared" si="34"/>
        <v>405.49203419588099</v>
      </c>
      <c r="J220" s="39">
        <f t="shared" si="40"/>
        <v>-84.358110331613403</v>
      </c>
      <c r="K220" s="36">
        <f t="shared" si="35"/>
        <v>321.13392386426756</v>
      </c>
      <c r="L220" s="36">
        <f t="shared" si="36"/>
        <v>5849222.5932755833</v>
      </c>
      <c r="M220" s="36">
        <f t="shared" si="37"/>
        <v>4632356.8517420599</v>
      </c>
      <c r="N220" s="40">
        <f>'jan-feb'!M220</f>
        <v>-55042.087689813423</v>
      </c>
      <c r="O220" s="40">
        <f t="shared" si="39"/>
        <v>4687398.9394318732</v>
      </c>
      <c r="Q220" s="4"/>
      <c r="R220" s="4"/>
      <c r="S220" s="4"/>
      <c r="T220" s="4"/>
    </row>
    <row r="221" spans="1:20" s="34" customFormat="1" x14ac:dyDescent="0.3">
      <c r="A221" s="33">
        <v>1238</v>
      </c>
      <c r="B221" s="34" t="s">
        <v>275</v>
      </c>
      <c r="C221" s="35">
        <v>61429</v>
      </c>
      <c r="D221" s="35">
        <v>8475</v>
      </c>
      <c r="E221" s="36">
        <f t="shared" si="31"/>
        <v>7248.2595870206487</v>
      </c>
      <c r="F221" s="37">
        <f t="shared" si="38"/>
        <v>0.90083582530624406</v>
      </c>
      <c r="G221" s="38">
        <f t="shared" si="32"/>
        <v>478.73385564033777</v>
      </c>
      <c r="H221" s="38">
        <f t="shared" si="33"/>
        <v>0</v>
      </c>
      <c r="I221" s="36">
        <f t="shared" si="34"/>
        <v>478.73385564033777</v>
      </c>
      <c r="J221" s="39">
        <f t="shared" si="40"/>
        <v>-84.358110331613403</v>
      </c>
      <c r="K221" s="36">
        <f t="shared" si="35"/>
        <v>394.37574530872439</v>
      </c>
      <c r="L221" s="36">
        <f t="shared" si="36"/>
        <v>4057269.4265518626</v>
      </c>
      <c r="M221" s="36">
        <f t="shared" si="37"/>
        <v>3342334.441491439</v>
      </c>
      <c r="N221" s="40">
        <f>'jan-feb'!M221</f>
        <v>501734.37135728577</v>
      </c>
      <c r="O221" s="40">
        <f t="shared" si="39"/>
        <v>2840600.0701341531</v>
      </c>
      <c r="Q221" s="4"/>
      <c r="R221" s="4"/>
      <c r="S221" s="4"/>
      <c r="T221" s="4"/>
    </row>
    <row r="222" spans="1:20" s="34" customFormat="1" x14ac:dyDescent="0.3">
      <c r="A222" s="33">
        <v>1241</v>
      </c>
      <c r="B222" s="34" t="s">
        <v>276</v>
      </c>
      <c r="C222" s="35">
        <v>29593</v>
      </c>
      <c r="D222" s="35">
        <v>3876</v>
      </c>
      <c r="E222" s="36">
        <f t="shared" si="31"/>
        <v>7634.9329205366357</v>
      </c>
      <c r="F222" s="37">
        <f t="shared" si="38"/>
        <v>0.94889276743695072</v>
      </c>
      <c r="G222" s="38">
        <f t="shared" si="32"/>
        <v>246.72985553074557</v>
      </c>
      <c r="H222" s="38">
        <f t="shared" si="33"/>
        <v>0</v>
      </c>
      <c r="I222" s="36">
        <f t="shared" si="34"/>
        <v>246.72985553074557</v>
      </c>
      <c r="J222" s="39">
        <f t="shared" si="40"/>
        <v>-84.358110331613403</v>
      </c>
      <c r="K222" s="36">
        <f t="shared" si="35"/>
        <v>162.37174519913216</v>
      </c>
      <c r="L222" s="36">
        <f t="shared" si="36"/>
        <v>956324.92003716982</v>
      </c>
      <c r="M222" s="36">
        <f t="shared" si="37"/>
        <v>629352.88439183624</v>
      </c>
      <c r="N222" s="40">
        <f>'jan-feb'!M222</f>
        <v>-359981.23617925285</v>
      </c>
      <c r="O222" s="40">
        <f t="shared" si="39"/>
        <v>989334.12057108909</v>
      </c>
      <c r="Q222" s="4"/>
      <c r="R222" s="4"/>
      <c r="S222" s="4"/>
      <c r="T222" s="4"/>
    </row>
    <row r="223" spans="1:20" s="34" customFormat="1" x14ac:dyDescent="0.3">
      <c r="A223" s="33">
        <v>1242</v>
      </c>
      <c r="B223" s="34" t="s">
        <v>277</v>
      </c>
      <c r="C223" s="35">
        <v>19113</v>
      </c>
      <c r="D223" s="35">
        <v>2443</v>
      </c>
      <c r="E223" s="36">
        <f t="shared" si="31"/>
        <v>7823.5775685632416</v>
      </c>
      <c r="F223" s="37">
        <f t="shared" si="38"/>
        <v>0.97233810009293875</v>
      </c>
      <c r="G223" s="38">
        <f t="shared" si="32"/>
        <v>133.54306671478207</v>
      </c>
      <c r="H223" s="38">
        <f t="shared" si="33"/>
        <v>0</v>
      </c>
      <c r="I223" s="36">
        <f t="shared" si="34"/>
        <v>133.54306671478207</v>
      </c>
      <c r="J223" s="39">
        <f t="shared" si="40"/>
        <v>-84.358110331613403</v>
      </c>
      <c r="K223" s="36">
        <f t="shared" si="35"/>
        <v>49.184956383168668</v>
      </c>
      <c r="L223" s="36">
        <f t="shared" si="36"/>
        <v>326245.71198421263</v>
      </c>
      <c r="M223" s="36">
        <f t="shared" si="37"/>
        <v>120158.84844408106</v>
      </c>
      <c r="N223" s="40">
        <f>'jan-feb'!M223</f>
        <v>-724108.45200874994</v>
      </c>
      <c r="O223" s="40">
        <f t="shared" si="39"/>
        <v>844267.30045283097</v>
      </c>
      <c r="Q223" s="4"/>
      <c r="R223" s="4"/>
      <c r="S223" s="4"/>
      <c r="T223" s="4"/>
    </row>
    <row r="224" spans="1:20" s="34" customFormat="1" x14ac:dyDescent="0.3">
      <c r="A224" s="33">
        <v>1243</v>
      </c>
      <c r="B224" s="34" t="s">
        <v>125</v>
      </c>
      <c r="C224" s="35">
        <v>146152</v>
      </c>
      <c r="D224" s="35">
        <v>19742</v>
      </c>
      <c r="E224" s="36">
        <f t="shared" si="31"/>
        <v>7403.0999898693144</v>
      </c>
      <c r="F224" s="37">
        <f t="shared" si="38"/>
        <v>0.92007986319096668</v>
      </c>
      <c r="G224" s="38">
        <f t="shared" si="32"/>
        <v>385.82961393113834</v>
      </c>
      <c r="H224" s="38">
        <f t="shared" si="33"/>
        <v>0</v>
      </c>
      <c r="I224" s="36">
        <f t="shared" si="34"/>
        <v>385.82961393113834</v>
      </c>
      <c r="J224" s="39">
        <f t="shared" si="40"/>
        <v>-84.358110331613403</v>
      </c>
      <c r="K224" s="36">
        <f t="shared" si="35"/>
        <v>301.47150359952491</v>
      </c>
      <c r="L224" s="36">
        <f t="shared" si="36"/>
        <v>7617048.2382285334</v>
      </c>
      <c r="M224" s="36">
        <f t="shared" si="37"/>
        <v>5951650.4240618208</v>
      </c>
      <c r="N224" s="40">
        <f>'jan-feb'!M224</f>
        <v>1925944.7975617149</v>
      </c>
      <c r="O224" s="40">
        <f t="shared" si="39"/>
        <v>4025705.626500106</v>
      </c>
      <c r="Q224" s="4"/>
      <c r="R224" s="4"/>
      <c r="S224" s="4"/>
      <c r="T224" s="4"/>
    </row>
    <row r="225" spans="1:20" s="34" customFormat="1" x14ac:dyDescent="0.3">
      <c r="A225" s="33">
        <v>1244</v>
      </c>
      <c r="B225" s="34" t="s">
        <v>278</v>
      </c>
      <c r="C225" s="35">
        <v>59350</v>
      </c>
      <c r="D225" s="35">
        <v>5118</v>
      </c>
      <c r="E225" s="36">
        <f t="shared" si="31"/>
        <v>11596.326690113325</v>
      </c>
      <c r="F225" s="37">
        <f t="shared" si="38"/>
        <v>1.4412268764649727</v>
      </c>
      <c r="G225" s="38">
        <f t="shared" si="32"/>
        <v>-2130.1064062152677</v>
      </c>
      <c r="H225" s="38">
        <f t="shared" si="33"/>
        <v>0</v>
      </c>
      <c r="I225" s="36">
        <f t="shared" si="34"/>
        <v>-2130.1064062152677</v>
      </c>
      <c r="J225" s="39">
        <f t="shared" si="40"/>
        <v>-84.358110331613403</v>
      </c>
      <c r="K225" s="36">
        <f t="shared" si="35"/>
        <v>-2214.464516546881</v>
      </c>
      <c r="L225" s="36">
        <f t="shared" si="36"/>
        <v>-10901884.587009741</v>
      </c>
      <c r="M225" s="36">
        <f t="shared" si="37"/>
        <v>-11333629.395686937</v>
      </c>
      <c r="N225" s="40">
        <f>'jan-feb'!M225</f>
        <v>-8369630.6415803451</v>
      </c>
      <c r="O225" s="40">
        <f t="shared" si="39"/>
        <v>-2963998.7541065924</v>
      </c>
      <c r="Q225" s="4"/>
      <c r="R225" s="4"/>
      <c r="S225" s="4"/>
      <c r="T225" s="4"/>
    </row>
    <row r="226" spans="1:20" s="34" customFormat="1" x14ac:dyDescent="0.3">
      <c r="A226" s="33">
        <v>1245</v>
      </c>
      <c r="B226" s="34" t="s">
        <v>279</v>
      </c>
      <c r="C226" s="35">
        <v>49407</v>
      </c>
      <c r="D226" s="35">
        <v>6975</v>
      </c>
      <c r="E226" s="36">
        <f t="shared" si="31"/>
        <v>7083.4408602150534</v>
      </c>
      <c r="F226" s="37">
        <f t="shared" si="38"/>
        <v>0.88035165086335931</v>
      </c>
      <c r="G226" s="38">
        <f t="shared" si="32"/>
        <v>577.62509172369494</v>
      </c>
      <c r="H226" s="38">
        <f t="shared" si="33"/>
        <v>55.332743047413167</v>
      </c>
      <c r="I226" s="36">
        <f t="shared" si="34"/>
        <v>632.95783477110808</v>
      </c>
      <c r="J226" s="39">
        <f t="shared" si="40"/>
        <v>-84.358110331613403</v>
      </c>
      <c r="K226" s="36">
        <f t="shared" si="35"/>
        <v>548.59972443949471</v>
      </c>
      <c r="L226" s="36">
        <f t="shared" si="36"/>
        <v>4414880.8975284789</v>
      </c>
      <c r="M226" s="36">
        <f t="shared" si="37"/>
        <v>3826483.0779654756</v>
      </c>
      <c r="N226" s="40">
        <f>'jan-feb'!M226</f>
        <v>957864.57111705653</v>
      </c>
      <c r="O226" s="40">
        <f t="shared" si="39"/>
        <v>2868618.5068484191</v>
      </c>
      <c r="Q226" s="4"/>
      <c r="R226" s="4"/>
      <c r="S226" s="4"/>
      <c r="T226" s="4"/>
    </row>
    <row r="227" spans="1:20" s="34" customFormat="1" x14ac:dyDescent="0.3">
      <c r="A227" s="33">
        <v>1246</v>
      </c>
      <c r="B227" s="34" t="s">
        <v>280</v>
      </c>
      <c r="C227" s="35">
        <v>194973</v>
      </c>
      <c r="D227" s="35">
        <v>24870</v>
      </c>
      <c r="E227" s="36">
        <f t="shared" si="31"/>
        <v>7839.6863691194212</v>
      </c>
      <c r="F227" s="37">
        <f t="shared" si="38"/>
        <v>0.9743401509948828</v>
      </c>
      <c r="G227" s="38">
        <f t="shared" si="32"/>
        <v>123.87778638107429</v>
      </c>
      <c r="H227" s="38">
        <f t="shared" si="33"/>
        <v>0</v>
      </c>
      <c r="I227" s="36">
        <f t="shared" si="34"/>
        <v>123.87778638107429</v>
      </c>
      <c r="J227" s="39">
        <f t="shared" si="40"/>
        <v>-84.358110331613403</v>
      </c>
      <c r="K227" s="36">
        <f t="shared" si="35"/>
        <v>39.519676049460884</v>
      </c>
      <c r="L227" s="36">
        <f t="shared" si="36"/>
        <v>3080840.5472973175</v>
      </c>
      <c r="M227" s="36">
        <f t="shared" si="37"/>
        <v>982854.34335009218</v>
      </c>
      <c r="N227" s="40">
        <f>'jan-feb'!M227</f>
        <v>-607834.71201703069</v>
      </c>
      <c r="O227" s="40">
        <f t="shared" si="39"/>
        <v>1590689.0553671229</v>
      </c>
      <c r="Q227" s="4"/>
      <c r="R227" s="4"/>
      <c r="S227" s="4"/>
      <c r="T227" s="4"/>
    </row>
    <row r="228" spans="1:20" s="34" customFormat="1" x14ac:dyDescent="0.3">
      <c r="A228" s="33">
        <v>1247</v>
      </c>
      <c r="B228" s="34" t="s">
        <v>281</v>
      </c>
      <c r="C228" s="35">
        <v>201458</v>
      </c>
      <c r="D228" s="35">
        <v>28380</v>
      </c>
      <c r="E228" s="36">
        <f t="shared" si="31"/>
        <v>7098.5905567300915</v>
      </c>
      <c r="F228" s="37">
        <f t="shared" si="38"/>
        <v>0.88223450138760129</v>
      </c>
      <c r="G228" s="38">
        <f t="shared" si="32"/>
        <v>568.53527381467211</v>
      </c>
      <c r="H228" s="38">
        <f t="shared" si="33"/>
        <v>50.030349267149809</v>
      </c>
      <c r="I228" s="36">
        <f t="shared" si="34"/>
        <v>618.56562308182197</v>
      </c>
      <c r="J228" s="39">
        <f t="shared" si="40"/>
        <v>-84.358110331613403</v>
      </c>
      <c r="K228" s="36">
        <f t="shared" si="35"/>
        <v>534.20751275020859</v>
      </c>
      <c r="L228" s="36">
        <f t="shared" si="36"/>
        <v>17554892.383062106</v>
      </c>
      <c r="M228" s="36">
        <f t="shared" si="37"/>
        <v>15160809.211850921</v>
      </c>
      <c r="N228" s="40">
        <f>'jan-feb'!M228</f>
        <v>5454849.8310088785</v>
      </c>
      <c r="O228" s="40">
        <f t="shared" si="39"/>
        <v>9705959.3808420412</v>
      </c>
      <c r="Q228" s="4"/>
      <c r="R228" s="4"/>
      <c r="S228" s="4"/>
      <c r="T228" s="4"/>
    </row>
    <row r="229" spans="1:20" s="34" customFormat="1" x14ac:dyDescent="0.3">
      <c r="A229" s="33">
        <v>1251</v>
      </c>
      <c r="B229" s="34" t="s">
        <v>282</v>
      </c>
      <c r="C229" s="35">
        <v>32890</v>
      </c>
      <c r="D229" s="35">
        <v>4125</v>
      </c>
      <c r="E229" s="36">
        <f t="shared" si="31"/>
        <v>7973.333333333333</v>
      </c>
      <c r="F229" s="37">
        <f t="shared" si="38"/>
        <v>0.99095020363743735</v>
      </c>
      <c r="G229" s="38">
        <f t="shared" si="32"/>
        <v>43.6896078527272</v>
      </c>
      <c r="H229" s="38">
        <f t="shared" si="33"/>
        <v>0</v>
      </c>
      <c r="I229" s="36">
        <f t="shared" si="34"/>
        <v>43.6896078527272</v>
      </c>
      <c r="J229" s="39">
        <f t="shared" si="40"/>
        <v>-84.358110331613403</v>
      </c>
      <c r="K229" s="36">
        <f t="shared" si="35"/>
        <v>-40.668502478886204</v>
      </c>
      <c r="L229" s="36">
        <f t="shared" si="36"/>
        <v>180219.63239249971</v>
      </c>
      <c r="M229" s="36">
        <f t="shared" si="37"/>
        <v>-167757.5727254056</v>
      </c>
      <c r="N229" s="40">
        <f>'jan-feb'!M229</f>
        <v>-2761708.0493393755</v>
      </c>
      <c r="O229" s="40">
        <f t="shared" si="39"/>
        <v>2593950.47661397</v>
      </c>
      <c r="Q229" s="4"/>
      <c r="R229" s="4"/>
      <c r="S229" s="4"/>
      <c r="T229" s="4"/>
    </row>
    <row r="230" spans="1:20" s="34" customFormat="1" x14ac:dyDescent="0.3">
      <c r="A230" s="33">
        <v>1252</v>
      </c>
      <c r="B230" s="34" t="s">
        <v>283</v>
      </c>
      <c r="C230" s="35">
        <v>10514</v>
      </c>
      <c r="D230" s="35">
        <v>381</v>
      </c>
      <c r="E230" s="36">
        <f t="shared" si="31"/>
        <v>27595.800524934384</v>
      </c>
      <c r="F230" s="37">
        <f t="shared" si="38"/>
        <v>3.4296903197811659</v>
      </c>
      <c r="G230" s="38">
        <f t="shared" si="32"/>
        <v>-11729.790707107904</v>
      </c>
      <c r="H230" s="38">
        <f t="shared" si="33"/>
        <v>0</v>
      </c>
      <c r="I230" s="36">
        <f t="shared" si="34"/>
        <v>-11729.790707107904</v>
      </c>
      <c r="J230" s="39">
        <f t="shared" si="40"/>
        <v>-84.358110331613403</v>
      </c>
      <c r="K230" s="36">
        <f t="shared" si="35"/>
        <v>-11814.148817439518</v>
      </c>
      <c r="L230" s="36">
        <f t="shared" si="36"/>
        <v>-4469050.2594081117</v>
      </c>
      <c r="M230" s="36">
        <f t="shared" si="37"/>
        <v>-4501190.699444456</v>
      </c>
      <c r="N230" s="40">
        <f>'jan-feb'!M230</f>
        <v>-4600051.8707389822</v>
      </c>
      <c r="O230" s="40">
        <f t="shared" si="39"/>
        <v>98861.171294526197</v>
      </c>
      <c r="Q230" s="4"/>
      <c r="R230" s="4"/>
      <c r="S230" s="4"/>
      <c r="T230" s="4"/>
    </row>
    <row r="231" spans="1:20" s="34" customFormat="1" x14ac:dyDescent="0.3">
      <c r="A231" s="33">
        <v>1253</v>
      </c>
      <c r="B231" s="34" t="s">
        <v>284</v>
      </c>
      <c r="C231" s="35">
        <v>51215</v>
      </c>
      <c r="D231" s="35">
        <v>7957</v>
      </c>
      <c r="E231" s="36">
        <f t="shared" si="31"/>
        <v>6436.4710317959034</v>
      </c>
      <c r="F231" s="37">
        <f t="shared" si="38"/>
        <v>0.79994426584422451</v>
      </c>
      <c r="G231" s="38">
        <f t="shared" si="32"/>
        <v>965.80698877518489</v>
      </c>
      <c r="H231" s="38">
        <f t="shared" si="33"/>
        <v>281.77218299411561</v>
      </c>
      <c r="I231" s="36">
        <f t="shared" si="34"/>
        <v>1247.5791717693005</v>
      </c>
      <c r="J231" s="39">
        <f t="shared" si="40"/>
        <v>-84.358110331613403</v>
      </c>
      <c r="K231" s="36">
        <f t="shared" si="35"/>
        <v>1163.221061437687</v>
      </c>
      <c r="L231" s="36">
        <f t="shared" si="36"/>
        <v>9926987.4697683249</v>
      </c>
      <c r="M231" s="36">
        <f t="shared" si="37"/>
        <v>9255749.9858596753</v>
      </c>
      <c r="N231" s="40">
        <f>'jan-feb'!M231</f>
        <v>3192223.5343670794</v>
      </c>
      <c r="O231" s="40">
        <f t="shared" si="39"/>
        <v>6063526.4514925964</v>
      </c>
      <c r="Q231" s="4"/>
      <c r="R231" s="4"/>
      <c r="S231" s="4"/>
      <c r="T231" s="4"/>
    </row>
    <row r="232" spans="1:20" s="34" customFormat="1" x14ac:dyDescent="0.3">
      <c r="A232" s="33">
        <v>1256</v>
      </c>
      <c r="B232" s="34" t="s">
        <v>285</v>
      </c>
      <c r="C232" s="35">
        <v>53718</v>
      </c>
      <c r="D232" s="35">
        <v>7812</v>
      </c>
      <c r="E232" s="36">
        <f t="shared" si="31"/>
        <v>6876.3440860215051</v>
      </c>
      <c r="F232" s="37">
        <f t="shared" si="38"/>
        <v>0.854613031645999</v>
      </c>
      <c r="G232" s="38">
        <f t="shared" si="32"/>
        <v>701.88315623982396</v>
      </c>
      <c r="H232" s="38">
        <f t="shared" si="33"/>
        <v>127.81661401515507</v>
      </c>
      <c r="I232" s="36">
        <f t="shared" si="34"/>
        <v>829.69977025497906</v>
      </c>
      <c r="J232" s="39">
        <f t="shared" si="40"/>
        <v>-84.358110331613403</v>
      </c>
      <c r="K232" s="36">
        <f t="shared" si="35"/>
        <v>745.34165992336568</v>
      </c>
      <c r="L232" s="36">
        <f t="shared" si="36"/>
        <v>6481614.605231896</v>
      </c>
      <c r="M232" s="36">
        <f t="shared" si="37"/>
        <v>5822609.0473213326</v>
      </c>
      <c r="N232" s="40">
        <f>'jan-feb'!M232</f>
        <v>2346144.3509457842</v>
      </c>
      <c r="O232" s="40">
        <f t="shared" si="39"/>
        <v>3476464.6963755484</v>
      </c>
      <c r="Q232" s="4"/>
      <c r="R232" s="4"/>
      <c r="S232" s="4"/>
      <c r="T232" s="4"/>
    </row>
    <row r="233" spans="1:20" s="34" customFormat="1" x14ac:dyDescent="0.3">
      <c r="A233" s="33">
        <v>1259</v>
      </c>
      <c r="B233" s="34" t="s">
        <v>286</v>
      </c>
      <c r="C233" s="35">
        <v>33705</v>
      </c>
      <c r="D233" s="35">
        <v>4852</v>
      </c>
      <c r="E233" s="36">
        <f t="shared" si="31"/>
        <v>6946.6199505358618</v>
      </c>
      <c r="F233" s="37">
        <f t="shared" si="38"/>
        <v>0.8633471305905599</v>
      </c>
      <c r="G233" s="38">
        <f t="shared" si="32"/>
        <v>659.7176375312099</v>
      </c>
      <c r="H233" s="38">
        <f t="shared" si="33"/>
        <v>103.22006143513022</v>
      </c>
      <c r="I233" s="36">
        <f t="shared" si="34"/>
        <v>762.93769896634012</v>
      </c>
      <c r="J233" s="39">
        <f t="shared" si="40"/>
        <v>-84.358110331613403</v>
      </c>
      <c r="K233" s="36">
        <f t="shared" si="35"/>
        <v>678.57958863472675</v>
      </c>
      <c r="L233" s="36">
        <f t="shared" si="36"/>
        <v>3701773.7153846822</v>
      </c>
      <c r="M233" s="36">
        <f t="shared" si="37"/>
        <v>3292468.1640556944</v>
      </c>
      <c r="N233" s="40">
        <f>'jan-feb'!M233</f>
        <v>664009.24717705522</v>
      </c>
      <c r="O233" s="40">
        <f t="shared" si="39"/>
        <v>2628458.9168786393</v>
      </c>
      <c r="Q233" s="4"/>
      <c r="R233" s="4"/>
      <c r="S233" s="4"/>
      <c r="T233" s="4"/>
    </row>
    <row r="234" spans="1:20" s="34" customFormat="1" x14ac:dyDescent="0.3">
      <c r="A234" s="33">
        <v>1260</v>
      </c>
      <c r="B234" s="34" t="s">
        <v>287</v>
      </c>
      <c r="C234" s="35">
        <v>32507</v>
      </c>
      <c r="D234" s="35">
        <v>5077</v>
      </c>
      <c r="E234" s="36">
        <f t="shared" si="31"/>
        <v>6402.796927319283</v>
      </c>
      <c r="F234" s="37">
        <f t="shared" si="38"/>
        <v>0.79575914535654702</v>
      </c>
      <c r="G234" s="38">
        <f t="shared" si="32"/>
        <v>986.01145146115721</v>
      </c>
      <c r="H234" s="38">
        <f t="shared" si="33"/>
        <v>293.55811956093277</v>
      </c>
      <c r="I234" s="36">
        <f t="shared" si="34"/>
        <v>1279.56957102209</v>
      </c>
      <c r="J234" s="39">
        <f t="shared" si="40"/>
        <v>-84.358110331613403</v>
      </c>
      <c r="K234" s="36">
        <f t="shared" si="35"/>
        <v>1195.2114606904765</v>
      </c>
      <c r="L234" s="36">
        <f t="shared" si="36"/>
        <v>6496374.7120791515</v>
      </c>
      <c r="M234" s="36">
        <f t="shared" si="37"/>
        <v>6068088.5859255493</v>
      </c>
      <c r="N234" s="40">
        <f>'jan-feb'!M234</f>
        <v>2752924.9257234703</v>
      </c>
      <c r="O234" s="40">
        <f t="shared" si="39"/>
        <v>3315163.660202079</v>
      </c>
      <c r="Q234" s="4"/>
      <c r="R234" s="4"/>
      <c r="S234" s="4"/>
      <c r="T234" s="4"/>
    </row>
    <row r="235" spans="1:20" s="34" customFormat="1" x14ac:dyDescent="0.3">
      <c r="A235" s="33">
        <v>1263</v>
      </c>
      <c r="B235" s="34" t="s">
        <v>288</v>
      </c>
      <c r="C235" s="35">
        <v>116489</v>
      </c>
      <c r="D235" s="35">
        <v>15607</v>
      </c>
      <c r="E235" s="36">
        <f t="shared" si="31"/>
        <v>7463.8944063561221</v>
      </c>
      <c r="F235" s="37">
        <f t="shared" si="38"/>
        <v>0.927635578834481</v>
      </c>
      <c r="G235" s="38">
        <f t="shared" si="32"/>
        <v>349.35296403905375</v>
      </c>
      <c r="H235" s="38">
        <f t="shared" si="33"/>
        <v>0</v>
      </c>
      <c r="I235" s="36">
        <f t="shared" si="34"/>
        <v>349.35296403905375</v>
      </c>
      <c r="J235" s="39">
        <f t="shared" si="40"/>
        <v>-84.358110331613403</v>
      </c>
      <c r="K235" s="36">
        <f t="shared" si="35"/>
        <v>264.99485370744037</v>
      </c>
      <c r="L235" s="36">
        <f t="shared" si="36"/>
        <v>5452351.7097575115</v>
      </c>
      <c r="M235" s="36">
        <f t="shared" si="37"/>
        <v>4135774.6818120219</v>
      </c>
      <c r="N235" s="40">
        <f>'jan-feb'!M235</f>
        <v>2032401.7148994838</v>
      </c>
      <c r="O235" s="40">
        <f t="shared" si="39"/>
        <v>2103372.9669125378</v>
      </c>
      <c r="Q235" s="4"/>
      <c r="R235" s="4"/>
      <c r="S235" s="4"/>
      <c r="T235" s="4"/>
    </row>
    <row r="236" spans="1:20" s="34" customFormat="1" x14ac:dyDescent="0.3">
      <c r="A236" s="33">
        <v>1264</v>
      </c>
      <c r="B236" s="34" t="s">
        <v>289</v>
      </c>
      <c r="C236" s="35">
        <v>24700</v>
      </c>
      <c r="D236" s="35">
        <v>2858</v>
      </c>
      <c r="E236" s="36">
        <f t="shared" si="31"/>
        <v>8642.4072778166556</v>
      </c>
      <c r="F236" s="37">
        <f t="shared" si="38"/>
        <v>1.0741047556693251</v>
      </c>
      <c r="G236" s="38">
        <f t="shared" si="32"/>
        <v>-357.75475883726631</v>
      </c>
      <c r="H236" s="38">
        <f t="shared" si="33"/>
        <v>0</v>
      </c>
      <c r="I236" s="36">
        <f t="shared" si="34"/>
        <v>-357.75475883726631</v>
      </c>
      <c r="J236" s="39">
        <f t="shared" si="40"/>
        <v>-84.358110331613403</v>
      </c>
      <c r="K236" s="36">
        <f t="shared" si="35"/>
        <v>-442.11286916887968</v>
      </c>
      <c r="L236" s="36">
        <f t="shared" si="36"/>
        <v>-1022463.1007569071</v>
      </c>
      <c r="M236" s="36">
        <f t="shared" si="37"/>
        <v>-1263558.5800846582</v>
      </c>
      <c r="N236" s="40">
        <f>'jan-feb'!M236</f>
        <v>-485386.47394228703</v>
      </c>
      <c r="O236" s="40">
        <f t="shared" si="39"/>
        <v>-778172.10614237119</v>
      </c>
      <c r="Q236" s="4"/>
      <c r="R236" s="4"/>
      <c r="S236" s="4"/>
      <c r="T236" s="4"/>
    </row>
    <row r="237" spans="1:20" s="34" customFormat="1" x14ac:dyDescent="0.3">
      <c r="A237" s="33">
        <v>1265</v>
      </c>
      <c r="B237" s="34" t="s">
        <v>290</v>
      </c>
      <c r="C237" s="35">
        <v>4005</v>
      </c>
      <c r="D237" s="35">
        <v>576</v>
      </c>
      <c r="E237" s="36">
        <f t="shared" si="31"/>
        <v>6953.125</v>
      </c>
      <c r="F237" s="37">
        <f t="shared" si="38"/>
        <v>0.86415559799329722</v>
      </c>
      <c r="G237" s="38">
        <f t="shared" si="32"/>
        <v>655.81460785272702</v>
      </c>
      <c r="H237" s="38">
        <f t="shared" si="33"/>
        <v>100.94329412268183</v>
      </c>
      <c r="I237" s="36">
        <f t="shared" si="34"/>
        <v>756.75790197540891</v>
      </c>
      <c r="J237" s="39">
        <f t="shared" si="40"/>
        <v>-84.358110331613403</v>
      </c>
      <c r="K237" s="36">
        <f t="shared" si="35"/>
        <v>672.39979164379554</v>
      </c>
      <c r="L237" s="36">
        <f t="shared" si="36"/>
        <v>435892.5515378355</v>
      </c>
      <c r="M237" s="36">
        <f t="shared" si="37"/>
        <v>387302.27998682624</v>
      </c>
      <c r="N237" s="40">
        <f>'jan-feb'!M237</f>
        <v>80345.203292247315</v>
      </c>
      <c r="O237" s="40">
        <f t="shared" si="39"/>
        <v>306957.07669457892</v>
      </c>
      <c r="Q237" s="4"/>
      <c r="R237" s="4"/>
      <c r="S237" s="4"/>
      <c r="T237" s="4"/>
    </row>
    <row r="238" spans="1:20" s="34" customFormat="1" x14ac:dyDescent="0.3">
      <c r="A238" s="33">
        <v>1266</v>
      </c>
      <c r="B238" s="34" t="s">
        <v>291</v>
      </c>
      <c r="C238" s="35">
        <v>17655</v>
      </c>
      <c r="D238" s="35">
        <v>1701</v>
      </c>
      <c r="E238" s="36">
        <f t="shared" si="31"/>
        <v>10379.188712522046</v>
      </c>
      <c r="F238" s="37">
        <f t="shared" si="38"/>
        <v>1.2899572535449555</v>
      </c>
      <c r="G238" s="38">
        <f t="shared" si="32"/>
        <v>-1399.8236196605003</v>
      </c>
      <c r="H238" s="38">
        <f t="shared" si="33"/>
        <v>0</v>
      </c>
      <c r="I238" s="36">
        <f t="shared" si="34"/>
        <v>-1399.8236196605003</v>
      </c>
      <c r="J238" s="39">
        <f t="shared" si="40"/>
        <v>-84.358110331613403</v>
      </c>
      <c r="K238" s="36">
        <f t="shared" si="35"/>
        <v>-1484.1817299921138</v>
      </c>
      <c r="L238" s="36">
        <f t="shared" si="36"/>
        <v>-2381099.9770425111</v>
      </c>
      <c r="M238" s="36">
        <f t="shared" si="37"/>
        <v>-2524593.1227165856</v>
      </c>
      <c r="N238" s="40">
        <f>'jan-feb'!M238</f>
        <v>-3044702.4465275821</v>
      </c>
      <c r="O238" s="40">
        <f t="shared" si="39"/>
        <v>520109.32381099649</v>
      </c>
      <c r="Q238" s="4"/>
      <c r="R238" s="4"/>
      <c r="S238" s="4"/>
      <c r="T238" s="4"/>
    </row>
    <row r="239" spans="1:20" s="34" customFormat="1" x14ac:dyDescent="0.3">
      <c r="A239" s="33">
        <v>1401</v>
      </c>
      <c r="B239" s="34" t="s">
        <v>292</v>
      </c>
      <c r="C239" s="35">
        <v>95094</v>
      </c>
      <c r="D239" s="35">
        <v>11923</v>
      </c>
      <c r="E239" s="36">
        <f t="shared" si="31"/>
        <v>7975.677262433951</v>
      </c>
      <c r="F239" s="37">
        <f t="shared" si="38"/>
        <v>0.99124151430042673</v>
      </c>
      <c r="G239" s="38">
        <f t="shared" si="32"/>
        <v>42.283250392356422</v>
      </c>
      <c r="H239" s="38">
        <f t="shared" si="33"/>
        <v>0</v>
      </c>
      <c r="I239" s="36">
        <f t="shared" si="34"/>
        <v>42.283250392356422</v>
      </c>
      <c r="J239" s="39">
        <f t="shared" si="40"/>
        <v>-84.358110331613403</v>
      </c>
      <c r="K239" s="36">
        <f t="shared" si="35"/>
        <v>-42.074859939256982</v>
      </c>
      <c r="L239" s="36">
        <f t="shared" si="36"/>
        <v>504143.19442806562</v>
      </c>
      <c r="M239" s="36">
        <f t="shared" si="37"/>
        <v>-501658.55505576101</v>
      </c>
      <c r="N239" s="40">
        <f>'jan-feb'!M239</f>
        <v>-1362035.3144905118</v>
      </c>
      <c r="O239" s="40">
        <f t="shared" si="39"/>
        <v>860376.75943475077</v>
      </c>
      <c r="Q239" s="4"/>
      <c r="R239" s="4"/>
      <c r="S239" s="4"/>
      <c r="T239" s="4"/>
    </row>
    <row r="240" spans="1:20" s="34" customFormat="1" x14ac:dyDescent="0.3">
      <c r="A240" s="33">
        <v>1411</v>
      </c>
      <c r="B240" s="34" t="s">
        <v>293</v>
      </c>
      <c r="C240" s="35">
        <v>19347</v>
      </c>
      <c r="D240" s="35">
        <v>2370</v>
      </c>
      <c r="E240" s="36">
        <f t="shared" si="31"/>
        <v>8163.2911392405067</v>
      </c>
      <c r="F240" s="37">
        <f t="shared" si="38"/>
        <v>1.0145587395629685</v>
      </c>
      <c r="G240" s="38">
        <f t="shared" si="32"/>
        <v>-70.285075691577006</v>
      </c>
      <c r="H240" s="38">
        <f t="shared" si="33"/>
        <v>0</v>
      </c>
      <c r="I240" s="36">
        <f t="shared" si="34"/>
        <v>-70.285075691577006</v>
      </c>
      <c r="J240" s="39">
        <f t="shared" si="40"/>
        <v>-84.358110331613403</v>
      </c>
      <c r="K240" s="36">
        <f t="shared" si="35"/>
        <v>-154.64318602319042</v>
      </c>
      <c r="L240" s="36">
        <f t="shared" si="36"/>
        <v>-166575.62938903749</v>
      </c>
      <c r="M240" s="36">
        <f t="shared" si="37"/>
        <v>-366504.3508749613</v>
      </c>
      <c r="N240" s="40">
        <f>'jan-feb'!M240</f>
        <v>-137281.71562044075</v>
      </c>
      <c r="O240" s="40">
        <f t="shared" si="39"/>
        <v>-229222.63525452054</v>
      </c>
      <c r="Q240" s="4"/>
      <c r="R240" s="4"/>
      <c r="S240" s="4"/>
      <c r="T240" s="4"/>
    </row>
    <row r="241" spans="1:20" s="34" customFormat="1" x14ac:dyDescent="0.3">
      <c r="A241" s="33">
        <v>1412</v>
      </c>
      <c r="B241" s="34" t="s">
        <v>294</v>
      </c>
      <c r="C241" s="35">
        <v>6647</v>
      </c>
      <c r="D241" s="35">
        <v>785</v>
      </c>
      <c r="E241" s="36">
        <f t="shared" si="31"/>
        <v>8467.5159235668798</v>
      </c>
      <c r="F241" s="37">
        <f t="shared" si="38"/>
        <v>1.0523687243430406</v>
      </c>
      <c r="G241" s="38">
        <f t="shared" si="32"/>
        <v>-252.81994628740085</v>
      </c>
      <c r="H241" s="38">
        <f t="shared" si="33"/>
        <v>0</v>
      </c>
      <c r="I241" s="36">
        <f t="shared" si="34"/>
        <v>-252.81994628740085</v>
      </c>
      <c r="J241" s="39">
        <f t="shared" si="40"/>
        <v>-84.358110331613403</v>
      </c>
      <c r="K241" s="36">
        <f t="shared" si="35"/>
        <v>-337.17805661901423</v>
      </c>
      <c r="L241" s="36">
        <f t="shared" si="36"/>
        <v>-198463.65783560966</v>
      </c>
      <c r="M241" s="36">
        <f t="shared" si="37"/>
        <v>-264684.77444592619</v>
      </c>
      <c r="N241" s="40">
        <f>'jan-feb'!M241</f>
        <v>-523586.13787428098</v>
      </c>
      <c r="O241" s="40">
        <f t="shared" si="39"/>
        <v>258901.36342835479</v>
      </c>
      <c r="Q241" s="4"/>
      <c r="R241" s="4"/>
      <c r="S241" s="4"/>
      <c r="T241" s="4"/>
    </row>
    <row r="242" spans="1:20" s="34" customFormat="1" x14ac:dyDescent="0.3">
      <c r="A242" s="33">
        <v>1413</v>
      </c>
      <c r="B242" s="34" t="s">
        <v>295</v>
      </c>
      <c r="C242" s="35">
        <v>10868</v>
      </c>
      <c r="D242" s="35">
        <v>1395</v>
      </c>
      <c r="E242" s="36">
        <f t="shared" si="31"/>
        <v>7790.6810035842291</v>
      </c>
      <c r="F242" s="37">
        <f t="shared" si="38"/>
        <v>0.96824961458730441</v>
      </c>
      <c r="G242" s="38">
        <f t="shared" si="32"/>
        <v>153.28100570218956</v>
      </c>
      <c r="H242" s="38">
        <f t="shared" si="33"/>
        <v>0</v>
      </c>
      <c r="I242" s="36">
        <f t="shared" si="34"/>
        <v>153.28100570218956</v>
      </c>
      <c r="J242" s="39">
        <f t="shared" si="40"/>
        <v>-84.358110331613403</v>
      </c>
      <c r="K242" s="36">
        <f t="shared" si="35"/>
        <v>68.922895370576157</v>
      </c>
      <c r="L242" s="36">
        <f t="shared" si="36"/>
        <v>213827.00295455442</v>
      </c>
      <c r="M242" s="36">
        <f t="shared" si="37"/>
        <v>96147.439041953738</v>
      </c>
      <c r="N242" s="40">
        <f>'jan-feb'!M242</f>
        <v>-226267.08577658865</v>
      </c>
      <c r="O242" s="40">
        <f t="shared" si="39"/>
        <v>322414.52481854241</v>
      </c>
      <c r="Q242" s="4"/>
      <c r="R242" s="4"/>
      <c r="S242" s="4"/>
      <c r="T242" s="4"/>
    </row>
    <row r="243" spans="1:20" s="34" customFormat="1" x14ac:dyDescent="0.3">
      <c r="A243" s="33">
        <v>1416</v>
      </c>
      <c r="B243" s="34" t="s">
        <v>296</v>
      </c>
      <c r="C243" s="35">
        <v>34378</v>
      </c>
      <c r="D243" s="35">
        <v>4161</v>
      </c>
      <c r="E243" s="36">
        <f t="shared" si="31"/>
        <v>8261.9562605143001</v>
      </c>
      <c r="F243" s="37">
        <f t="shared" si="38"/>
        <v>1.0268211419899975</v>
      </c>
      <c r="G243" s="38">
        <f t="shared" si="32"/>
        <v>-129.48414845585302</v>
      </c>
      <c r="H243" s="38">
        <f t="shared" si="33"/>
        <v>0</v>
      </c>
      <c r="I243" s="36">
        <f t="shared" si="34"/>
        <v>-129.48414845585302</v>
      </c>
      <c r="J243" s="39">
        <f t="shared" si="40"/>
        <v>-84.358110331613403</v>
      </c>
      <c r="K243" s="36">
        <f t="shared" si="35"/>
        <v>-213.84225878746642</v>
      </c>
      <c r="L243" s="36">
        <f t="shared" si="36"/>
        <v>-538783.54172480444</v>
      </c>
      <c r="M243" s="36">
        <f t="shared" si="37"/>
        <v>-889797.6388146478</v>
      </c>
      <c r="N243" s="40">
        <f>'jan-feb'!M243</f>
        <v>-2511323.9741336089</v>
      </c>
      <c r="O243" s="40">
        <f t="shared" si="39"/>
        <v>1621526.3353189612</v>
      </c>
      <c r="Q243" s="4"/>
      <c r="R243" s="4"/>
      <c r="S243" s="4"/>
      <c r="T243" s="4"/>
    </row>
    <row r="244" spans="1:20" s="34" customFormat="1" x14ac:dyDescent="0.3">
      <c r="A244" s="33">
        <v>1417</v>
      </c>
      <c r="B244" s="34" t="s">
        <v>297</v>
      </c>
      <c r="C244" s="35">
        <v>22706</v>
      </c>
      <c r="D244" s="35">
        <v>2689</v>
      </c>
      <c r="E244" s="36">
        <f t="shared" si="31"/>
        <v>8444.0312383785786</v>
      </c>
      <c r="F244" s="37">
        <f t="shared" si="38"/>
        <v>1.0494499759856357</v>
      </c>
      <c r="G244" s="38">
        <f t="shared" si="32"/>
        <v>-238.72913517442009</v>
      </c>
      <c r="H244" s="38">
        <f t="shared" si="33"/>
        <v>0</v>
      </c>
      <c r="I244" s="36">
        <f t="shared" si="34"/>
        <v>-238.72913517442009</v>
      </c>
      <c r="J244" s="39">
        <f t="shared" si="40"/>
        <v>-84.358110331613403</v>
      </c>
      <c r="K244" s="36">
        <f t="shared" si="35"/>
        <v>-323.08724550603347</v>
      </c>
      <c r="L244" s="36">
        <f t="shared" si="36"/>
        <v>-641942.64448401565</v>
      </c>
      <c r="M244" s="36">
        <f t="shared" si="37"/>
        <v>-868781.60316572397</v>
      </c>
      <c r="N244" s="40">
        <f>'jan-feb'!M244</f>
        <v>-1867050.6047693521</v>
      </c>
      <c r="O244" s="40">
        <f t="shared" si="39"/>
        <v>998269.00160362816</v>
      </c>
      <c r="Q244" s="4"/>
      <c r="R244" s="4"/>
      <c r="S244" s="4"/>
      <c r="T244" s="4"/>
    </row>
    <row r="245" spans="1:20" s="34" customFormat="1" x14ac:dyDescent="0.3">
      <c r="A245" s="33">
        <v>1418</v>
      </c>
      <c r="B245" s="34" t="s">
        <v>298</v>
      </c>
      <c r="C245" s="35">
        <v>9791</v>
      </c>
      <c r="D245" s="35">
        <v>1294</v>
      </c>
      <c r="E245" s="36">
        <f t="shared" si="31"/>
        <v>7566.4605873261207</v>
      </c>
      <c r="F245" s="37">
        <f t="shared" si="38"/>
        <v>0.94038281686774206</v>
      </c>
      <c r="G245" s="38">
        <f t="shared" si="32"/>
        <v>287.81325545705459</v>
      </c>
      <c r="H245" s="38">
        <f t="shared" si="33"/>
        <v>0</v>
      </c>
      <c r="I245" s="36">
        <f t="shared" si="34"/>
        <v>287.81325545705459</v>
      </c>
      <c r="J245" s="39">
        <f t="shared" si="40"/>
        <v>-84.358110331613403</v>
      </c>
      <c r="K245" s="36">
        <f t="shared" si="35"/>
        <v>203.45514512544119</v>
      </c>
      <c r="L245" s="36">
        <f t="shared" si="36"/>
        <v>372430.35256142862</v>
      </c>
      <c r="M245" s="36">
        <f t="shared" si="37"/>
        <v>263270.95779232093</v>
      </c>
      <c r="N245" s="40">
        <f>'jan-feb'!M245</f>
        <v>-464783.51899276365</v>
      </c>
      <c r="O245" s="40">
        <f t="shared" si="39"/>
        <v>728054.47678508458</v>
      </c>
      <c r="Q245" s="4"/>
      <c r="R245" s="4"/>
      <c r="S245" s="4"/>
      <c r="T245" s="4"/>
    </row>
    <row r="246" spans="1:20" s="34" customFormat="1" x14ac:dyDescent="0.3">
      <c r="A246" s="33">
        <v>1419</v>
      </c>
      <c r="B246" s="34" t="s">
        <v>299</v>
      </c>
      <c r="C246" s="35">
        <v>18161</v>
      </c>
      <c r="D246" s="35">
        <v>2298</v>
      </c>
      <c r="E246" s="36">
        <f t="shared" si="31"/>
        <v>7902.9590948651003</v>
      </c>
      <c r="F246" s="37">
        <f t="shared" si="38"/>
        <v>0.98220387847762236</v>
      </c>
      <c r="G246" s="38">
        <f t="shared" si="32"/>
        <v>85.914150933666861</v>
      </c>
      <c r="H246" s="38">
        <f t="shared" si="33"/>
        <v>0</v>
      </c>
      <c r="I246" s="36">
        <f t="shared" si="34"/>
        <v>85.914150933666861</v>
      </c>
      <c r="J246" s="39">
        <f t="shared" si="40"/>
        <v>-84.358110331613403</v>
      </c>
      <c r="K246" s="36">
        <f t="shared" si="35"/>
        <v>1.5560406020534572</v>
      </c>
      <c r="L246" s="36">
        <f t="shared" si="36"/>
        <v>197430.71884556644</v>
      </c>
      <c r="M246" s="36">
        <f t="shared" si="37"/>
        <v>3575.7813035188447</v>
      </c>
      <c r="N246" s="40">
        <f>'jan-feb'!M246</f>
        <v>-158649.86603197153</v>
      </c>
      <c r="O246" s="40">
        <f t="shared" si="39"/>
        <v>162225.64733549039</v>
      </c>
      <c r="Q246" s="4"/>
      <c r="R246" s="4"/>
      <c r="S246" s="4"/>
      <c r="T246" s="4"/>
    </row>
    <row r="247" spans="1:20" s="34" customFormat="1" x14ac:dyDescent="0.3">
      <c r="A247" s="33">
        <v>1420</v>
      </c>
      <c r="B247" s="34" t="s">
        <v>300</v>
      </c>
      <c r="C247" s="35">
        <v>56268</v>
      </c>
      <c r="D247" s="35">
        <v>7839</v>
      </c>
      <c r="E247" s="36">
        <f t="shared" si="31"/>
        <v>7177.9563719862226</v>
      </c>
      <c r="F247" s="37">
        <f t="shared" si="38"/>
        <v>0.89209832715556714</v>
      </c>
      <c r="G247" s="38">
        <f t="shared" si="32"/>
        <v>520.91578466099338</v>
      </c>
      <c r="H247" s="38">
        <f t="shared" si="33"/>
        <v>22.252313927503927</v>
      </c>
      <c r="I247" s="36">
        <f t="shared" si="34"/>
        <v>543.16809858849729</v>
      </c>
      <c r="J247" s="39">
        <f t="shared" si="40"/>
        <v>-84.358110331613403</v>
      </c>
      <c r="K247" s="36">
        <f t="shared" si="35"/>
        <v>458.80998825688391</v>
      </c>
      <c r="L247" s="36">
        <f t="shared" si="36"/>
        <v>4257894.72483523</v>
      </c>
      <c r="M247" s="36">
        <f t="shared" si="37"/>
        <v>3596611.4979457129</v>
      </c>
      <c r="N247" s="40">
        <f>'jan-feb'!M247</f>
        <v>935282.37605542748</v>
      </c>
      <c r="O247" s="40">
        <f t="shared" si="39"/>
        <v>2661329.1218902855</v>
      </c>
      <c r="Q247" s="4"/>
      <c r="R247" s="4"/>
      <c r="S247" s="4"/>
      <c r="T247" s="4"/>
    </row>
    <row r="248" spans="1:20" s="34" customFormat="1" x14ac:dyDescent="0.3">
      <c r="A248" s="33">
        <v>1421</v>
      </c>
      <c r="B248" s="34" t="s">
        <v>301</v>
      </c>
      <c r="C248" s="35">
        <v>27912</v>
      </c>
      <c r="D248" s="35">
        <v>1764</v>
      </c>
      <c r="E248" s="36">
        <f t="shared" si="31"/>
        <v>15823.12925170068</v>
      </c>
      <c r="F248" s="37">
        <f t="shared" si="38"/>
        <v>1.9665468002701858</v>
      </c>
      <c r="G248" s="38">
        <f t="shared" si="32"/>
        <v>-4666.1879431676807</v>
      </c>
      <c r="H248" s="38">
        <f t="shared" si="33"/>
        <v>0</v>
      </c>
      <c r="I248" s="36">
        <f t="shared" si="34"/>
        <v>-4666.1879431676807</v>
      </c>
      <c r="J248" s="39">
        <f t="shared" si="40"/>
        <v>-84.358110331613403</v>
      </c>
      <c r="K248" s="36">
        <f t="shared" si="35"/>
        <v>-4750.5460534992944</v>
      </c>
      <c r="L248" s="36">
        <f t="shared" si="36"/>
        <v>-8231155.5317477891</v>
      </c>
      <c r="M248" s="36">
        <f t="shared" si="37"/>
        <v>-8379963.2383727552</v>
      </c>
      <c r="N248" s="40">
        <f>'jan-feb'!M248</f>
        <v>-8884780.3149174899</v>
      </c>
      <c r="O248" s="40">
        <f t="shared" si="39"/>
        <v>504817.07654473465</v>
      </c>
      <c r="Q248" s="4"/>
      <c r="R248" s="4"/>
      <c r="S248" s="4"/>
      <c r="T248" s="4"/>
    </row>
    <row r="249" spans="1:20" s="34" customFormat="1" x14ac:dyDescent="0.3">
      <c r="A249" s="33">
        <v>1422</v>
      </c>
      <c r="B249" s="34" t="s">
        <v>302</v>
      </c>
      <c r="C249" s="35">
        <v>22660</v>
      </c>
      <c r="D249" s="35">
        <v>2172</v>
      </c>
      <c r="E249" s="36">
        <f t="shared" si="31"/>
        <v>10432.780847145488</v>
      </c>
      <c r="F249" s="37">
        <f t="shared" si="38"/>
        <v>1.2966178476149972</v>
      </c>
      <c r="G249" s="38">
        <f t="shared" si="32"/>
        <v>-1431.978900434566</v>
      </c>
      <c r="H249" s="38">
        <f t="shared" si="33"/>
        <v>0</v>
      </c>
      <c r="I249" s="36">
        <f t="shared" si="34"/>
        <v>-1431.978900434566</v>
      </c>
      <c r="J249" s="39">
        <f t="shared" si="40"/>
        <v>-84.358110331613403</v>
      </c>
      <c r="K249" s="36">
        <f t="shared" si="35"/>
        <v>-1516.3370107661794</v>
      </c>
      <c r="L249" s="36">
        <f t="shared" si="36"/>
        <v>-3110258.1717438772</v>
      </c>
      <c r="M249" s="36">
        <f t="shared" si="37"/>
        <v>-3293483.9873841419</v>
      </c>
      <c r="N249" s="40">
        <f>'jan-feb'!M249</f>
        <v>-3602694.1292521511</v>
      </c>
      <c r="O249" s="40">
        <f t="shared" si="39"/>
        <v>309210.14186800923</v>
      </c>
      <c r="Q249" s="4"/>
      <c r="R249" s="4"/>
      <c r="S249" s="4"/>
      <c r="T249" s="4"/>
    </row>
    <row r="250" spans="1:20" s="34" customFormat="1" x14ac:dyDescent="0.3">
      <c r="A250" s="33">
        <v>1424</v>
      </c>
      <c r="B250" s="34" t="s">
        <v>303</v>
      </c>
      <c r="C250" s="35">
        <v>52589</v>
      </c>
      <c r="D250" s="35">
        <v>5359</v>
      </c>
      <c r="E250" s="36">
        <f t="shared" si="31"/>
        <v>9813.2114200410524</v>
      </c>
      <c r="F250" s="37">
        <f t="shared" si="38"/>
        <v>1.2196158681053813</v>
      </c>
      <c r="G250" s="38">
        <f t="shared" si="32"/>
        <v>-1060.2372441719044</v>
      </c>
      <c r="H250" s="38">
        <f t="shared" si="33"/>
        <v>0</v>
      </c>
      <c r="I250" s="36">
        <f t="shared" si="34"/>
        <v>-1060.2372441719044</v>
      </c>
      <c r="J250" s="39">
        <f t="shared" si="40"/>
        <v>-84.358110331613403</v>
      </c>
      <c r="K250" s="36">
        <f t="shared" si="35"/>
        <v>-1144.5953545035179</v>
      </c>
      <c r="L250" s="36">
        <f t="shared" si="36"/>
        <v>-5681811.3915172359</v>
      </c>
      <c r="M250" s="36">
        <f t="shared" si="37"/>
        <v>-6133886.5047843521</v>
      </c>
      <c r="N250" s="40">
        <f>'jan-feb'!M250</f>
        <v>-6320998.3603417473</v>
      </c>
      <c r="O250" s="40">
        <f t="shared" si="39"/>
        <v>187111.85555739515</v>
      </c>
      <c r="Q250" s="4"/>
      <c r="R250" s="4"/>
      <c r="S250" s="4"/>
      <c r="T250" s="4"/>
    </row>
    <row r="251" spans="1:20" s="34" customFormat="1" x14ac:dyDescent="0.3">
      <c r="A251" s="33">
        <v>1426</v>
      </c>
      <c r="B251" s="34" t="s">
        <v>304</v>
      </c>
      <c r="C251" s="35">
        <v>50433</v>
      </c>
      <c r="D251" s="35">
        <v>5093</v>
      </c>
      <c r="E251" s="36">
        <f t="shared" si="31"/>
        <v>9902.4150795209116</v>
      </c>
      <c r="F251" s="37">
        <f t="shared" si="38"/>
        <v>1.2307023711814813</v>
      </c>
      <c r="G251" s="38">
        <f t="shared" si="32"/>
        <v>-1113.7594398598198</v>
      </c>
      <c r="H251" s="38">
        <f t="shared" si="33"/>
        <v>0</v>
      </c>
      <c r="I251" s="36">
        <f t="shared" si="34"/>
        <v>-1113.7594398598198</v>
      </c>
      <c r="J251" s="39">
        <f t="shared" si="40"/>
        <v>-84.358110331613403</v>
      </c>
      <c r="K251" s="36">
        <f t="shared" si="35"/>
        <v>-1198.1175501914333</v>
      </c>
      <c r="L251" s="36">
        <f t="shared" si="36"/>
        <v>-5672376.8272060622</v>
      </c>
      <c r="M251" s="36">
        <f t="shared" si="37"/>
        <v>-6102012.6831249697</v>
      </c>
      <c r="N251" s="40">
        <f>'jan-feb'!M251</f>
        <v>-8026158.4715843471</v>
      </c>
      <c r="O251" s="40">
        <f t="shared" si="39"/>
        <v>1924145.7884593774</v>
      </c>
      <c r="Q251" s="4"/>
      <c r="R251" s="4"/>
      <c r="S251" s="4"/>
      <c r="T251" s="4"/>
    </row>
    <row r="252" spans="1:20" s="34" customFormat="1" x14ac:dyDescent="0.3">
      <c r="A252" s="33">
        <v>1428</v>
      </c>
      <c r="B252" s="34" t="s">
        <v>305</v>
      </c>
      <c r="C252" s="35">
        <v>19867</v>
      </c>
      <c r="D252" s="35">
        <v>3023</v>
      </c>
      <c r="E252" s="36">
        <f t="shared" si="31"/>
        <v>6571.948395633477</v>
      </c>
      <c r="F252" s="37">
        <f t="shared" si="38"/>
        <v>0.81678180613892859</v>
      </c>
      <c r="G252" s="38">
        <f t="shared" si="32"/>
        <v>884.52057047264077</v>
      </c>
      <c r="H252" s="38">
        <f t="shared" si="33"/>
        <v>234.35510565096487</v>
      </c>
      <c r="I252" s="36">
        <f t="shared" si="34"/>
        <v>1118.8756761236057</v>
      </c>
      <c r="J252" s="39">
        <f t="shared" si="40"/>
        <v>-84.358110331613403</v>
      </c>
      <c r="K252" s="36">
        <f t="shared" si="35"/>
        <v>1034.5175657919922</v>
      </c>
      <c r="L252" s="36">
        <f t="shared" si="36"/>
        <v>3382361.1689216602</v>
      </c>
      <c r="M252" s="36">
        <f t="shared" si="37"/>
        <v>3127346.6013891925</v>
      </c>
      <c r="N252" s="40">
        <f>'jan-feb'!M252</f>
        <v>1046474.2860866756</v>
      </c>
      <c r="O252" s="40">
        <f t="shared" si="39"/>
        <v>2080872.3153025168</v>
      </c>
      <c r="Q252" s="4"/>
      <c r="R252" s="4"/>
      <c r="S252" s="4"/>
      <c r="T252" s="4"/>
    </row>
    <row r="253" spans="1:20" s="34" customFormat="1" x14ac:dyDescent="0.3">
      <c r="A253" s="33">
        <v>1429</v>
      </c>
      <c r="B253" s="34" t="s">
        <v>306</v>
      </c>
      <c r="C253" s="35">
        <v>17851</v>
      </c>
      <c r="D253" s="35">
        <v>2830</v>
      </c>
      <c r="E253" s="36">
        <f t="shared" si="31"/>
        <v>6307.7738515901065</v>
      </c>
      <c r="F253" s="37">
        <f t="shared" si="38"/>
        <v>0.78394938746640286</v>
      </c>
      <c r="G253" s="38">
        <f t="shared" si="32"/>
        <v>1043.0252968986631</v>
      </c>
      <c r="H253" s="38">
        <f t="shared" si="33"/>
        <v>326.81619606614458</v>
      </c>
      <c r="I253" s="36">
        <f t="shared" si="34"/>
        <v>1369.8414929648077</v>
      </c>
      <c r="J253" s="39">
        <f t="shared" si="40"/>
        <v>-84.358110331613403</v>
      </c>
      <c r="K253" s="36">
        <f t="shared" si="35"/>
        <v>1285.4833826331942</v>
      </c>
      <c r="L253" s="36">
        <f t="shared" si="36"/>
        <v>3876651.4250904056</v>
      </c>
      <c r="M253" s="36">
        <f t="shared" si="37"/>
        <v>3637917.9728519395</v>
      </c>
      <c r="N253" s="40">
        <f>'jan-feb'!M253</f>
        <v>1577460.9591879898</v>
      </c>
      <c r="O253" s="40">
        <f t="shared" si="39"/>
        <v>2060457.0136639497</v>
      </c>
      <c r="Q253" s="4"/>
      <c r="R253" s="4"/>
      <c r="S253" s="4"/>
      <c r="T253" s="4"/>
    </row>
    <row r="254" spans="1:20" s="34" customFormat="1" x14ac:dyDescent="0.3">
      <c r="A254" s="33">
        <v>1430</v>
      </c>
      <c r="B254" s="34" t="s">
        <v>307</v>
      </c>
      <c r="C254" s="35">
        <v>18880</v>
      </c>
      <c r="D254" s="35">
        <v>2942</v>
      </c>
      <c r="E254" s="36">
        <f t="shared" si="31"/>
        <v>6417.4031271244048</v>
      </c>
      <c r="F254" s="37">
        <f t="shared" si="38"/>
        <v>0.79757444845076797</v>
      </c>
      <c r="G254" s="38">
        <f t="shared" si="32"/>
        <v>977.24773157808409</v>
      </c>
      <c r="H254" s="38">
        <f t="shared" si="33"/>
        <v>288.44594962914016</v>
      </c>
      <c r="I254" s="36">
        <f t="shared" si="34"/>
        <v>1265.6936812072242</v>
      </c>
      <c r="J254" s="39">
        <f t="shared" si="40"/>
        <v>-84.358110331613403</v>
      </c>
      <c r="K254" s="36">
        <f t="shared" si="35"/>
        <v>1181.3355708756108</v>
      </c>
      <c r="L254" s="36">
        <f t="shared" si="36"/>
        <v>3723670.8101116535</v>
      </c>
      <c r="M254" s="36">
        <f t="shared" si="37"/>
        <v>3475489.2495160471</v>
      </c>
      <c r="N254" s="40">
        <f>'jan-feb'!M254</f>
        <v>1403357.2939685739</v>
      </c>
      <c r="O254" s="40">
        <f t="shared" si="39"/>
        <v>2072131.9555474732</v>
      </c>
      <c r="Q254" s="4"/>
      <c r="R254" s="4"/>
      <c r="S254" s="4"/>
      <c r="T254" s="4"/>
    </row>
    <row r="255" spans="1:20" s="34" customFormat="1" x14ac:dyDescent="0.3">
      <c r="A255" s="33">
        <v>1431</v>
      </c>
      <c r="B255" s="34" t="s">
        <v>308</v>
      </c>
      <c r="C255" s="35">
        <v>21698</v>
      </c>
      <c r="D255" s="35">
        <v>3020</v>
      </c>
      <c r="E255" s="36">
        <f t="shared" si="31"/>
        <v>7184.7682119205301</v>
      </c>
      <c r="F255" s="37">
        <f t="shared" si="38"/>
        <v>0.89294492341435239</v>
      </c>
      <c r="G255" s="38">
        <f t="shared" si="32"/>
        <v>516.82868070040888</v>
      </c>
      <c r="H255" s="38">
        <f t="shared" si="33"/>
        <v>19.868169950496302</v>
      </c>
      <c r="I255" s="36">
        <f t="shared" si="34"/>
        <v>536.69685065090516</v>
      </c>
      <c r="J255" s="39">
        <f t="shared" si="40"/>
        <v>-84.358110331613403</v>
      </c>
      <c r="K255" s="36">
        <f t="shared" si="35"/>
        <v>452.33874031929179</v>
      </c>
      <c r="L255" s="36">
        <f t="shared" si="36"/>
        <v>1620824.4889657337</v>
      </c>
      <c r="M255" s="36">
        <f t="shared" si="37"/>
        <v>1366062.9957642611</v>
      </c>
      <c r="N255" s="40">
        <f>'jan-feb'!M255</f>
        <v>56041.864483657664</v>
      </c>
      <c r="O255" s="40">
        <f t="shared" si="39"/>
        <v>1310021.1312806034</v>
      </c>
      <c r="Q255" s="4"/>
      <c r="R255" s="4"/>
      <c r="S255" s="4"/>
      <c r="T255" s="4"/>
    </row>
    <row r="256" spans="1:20" s="34" customFormat="1" x14ac:dyDescent="0.3">
      <c r="A256" s="33">
        <v>1432</v>
      </c>
      <c r="B256" s="34" t="s">
        <v>309</v>
      </c>
      <c r="C256" s="35">
        <v>101985</v>
      </c>
      <c r="D256" s="35">
        <v>12900</v>
      </c>
      <c r="E256" s="36">
        <f t="shared" si="31"/>
        <v>7905.8139534883721</v>
      </c>
      <c r="F256" s="37">
        <f t="shared" si="38"/>
        <v>0.98255868902119514</v>
      </c>
      <c r="G256" s="38">
        <f t="shared" si="32"/>
        <v>84.201235759703735</v>
      </c>
      <c r="H256" s="38">
        <f t="shared" si="33"/>
        <v>0</v>
      </c>
      <c r="I256" s="36">
        <f t="shared" si="34"/>
        <v>84.201235759703735</v>
      </c>
      <c r="J256" s="39">
        <f t="shared" si="40"/>
        <v>-84.358110331613403</v>
      </c>
      <c r="K256" s="36">
        <f t="shared" si="35"/>
        <v>-0.15687457190966825</v>
      </c>
      <c r="L256" s="36">
        <f t="shared" si="36"/>
        <v>1086195.9413001782</v>
      </c>
      <c r="M256" s="36">
        <f t="shared" si="37"/>
        <v>-2023.6819776347204</v>
      </c>
      <c r="N256" s="40">
        <f>'jan-feb'!M256</f>
        <v>-182439.71793404542</v>
      </c>
      <c r="O256" s="40">
        <f t="shared" si="39"/>
        <v>180416.03595641069</v>
      </c>
      <c r="Q256" s="4"/>
      <c r="R256" s="4"/>
      <c r="S256" s="4"/>
      <c r="T256" s="4"/>
    </row>
    <row r="257" spans="1:20" s="34" customFormat="1" x14ac:dyDescent="0.3">
      <c r="A257" s="33">
        <v>1433</v>
      </c>
      <c r="B257" s="34" t="s">
        <v>310</v>
      </c>
      <c r="C257" s="35">
        <v>18046</v>
      </c>
      <c r="D257" s="35">
        <v>2840</v>
      </c>
      <c r="E257" s="36">
        <f t="shared" si="31"/>
        <v>6354.2253521126759</v>
      </c>
      <c r="F257" s="37">
        <f t="shared" si="38"/>
        <v>0.78972252173506141</v>
      </c>
      <c r="G257" s="38">
        <f t="shared" si="32"/>
        <v>1015.1543965851215</v>
      </c>
      <c r="H257" s="38">
        <f t="shared" si="33"/>
        <v>310.55817088324528</v>
      </c>
      <c r="I257" s="36">
        <f t="shared" si="34"/>
        <v>1325.7125674683668</v>
      </c>
      <c r="J257" s="39">
        <f t="shared" si="40"/>
        <v>-84.358110331613403</v>
      </c>
      <c r="K257" s="36">
        <f t="shared" si="35"/>
        <v>1241.3544571367534</v>
      </c>
      <c r="L257" s="36">
        <f t="shared" si="36"/>
        <v>3765023.6916101617</v>
      </c>
      <c r="M257" s="36">
        <f t="shared" si="37"/>
        <v>3525446.6582683795</v>
      </c>
      <c r="N257" s="40">
        <f>'jan-feb'!M257</f>
        <v>1690878.4890791131</v>
      </c>
      <c r="O257" s="40">
        <f t="shared" si="39"/>
        <v>1834568.1691892664</v>
      </c>
      <c r="Q257" s="4"/>
      <c r="R257" s="4"/>
      <c r="S257" s="4"/>
      <c r="T257" s="4"/>
    </row>
    <row r="258" spans="1:20" s="34" customFormat="1" x14ac:dyDescent="0.3">
      <c r="A258" s="33">
        <v>1438</v>
      </c>
      <c r="B258" s="34" t="s">
        <v>311</v>
      </c>
      <c r="C258" s="35">
        <v>32650</v>
      </c>
      <c r="D258" s="35">
        <v>3846</v>
      </c>
      <c r="E258" s="36">
        <f t="shared" si="31"/>
        <v>8489.3395735829436</v>
      </c>
      <c r="F258" s="37">
        <f t="shared" si="38"/>
        <v>1.0550810341792694</v>
      </c>
      <c r="G258" s="38">
        <f t="shared" si="32"/>
        <v>-265.91413629703908</v>
      </c>
      <c r="H258" s="38">
        <f t="shared" si="33"/>
        <v>0</v>
      </c>
      <c r="I258" s="36">
        <f t="shared" si="34"/>
        <v>-265.91413629703908</v>
      </c>
      <c r="J258" s="39">
        <f t="shared" si="40"/>
        <v>-84.358110331613403</v>
      </c>
      <c r="K258" s="36">
        <f t="shared" si="35"/>
        <v>-350.27224662865251</v>
      </c>
      <c r="L258" s="36">
        <f t="shared" si="36"/>
        <v>-1022705.7681984123</v>
      </c>
      <c r="M258" s="36">
        <f t="shared" si="37"/>
        <v>-1347147.0605337976</v>
      </c>
      <c r="N258" s="40">
        <f>'jan-feb'!M258</f>
        <v>-3082334.6321840566</v>
      </c>
      <c r="O258" s="40">
        <f t="shared" si="39"/>
        <v>1735187.571650259</v>
      </c>
      <c r="Q258" s="4"/>
      <c r="R258" s="4"/>
      <c r="S258" s="4"/>
      <c r="T258" s="4"/>
    </row>
    <row r="259" spans="1:20" s="34" customFormat="1" x14ac:dyDescent="0.3">
      <c r="A259" s="33">
        <v>1439</v>
      </c>
      <c r="B259" s="34" t="s">
        <v>312</v>
      </c>
      <c r="C259" s="35">
        <v>46166</v>
      </c>
      <c r="D259" s="35">
        <v>6046</v>
      </c>
      <c r="E259" s="36">
        <f t="shared" si="31"/>
        <v>7635.7922593450212</v>
      </c>
      <c r="F259" s="37">
        <f t="shared" si="38"/>
        <v>0.94899956868701296</v>
      </c>
      <c r="G259" s="38">
        <f t="shared" si="32"/>
        <v>246.21425224571431</v>
      </c>
      <c r="H259" s="38">
        <f t="shared" si="33"/>
        <v>0</v>
      </c>
      <c r="I259" s="36">
        <f t="shared" si="34"/>
        <v>246.21425224571431</v>
      </c>
      <c r="J259" s="39">
        <f t="shared" si="40"/>
        <v>-84.358110331613403</v>
      </c>
      <c r="K259" s="36">
        <f t="shared" si="35"/>
        <v>161.8561419141009</v>
      </c>
      <c r="L259" s="36">
        <f t="shared" si="36"/>
        <v>1488611.3690775887</v>
      </c>
      <c r="M259" s="36">
        <f t="shared" si="37"/>
        <v>978582.23401265405</v>
      </c>
      <c r="N259" s="40">
        <f>'jan-feb'!M259</f>
        <v>-800485.59183172276</v>
      </c>
      <c r="O259" s="40">
        <f t="shared" si="39"/>
        <v>1779067.8258443768</v>
      </c>
      <c r="Q259" s="4"/>
      <c r="R259" s="4"/>
      <c r="S259" s="4"/>
      <c r="T259" s="4"/>
    </row>
    <row r="260" spans="1:20" s="34" customFormat="1" x14ac:dyDescent="0.3">
      <c r="A260" s="33">
        <v>1441</v>
      </c>
      <c r="B260" s="34" t="s">
        <v>313</v>
      </c>
      <c r="C260" s="35">
        <v>19456</v>
      </c>
      <c r="D260" s="35">
        <v>2774</v>
      </c>
      <c r="E260" s="36">
        <f t="shared" si="31"/>
        <v>7013.6986301369861</v>
      </c>
      <c r="F260" s="37">
        <f t="shared" si="38"/>
        <v>0.8716838736353506</v>
      </c>
      <c r="G260" s="38">
        <f t="shared" si="32"/>
        <v>619.47042977053536</v>
      </c>
      <c r="H260" s="38">
        <f t="shared" si="33"/>
        <v>79.742523574736694</v>
      </c>
      <c r="I260" s="36">
        <f t="shared" si="34"/>
        <v>699.21295334527201</v>
      </c>
      <c r="J260" s="39">
        <f t="shared" si="40"/>
        <v>-84.358110331613403</v>
      </c>
      <c r="K260" s="36">
        <f t="shared" si="35"/>
        <v>614.85484301365864</v>
      </c>
      <c r="L260" s="36">
        <f t="shared" si="36"/>
        <v>1939616.7325797845</v>
      </c>
      <c r="M260" s="36">
        <f t="shared" si="37"/>
        <v>1705607.334519889</v>
      </c>
      <c r="N260" s="40">
        <f>'jan-feb'!M260</f>
        <v>18184.017244260358</v>
      </c>
      <c r="O260" s="40">
        <f t="shared" si="39"/>
        <v>1687423.3172756287</v>
      </c>
      <c r="Q260" s="4"/>
      <c r="R260" s="4"/>
      <c r="S260" s="4"/>
      <c r="T260" s="4"/>
    </row>
    <row r="261" spans="1:20" s="34" customFormat="1" x14ac:dyDescent="0.3">
      <c r="A261" s="33">
        <v>1443</v>
      </c>
      <c r="B261" s="34" t="s">
        <v>314</v>
      </c>
      <c r="C261" s="35">
        <v>40427</v>
      </c>
      <c r="D261" s="35">
        <v>6015</v>
      </c>
      <c r="E261" s="36">
        <f t="shared" si="31"/>
        <v>6721.0307564422274</v>
      </c>
      <c r="F261" s="37">
        <f t="shared" si="38"/>
        <v>0.83531021698368368</v>
      </c>
      <c r="G261" s="38">
        <f t="shared" si="32"/>
        <v>795.07115398739063</v>
      </c>
      <c r="H261" s="38">
        <f t="shared" si="33"/>
        <v>182.17627936790225</v>
      </c>
      <c r="I261" s="36">
        <f t="shared" si="34"/>
        <v>977.24743335529286</v>
      </c>
      <c r="J261" s="39">
        <f t="shared" si="40"/>
        <v>-84.358110331613403</v>
      </c>
      <c r="K261" s="36">
        <f t="shared" si="35"/>
        <v>892.88932302367948</v>
      </c>
      <c r="L261" s="36">
        <f t="shared" si="36"/>
        <v>5878143.3116320865</v>
      </c>
      <c r="M261" s="36">
        <f t="shared" si="37"/>
        <v>5370729.2779874317</v>
      </c>
      <c r="N261" s="40">
        <f>'jan-feb'!M261</f>
        <v>1628019.2295108682</v>
      </c>
      <c r="O261" s="40">
        <f t="shared" si="39"/>
        <v>3742710.0484765638</v>
      </c>
      <c r="Q261" s="4"/>
      <c r="R261" s="4"/>
      <c r="S261" s="4"/>
      <c r="T261" s="4"/>
    </row>
    <row r="262" spans="1:20" s="34" customFormat="1" x14ac:dyDescent="0.3">
      <c r="A262" s="33">
        <v>1444</v>
      </c>
      <c r="B262" s="34" t="s">
        <v>315</v>
      </c>
      <c r="C262" s="35">
        <v>7228</v>
      </c>
      <c r="D262" s="35">
        <v>1200</v>
      </c>
      <c r="E262" s="36">
        <f t="shared" si="31"/>
        <v>6023.333333333333</v>
      </c>
      <c r="F262" s="37">
        <f t="shared" si="38"/>
        <v>0.74859825166089011</v>
      </c>
      <c r="G262" s="38">
        <f t="shared" si="32"/>
        <v>1213.6896078527272</v>
      </c>
      <c r="H262" s="38">
        <f t="shared" si="33"/>
        <v>426.37037745601526</v>
      </c>
      <c r="I262" s="36">
        <f t="shared" si="34"/>
        <v>1640.0599853087424</v>
      </c>
      <c r="J262" s="39">
        <f t="shared" si="40"/>
        <v>-84.358110331613403</v>
      </c>
      <c r="K262" s="36">
        <f t="shared" si="35"/>
        <v>1555.7018749771289</v>
      </c>
      <c r="L262" s="36">
        <f t="shared" si="36"/>
        <v>1968071.9823704909</v>
      </c>
      <c r="M262" s="36">
        <f t="shared" si="37"/>
        <v>1866842.2499725546</v>
      </c>
      <c r="N262" s="40">
        <f>'jan-feb'!M262</f>
        <v>535253.58693483658</v>
      </c>
      <c r="O262" s="40">
        <f t="shared" si="39"/>
        <v>1331588.663037718</v>
      </c>
      <c r="Q262" s="4"/>
      <c r="R262" s="4"/>
      <c r="S262" s="4"/>
      <c r="T262" s="4"/>
    </row>
    <row r="263" spans="1:20" s="34" customFormat="1" x14ac:dyDescent="0.3">
      <c r="A263" s="33">
        <v>1445</v>
      </c>
      <c r="B263" s="34" t="s">
        <v>316</v>
      </c>
      <c r="C263" s="35">
        <v>40472</v>
      </c>
      <c r="D263" s="35">
        <v>5784</v>
      </c>
      <c r="E263" s="36">
        <f t="shared" si="31"/>
        <v>6997.2337482710927</v>
      </c>
      <c r="F263" s="37">
        <f t="shared" si="38"/>
        <v>0.86963756786136981</v>
      </c>
      <c r="G263" s="38">
        <f t="shared" si="32"/>
        <v>629.34935889007136</v>
      </c>
      <c r="H263" s="38">
        <f t="shared" si="33"/>
        <v>85.505232227799382</v>
      </c>
      <c r="I263" s="36">
        <f t="shared" si="34"/>
        <v>714.85459111787077</v>
      </c>
      <c r="J263" s="39">
        <f t="shared" si="40"/>
        <v>-84.358110331613403</v>
      </c>
      <c r="K263" s="36">
        <f t="shared" si="35"/>
        <v>630.49648078625739</v>
      </c>
      <c r="L263" s="36">
        <f t="shared" si="36"/>
        <v>4134718.9550257646</v>
      </c>
      <c r="M263" s="36">
        <f t="shared" si="37"/>
        <v>3646791.6448677126</v>
      </c>
      <c r="N263" s="40">
        <f>'jan-feb'!M263</f>
        <v>1359989.2890259121</v>
      </c>
      <c r="O263" s="40">
        <f t="shared" si="39"/>
        <v>2286802.3558418006</v>
      </c>
      <c r="Q263" s="4"/>
      <c r="R263" s="4"/>
      <c r="S263" s="4"/>
      <c r="T263" s="4"/>
    </row>
    <row r="264" spans="1:20" s="34" customFormat="1" x14ac:dyDescent="0.3">
      <c r="A264" s="33">
        <v>1449</v>
      </c>
      <c r="B264" s="34" t="s">
        <v>317</v>
      </c>
      <c r="C264" s="35">
        <v>47694</v>
      </c>
      <c r="D264" s="35">
        <v>7168</v>
      </c>
      <c r="E264" s="36">
        <f t="shared" ref="E264:E327" si="41">(C264*1000)/D264</f>
        <v>6653.7388392857147</v>
      </c>
      <c r="F264" s="37">
        <f t="shared" si="38"/>
        <v>0.8269469721246453</v>
      </c>
      <c r="G264" s="38">
        <f t="shared" ref="G264:G327" si="42">(E$437-E264)*0.6</f>
        <v>835.44630428129824</v>
      </c>
      <c r="H264" s="38">
        <f t="shared" ref="H264:H327" si="43">IF(E264&gt;=E$437*0.9,0,IF(E264&lt;0.9*E$437,(E$437*0.9-E264)*0.35))</f>
        <v>205.72845037268169</v>
      </c>
      <c r="I264" s="36">
        <f t="shared" ref="I264:I327" si="44">G264+H264</f>
        <v>1041.17475465398</v>
      </c>
      <c r="J264" s="39">
        <f t="shared" si="40"/>
        <v>-84.358110331613403</v>
      </c>
      <c r="K264" s="36">
        <f t="shared" ref="K264:K327" si="45">I264+J264</f>
        <v>956.81664432236664</v>
      </c>
      <c r="L264" s="36">
        <f t="shared" ref="L264:L327" si="46">(I264*D264)</f>
        <v>7463140.6413597288</v>
      </c>
      <c r="M264" s="36">
        <f t="shared" ref="M264:M327" si="47">(K264*D264)</f>
        <v>6858461.7065027244</v>
      </c>
      <c r="N264" s="40">
        <f>'jan-feb'!M264</f>
        <v>2134565.4259574236</v>
      </c>
      <c r="O264" s="40">
        <f t="shared" si="39"/>
        <v>4723896.2805453008</v>
      </c>
      <c r="Q264" s="4"/>
      <c r="R264" s="4"/>
      <c r="S264" s="4"/>
      <c r="T264" s="4"/>
    </row>
    <row r="265" spans="1:20" s="34" customFormat="1" x14ac:dyDescent="0.3">
      <c r="A265" s="33">
        <v>1502</v>
      </c>
      <c r="B265" s="34" t="s">
        <v>318</v>
      </c>
      <c r="C265" s="35">
        <v>211821</v>
      </c>
      <c r="D265" s="35">
        <v>26732</v>
      </c>
      <c r="E265" s="36">
        <f t="shared" si="41"/>
        <v>7923.8740086787375</v>
      </c>
      <c r="F265" s="37">
        <f t="shared" ref="F265:F328" si="48">IF(ISNUMBER(C265),E265/E$437,"")</f>
        <v>0.98480324780488193</v>
      </c>
      <c r="G265" s="38">
        <f t="shared" si="42"/>
        <v>73.36520264548453</v>
      </c>
      <c r="H265" s="38">
        <f t="shared" si="43"/>
        <v>0</v>
      </c>
      <c r="I265" s="36">
        <f t="shared" si="44"/>
        <v>73.36520264548453</v>
      </c>
      <c r="J265" s="39">
        <f t="shared" si="40"/>
        <v>-84.358110331613403</v>
      </c>
      <c r="K265" s="36">
        <f t="shared" si="45"/>
        <v>-10.992907686128873</v>
      </c>
      <c r="L265" s="36">
        <f t="shared" si="46"/>
        <v>1961198.5971190925</v>
      </c>
      <c r="M265" s="36">
        <f t="shared" si="47"/>
        <v>-293862.40826559707</v>
      </c>
      <c r="N265" s="40">
        <f>'jan-feb'!M265</f>
        <v>764086.06668117235</v>
      </c>
      <c r="O265" s="40">
        <f t="shared" ref="O265:O328" si="49">M265-N265</f>
        <v>-1057948.4749467694</v>
      </c>
      <c r="Q265" s="4"/>
      <c r="R265" s="4"/>
      <c r="S265" s="4"/>
      <c r="T265" s="4"/>
    </row>
    <row r="266" spans="1:20" s="34" customFormat="1" x14ac:dyDescent="0.3">
      <c r="A266" s="33">
        <v>1504</v>
      </c>
      <c r="B266" s="34" t="s">
        <v>319</v>
      </c>
      <c r="C266" s="35">
        <v>386525</v>
      </c>
      <c r="D266" s="35">
        <v>46747</v>
      </c>
      <c r="E266" s="36">
        <f t="shared" si="41"/>
        <v>8268.4450339059185</v>
      </c>
      <c r="F266" s="37">
        <f t="shared" si="48"/>
        <v>1.0276275865527627</v>
      </c>
      <c r="G266" s="38">
        <f t="shared" si="42"/>
        <v>-133.3774124908241</v>
      </c>
      <c r="H266" s="38">
        <f t="shared" si="43"/>
        <v>0</v>
      </c>
      <c r="I266" s="36">
        <f t="shared" si="44"/>
        <v>-133.3774124908241</v>
      </c>
      <c r="J266" s="39">
        <f t="shared" ref="J266:J329" si="50">I$439</f>
        <v>-84.358110331613403</v>
      </c>
      <c r="K266" s="36">
        <f t="shared" si="45"/>
        <v>-217.7355228224375</v>
      </c>
      <c r="L266" s="36">
        <f t="shared" si="46"/>
        <v>-6234993.9017085545</v>
      </c>
      <c r="M266" s="36">
        <f t="shared" si="47"/>
        <v>-10178482.485380486</v>
      </c>
      <c r="N266" s="40">
        <f>'jan-feb'!M266</f>
        <v>-8045573.2321133949</v>
      </c>
      <c r="O266" s="40">
        <f t="shared" si="49"/>
        <v>-2132909.2532670908</v>
      </c>
      <c r="Q266" s="4"/>
      <c r="R266" s="4"/>
      <c r="S266" s="4"/>
      <c r="T266" s="4"/>
    </row>
    <row r="267" spans="1:20" s="34" customFormat="1" x14ac:dyDescent="0.3">
      <c r="A267" s="33">
        <v>1505</v>
      </c>
      <c r="B267" s="34" t="s">
        <v>320</v>
      </c>
      <c r="C267" s="35">
        <v>180218</v>
      </c>
      <c r="D267" s="35">
        <v>24526</v>
      </c>
      <c r="E267" s="36">
        <f t="shared" si="41"/>
        <v>7348.03881595042</v>
      </c>
      <c r="F267" s="37">
        <f t="shared" si="48"/>
        <v>0.91323669243334404</v>
      </c>
      <c r="G267" s="38">
        <f t="shared" si="42"/>
        <v>418.86631828247499</v>
      </c>
      <c r="H267" s="38">
        <f t="shared" si="43"/>
        <v>0</v>
      </c>
      <c r="I267" s="36">
        <f t="shared" si="44"/>
        <v>418.86631828247499</v>
      </c>
      <c r="J267" s="39">
        <f t="shared" si="50"/>
        <v>-84.358110331613403</v>
      </c>
      <c r="K267" s="36">
        <f t="shared" si="45"/>
        <v>334.50820795086156</v>
      </c>
      <c r="L267" s="36">
        <f t="shared" si="46"/>
        <v>10273115.322195983</v>
      </c>
      <c r="M267" s="36">
        <f t="shared" si="47"/>
        <v>8204148.3082028311</v>
      </c>
      <c r="N267" s="40">
        <f>'jan-feb'!M267</f>
        <v>4184793.8109698296</v>
      </c>
      <c r="O267" s="40">
        <f t="shared" si="49"/>
        <v>4019354.4972330015</v>
      </c>
      <c r="Q267" s="4"/>
      <c r="R267" s="4"/>
      <c r="S267" s="4"/>
      <c r="T267" s="4"/>
    </row>
    <row r="268" spans="1:20" s="34" customFormat="1" x14ac:dyDescent="0.3">
      <c r="A268" s="33">
        <v>1511</v>
      </c>
      <c r="B268" s="34" t="s">
        <v>321</v>
      </c>
      <c r="C268" s="35">
        <v>22014</v>
      </c>
      <c r="D268" s="35">
        <v>3256</v>
      </c>
      <c r="E268" s="36">
        <f t="shared" si="41"/>
        <v>6761.0565110565112</v>
      </c>
      <c r="F268" s="37">
        <f t="shared" si="48"/>
        <v>0.84028473993758424</v>
      </c>
      <c r="G268" s="38">
        <f t="shared" si="42"/>
        <v>771.05570121882022</v>
      </c>
      <c r="H268" s="38">
        <f t="shared" si="43"/>
        <v>168.16726525290289</v>
      </c>
      <c r="I268" s="36">
        <f t="shared" si="44"/>
        <v>939.22296647172311</v>
      </c>
      <c r="J268" s="39">
        <f t="shared" si="50"/>
        <v>-84.358110331613403</v>
      </c>
      <c r="K268" s="36">
        <f t="shared" si="45"/>
        <v>854.86485614010974</v>
      </c>
      <c r="L268" s="36">
        <f t="shared" si="46"/>
        <v>3058109.9788319306</v>
      </c>
      <c r="M268" s="36">
        <f t="shared" si="47"/>
        <v>2783439.9715921972</v>
      </c>
      <c r="N268" s="40">
        <f>'jan-feb'!M268</f>
        <v>161448.57972145363</v>
      </c>
      <c r="O268" s="40">
        <f t="shared" si="49"/>
        <v>2621991.3918707436</v>
      </c>
      <c r="Q268" s="4"/>
      <c r="R268" s="4"/>
      <c r="S268" s="4"/>
      <c r="T268" s="4"/>
    </row>
    <row r="269" spans="1:20" s="34" customFormat="1" x14ac:dyDescent="0.3">
      <c r="A269" s="33">
        <v>1514</v>
      </c>
      <c r="B269" s="34" t="s">
        <v>178</v>
      </c>
      <c r="C269" s="35">
        <v>20348</v>
      </c>
      <c r="D269" s="35">
        <v>2559</v>
      </c>
      <c r="E269" s="36">
        <f t="shared" si="41"/>
        <v>7951.543571707698</v>
      </c>
      <c r="F269" s="37">
        <f t="shared" si="48"/>
        <v>0.98824210555380843</v>
      </c>
      <c r="G269" s="38">
        <f t="shared" si="42"/>
        <v>56.763464828108226</v>
      </c>
      <c r="H269" s="38">
        <f t="shared" si="43"/>
        <v>0</v>
      </c>
      <c r="I269" s="36">
        <f t="shared" si="44"/>
        <v>56.763464828108226</v>
      </c>
      <c r="J269" s="39">
        <f t="shared" si="50"/>
        <v>-84.358110331613403</v>
      </c>
      <c r="K269" s="36">
        <f t="shared" si="45"/>
        <v>-27.594645503505177</v>
      </c>
      <c r="L269" s="36">
        <f t="shared" si="46"/>
        <v>145257.70649512895</v>
      </c>
      <c r="M269" s="36">
        <f t="shared" si="47"/>
        <v>-70614.697843469752</v>
      </c>
      <c r="N269" s="40">
        <f>'jan-feb'!M269</f>
        <v>-778315.32079017209</v>
      </c>
      <c r="O269" s="40">
        <f t="shared" si="49"/>
        <v>707700.62294670229</v>
      </c>
      <c r="Q269" s="4"/>
      <c r="R269" s="4"/>
      <c r="S269" s="4"/>
      <c r="T269" s="4"/>
    </row>
    <row r="270" spans="1:20" s="34" customFormat="1" x14ac:dyDescent="0.3">
      <c r="A270" s="33">
        <v>1515</v>
      </c>
      <c r="B270" s="34" t="s">
        <v>322</v>
      </c>
      <c r="C270" s="35">
        <v>80555</v>
      </c>
      <c r="D270" s="35">
        <v>8972</v>
      </c>
      <c r="E270" s="36">
        <f t="shared" si="41"/>
        <v>8978.4886312973704</v>
      </c>
      <c r="F270" s="37">
        <f t="shared" si="48"/>
        <v>1.1158739720995667</v>
      </c>
      <c r="G270" s="38">
        <f t="shared" si="42"/>
        <v>-559.40357092569513</v>
      </c>
      <c r="H270" s="38">
        <f t="shared" si="43"/>
        <v>0</v>
      </c>
      <c r="I270" s="36">
        <f t="shared" si="44"/>
        <v>-559.40357092569513</v>
      </c>
      <c r="J270" s="39">
        <f t="shared" si="50"/>
        <v>-84.358110331613403</v>
      </c>
      <c r="K270" s="36">
        <f t="shared" si="45"/>
        <v>-643.76168125730851</v>
      </c>
      <c r="L270" s="36">
        <f t="shared" si="46"/>
        <v>-5018968.8383453367</v>
      </c>
      <c r="M270" s="36">
        <f t="shared" si="47"/>
        <v>-5775829.8042405723</v>
      </c>
      <c r="N270" s="40">
        <f>'jan-feb'!M270</f>
        <v>-5651924.3681631191</v>
      </c>
      <c r="O270" s="40">
        <f t="shared" si="49"/>
        <v>-123905.4360774532</v>
      </c>
      <c r="Q270" s="4"/>
      <c r="R270" s="4"/>
      <c r="S270" s="4"/>
      <c r="T270" s="4"/>
    </row>
    <row r="271" spans="1:20" s="34" customFormat="1" x14ac:dyDescent="0.3">
      <c r="A271" s="33">
        <v>1516</v>
      </c>
      <c r="B271" s="34" t="s">
        <v>323</v>
      </c>
      <c r="C271" s="35">
        <v>76004</v>
      </c>
      <c r="D271" s="35">
        <v>8430</v>
      </c>
      <c r="E271" s="36">
        <f t="shared" si="41"/>
        <v>9015.8956109134051</v>
      </c>
      <c r="F271" s="37">
        <f t="shared" si="48"/>
        <v>1.1205230257034093</v>
      </c>
      <c r="G271" s="38">
        <f t="shared" si="42"/>
        <v>-581.84775869531597</v>
      </c>
      <c r="H271" s="38">
        <f t="shared" si="43"/>
        <v>0</v>
      </c>
      <c r="I271" s="36">
        <f t="shared" si="44"/>
        <v>-581.84775869531597</v>
      </c>
      <c r="J271" s="39">
        <f t="shared" si="50"/>
        <v>-84.358110331613403</v>
      </c>
      <c r="K271" s="36">
        <f t="shared" si="45"/>
        <v>-666.20586902692935</v>
      </c>
      <c r="L271" s="36">
        <f t="shared" si="46"/>
        <v>-4904976.6058015134</v>
      </c>
      <c r="M271" s="36">
        <f t="shared" si="47"/>
        <v>-5616115.4758970141</v>
      </c>
      <c r="N271" s="40">
        <f>'jan-feb'!M271</f>
        <v>-2442695.7226499217</v>
      </c>
      <c r="O271" s="40">
        <f t="shared" si="49"/>
        <v>-3173419.7532470925</v>
      </c>
      <c r="Q271" s="4"/>
      <c r="R271" s="4"/>
      <c r="S271" s="4"/>
      <c r="T271" s="4"/>
    </row>
    <row r="272" spans="1:20" s="34" customFormat="1" x14ac:dyDescent="0.3">
      <c r="A272" s="33">
        <v>1517</v>
      </c>
      <c r="B272" s="34" t="s">
        <v>324</v>
      </c>
      <c r="C272" s="35">
        <v>35936</v>
      </c>
      <c r="D272" s="35">
        <v>5189</v>
      </c>
      <c r="E272" s="36">
        <f t="shared" si="41"/>
        <v>6925.4191559067258</v>
      </c>
      <c r="F272" s="37">
        <f t="shared" si="48"/>
        <v>0.86071223112295725</v>
      </c>
      <c r="G272" s="38">
        <f t="shared" si="42"/>
        <v>672.43811430869152</v>
      </c>
      <c r="H272" s="38">
        <f t="shared" si="43"/>
        <v>110.64033955532781</v>
      </c>
      <c r="I272" s="36">
        <f t="shared" si="44"/>
        <v>783.07845386401937</v>
      </c>
      <c r="J272" s="39">
        <f t="shared" si="50"/>
        <v>-84.358110331613403</v>
      </c>
      <c r="K272" s="36">
        <f t="shared" si="45"/>
        <v>698.72034353240599</v>
      </c>
      <c r="L272" s="36">
        <f t="shared" si="46"/>
        <v>4063394.0971003966</v>
      </c>
      <c r="M272" s="36">
        <f t="shared" si="47"/>
        <v>3625659.8625896545</v>
      </c>
      <c r="N272" s="40">
        <f>'jan-feb'!M272</f>
        <v>1163321.2605040546</v>
      </c>
      <c r="O272" s="40">
        <f t="shared" si="49"/>
        <v>2462338.6020855997</v>
      </c>
      <c r="Q272" s="4"/>
      <c r="R272" s="4"/>
      <c r="S272" s="4"/>
      <c r="T272" s="4"/>
    </row>
    <row r="273" spans="1:20" s="34" customFormat="1" x14ac:dyDescent="0.3">
      <c r="A273" s="33">
        <v>1519</v>
      </c>
      <c r="B273" s="34" t="s">
        <v>325</v>
      </c>
      <c r="C273" s="35">
        <v>62766</v>
      </c>
      <c r="D273" s="35">
        <v>9037</v>
      </c>
      <c r="E273" s="36">
        <f t="shared" si="41"/>
        <v>6945.4464977315483</v>
      </c>
      <c r="F273" s="37">
        <f t="shared" si="48"/>
        <v>0.86320129029431492</v>
      </c>
      <c r="G273" s="38">
        <f t="shared" si="42"/>
        <v>660.42170921379795</v>
      </c>
      <c r="H273" s="38">
        <f t="shared" si="43"/>
        <v>103.63076991663992</v>
      </c>
      <c r="I273" s="36">
        <f t="shared" si="44"/>
        <v>764.05247913043786</v>
      </c>
      <c r="J273" s="39">
        <f t="shared" si="50"/>
        <v>-84.358110331613403</v>
      </c>
      <c r="K273" s="36">
        <f t="shared" si="45"/>
        <v>679.69436879882448</v>
      </c>
      <c r="L273" s="36">
        <f t="shared" si="46"/>
        <v>6904742.2539017666</v>
      </c>
      <c r="M273" s="36">
        <f t="shared" si="47"/>
        <v>6142398.010834977</v>
      </c>
      <c r="N273" s="40">
        <f>'jan-feb'!M273</f>
        <v>1815466.7626084317</v>
      </c>
      <c r="O273" s="40">
        <f t="shared" si="49"/>
        <v>4326931.2482265458</v>
      </c>
      <c r="Q273" s="4"/>
      <c r="R273" s="4"/>
      <c r="S273" s="4"/>
      <c r="T273" s="4"/>
    </row>
    <row r="274" spans="1:20" s="34" customFormat="1" x14ac:dyDescent="0.3">
      <c r="A274" s="33">
        <v>1520</v>
      </c>
      <c r="B274" s="34" t="s">
        <v>326</v>
      </c>
      <c r="C274" s="35">
        <v>76619</v>
      </c>
      <c r="D274" s="35">
        <v>10677</v>
      </c>
      <c r="E274" s="36">
        <f t="shared" si="41"/>
        <v>7176.0794230589117</v>
      </c>
      <c r="F274" s="37">
        <f t="shared" si="48"/>
        <v>0.89186505421387785</v>
      </c>
      <c r="G274" s="38">
        <f t="shared" si="42"/>
        <v>522.04195401737991</v>
      </c>
      <c r="H274" s="38">
        <f t="shared" si="43"/>
        <v>22.909246052062734</v>
      </c>
      <c r="I274" s="36">
        <f t="shared" si="44"/>
        <v>544.95120006944262</v>
      </c>
      <c r="J274" s="39">
        <f t="shared" si="50"/>
        <v>-84.358110331613403</v>
      </c>
      <c r="K274" s="36">
        <f t="shared" si="45"/>
        <v>460.59308973782925</v>
      </c>
      <c r="L274" s="36">
        <f t="shared" si="46"/>
        <v>5818443.9631414386</v>
      </c>
      <c r="M274" s="36">
        <f t="shared" si="47"/>
        <v>4917752.4191308031</v>
      </c>
      <c r="N274" s="40">
        <f>'jan-feb'!M274</f>
        <v>596993.63810993894</v>
      </c>
      <c r="O274" s="40">
        <f t="shared" si="49"/>
        <v>4320758.7810208639</v>
      </c>
      <c r="Q274" s="4"/>
      <c r="R274" s="4"/>
      <c r="S274" s="4"/>
      <c r="T274" s="4"/>
    </row>
    <row r="275" spans="1:20" s="34" customFormat="1" x14ac:dyDescent="0.3">
      <c r="A275" s="33">
        <v>1523</v>
      </c>
      <c r="B275" s="34" t="s">
        <v>327</v>
      </c>
      <c r="C275" s="35">
        <v>16327</v>
      </c>
      <c r="D275" s="35">
        <v>2310</v>
      </c>
      <c r="E275" s="36">
        <f t="shared" si="41"/>
        <v>7067.9653679653684</v>
      </c>
      <c r="F275" s="37">
        <f t="shared" si="48"/>
        <v>0.87842830945079053</v>
      </c>
      <c r="G275" s="38">
        <f t="shared" si="42"/>
        <v>586.91038707350594</v>
      </c>
      <c r="H275" s="38">
        <f t="shared" si="43"/>
        <v>60.749165334802903</v>
      </c>
      <c r="I275" s="36">
        <f t="shared" si="44"/>
        <v>647.65955240830885</v>
      </c>
      <c r="J275" s="39">
        <f t="shared" si="50"/>
        <v>-84.358110331613403</v>
      </c>
      <c r="K275" s="36">
        <f t="shared" si="45"/>
        <v>563.30144207669548</v>
      </c>
      <c r="L275" s="36">
        <f t="shared" si="46"/>
        <v>1496093.5660631934</v>
      </c>
      <c r="M275" s="36">
        <f t="shared" si="47"/>
        <v>1301226.3311971666</v>
      </c>
      <c r="N275" s="40">
        <f>'jan-feb'!M275</f>
        <v>716649.40484956035</v>
      </c>
      <c r="O275" s="40">
        <f t="shared" si="49"/>
        <v>584576.92634760623</v>
      </c>
      <c r="Q275" s="4"/>
      <c r="R275" s="4"/>
      <c r="S275" s="4"/>
      <c r="T275" s="4"/>
    </row>
    <row r="276" spans="1:20" s="34" customFormat="1" x14ac:dyDescent="0.3">
      <c r="A276" s="33">
        <v>1524</v>
      </c>
      <c r="B276" s="34" t="s">
        <v>328</v>
      </c>
      <c r="C276" s="35">
        <v>15064</v>
      </c>
      <c r="D276" s="35">
        <v>1652</v>
      </c>
      <c r="E276" s="36">
        <f t="shared" si="41"/>
        <v>9118.6440677966093</v>
      </c>
      <c r="F276" s="37">
        <f t="shared" si="48"/>
        <v>1.1332929175435233</v>
      </c>
      <c r="G276" s="38">
        <f t="shared" si="42"/>
        <v>-643.49683282523858</v>
      </c>
      <c r="H276" s="38">
        <f t="shared" si="43"/>
        <v>0</v>
      </c>
      <c r="I276" s="36">
        <f t="shared" si="44"/>
        <v>-643.49683282523858</v>
      </c>
      <c r="J276" s="39">
        <f t="shared" si="50"/>
        <v>-84.358110331613403</v>
      </c>
      <c r="K276" s="36">
        <f t="shared" si="45"/>
        <v>-727.85494315685196</v>
      </c>
      <c r="L276" s="36">
        <f t="shared" si="46"/>
        <v>-1063056.7678272941</v>
      </c>
      <c r="M276" s="36">
        <f t="shared" si="47"/>
        <v>-1202416.3660951194</v>
      </c>
      <c r="N276" s="40">
        <f>'jan-feb'!M276</f>
        <v>-2322152.9933354291</v>
      </c>
      <c r="O276" s="40">
        <f t="shared" si="49"/>
        <v>1119736.6272403097</v>
      </c>
      <c r="Q276" s="4"/>
      <c r="R276" s="4"/>
      <c r="S276" s="4"/>
      <c r="T276" s="4"/>
    </row>
    <row r="277" spans="1:20" s="34" customFormat="1" x14ac:dyDescent="0.3">
      <c r="A277" s="33">
        <v>1525</v>
      </c>
      <c r="B277" s="34" t="s">
        <v>329</v>
      </c>
      <c r="C277" s="35">
        <v>33126</v>
      </c>
      <c r="D277" s="35">
        <v>4598</v>
      </c>
      <c r="E277" s="36">
        <f t="shared" si="41"/>
        <v>7204.4367116137455</v>
      </c>
      <c r="F277" s="37">
        <f t="shared" si="48"/>
        <v>0.89538938459030148</v>
      </c>
      <c r="G277" s="38">
        <f t="shared" si="42"/>
        <v>505.02758088447968</v>
      </c>
      <c r="H277" s="38">
        <f t="shared" si="43"/>
        <v>12.98419505787092</v>
      </c>
      <c r="I277" s="36">
        <f t="shared" si="44"/>
        <v>518.0117759423506</v>
      </c>
      <c r="J277" s="39">
        <f t="shared" si="50"/>
        <v>-84.358110331613403</v>
      </c>
      <c r="K277" s="36">
        <f t="shared" si="45"/>
        <v>433.65366561073722</v>
      </c>
      <c r="L277" s="36">
        <f t="shared" si="46"/>
        <v>2381818.145782928</v>
      </c>
      <c r="M277" s="36">
        <f t="shared" si="47"/>
        <v>1993939.5544781697</v>
      </c>
      <c r="N277" s="40">
        <f>'jan-feb'!M277</f>
        <v>176310.49433637765</v>
      </c>
      <c r="O277" s="40">
        <f t="shared" si="49"/>
        <v>1817629.0601417921</v>
      </c>
      <c r="Q277" s="4"/>
      <c r="R277" s="4"/>
      <c r="S277" s="4"/>
      <c r="T277" s="4"/>
    </row>
    <row r="278" spans="1:20" s="34" customFormat="1" x14ac:dyDescent="0.3">
      <c r="A278" s="33">
        <v>1526</v>
      </c>
      <c r="B278" s="34" t="s">
        <v>330</v>
      </c>
      <c r="C278" s="35">
        <v>6024</v>
      </c>
      <c r="D278" s="35">
        <v>1020</v>
      </c>
      <c r="E278" s="36">
        <f t="shared" si="41"/>
        <v>5905.8823529411766</v>
      </c>
      <c r="F278" s="37">
        <f t="shared" si="48"/>
        <v>0.73400108532263464</v>
      </c>
      <c r="G278" s="38">
        <f t="shared" si="42"/>
        <v>1284.1601960880209</v>
      </c>
      <c r="H278" s="38">
        <f t="shared" si="43"/>
        <v>467.47822059327001</v>
      </c>
      <c r="I278" s="36">
        <f t="shared" si="44"/>
        <v>1751.6384166812909</v>
      </c>
      <c r="J278" s="39">
        <f t="shared" si="50"/>
        <v>-84.358110331613403</v>
      </c>
      <c r="K278" s="36">
        <f t="shared" si="45"/>
        <v>1667.2803063496774</v>
      </c>
      <c r="L278" s="36">
        <f t="shared" si="46"/>
        <v>1786671.1850149168</v>
      </c>
      <c r="M278" s="36">
        <f t="shared" si="47"/>
        <v>1700625.9124766709</v>
      </c>
      <c r="N278" s="40">
        <f>'jan-feb'!M278</f>
        <v>585638.04889461072</v>
      </c>
      <c r="O278" s="40">
        <f t="shared" si="49"/>
        <v>1114987.8635820602</v>
      </c>
      <c r="Q278" s="4"/>
      <c r="R278" s="4"/>
      <c r="S278" s="4"/>
      <c r="T278" s="4"/>
    </row>
    <row r="279" spans="1:20" s="34" customFormat="1" x14ac:dyDescent="0.3">
      <c r="A279" s="33">
        <v>1528</v>
      </c>
      <c r="B279" s="34" t="s">
        <v>331</v>
      </c>
      <c r="C279" s="35">
        <v>51949</v>
      </c>
      <c r="D279" s="35">
        <v>7675</v>
      </c>
      <c r="E279" s="36">
        <f t="shared" si="41"/>
        <v>6768.5993485342024</v>
      </c>
      <c r="F279" s="37">
        <f t="shared" si="48"/>
        <v>0.84122218680228178</v>
      </c>
      <c r="G279" s="38">
        <f t="shared" si="42"/>
        <v>766.52999873220563</v>
      </c>
      <c r="H279" s="38">
        <f t="shared" si="43"/>
        <v>165.527272135711</v>
      </c>
      <c r="I279" s="36">
        <f t="shared" si="44"/>
        <v>932.0572708679166</v>
      </c>
      <c r="J279" s="39">
        <f t="shared" si="50"/>
        <v>-84.358110331613403</v>
      </c>
      <c r="K279" s="36">
        <f t="shared" si="45"/>
        <v>847.69916053630322</v>
      </c>
      <c r="L279" s="36">
        <f t="shared" si="46"/>
        <v>7153539.5539112603</v>
      </c>
      <c r="M279" s="36">
        <f t="shared" si="47"/>
        <v>6506091.0571161276</v>
      </c>
      <c r="N279" s="40">
        <f>'jan-feb'!M279</f>
        <v>2271379.191437392</v>
      </c>
      <c r="O279" s="40">
        <f t="shared" si="49"/>
        <v>4234711.8656787351</v>
      </c>
      <c r="Q279" s="4"/>
      <c r="R279" s="4"/>
      <c r="S279" s="4"/>
      <c r="T279" s="4"/>
    </row>
    <row r="280" spans="1:20" s="34" customFormat="1" x14ac:dyDescent="0.3">
      <c r="A280" s="33">
        <v>1529</v>
      </c>
      <c r="B280" s="34" t="s">
        <v>332</v>
      </c>
      <c r="C280" s="35">
        <v>31416</v>
      </c>
      <c r="D280" s="35">
        <v>4620</v>
      </c>
      <c r="E280" s="36">
        <f t="shared" si="41"/>
        <v>6800</v>
      </c>
      <c r="F280" s="37">
        <f t="shared" si="48"/>
        <v>0.84512475561052347</v>
      </c>
      <c r="G280" s="38">
        <f t="shared" si="42"/>
        <v>747.68960785272702</v>
      </c>
      <c r="H280" s="38">
        <f t="shared" si="43"/>
        <v>154.53704412268183</v>
      </c>
      <c r="I280" s="36">
        <f t="shared" si="44"/>
        <v>902.22665197540891</v>
      </c>
      <c r="J280" s="39">
        <f t="shared" si="50"/>
        <v>-84.358110331613403</v>
      </c>
      <c r="K280" s="36">
        <f t="shared" si="45"/>
        <v>817.86854164379554</v>
      </c>
      <c r="L280" s="36">
        <f t="shared" si="46"/>
        <v>4168287.1321263891</v>
      </c>
      <c r="M280" s="36">
        <f t="shared" si="47"/>
        <v>3778552.6623943355</v>
      </c>
      <c r="N280" s="40">
        <f>'jan-feb'!M280</f>
        <v>1641348.8096991195</v>
      </c>
      <c r="O280" s="40">
        <f t="shared" si="49"/>
        <v>2137203.852695216</v>
      </c>
      <c r="Q280" s="4"/>
      <c r="R280" s="4"/>
      <c r="S280" s="4"/>
      <c r="T280" s="4"/>
    </row>
    <row r="281" spans="1:20" s="34" customFormat="1" x14ac:dyDescent="0.3">
      <c r="A281" s="33">
        <v>1531</v>
      </c>
      <c r="B281" s="34" t="s">
        <v>333</v>
      </c>
      <c r="C281" s="35">
        <v>60751</v>
      </c>
      <c r="D281" s="35">
        <v>8952</v>
      </c>
      <c r="E281" s="36">
        <f t="shared" si="41"/>
        <v>6786.3047363717606</v>
      </c>
      <c r="F281" s="37">
        <f t="shared" si="48"/>
        <v>0.84342266644481212</v>
      </c>
      <c r="G281" s="38">
        <f t="shared" si="42"/>
        <v>755.90676602967062</v>
      </c>
      <c r="H281" s="38">
        <f t="shared" si="43"/>
        <v>159.33038639256563</v>
      </c>
      <c r="I281" s="36">
        <f t="shared" si="44"/>
        <v>915.23715242223625</v>
      </c>
      <c r="J281" s="39">
        <f t="shared" si="50"/>
        <v>-84.358110331613403</v>
      </c>
      <c r="K281" s="36">
        <f t="shared" si="45"/>
        <v>830.87904209062287</v>
      </c>
      <c r="L281" s="36">
        <f t="shared" si="46"/>
        <v>8193202.9884838592</v>
      </c>
      <c r="M281" s="36">
        <f t="shared" si="47"/>
        <v>7438029.1847952558</v>
      </c>
      <c r="N281" s="40">
        <f>'jan-feb'!M281</f>
        <v>1422773.3678336772</v>
      </c>
      <c r="O281" s="40">
        <f t="shared" si="49"/>
        <v>6015255.816961579</v>
      </c>
      <c r="Q281" s="4"/>
      <c r="R281" s="4"/>
      <c r="S281" s="4"/>
      <c r="T281" s="4"/>
    </row>
    <row r="282" spans="1:20" s="34" customFormat="1" x14ac:dyDescent="0.3">
      <c r="A282" s="33">
        <v>1532</v>
      </c>
      <c r="B282" s="34" t="s">
        <v>334</v>
      </c>
      <c r="C282" s="35">
        <v>61956</v>
      </c>
      <c r="D282" s="35">
        <v>8094</v>
      </c>
      <c r="E282" s="36">
        <f t="shared" si="41"/>
        <v>7654.5589325426245</v>
      </c>
      <c r="F282" s="37">
        <f t="shared" si="48"/>
        <v>0.95133194811344635</v>
      </c>
      <c r="G282" s="38">
        <f t="shared" si="42"/>
        <v>234.95424832715233</v>
      </c>
      <c r="H282" s="38">
        <f t="shared" si="43"/>
        <v>0</v>
      </c>
      <c r="I282" s="36">
        <f t="shared" si="44"/>
        <v>234.95424832715233</v>
      </c>
      <c r="J282" s="39">
        <f t="shared" si="50"/>
        <v>-84.358110331613403</v>
      </c>
      <c r="K282" s="36">
        <f t="shared" si="45"/>
        <v>150.59613799553892</v>
      </c>
      <c r="L282" s="36">
        <f t="shared" si="46"/>
        <v>1901719.685959971</v>
      </c>
      <c r="M282" s="36">
        <f t="shared" si="47"/>
        <v>1218925.140935892</v>
      </c>
      <c r="N282" s="40">
        <f>'jan-feb'!M282</f>
        <v>-2016613.7579037328</v>
      </c>
      <c r="O282" s="40">
        <f t="shared" si="49"/>
        <v>3235538.8988396246</v>
      </c>
      <c r="Q282" s="4"/>
      <c r="R282" s="4"/>
      <c r="S282" s="4"/>
      <c r="T282" s="4"/>
    </row>
    <row r="283" spans="1:20" s="34" customFormat="1" x14ac:dyDescent="0.3">
      <c r="A283" s="33">
        <v>1534</v>
      </c>
      <c r="B283" s="34" t="s">
        <v>335</v>
      </c>
      <c r="C283" s="35">
        <v>71727</v>
      </c>
      <c r="D283" s="35">
        <v>9200</v>
      </c>
      <c r="E283" s="36">
        <f t="shared" si="41"/>
        <v>7796.413043478261</v>
      </c>
      <c r="F283" s="37">
        <f t="shared" si="48"/>
        <v>0.96896201000121518</v>
      </c>
      <c r="G283" s="38">
        <f t="shared" si="42"/>
        <v>149.84178176577043</v>
      </c>
      <c r="H283" s="38">
        <f t="shared" si="43"/>
        <v>0</v>
      </c>
      <c r="I283" s="36">
        <f t="shared" si="44"/>
        <v>149.84178176577043</v>
      </c>
      <c r="J283" s="39">
        <f t="shared" si="50"/>
        <v>-84.358110331613403</v>
      </c>
      <c r="K283" s="36">
        <f t="shared" si="45"/>
        <v>65.483671434157031</v>
      </c>
      <c r="L283" s="36">
        <f t="shared" si="46"/>
        <v>1378544.392245088</v>
      </c>
      <c r="M283" s="36">
        <f t="shared" si="47"/>
        <v>602449.77719424467</v>
      </c>
      <c r="N283" s="40">
        <f>'jan-feb'!M283</f>
        <v>-1282158.5585266042</v>
      </c>
      <c r="O283" s="40">
        <f t="shared" si="49"/>
        <v>1884608.3357208488</v>
      </c>
      <c r="Q283" s="4"/>
      <c r="R283" s="4"/>
      <c r="S283" s="4"/>
      <c r="T283" s="4"/>
    </row>
    <row r="284" spans="1:20" s="34" customFormat="1" x14ac:dyDescent="0.3">
      <c r="A284" s="33">
        <v>1535</v>
      </c>
      <c r="B284" s="34" t="s">
        <v>336</v>
      </c>
      <c r="C284" s="35">
        <v>47500</v>
      </c>
      <c r="D284" s="35">
        <v>6611</v>
      </c>
      <c r="E284" s="36">
        <f t="shared" si="41"/>
        <v>7184.994705793375</v>
      </c>
      <c r="F284" s="37">
        <f t="shared" si="48"/>
        <v>0.8929730727641958</v>
      </c>
      <c r="G284" s="38">
        <f t="shared" si="42"/>
        <v>516.69278437670198</v>
      </c>
      <c r="H284" s="38">
        <f t="shared" si="43"/>
        <v>19.788897095000582</v>
      </c>
      <c r="I284" s="36">
        <f t="shared" si="44"/>
        <v>536.48168147170259</v>
      </c>
      <c r="J284" s="39">
        <f t="shared" si="50"/>
        <v>-84.358110331613403</v>
      </c>
      <c r="K284" s="36">
        <f t="shared" si="45"/>
        <v>452.12357114008921</v>
      </c>
      <c r="L284" s="36">
        <f t="shared" si="46"/>
        <v>3546680.3962094258</v>
      </c>
      <c r="M284" s="36">
        <f t="shared" si="47"/>
        <v>2988988.9288071296</v>
      </c>
      <c r="N284" s="40">
        <f>'jan-feb'!M284</f>
        <v>976203.36625876289</v>
      </c>
      <c r="O284" s="40">
        <f t="shared" si="49"/>
        <v>2012785.5625483668</v>
      </c>
      <c r="Q284" s="4"/>
      <c r="R284" s="4"/>
      <c r="S284" s="4"/>
      <c r="T284" s="4"/>
    </row>
    <row r="285" spans="1:20" s="34" customFormat="1" x14ac:dyDescent="0.3">
      <c r="A285" s="33">
        <v>1539</v>
      </c>
      <c r="B285" s="34" t="s">
        <v>337</v>
      </c>
      <c r="C285" s="35">
        <v>53347</v>
      </c>
      <c r="D285" s="35">
        <v>7492</v>
      </c>
      <c r="E285" s="36">
        <f t="shared" si="41"/>
        <v>7120.5285638013884</v>
      </c>
      <c r="F285" s="37">
        <f t="shared" si="48"/>
        <v>0.88496102386770592</v>
      </c>
      <c r="G285" s="38">
        <f t="shared" si="42"/>
        <v>555.37246957189393</v>
      </c>
      <c r="H285" s="38">
        <f t="shared" si="43"/>
        <v>42.352046792195914</v>
      </c>
      <c r="I285" s="36">
        <f t="shared" si="44"/>
        <v>597.72451636408982</v>
      </c>
      <c r="J285" s="39">
        <f t="shared" si="50"/>
        <v>-84.358110331613403</v>
      </c>
      <c r="K285" s="36">
        <f t="shared" si="45"/>
        <v>513.36640603247645</v>
      </c>
      <c r="L285" s="36">
        <f t="shared" si="46"/>
        <v>4478152.0765997609</v>
      </c>
      <c r="M285" s="36">
        <f t="shared" si="47"/>
        <v>3846141.1139953136</v>
      </c>
      <c r="N285" s="40">
        <f>'jan-feb'!M285</f>
        <v>919908.09559985623</v>
      </c>
      <c r="O285" s="40">
        <f t="shared" si="49"/>
        <v>2926233.0183954574</v>
      </c>
      <c r="Q285" s="4"/>
      <c r="R285" s="4"/>
      <c r="S285" s="4"/>
      <c r="T285" s="4"/>
    </row>
    <row r="286" spans="1:20" s="34" customFormat="1" x14ac:dyDescent="0.3">
      <c r="A286" s="33">
        <v>1543</v>
      </c>
      <c r="B286" s="34" t="s">
        <v>338</v>
      </c>
      <c r="C286" s="35">
        <v>25375</v>
      </c>
      <c r="D286" s="35">
        <v>2970</v>
      </c>
      <c r="E286" s="36">
        <f t="shared" si="41"/>
        <v>8543.771043771043</v>
      </c>
      <c r="F286" s="37">
        <f t="shared" si="48"/>
        <v>1.0618459434351868</v>
      </c>
      <c r="G286" s="38">
        <f t="shared" si="42"/>
        <v>-298.57301840989874</v>
      </c>
      <c r="H286" s="38">
        <f t="shared" si="43"/>
        <v>0</v>
      </c>
      <c r="I286" s="36">
        <f t="shared" si="44"/>
        <v>-298.57301840989874</v>
      </c>
      <c r="J286" s="39">
        <f t="shared" si="50"/>
        <v>-84.358110331613403</v>
      </c>
      <c r="K286" s="36">
        <f t="shared" si="45"/>
        <v>-382.93112874151211</v>
      </c>
      <c r="L286" s="36">
        <f t="shared" si="46"/>
        <v>-886761.86467739928</v>
      </c>
      <c r="M286" s="36">
        <f t="shared" si="47"/>
        <v>-1137305.452362291</v>
      </c>
      <c r="N286" s="40">
        <f>'jan-feb'!M286</f>
        <v>-2732213.7955243508</v>
      </c>
      <c r="O286" s="40">
        <f t="shared" si="49"/>
        <v>1594908.3431620598</v>
      </c>
      <c r="Q286" s="4"/>
      <c r="R286" s="4"/>
      <c r="S286" s="4"/>
      <c r="T286" s="4"/>
    </row>
    <row r="287" spans="1:20" s="34" customFormat="1" x14ac:dyDescent="0.3">
      <c r="A287" s="33">
        <v>1545</v>
      </c>
      <c r="B287" s="34" t="s">
        <v>339</v>
      </c>
      <c r="C287" s="35">
        <v>15652</v>
      </c>
      <c r="D287" s="35">
        <v>2088</v>
      </c>
      <c r="E287" s="36">
        <f t="shared" si="41"/>
        <v>7496.1685823754788</v>
      </c>
      <c r="F287" s="37">
        <f t="shared" si="48"/>
        <v>0.93164671194049431</v>
      </c>
      <c r="G287" s="38">
        <f t="shared" si="42"/>
        <v>329.98845842743975</v>
      </c>
      <c r="H287" s="38">
        <f t="shared" si="43"/>
        <v>0</v>
      </c>
      <c r="I287" s="36">
        <f t="shared" si="44"/>
        <v>329.98845842743975</v>
      </c>
      <c r="J287" s="39">
        <f t="shared" si="50"/>
        <v>-84.358110331613403</v>
      </c>
      <c r="K287" s="36">
        <f t="shared" si="45"/>
        <v>245.63034809582635</v>
      </c>
      <c r="L287" s="36">
        <f t="shared" si="46"/>
        <v>689015.90119649423</v>
      </c>
      <c r="M287" s="36">
        <f t="shared" si="47"/>
        <v>512876.16682408541</v>
      </c>
      <c r="N287" s="40">
        <f>'jan-feb'!M287</f>
        <v>-481323.63806560362</v>
      </c>
      <c r="O287" s="40">
        <f t="shared" si="49"/>
        <v>994199.80488968897</v>
      </c>
      <c r="Q287" s="4"/>
      <c r="R287" s="4"/>
      <c r="S287" s="4"/>
      <c r="T287" s="4"/>
    </row>
    <row r="288" spans="1:20" s="34" customFormat="1" x14ac:dyDescent="0.3">
      <c r="A288" s="33">
        <v>1546</v>
      </c>
      <c r="B288" s="34" t="s">
        <v>340</v>
      </c>
      <c r="C288" s="35">
        <v>11332</v>
      </c>
      <c r="D288" s="35">
        <v>1270</v>
      </c>
      <c r="E288" s="36">
        <f t="shared" si="41"/>
        <v>8922.8346456692907</v>
      </c>
      <c r="F288" s="37">
        <f t="shared" si="48"/>
        <v>1.1089571248932899</v>
      </c>
      <c r="G288" s="38">
        <f t="shared" si="42"/>
        <v>-526.01117954884739</v>
      </c>
      <c r="H288" s="38">
        <f t="shared" si="43"/>
        <v>0</v>
      </c>
      <c r="I288" s="36">
        <f t="shared" si="44"/>
        <v>-526.01117954884739</v>
      </c>
      <c r="J288" s="39">
        <f t="shared" si="50"/>
        <v>-84.358110331613403</v>
      </c>
      <c r="K288" s="36">
        <f t="shared" si="45"/>
        <v>-610.36928988046077</v>
      </c>
      <c r="L288" s="36">
        <f t="shared" si="46"/>
        <v>-668034.19802703615</v>
      </c>
      <c r="M288" s="36">
        <f t="shared" si="47"/>
        <v>-775168.9981481852</v>
      </c>
      <c r="N288" s="40">
        <f>'jan-feb'!M288</f>
        <v>-512906.23579660733</v>
      </c>
      <c r="O288" s="40">
        <f t="shared" si="49"/>
        <v>-262262.76235157787</v>
      </c>
      <c r="Q288" s="4"/>
      <c r="R288" s="4"/>
      <c r="S288" s="4"/>
      <c r="T288" s="4"/>
    </row>
    <row r="289" spans="1:20" s="34" customFormat="1" x14ac:dyDescent="0.3">
      <c r="A289" s="33">
        <v>1547</v>
      </c>
      <c r="B289" s="34" t="s">
        <v>341</v>
      </c>
      <c r="C289" s="35">
        <v>29955</v>
      </c>
      <c r="D289" s="35">
        <v>3518</v>
      </c>
      <c r="E289" s="36">
        <f t="shared" si="41"/>
        <v>8514.7811256395671</v>
      </c>
      <c r="F289" s="37">
        <f t="shared" si="48"/>
        <v>1.0582429879240054</v>
      </c>
      <c r="G289" s="38">
        <f t="shared" si="42"/>
        <v>-281.17906753101323</v>
      </c>
      <c r="H289" s="38">
        <f t="shared" si="43"/>
        <v>0</v>
      </c>
      <c r="I289" s="36">
        <f t="shared" si="44"/>
        <v>-281.17906753101323</v>
      </c>
      <c r="J289" s="39">
        <f t="shared" si="50"/>
        <v>-84.358110331613403</v>
      </c>
      <c r="K289" s="36">
        <f t="shared" si="45"/>
        <v>-365.53717786262666</v>
      </c>
      <c r="L289" s="36">
        <f t="shared" si="46"/>
        <v>-989187.95957410452</v>
      </c>
      <c r="M289" s="36">
        <f t="shared" si="47"/>
        <v>-1285959.7917207207</v>
      </c>
      <c r="N289" s="40">
        <f>'jan-feb'!M289</f>
        <v>-1514611.7618365863</v>
      </c>
      <c r="O289" s="40">
        <f t="shared" si="49"/>
        <v>228651.97011586558</v>
      </c>
      <c r="Q289" s="4"/>
      <c r="R289" s="4"/>
      <c r="S289" s="4"/>
      <c r="T289" s="4"/>
    </row>
    <row r="290" spans="1:20" s="34" customFormat="1" x14ac:dyDescent="0.3">
      <c r="A290" s="33">
        <v>1548</v>
      </c>
      <c r="B290" s="34" t="s">
        <v>342</v>
      </c>
      <c r="C290" s="35">
        <v>66478</v>
      </c>
      <c r="D290" s="35">
        <v>9717</v>
      </c>
      <c r="E290" s="36">
        <f t="shared" si="41"/>
        <v>6841.4119584233813</v>
      </c>
      <c r="F290" s="37">
        <f t="shared" si="48"/>
        <v>0.85027156020492256</v>
      </c>
      <c r="G290" s="38">
        <f t="shared" si="42"/>
        <v>722.84243279869827</v>
      </c>
      <c r="H290" s="38">
        <f t="shared" si="43"/>
        <v>140.04285867449838</v>
      </c>
      <c r="I290" s="36">
        <f t="shared" si="44"/>
        <v>862.88529147319662</v>
      </c>
      <c r="J290" s="39">
        <f t="shared" si="50"/>
        <v>-84.358110331613403</v>
      </c>
      <c r="K290" s="36">
        <f t="shared" si="45"/>
        <v>778.52718114158324</v>
      </c>
      <c r="L290" s="36">
        <f t="shared" si="46"/>
        <v>8384656.3772450518</v>
      </c>
      <c r="M290" s="36">
        <f t="shared" si="47"/>
        <v>7564948.6191527648</v>
      </c>
      <c r="N290" s="40">
        <f>'jan-feb'!M290</f>
        <v>2777158.7952048392</v>
      </c>
      <c r="O290" s="40">
        <f t="shared" si="49"/>
        <v>4787789.8239479251</v>
      </c>
      <c r="Q290" s="4"/>
      <c r="R290" s="4"/>
      <c r="S290" s="4"/>
      <c r="T290" s="4"/>
    </row>
    <row r="291" spans="1:20" s="34" customFormat="1" x14ac:dyDescent="0.3">
      <c r="A291" s="33">
        <v>1551</v>
      </c>
      <c r="B291" s="34" t="s">
        <v>343</v>
      </c>
      <c r="C291" s="35">
        <v>23533</v>
      </c>
      <c r="D291" s="35">
        <v>3467</v>
      </c>
      <c r="E291" s="36">
        <f t="shared" si="41"/>
        <v>6787.7127199307761</v>
      </c>
      <c r="F291" s="37">
        <f t="shared" si="48"/>
        <v>0.84359765493910865</v>
      </c>
      <c r="G291" s="38">
        <f t="shared" si="42"/>
        <v>755.06197589426131</v>
      </c>
      <c r="H291" s="38">
        <f t="shared" si="43"/>
        <v>158.8375921469102</v>
      </c>
      <c r="I291" s="36">
        <f t="shared" si="44"/>
        <v>913.89956804117151</v>
      </c>
      <c r="J291" s="39">
        <f t="shared" si="50"/>
        <v>-84.358110331613403</v>
      </c>
      <c r="K291" s="36">
        <f t="shared" si="45"/>
        <v>829.54145770955813</v>
      </c>
      <c r="L291" s="36">
        <f t="shared" si="46"/>
        <v>3168489.8023987417</v>
      </c>
      <c r="M291" s="36">
        <f t="shared" si="47"/>
        <v>2876020.2338790381</v>
      </c>
      <c r="N291" s="40">
        <f>'jan-feb'!M291</f>
        <v>724402.61325256526</v>
      </c>
      <c r="O291" s="40">
        <f t="shared" si="49"/>
        <v>2151617.6206264729</v>
      </c>
      <c r="Q291" s="4"/>
      <c r="R291" s="4"/>
      <c r="S291" s="4"/>
      <c r="T291" s="4"/>
    </row>
    <row r="292" spans="1:20" s="34" customFormat="1" x14ac:dyDescent="0.3">
      <c r="A292" s="33">
        <v>1554</v>
      </c>
      <c r="B292" s="34" t="s">
        <v>344</v>
      </c>
      <c r="C292" s="35">
        <v>42805</v>
      </c>
      <c r="D292" s="35">
        <v>5826</v>
      </c>
      <c r="E292" s="36">
        <f t="shared" si="41"/>
        <v>7347.236525918297</v>
      </c>
      <c r="F292" s="37">
        <f t="shared" si="48"/>
        <v>0.91313698137932542</v>
      </c>
      <c r="G292" s="38">
        <f t="shared" si="42"/>
        <v>419.34769230174879</v>
      </c>
      <c r="H292" s="38">
        <f t="shared" si="43"/>
        <v>0</v>
      </c>
      <c r="I292" s="36">
        <f t="shared" si="44"/>
        <v>419.34769230174879</v>
      </c>
      <c r="J292" s="39">
        <f t="shared" si="50"/>
        <v>-84.358110331613403</v>
      </c>
      <c r="K292" s="36">
        <f t="shared" si="45"/>
        <v>334.98958197013542</v>
      </c>
      <c r="L292" s="36">
        <f t="shared" si="46"/>
        <v>2443119.6553499885</v>
      </c>
      <c r="M292" s="36">
        <f t="shared" si="47"/>
        <v>1951649.3045580089</v>
      </c>
      <c r="N292" s="40">
        <f>'jan-feb'!M292</f>
        <v>502589.50413304364</v>
      </c>
      <c r="O292" s="40">
        <f t="shared" si="49"/>
        <v>1449059.8004249653</v>
      </c>
      <c r="Q292" s="4"/>
      <c r="R292" s="4"/>
      <c r="S292" s="4"/>
      <c r="T292" s="4"/>
    </row>
    <row r="293" spans="1:20" s="34" customFormat="1" x14ac:dyDescent="0.3">
      <c r="A293" s="33">
        <v>1557</v>
      </c>
      <c r="B293" s="34" t="s">
        <v>345</v>
      </c>
      <c r="C293" s="35">
        <v>16911</v>
      </c>
      <c r="D293" s="35">
        <v>2593</v>
      </c>
      <c r="E293" s="36">
        <f t="shared" si="41"/>
        <v>6521.7894330890858</v>
      </c>
      <c r="F293" s="37">
        <f t="shared" si="48"/>
        <v>0.81054789717392772</v>
      </c>
      <c r="G293" s="38">
        <f t="shared" si="42"/>
        <v>914.61594799927548</v>
      </c>
      <c r="H293" s="38">
        <f t="shared" si="43"/>
        <v>251.91074254150178</v>
      </c>
      <c r="I293" s="36">
        <f t="shared" si="44"/>
        <v>1166.5266905407773</v>
      </c>
      <c r="J293" s="39">
        <f t="shared" si="50"/>
        <v>-84.358110331613403</v>
      </c>
      <c r="K293" s="36">
        <f t="shared" si="45"/>
        <v>1082.1685802091638</v>
      </c>
      <c r="L293" s="36">
        <f t="shared" si="46"/>
        <v>3024803.7085722354</v>
      </c>
      <c r="M293" s="36">
        <f t="shared" si="47"/>
        <v>2806063.1284823618</v>
      </c>
      <c r="N293" s="40">
        <f>'jan-feb'!M293</f>
        <v>1551270.5007683591</v>
      </c>
      <c r="O293" s="40">
        <f t="shared" si="49"/>
        <v>1254792.6277140027</v>
      </c>
      <c r="Q293" s="4"/>
      <c r="R293" s="4"/>
      <c r="S293" s="4"/>
      <c r="T293" s="4"/>
    </row>
    <row r="294" spans="1:20" s="34" customFormat="1" x14ac:dyDescent="0.3">
      <c r="A294" s="33">
        <v>1560</v>
      </c>
      <c r="B294" s="34" t="s">
        <v>346</v>
      </c>
      <c r="C294" s="35">
        <v>18729</v>
      </c>
      <c r="D294" s="35">
        <v>3103</v>
      </c>
      <c r="E294" s="36">
        <f t="shared" si="41"/>
        <v>6035.7718337093138</v>
      </c>
      <c r="F294" s="37">
        <f t="shared" si="48"/>
        <v>0.75014414645359784</v>
      </c>
      <c r="G294" s="38">
        <f t="shared" si="42"/>
        <v>1206.2265076271387</v>
      </c>
      <c r="H294" s="38">
        <f t="shared" si="43"/>
        <v>422.01690232442201</v>
      </c>
      <c r="I294" s="36">
        <f t="shared" si="44"/>
        <v>1628.2434099515608</v>
      </c>
      <c r="J294" s="39">
        <f t="shared" si="50"/>
        <v>-84.358110331613403</v>
      </c>
      <c r="K294" s="36">
        <f t="shared" si="45"/>
        <v>1543.8852996199473</v>
      </c>
      <c r="L294" s="36">
        <f t="shared" si="46"/>
        <v>5052439.3010796933</v>
      </c>
      <c r="M294" s="36">
        <f t="shared" si="47"/>
        <v>4790676.0847206963</v>
      </c>
      <c r="N294" s="40">
        <f>'jan-feb'!M294</f>
        <v>2008914.5252156646</v>
      </c>
      <c r="O294" s="40">
        <f t="shared" si="49"/>
        <v>2781761.5595050314</v>
      </c>
      <c r="Q294" s="4"/>
      <c r="R294" s="4"/>
      <c r="S294" s="4"/>
      <c r="T294" s="4"/>
    </row>
    <row r="295" spans="1:20" s="34" customFormat="1" x14ac:dyDescent="0.3">
      <c r="A295" s="33">
        <v>1563</v>
      </c>
      <c r="B295" s="34" t="s">
        <v>347</v>
      </c>
      <c r="C295" s="35">
        <v>57969</v>
      </c>
      <c r="D295" s="35">
        <v>7160</v>
      </c>
      <c r="E295" s="36">
        <f t="shared" si="41"/>
        <v>8096.2290502793294</v>
      </c>
      <c r="F295" s="37">
        <f t="shared" si="48"/>
        <v>1.0062240584535498</v>
      </c>
      <c r="G295" s="38">
        <f t="shared" si="42"/>
        <v>-30.047822314870608</v>
      </c>
      <c r="H295" s="38">
        <f t="shared" si="43"/>
        <v>0</v>
      </c>
      <c r="I295" s="36">
        <f t="shared" si="44"/>
        <v>-30.047822314870608</v>
      </c>
      <c r="J295" s="39">
        <f t="shared" si="50"/>
        <v>-84.358110331613403</v>
      </c>
      <c r="K295" s="36">
        <f t="shared" si="45"/>
        <v>-114.40593264648402</v>
      </c>
      <c r="L295" s="36">
        <f t="shared" si="46"/>
        <v>-215142.40777447354</v>
      </c>
      <c r="M295" s="36">
        <f t="shared" si="47"/>
        <v>-819146.47774882556</v>
      </c>
      <c r="N295" s="40">
        <f>'jan-feb'!M295</f>
        <v>-2924589.4868533141</v>
      </c>
      <c r="O295" s="40">
        <f t="shared" si="49"/>
        <v>2105443.0091044884</v>
      </c>
      <c r="Q295" s="4"/>
      <c r="R295" s="4"/>
      <c r="S295" s="4"/>
      <c r="T295" s="4"/>
    </row>
    <row r="296" spans="1:20" s="34" customFormat="1" x14ac:dyDescent="0.3">
      <c r="A296" s="33">
        <v>1566</v>
      </c>
      <c r="B296" s="34" t="s">
        <v>348</v>
      </c>
      <c r="C296" s="35">
        <v>38554</v>
      </c>
      <c r="D296" s="35">
        <v>5969</v>
      </c>
      <c r="E296" s="36">
        <f t="shared" si="41"/>
        <v>6459.0383648852403</v>
      </c>
      <c r="F296" s="37">
        <f t="shared" si="48"/>
        <v>0.80274900288274031</v>
      </c>
      <c r="G296" s="38">
        <f t="shared" si="42"/>
        <v>952.26658892158275</v>
      </c>
      <c r="H296" s="38">
        <f t="shared" si="43"/>
        <v>273.8736164128477</v>
      </c>
      <c r="I296" s="36">
        <f t="shared" si="44"/>
        <v>1226.1402053344304</v>
      </c>
      <c r="J296" s="39">
        <f t="shared" si="50"/>
        <v>-84.358110331613403</v>
      </c>
      <c r="K296" s="36">
        <f t="shared" si="45"/>
        <v>1141.782095002817</v>
      </c>
      <c r="L296" s="36">
        <f t="shared" si="46"/>
        <v>7318830.8856412154</v>
      </c>
      <c r="M296" s="36">
        <f t="shared" si="47"/>
        <v>6815297.3250718145</v>
      </c>
      <c r="N296" s="40">
        <f>'jan-feb'!M296</f>
        <v>1456088.5920116997</v>
      </c>
      <c r="O296" s="40">
        <f t="shared" si="49"/>
        <v>5359208.733060115</v>
      </c>
      <c r="Q296" s="4"/>
      <c r="R296" s="4"/>
      <c r="S296" s="4"/>
      <c r="T296" s="4"/>
    </row>
    <row r="297" spans="1:20" s="34" customFormat="1" x14ac:dyDescent="0.3">
      <c r="A297" s="33">
        <v>1567</v>
      </c>
      <c r="B297" s="34" t="s">
        <v>349</v>
      </c>
      <c r="C297" s="35">
        <v>13608</v>
      </c>
      <c r="D297" s="35">
        <v>2036</v>
      </c>
      <c r="E297" s="36">
        <f t="shared" si="41"/>
        <v>6683.6935166994108</v>
      </c>
      <c r="F297" s="37">
        <f t="shared" si="48"/>
        <v>0.83066983086415147</v>
      </c>
      <c r="G297" s="38">
        <f t="shared" si="42"/>
        <v>817.4734978330805</v>
      </c>
      <c r="H297" s="38">
        <f t="shared" si="43"/>
        <v>195.24431327788807</v>
      </c>
      <c r="I297" s="36">
        <f t="shared" si="44"/>
        <v>1012.7178111109686</v>
      </c>
      <c r="J297" s="39">
        <f t="shared" si="50"/>
        <v>-84.358110331613403</v>
      </c>
      <c r="K297" s="36">
        <f t="shared" si="45"/>
        <v>928.35970077935519</v>
      </c>
      <c r="L297" s="36">
        <f t="shared" si="46"/>
        <v>2061893.463421932</v>
      </c>
      <c r="M297" s="36">
        <f t="shared" si="47"/>
        <v>1890140.3507867672</v>
      </c>
      <c r="N297" s="40">
        <f>'jan-feb'!M297</f>
        <v>136210.47552606845</v>
      </c>
      <c r="O297" s="40">
        <f t="shared" si="49"/>
        <v>1753929.8752606988</v>
      </c>
      <c r="Q297" s="4"/>
      <c r="R297" s="4"/>
      <c r="S297" s="4"/>
      <c r="T297" s="4"/>
    </row>
    <row r="298" spans="1:20" s="34" customFormat="1" x14ac:dyDescent="0.3">
      <c r="A298" s="33">
        <v>1571</v>
      </c>
      <c r="B298" s="34" t="s">
        <v>350</v>
      </c>
      <c r="C298" s="35">
        <v>9993</v>
      </c>
      <c r="D298" s="35">
        <v>1547</v>
      </c>
      <c r="E298" s="36">
        <f t="shared" si="41"/>
        <v>6459.5992243051069</v>
      </c>
      <c r="F298" s="37">
        <f t="shared" si="48"/>
        <v>0.80281870820335011</v>
      </c>
      <c r="G298" s="38">
        <f t="shared" si="42"/>
        <v>951.9300732696629</v>
      </c>
      <c r="H298" s="38">
        <f t="shared" si="43"/>
        <v>273.67731561589443</v>
      </c>
      <c r="I298" s="36">
        <f t="shared" si="44"/>
        <v>1225.6073888855574</v>
      </c>
      <c r="J298" s="39">
        <f t="shared" si="50"/>
        <v>-84.358110331613403</v>
      </c>
      <c r="K298" s="36">
        <f t="shared" si="45"/>
        <v>1141.2492785539439</v>
      </c>
      <c r="L298" s="36">
        <f t="shared" si="46"/>
        <v>1896014.6306059572</v>
      </c>
      <c r="M298" s="36">
        <f t="shared" si="47"/>
        <v>1765512.6339229513</v>
      </c>
      <c r="N298" s="40">
        <f>'jan-feb'!M298</f>
        <v>758336.87415682629</v>
      </c>
      <c r="O298" s="40">
        <f t="shared" si="49"/>
        <v>1007175.759766125</v>
      </c>
      <c r="Q298" s="4"/>
      <c r="R298" s="4"/>
      <c r="S298" s="4"/>
      <c r="T298" s="4"/>
    </row>
    <row r="299" spans="1:20" s="34" customFormat="1" x14ac:dyDescent="0.3">
      <c r="A299" s="33">
        <v>1573</v>
      </c>
      <c r="B299" s="34" t="s">
        <v>351</v>
      </c>
      <c r="C299" s="35">
        <v>14650</v>
      </c>
      <c r="D299" s="35">
        <v>2141</v>
      </c>
      <c r="E299" s="36">
        <f t="shared" si="41"/>
        <v>6842.5969173283511</v>
      </c>
      <c r="F299" s="37">
        <f t="shared" si="48"/>
        <v>0.85041883051447709</v>
      </c>
      <c r="G299" s="38">
        <f t="shared" si="42"/>
        <v>722.13145745571637</v>
      </c>
      <c r="H299" s="38">
        <f t="shared" si="43"/>
        <v>139.62812305775896</v>
      </c>
      <c r="I299" s="36">
        <f t="shared" si="44"/>
        <v>861.75958051347538</v>
      </c>
      <c r="J299" s="39">
        <f t="shared" si="50"/>
        <v>-84.358110331613403</v>
      </c>
      <c r="K299" s="36">
        <f t="shared" si="45"/>
        <v>777.40147018186201</v>
      </c>
      <c r="L299" s="36">
        <f t="shared" si="46"/>
        <v>1845027.2618793508</v>
      </c>
      <c r="M299" s="36">
        <f t="shared" si="47"/>
        <v>1664416.5476593666</v>
      </c>
      <c r="N299" s="40">
        <f>'jan-feb'!M299</f>
        <v>377178.14968957059</v>
      </c>
      <c r="O299" s="40">
        <f t="shared" si="49"/>
        <v>1287238.3979697961</v>
      </c>
      <c r="Q299" s="4"/>
      <c r="R299" s="4"/>
      <c r="S299" s="4"/>
      <c r="T299" s="4"/>
    </row>
    <row r="300" spans="1:20" s="34" customFormat="1" x14ac:dyDescent="0.3">
      <c r="A300" s="33">
        <v>1576</v>
      </c>
      <c r="B300" s="34" t="s">
        <v>352</v>
      </c>
      <c r="C300" s="35">
        <v>24106</v>
      </c>
      <c r="D300" s="35">
        <v>3536</v>
      </c>
      <c r="E300" s="36">
        <f t="shared" si="41"/>
        <v>6817.3076923076924</v>
      </c>
      <c r="F300" s="37">
        <f t="shared" si="48"/>
        <v>0.84727580843871775</v>
      </c>
      <c r="G300" s="38">
        <f t="shared" si="42"/>
        <v>737.30499246811155</v>
      </c>
      <c r="H300" s="38">
        <f t="shared" si="43"/>
        <v>148.47935181498951</v>
      </c>
      <c r="I300" s="36">
        <f t="shared" si="44"/>
        <v>885.78434428310106</v>
      </c>
      <c r="J300" s="39">
        <f t="shared" si="50"/>
        <v>-84.358110331613403</v>
      </c>
      <c r="K300" s="36">
        <f t="shared" si="45"/>
        <v>801.42623395148769</v>
      </c>
      <c r="L300" s="36">
        <f t="shared" si="46"/>
        <v>3132133.4413850452</v>
      </c>
      <c r="M300" s="36">
        <f t="shared" si="47"/>
        <v>2833843.1632524603</v>
      </c>
      <c r="N300" s="40">
        <f>'jan-feb'!M300</f>
        <v>696348.56950131804</v>
      </c>
      <c r="O300" s="40">
        <f t="shared" si="49"/>
        <v>2137494.5937511423</v>
      </c>
      <c r="Q300" s="4"/>
      <c r="R300" s="4"/>
      <c r="S300" s="4"/>
      <c r="T300" s="4"/>
    </row>
    <row r="301" spans="1:20" s="34" customFormat="1" x14ac:dyDescent="0.3">
      <c r="A301" s="33">
        <v>1601</v>
      </c>
      <c r="B301" s="34" t="s">
        <v>353</v>
      </c>
      <c r="C301" s="35">
        <v>1524243</v>
      </c>
      <c r="D301" s="35">
        <v>187353</v>
      </c>
      <c r="E301" s="36">
        <f t="shared" si="41"/>
        <v>8135.6743687050648</v>
      </c>
      <c r="F301" s="37">
        <f t="shared" si="48"/>
        <v>1.0111264430262747</v>
      </c>
      <c r="G301" s="38">
        <f t="shared" si="42"/>
        <v>-53.715013370311858</v>
      </c>
      <c r="H301" s="38">
        <f t="shared" si="43"/>
        <v>0</v>
      </c>
      <c r="I301" s="36">
        <f t="shared" si="44"/>
        <v>-53.715013370311858</v>
      </c>
      <c r="J301" s="39">
        <f t="shared" si="50"/>
        <v>-84.358110331613403</v>
      </c>
      <c r="K301" s="36">
        <f t="shared" si="45"/>
        <v>-138.07312370192525</v>
      </c>
      <c r="L301" s="36">
        <f t="shared" si="46"/>
        <v>-10063668.899968037</v>
      </c>
      <c r="M301" s="36">
        <f t="shared" si="47"/>
        <v>-25868413.944926802</v>
      </c>
      <c r="N301" s="40">
        <f>'jan-feb'!M301</f>
        <v>-7964626.6103951205</v>
      </c>
      <c r="O301" s="40">
        <f t="shared" si="49"/>
        <v>-17903787.33453168</v>
      </c>
      <c r="Q301" s="4"/>
      <c r="R301" s="4"/>
      <c r="S301" s="4"/>
      <c r="T301" s="4"/>
    </row>
    <row r="302" spans="1:20" s="34" customFormat="1" x14ac:dyDescent="0.3">
      <c r="A302" s="33">
        <v>1612</v>
      </c>
      <c r="B302" s="34" t="s">
        <v>354</v>
      </c>
      <c r="C302" s="35">
        <v>28715</v>
      </c>
      <c r="D302" s="35">
        <v>4260</v>
      </c>
      <c r="E302" s="36">
        <f t="shared" si="41"/>
        <v>6740.6103286384978</v>
      </c>
      <c r="F302" s="37">
        <f t="shared" si="48"/>
        <v>0.83774362597887952</v>
      </c>
      <c r="G302" s="38">
        <f t="shared" si="42"/>
        <v>783.32341066962829</v>
      </c>
      <c r="H302" s="38">
        <f t="shared" si="43"/>
        <v>175.3234290992076</v>
      </c>
      <c r="I302" s="36">
        <f t="shared" si="44"/>
        <v>958.64683976883589</v>
      </c>
      <c r="J302" s="39">
        <f t="shared" si="50"/>
        <v>-84.358110331613403</v>
      </c>
      <c r="K302" s="36">
        <f t="shared" si="45"/>
        <v>874.28872943722251</v>
      </c>
      <c r="L302" s="36">
        <f t="shared" si="46"/>
        <v>4083835.5374152409</v>
      </c>
      <c r="M302" s="36">
        <f t="shared" si="47"/>
        <v>3724469.9874025681</v>
      </c>
      <c r="N302" s="40">
        <f>'jan-feb'!M302</f>
        <v>1030567.733618669</v>
      </c>
      <c r="O302" s="40">
        <f t="shared" si="49"/>
        <v>2693902.2537838994</v>
      </c>
      <c r="Q302" s="4"/>
      <c r="R302" s="4"/>
      <c r="S302" s="4"/>
      <c r="T302" s="4"/>
    </row>
    <row r="303" spans="1:20" s="34" customFormat="1" x14ac:dyDescent="0.3">
      <c r="A303" s="33">
        <v>1613</v>
      </c>
      <c r="B303" s="34" t="s">
        <v>355</v>
      </c>
      <c r="C303" s="35">
        <v>6866</v>
      </c>
      <c r="D303" s="35">
        <v>978</v>
      </c>
      <c r="E303" s="36">
        <f t="shared" si="41"/>
        <v>7020.4498977505109</v>
      </c>
      <c r="F303" s="37">
        <f t="shared" si="48"/>
        <v>0.87252294178122436</v>
      </c>
      <c r="G303" s="38">
        <f t="shared" si="42"/>
        <v>615.41966920242044</v>
      </c>
      <c r="H303" s="38">
        <f t="shared" si="43"/>
        <v>77.379579910003031</v>
      </c>
      <c r="I303" s="36">
        <f t="shared" si="44"/>
        <v>692.79924911242347</v>
      </c>
      <c r="J303" s="39">
        <f t="shared" si="50"/>
        <v>-84.358110331613403</v>
      </c>
      <c r="K303" s="36">
        <f t="shared" si="45"/>
        <v>608.44113878081009</v>
      </c>
      <c r="L303" s="36">
        <f t="shared" si="46"/>
        <v>677557.66563195013</v>
      </c>
      <c r="M303" s="36">
        <f t="shared" si="47"/>
        <v>595055.43372763228</v>
      </c>
      <c r="N303" s="40">
        <f>'jan-feb'!M303</f>
        <v>92600.709756628217</v>
      </c>
      <c r="O303" s="40">
        <f t="shared" si="49"/>
        <v>502454.72397100407</v>
      </c>
      <c r="Q303" s="4"/>
      <c r="R303" s="4"/>
      <c r="S303" s="4"/>
      <c r="T303" s="4"/>
    </row>
    <row r="304" spans="1:20" s="34" customFormat="1" x14ac:dyDescent="0.3">
      <c r="A304" s="33">
        <v>1617</v>
      </c>
      <c r="B304" s="34" t="s">
        <v>356</v>
      </c>
      <c r="C304" s="35">
        <v>27460</v>
      </c>
      <c r="D304" s="35">
        <v>4622</v>
      </c>
      <c r="E304" s="36">
        <f t="shared" si="41"/>
        <v>5941.1510168758114</v>
      </c>
      <c r="F304" s="37">
        <f t="shared" si="48"/>
        <v>0.73838438252682104</v>
      </c>
      <c r="G304" s="38">
        <f t="shared" si="42"/>
        <v>1262.9989977272401</v>
      </c>
      <c r="H304" s="38">
        <f t="shared" si="43"/>
        <v>455.13418821614783</v>
      </c>
      <c r="I304" s="36">
        <f t="shared" si="44"/>
        <v>1718.1331859433878</v>
      </c>
      <c r="J304" s="39">
        <f t="shared" si="50"/>
        <v>-84.358110331613403</v>
      </c>
      <c r="K304" s="36">
        <f t="shared" si="45"/>
        <v>1633.7750756117744</v>
      </c>
      <c r="L304" s="36">
        <f t="shared" si="46"/>
        <v>7941211.585430339</v>
      </c>
      <c r="M304" s="36">
        <f t="shared" si="47"/>
        <v>7551308.3994776206</v>
      </c>
      <c r="N304" s="40">
        <f>'jan-feb'!M304</f>
        <v>2654502.3156773448</v>
      </c>
      <c r="O304" s="40">
        <f t="shared" si="49"/>
        <v>4896806.0838002758</v>
      </c>
      <c r="Q304" s="4"/>
      <c r="R304" s="4"/>
      <c r="S304" s="4"/>
      <c r="T304" s="4"/>
    </row>
    <row r="305" spans="1:20" s="34" customFormat="1" x14ac:dyDescent="0.3">
      <c r="A305" s="33">
        <v>1620</v>
      </c>
      <c r="B305" s="34" t="s">
        <v>357</v>
      </c>
      <c r="C305" s="35">
        <v>39141</v>
      </c>
      <c r="D305" s="35">
        <v>4799</v>
      </c>
      <c r="E305" s="36">
        <f t="shared" si="41"/>
        <v>8156.074182121275</v>
      </c>
      <c r="F305" s="37">
        <f t="shared" si="48"/>
        <v>1.0136617941039034</v>
      </c>
      <c r="G305" s="38">
        <f t="shared" si="42"/>
        <v>-65.954901420037999</v>
      </c>
      <c r="H305" s="38">
        <f t="shared" si="43"/>
        <v>0</v>
      </c>
      <c r="I305" s="36">
        <f t="shared" si="44"/>
        <v>-65.954901420037999</v>
      </c>
      <c r="J305" s="39">
        <f t="shared" si="50"/>
        <v>-84.358110331613403</v>
      </c>
      <c r="K305" s="36">
        <f t="shared" si="45"/>
        <v>-150.3130117516514</v>
      </c>
      <c r="L305" s="36">
        <f t="shared" si="46"/>
        <v>-316517.57191476237</v>
      </c>
      <c r="M305" s="36">
        <f t="shared" si="47"/>
        <v>-721352.14339617512</v>
      </c>
      <c r="N305" s="40">
        <f>'jan-feb'!M305</f>
        <v>-2015661.7524314323</v>
      </c>
      <c r="O305" s="40">
        <f t="shared" si="49"/>
        <v>1294309.6090352573</v>
      </c>
      <c r="Q305" s="4"/>
      <c r="R305" s="4"/>
      <c r="S305" s="4"/>
      <c r="T305" s="4"/>
    </row>
    <row r="306" spans="1:20" s="34" customFormat="1" x14ac:dyDescent="0.3">
      <c r="A306" s="33">
        <v>1621</v>
      </c>
      <c r="B306" s="34" t="s">
        <v>358</v>
      </c>
      <c r="C306" s="35">
        <v>35175</v>
      </c>
      <c r="D306" s="35">
        <v>5209</v>
      </c>
      <c r="E306" s="36">
        <f t="shared" si="41"/>
        <v>6752.7356498368208</v>
      </c>
      <c r="F306" s="37">
        <f t="shared" si="48"/>
        <v>0.83925059790747247</v>
      </c>
      <c r="G306" s="38">
        <f t="shared" si="42"/>
        <v>776.04821795063447</v>
      </c>
      <c r="H306" s="38">
        <f t="shared" si="43"/>
        <v>171.07956667979454</v>
      </c>
      <c r="I306" s="36">
        <f t="shared" si="44"/>
        <v>947.12778463042901</v>
      </c>
      <c r="J306" s="39">
        <f t="shared" si="50"/>
        <v>-84.358110331613403</v>
      </c>
      <c r="K306" s="36">
        <f t="shared" si="45"/>
        <v>862.76967429881563</v>
      </c>
      <c r="L306" s="36">
        <f t="shared" si="46"/>
        <v>4933588.630139905</v>
      </c>
      <c r="M306" s="36">
        <f t="shared" si="47"/>
        <v>4494167.2334225308</v>
      </c>
      <c r="N306" s="40">
        <f>'jan-feb'!M306</f>
        <v>1716956.3202863028</v>
      </c>
      <c r="O306" s="40">
        <f t="shared" si="49"/>
        <v>2777210.913136228</v>
      </c>
      <c r="Q306" s="4"/>
      <c r="R306" s="4"/>
      <c r="S306" s="4"/>
      <c r="T306" s="4"/>
    </row>
    <row r="307" spans="1:20" s="34" customFormat="1" x14ac:dyDescent="0.3">
      <c r="A307" s="33">
        <v>1622</v>
      </c>
      <c r="B307" s="34" t="s">
        <v>359</v>
      </c>
      <c r="C307" s="35">
        <v>10119</v>
      </c>
      <c r="D307" s="35">
        <v>1733</v>
      </c>
      <c r="E307" s="36">
        <f t="shared" si="41"/>
        <v>5839.0075014425847</v>
      </c>
      <c r="F307" s="37">
        <f t="shared" si="48"/>
        <v>0.7256896746565703</v>
      </c>
      <c r="G307" s="38">
        <f t="shared" si="42"/>
        <v>1324.2851069871761</v>
      </c>
      <c r="H307" s="38">
        <f t="shared" si="43"/>
        <v>490.88441861777716</v>
      </c>
      <c r="I307" s="36">
        <f t="shared" si="44"/>
        <v>1815.1695256049532</v>
      </c>
      <c r="J307" s="39">
        <f t="shared" si="50"/>
        <v>-84.358110331613403</v>
      </c>
      <c r="K307" s="36">
        <f t="shared" si="45"/>
        <v>1730.8114152733397</v>
      </c>
      <c r="L307" s="36">
        <f t="shared" si="46"/>
        <v>3145688.7878733836</v>
      </c>
      <c r="M307" s="36">
        <f t="shared" si="47"/>
        <v>2999496.1826686976</v>
      </c>
      <c r="N307" s="40">
        <f>'jan-feb'!M307</f>
        <v>1157712.9301317264</v>
      </c>
      <c r="O307" s="40">
        <f t="shared" si="49"/>
        <v>1841783.2525369711</v>
      </c>
      <c r="Q307" s="4"/>
      <c r="R307" s="4"/>
      <c r="S307" s="4"/>
      <c r="T307" s="4"/>
    </row>
    <row r="308" spans="1:20" s="34" customFormat="1" x14ac:dyDescent="0.3">
      <c r="A308" s="33">
        <v>1624</v>
      </c>
      <c r="B308" s="34" t="s">
        <v>360</v>
      </c>
      <c r="C308" s="35">
        <v>38779</v>
      </c>
      <c r="D308" s="35">
        <v>6644</v>
      </c>
      <c r="E308" s="36">
        <f t="shared" si="41"/>
        <v>5836.6947621914505</v>
      </c>
      <c r="F308" s="37">
        <f t="shared" si="48"/>
        <v>0.72540224036327539</v>
      </c>
      <c r="G308" s="38">
        <f t="shared" si="42"/>
        <v>1325.6727505378567</v>
      </c>
      <c r="H308" s="38">
        <f t="shared" si="43"/>
        <v>491.69387735567415</v>
      </c>
      <c r="I308" s="36">
        <f t="shared" si="44"/>
        <v>1817.3666278935309</v>
      </c>
      <c r="J308" s="39">
        <f t="shared" si="50"/>
        <v>-84.358110331613403</v>
      </c>
      <c r="K308" s="36">
        <f t="shared" si="45"/>
        <v>1733.0085175619174</v>
      </c>
      <c r="L308" s="36">
        <f t="shared" si="46"/>
        <v>12074583.875724619</v>
      </c>
      <c r="M308" s="36">
        <f t="shared" si="47"/>
        <v>11514108.59068138</v>
      </c>
      <c r="N308" s="40">
        <f>'jan-feb'!M308</f>
        <v>5041496.859662544</v>
      </c>
      <c r="O308" s="40">
        <f t="shared" si="49"/>
        <v>6472611.7310188357</v>
      </c>
      <c r="Q308" s="4"/>
      <c r="R308" s="4"/>
      <c r="S308" s="4"/>
      <c r="T308" s="4"/>
    </row>
    <row r="309" spans="1:20" s="34" customFormat="1" x14ac:dyDescent="0.3">
      <c r="A309" s="33">
        <v>1627</v>
      </c>
      <c r="B309" s="34" t="s">
        <v>361</v>
      </c>
      <c r="C309" s="35">
        <v>28448</v>
      </c>
      <c r="D309" s="35">
        <v>4779</v>
      </c>
      <c r="E309" s="36">
        <f t="shared" si="41"/>
        <v>5952.7097719188114</v>
      </c>
      <c r="F309" s="37">
        <f t="shared" si="48"/>
        <v>0.73982093988430309</v>
      </c>
      <c r="G309" s="38">
        <f t="shared" si="42"/>
        <v>1256.0637447014401</v>
      </c>
      <c r="H309" s="38">
        <f t="shared" si="43"/>
        <v>451.08862395109782</v>
      </c>
      <c r="I309" s="36">
        <f t="shared" si="44"/>
        <v>1707.1523686525379</v>
      </c>
      <c r="J309" s="39">
        <f t="shared" si="50"/>
        <v>-84.358110331613403</v>
      </c>
      <c r="K309" s="36">
        <f t="shared" si="45"/>
        <v>1622.7942583209244</v>
      </c>
      <c r="L309" s="36">
        <f t="shared" si="46"/>
        <v>8158481.1697904784</v>
      </c>
      <c r="M309" s="36">
        <f t="shared" si="47"/>
        <v>7755333.7605156982</v>
      </c>
      <c r="N309" s="40">
        <f>'jan-feb'!M309</f>
        <v>3345602.5349679869</v>
      </c>
      <c r="O309" s="40">
        <f t="shared" si="49"/>
        <v>4409731.2255477114</v>
      </c>
      <c r="Q309" s="4"/>
      <c r="R309" s="4"/>
      <c r="S309" s="4"/>
      <c r="T309" s="4"/>
    </row>
    <row r="310" spans="1:20" s="34" customFormat="1" x14ac:dyDescent="0.3">
      <c r="A310" s="33">
        <v>1630</v>
      </c>
      <c r="B310" s="34" t="s">
        <v>362</v>
      </c>
      <c r="C310" s="35">
        <v>20761</v>
      </c>
      <c r="D310" s="35">
        <v>3272</v>
      </c>
      <c r="E310" s="36">
        <f t="shared" si="41"/>
        <v>6345.0488997555012</v>
      </c>
      <c r="F310" s="37">
        <f t="shared" si="48"/>
        <v>0.78858204422686606</v>
      </c>
      <c r="G310" s="38">
        <f t="shared" si="42"/>
        <v>1020.6602679994262</v>
      </c>
      <c r="H310" s="38">
        <f t="shared" si="43"/>
        <v>313.76992920825637</v>
      </c>
      <c r="I310" s="36">
        <f t="shared" si="44"/>
        <v>1334.4301972076826</v>
      </c>
      <c r="J310" s="39">
        <f t="shared" si="50"/>
        <v>-84.358110331613403</v>
      </c>
      <c r="K310" s="36">
        <f t="shared" si="45"/>
        <v>1250.0720868760691</v>
      </c>
      <c r="L310" s="36">
        <f t="shared" si="46"/>
        <v>4366255.6052635377</v>
      </c>
      <c r="M310" s="36">
        <f t="shared" si="47"/>
        <v>4090235.8682584981</v>
      </c>
      <c r="N310" s="40">
        <f>'jan-feb'!M310</f>
        <v>1286285.7803756539</v>
      </c>
      <c r="O310" s="40">
        <f t="shared" si="49"/>
        <v>2803950.0878828443</v>
      </c>
      <c r="Q310" s="4"/>
      <c r="R310" s="4"/>
      <c r="S310" s="4"/>
      <c r="T310" s="4"/>
    </row>
    <row r="311" spans="1:20" s="34" customFormat="1" x14ac:dyDescent="0.3">
      <c r="A311" s="33">
        <v>1632</v>
      </c>
      <c r="B311" s="34" t="s">
        <v>363</v>
      </c>
      <c r="C311" s="35">
        <v>5406</v>
      </c>
      <c r="D311" s="35">
        <v>961</v>
      </c>
      <c r="E311" s="36">
        <f t="shared" si="41"/>
        <v>5625.3902185223724</v>
      </c>
      <c r="F311" s="37">
        <f t="shared" si="48"/>
        <v>0.69914066671213959</v>
      </c>
      <c r="G311" s="38">
        <f t="shared" si="42"/>
        <v>1452.4554767393035</v>
      </c>
      <c r="H311" s="38">
        <f t="shared" si="43"/>
        <v>565.65046763985151</v>
      </c>
      <c r="I311" s="36">
        <f t="shared" si="44"/>
        <v>2018.1059443791551</v>
      </c>
      <c r="J311" s="39">
        <f t="shared" si="50"/>
        <v>-84.358110331613403</v>
      </c>
      <c r="K311" s="36">
        <f t="shared" si="45"/>
        <v>1933.7478340475416</v>
      </c>
      <c r="L311" s="36">
        <f t="shared" si="46"/>
        <v>1939399.812548368</v>
      </c>
      <c r="M311" s="36">
        <f t="shared" si="47"/>
        <v>1858331.6685196874</v>
      </c>
      <c r="N311" s="40">
        <f>'jan-feb'!M311</f>
        <v>671059.62253698148</v>
      </c>
      <c r="O311" s="40">
        <f t="shared" si="49"/>
        <v>1187272.0459827059</v>
      </c>
      <c r="Q311" s="4"/>
      <c r="R311" s="4"/>
      <c r="S311" s="4"/>
      <c r="T311" s="4"/>
    </row>
    <row r="312" spans="1:20" s="34" customFormat="1" x14ac:dyDescent="0.3">
      <c r="A312" s="33">
        <v>1633</v>
      </c>
      <c r="B312" s="34" t="s">
        <v>364</v>
      </c>
      <c r="C312" s="35">
        <v>6026</v>
      </c>
      <c r="D312" s="35">
        <v>976</v>
      </c>
      <c r="E312" s="36">
        <f t="shared" si="41"/>
        <v>6174.1803278688521</v>
      </c>
      <c r="F312" s="37">
        <f t="shared" si="48"/>
        <v>0.76734597657139203</v>
      </c>
      <c r="G312" s="38">
        <f t="shared" si="42"/>
        <v>1123.1814111314156</v>
      </c>
      <c r="H312" s="38">
        <f t="shared" si="43"/>
        <v>373.57392936858355</v>
      </c>
      <c r="I312" s="36">
        <f t="shared" si="44"/>
        <v>1496.7553404999992</v>
      </c>
      <c r="J312" s="39">
        <f t="shared" si="50"/>
        <v>-84.358110331613403</v>
      </c>
      <c r="K312" s="36">
        <f t="shared" si="45"/>
        <v>1412.3972301683857</v>
      </c>
      <c r="L312" s="36">
        <f t="shared" si="46"/>
        <v>1460833.2123279993</v>
      </c>
      <c r="M312" s="36">
        <f t="shared" si="47"/>
        <v>1378499.6966443444</v>
      </c>
      <c r="N312" s="40">
        <f>'jan-feb'!M312</f>
        <v>165260.91737366686</v>
      </c>
      <c r="O312" s="40">
        <f t="shared" si="49"/>
        <v>1213238.7792706776</v>
      </c>
      <c r="Q312" s="4"/>
      <c r="R312" s="4"/>
      <c r="S312" s="4"/>
      <c r="T312" s="4"/>
    </row>
    <row r="313" spans="1:20" s="34" customFormat="1" x14ac:dyDescent="0.3">
      <c r="A313" s="33">
        <v>1634</v>
      </c>
      <c r="B313" s="34" t="s">
        <v>365</v>
      </c>
      <c r="C313" s="35">
        <v>44235</v>
      </c>
      <c r="D313" s="35">
        <v>6886</v>
      </c>
      <c r="E313" s="36">
        <f t="shared" si="41"/>
        <v>6423.9035724658725</v>
      </c>
      <c r="F313" s="37">
        <f t="shared" si="48"/>
        <v>0.79838234363908667</v>
      </c>
      <c r="G313" s="38">
        <f t="shared" si="42"/>
        <v>973.34746437320348</v>
      </c>
      <c r="H313" s="38">
        <f t="shared" si="43"/>
        <v>286.17079375962646</v>
      </c>
      <c r="I313" s="36">
        <f t="shared" si="44"/>
        <v>1259.5182581328299</v>
      </c>
      <c r="J313" s="39">
        <f t="shared" si="50"/>
        <v>-84.358110331613403</v>
      </c>
      <c r="K313" s="36">
        <f t="shared" si="45"/>
        <v>1175.1601478012165</v>
      </c>
      <c r="L313" s="36">
        <f t="shared" si="46"/>
        <v>8673042.7255026661</v>
      </c>
      <c r="M313" s="36">
        <f t="shared" si="47"/>
        <v>8092152.7777591767</v>
      </c>
      <c r="N313" s="40">
        <f>'jan-feb'!M313</f>
        <v>2638721.0830277354</v>
      </c>
      <c r="O313" s="40">
        <f t="shared" si="49"/>
        <v>5453431.6947314413</v>
      </c>
      <c r="Q313" s="4"/>
      <c r="R313" s="4"/>
      <c r="S313" s="4"/>
      <c r="T313" s="4"/>
    </row>
    <row r="314" spans="1:20" s="34" customFormat="1" x14ac:dyDescent="0.3">
      <c r="A314" s="33">
        <v>1635</v>
      </c>
      <c r="B314" s="34" t="s">
        <v>366</v>
      </c>
      <c r="C314" s="35">
        <v>17486</v>
      </c>
      <c r="D314" s="35">
        <v>2562</v>
      </c>
      <c r="E314" s="36">
        <f t="shared" si="41"/>
        <v>6825.1366120218581</v>
      </c>
      <c r="F314" s="37">
        <f t="shared" si="48"/>
        <v>0.84824881047697198</v>
      </c>
      <c r="G314" s="38">
        <f t="shared" si="42"/>
        <v>732.6076406396121</v>
      </c>
      <c r="H314" s="38">
        <f t="shared" si="43"/>
        <v>145.7392299150315</v>
      </c>
      <c r="I314" s="36">
        <f t="shared" si="44"/>
        <v>878.3468705546436</v>
      </c>
      <c r="J314" s="39">
        <f t="shared" si="50"/>
        <v>-84.358110331613403</v>
      </c>
      <c r="K314" s="36">
        <f t="shared" si="45"/>
        <v>793.98876022303023</v>
      </c>
      <c r="L314" s="36">
        <f t="shared" si="46"/>
        <v>2250324.682360997</v>
      </c>
      <c r="M314" s="36">
        <f t="shared" si="47"/>
        <v>2034199.2036914034</v>
      </c>
      <c r="N314" s="40">
        <f>'jan-feb'!M314</f>
        <v>-270699.98118969152</v>
      </c>
      <c r="O314" s="40">
        <f t="shared" si="49"/>
        <v>2304899.1848810948</v>
      </c>
      <c r="Q314" s="4"/>
      <c r="R314" s="4"/>
      <c r="S314" s="4"/>
      <c r="T314" s="4"/>
    </row>
    <row r="315" spans="1:20" s="34" customFormat="1" x14ac:dyDescent="0.3">
      <c r="A315" s="33">
        <v>1636</v>
      </c>
      <c r="B315" s="34" t="s">
        <v>367</v>
      </c>
      <c r="C315" s="35">
        <v>23066</v>
      </c>
      <c r="D315" s="35">
        <v>3954</v>
      </c>
      <c r="E315" s="36">
        <f t="shared" si="41"/>
        <v>5833.5862417804756</v>
      </c>
      <c r="F315" s="37">
        <f t="shared" si="48"/>
        <v>0.72501590395847604</v>
      </c>
      <c r="G315" s="38">
        <f t="shared" si="42"/>
        <v>1327.5378627844416</v>
      </c>
      <c r="H315" s="38">
        <f t="shared" si="43"/>
        <v>492.78185949951535</v>
      </c>
      <c r="I315" s="36">
        <f t="shared" si="44"/>
        <v>1820.3197222839569</v>
      </c>
      <c r="J315" s="39">
        <f t="shared" si="50"/>
        <v>-84.358110331613403</v>
      </c>
      <c r="K315" s="36">
        <f t="shared" si="45"/>
        <v>1735.9616119523434</v>
      </c>
      <c r="L315" s="36">
        <f t="shared" si="46"/>
        <v>7197544.1819107654</v>
      </c>
      <c r="M315" s="36">
        <f t="shared" si="47"/>
        <v>6863992.2136595659</v>
      </c>
      <c r="N315" s="40">
        <f>'jan-feb'!M315</f>
        <v>2686381.3189502866</v>
      </c>
      <c r="O315" s="40">
        <f t="shared" si="49"/>
        <v>4177610.8947092793</v>
      </c>
      <c r="Q315" s="4"/>
      <c r="R315" s="4"/>
      <c r="S315" s="4"/>
      <c r="T315" s="4"/>
    </row>
    <row r="316" spans="1:20" s="34" customFormat="1" x14ac:dyDescent="0.3">
      <c r="A316" s="33">
        <v>1638</v>
      </c>
      <c r="B316" s="34" t="s">
        <v>368</v>
      </c>
      <c r="C316" s="35">
        <v>77809</v>
      </c>
      <c r="D316" s="35">
        <v>11779</v>
      </c>
      <c r="E316" s="36">
        <f t="shared" si="41"/>
        <v>6605.7390270820952</v>
      </c>
      <c r="F316" s="37">
        <f t="shared" si="48"/>
        <v>0.82098140895436078</v>
      </c>
      <c r="G316" s="38">
        <f t="shared" si="42"/>
        <v>864.24619160346992</v>
      </c>
      <c r="H316" s="38">
        <f t="shared" si="43"/>
        <v>222.52838464394853</v>
      </c>
      <c r="I316" s="36">
        <f t="shared" si="44"/>
        <v>1086.7745762474185</v>
      </c>
      <c r="J316" s="39">
        <f t="shared" si="50"/>
        <v>-84.358110331613403</v>
      </c>
      <c r="K316" s="36">
        <f t="shared" si="45"/>
        <v>1002.4164659158051</v>
      </c>
      <c r="L316" s="36">
        <f t="shared" si="46"/>
        <v>12801117.733618343</v>
      </c>
      <c r="M316" s="36">
        <f t="shared" si="47"/>
        <v>11807463.552022269</v>
      </c>
      <c r="N316" s="40">
        <f>'jan-feb'!M316</f>
        <v>4451223.4587545348</v>
      </c>
      <c r="O316" s="40">
        <f t="shared" si="49"/>
        <v>7356240.0932677342</v>
      </c>
      <c r="Q316" s="4"/>
      <c r="R316" s="4"/>
      <c r="S316" s="4"/>
      <c r="T316" s="4"/>
    </row>
    <row r="317" spans="1:20" s="34" customFormat="1" x14ac:dyDescent="0.3">
      <c r="A317" s="33">
        <v>1640</v>
      </c>
      <c r="B317" s="34" t="s">
        <v>369</v>
      </c>
      <c r="C317" s="35">
        <v>39562</v>
      </c>
      <c r="D317" s="35">
        <v>5635</v>
      </c>
      <c r="E317" s="36">
        <f t="shared" si="41"/>
        <v>7020.7630878438331</v>
      </c>
      <c r="F317" s="37">
        <f t="shared" si="48"/>
        <v>0.87256186600197116</v>
      </c>
      <c r="G317" s="38">
        <f t="shared" si="42"/>
        <v>615.23175514642719</v>
      </c>
      <c r="H317" s="38">
        <f t="shared" si="43"/>
        <v>77.269963377340261</v>
      </c>
      <c r="I317" s="36">
        <f t="shared" si="44"/>
        <v>692.50171852376741</v>
      </c>
      <c r="J317" s="39">
        <f t="shared" si="50"/>
        <v>-84.358110331613403</v>
      </c>
      <c r="K317" s="36">
        <f t="shared" si="45"/>
        <v>608.14360819215403</v>
      </c>
      <c r="L317" s="36">
        <f t="shared" si="46"/>
        <v>3902247.1838814295</v>
      </c>
      <c r="M317" s="36">
        <f t="shared" si="47"/>
        <v>3426889.232162788</v>
      </c>
      <c r="N317" s="40">
        <f>'jan-feb'!M317</f>
        <v>996553.09364816837</v>
      </c>
      <c r="O317" s="40">
        <f t="shared" si="49"/>
        <v>2430336.1385146198</v>
      </c>
      <c r="Q317" s="4"/>
      <c r="R317" s="4"/>
      <c r="S317" s="4"/>
      <c r="T317" s="4"/>
    </row>
    <row r="318" spans="1:20" s="34" customFormat="1" x14ac:dyDescent="0.3">
      <c r="A318" s="33">
        <v>1644</v>
      </c>
      <c r="B318" s="34" t="s">
        <v>370</v>
      </c>
      <c r="C318" s="35">
        <v>12276</v>
      </c>
      <c r="D318" s="35">
        <v>2031</v>
      </c>
      <c r="E318" s="36">
        <f t="shared" si="41"/>
        <v>6044.3131462333822</v>
      </c>
      <c r="F318" s="37">
        <f t="shared" si="48"/>
        <v>0.75120568684470024</v>
      </c>
      <c r="G318" s="38">
        <f t="shared" si="42"/>
        <v>1201.1017201126976</v>
      </c>
      <c r="H318" s="38">
        <f t="shared" si="43"/>
        <v>419.02744294099807</v>
      </c>
      <c r="I318" s="36">
        <f t="shared" si="44"/>
        <v>1620.1291630536957</v>
      </c>
      <c r="J318" s="39">
        <f t="shared" si="50"/>
        <v>-84.358110331613403</v>
      </c>
      <c r="K318" s="36">
        <f t="shared" si="45"/>
        <v>1535.7710527220822</v>
      </c>
      <c r="L318" s="36">
        <f t="shared" si="46"/>
        <v>3290482.3301620558</v>
      </c>
      <c r="M318" s="36">
        <f t="shared" si="47"/>
        <v>3119151.0080785491</v>
      </c>
      <c r="N318" s="40">
        <f>'jan-feb'!M318</f>
        <v>1164485.3208872101</v>
      </c>
      <c r="O318" s="40">
        <f t="shared" si="49"/>
        <v>1954665.687191339</v>
      </c>
      <c r="Q318" s="4"/>
      <c r="R318" s="4"/>
      <c r="S318" s="4"/>
      <c r="T318" s="4"/>
    </row>
    <row r="319" spans="1:20" s="34" customFormat="1" x14ac:dyDescent="0.3">
      <c r="A319" s="33">
        <v>1648</v>
      </c>
      <c r="B319" s="34" t="s">
        <v>371</v>
      </c>
      <c r="C319" s="35">
        <v>37076</v>
      </c>
      <c r="D319" s="35">
        <v>6298</v>
      </c>
      <c r="E319" s="36">
        <f t="shared" si="41"/>
        <v>5886.9482375357256</v>
      </c>
      <c r="F319" s="37">
        <f t="shared" si="48"/>
        <v>0.73164789566752675</v>
      </c>
      <c r="G319" s="38">
        <f t="shared" si="42"/>
        <v>1295.5206653312916</v>
      </c>
      <c r="H319" s="38">
        <f t="shared" si="43"/>
        <v>474.10516098517786</v>
      </c>
      <c r="I319" s="36">
        <f t="shared" si="44"/>
        <v>1769.6258263164696</v>
      </c>
      <c r="J319" s="39">
        <f t="shared" si="50"/>
        <v>-84.358110331613403</v>
      </c>
      <c r="K319" s="36">
        <f t="shared" si="45"/>
        <v>1685.2677159848561</v>
      </c>
      <c r="L319" s="36">
        <f t="shared" si="46"/>
        <v>11145103.454141125</v>
      </c>
      <c r="M319" s="36">
        <f t="shared" si="47"/>
        <v>10613816.075272623</v>
      </c>
      <c r="N319" s="40">
        <f>'jan-feb'!M319</f>
        <v>3822090.3254296668</v>
      </c>
      <c r="O319" s="40">
        <f t="shared" si="49"/>
        <v>6791725.7498429567</v>
      </c>
      <c r="Q319" s="4"/>
      <c r="R319" s="4"/>
      <c r="S319" s="4"/>
      <c r="T319" s="4"/>
    </row>
    <row r="320" spans="1:20" s="34" customFormat="1" x14ac:dyDescent="0.3">
      <c r="A320" s="33">
        <v>1653</v>
      </c>
      <c r="B320" s="34" t="s">
        <v>372</v>
      </c>
      <c r="C320" s="35">
        <v>107739</v>
      </c>
      <c r="D320" s="35">
        <v>16096</v>
      </c>
      <c r="E320" s="36">
        <f t="shared" si="41"/>
        <v>6693.5263419483099</v>
      </c>
      <c r="F320" s="37">
        <f t="shared" si="48"/>
        <v>0.83189188439877448</v>
      </c>
      <c r="G320" s="38">
        <f t="shared" si="42"/>
        <v>811.57380268374106</v>
      </c>
      <c r="H320" s="38">
        <f t="shared" si="43"/>
        <v>191.80282444077338</v>
      </c>
      <c r="I320" s="36">
        <f t="shared" si="44"/>
        <v>1003.3766271245145</v>
      </c>
      <c r="J320" s="39">
        <f t="shared" si="50"/>
        <v>-84.358110331613403</v>
      </c>
      <c r="K320" s="36">
        <f t="shared" si="45"/>
        <v>919.0185167929011</v>
      </c>
      <c r="L320" s="36">
        <f t="shared" si="46"/>
        <v>16150350.190196184</v>
      </c>
      <c r="M320" s="36">
        <f t="shared" si="47"/>
        <v>14792522.046298536</v>
      </c>
      <c r="N320" s="40">
        <f>'jan-feb'!M320</f>
        <v>5086216.1127526043</v>
      </c>
      <c r="O320" s="40">
        <f t="shared" si="49"/>
        <v>9706305.9335459322</v>
      </c>
      <c r="Q320" s="4"/>
      <c r="R320" s="4"/>
      <c r="S320" s="4"/>
      <c r="T320" s="4"/>
    </row>
    <row r="321" spans="1:20" s="34" customFormat="1" x14ac:dyDescent="0.3">
      <c r="A321" s="33">
        <v>1657</v>
      </c>
      <c r="B321" s="34" t="s">
        <v>373</v>
      </c>
      <c r="C321" s="35">
        <v>49370</v>
      </c>
      <c r="D321" s="35">
        <v>7755</v>
      </c>
      <c r="E321" s="36">
        <f t="shared" si="41"/>
        <v>6366.2153449387488</v>
      </c>
      <c r="F321" s="37">
        <f t="shared" si="48"/>
        <v>0.79121267464048894</v>
      </c>
      <c r="G321" s="38">
        <f t="shared" si="42"/>
        <v>1007.9604008894777</v>
      </c>
      <c r="H321" s="38">
        <f t="shared" si="43"/>
        <v>306.36167339411975</v>
      </c>
      <c r="I321" s="36">
        <f t="shared" si="44"/>
        <v>1314.3220742835974</v>
      </c>
      <c r="J321" s="39">
        <f t="shared" si="50"/>
        <v>-84.358110331613403</v>
      </c>
      <c r="K321" s="36">
        <f t="shared" si="45"/>
        <v>1229.9639639519839</v>
      </c>
      <c r="L321" s="36">
        <f t="shared" si="46"/>
        <v>10192567.686069299</v>
      </c>
      <c r="M321" s="36">
        <f t="shared" si="47"/>
        <v>9538370.5404476356</v>
      </c>
      <c r="N321" s="40">
        <f>'jan-feb'!M321</f>
        <v>3689819.4305663807</v>
      </c>
      <c r="O321" s="40">
        <f t="shared" si="49"/>
        <v>5848551.1098812548</v>
      </c>
      <c r="Q321" s="4"/>
      <c r="R321" s="4"/>
      <c r="S321" s="4"/>
      <c r="T321" s="4"/>
    </row>
    <row r="322" spans="1:20" s="34" customFormat="1" x14ac:dyDescent="0.3">
      <c r="A322" s="33">
        <v>1662</v>
      </c>
      <c r="B322" s="34" t="s">
        <v>374</v>
      </c>
      <c r="C322" s="35">
        <v>42458</v>
      </c>
      <c r="D322" s="35">
        <v>6067</v>
      </c>
      <c r="E322" s="36">
        <f t="shared" si="41"/>
        <v>6998.1869128069884</v>
      </c>
      <c r="F322" s="37">
        <f t="shared" si="48"/>
        <v>0.86975603005923086</v>
      </c>
      <c r="G322" s="38">
        <f t="shared" si="42"/>
        <v>628.77746016853393</v>
      </c>
      <c r="H322" s="38">
        <f t="shared" si="43"/>
        <v>85.171624640235905</v>
      </c>
      <c r="I322" s="36">
        <f t="shared" si="44"/>
        <v>713.94908480876984</v>
      </c>
      <c r="J322" s="39">
        <f t="shared" si="50"/>
        <v>-84.358110331613403</v>
      </c>
      <c r="K322" s="36">
        <f t="shared" si="45"/>
        <v>629.59097447715646</v>
      </c>
      <c r="L322" s="36">
        <f t="shared" si="46"/>
        <v>4331529.0975348065</v>
      </c>
      <c r="M322" s="36">
        <f t="shared" si="47"/>
        <v>3819728.4421529081</v>
      </c>
      <c r="N322" s="40">
        <f>'jan-feb'!M322</f>
        <v>293421.78537163959</v>
      </c>
      <c r="O322" s="40">
        <f t="shared" si="49"/>
        <v>3526306.6567812683</v>
      </c>
      <c r="Q322" s="4"/>
      <c r="R322" s="4"/>
      <c r="S322" s="4"/>
      <c r="T322" s="4"/>
    </row>
    <row r="323" spans="1:20" s="34" customFormat="1" x14ac:dyDescent="0.3">
      <c r="A323" s="33">
        <v>1663</v>
      </c>
      <c r="B323" s="34" t="s">
        <v>375</v>
      </c>
      <c r="C323" s="35">
        <v>101663</v>
      </c>
      <c r="D323" s="35">
        <v>13738</v>
      </c>
      <c r="E323" s="36">
        <f t="shared" si="41"/>
        <v>7400.1310234386374</v>
      </c>
      <c r="F323" s="37">
        <f t="shared" si="48"/>
        <v>0.91971087098079873</v>
      </c>
      <c r="G323" s="38">
        <f t="shared" si="42"/>
        <v>387.61099378954458</v>
      </c>
      <c r="H323" s="38">
        <f t="shared" si="43"/>
        <v>0</v>
      </c>
      <c r="I323" s="36">
        <f t="shared" si="44"/>
        <v>387.61099378954458</v>
      </c>
      <c r="J323" s="39">
        <f t="shared" si="50"/>
        <v>-84.358110331613403</v>
      </c>
      <c r="K323" s="36">
        <f t="shared" si="45"/>
        <v>303.25288345793115</v>
      </c>
      <c r="L323" s="36">
        <f t="shared" si="46"/>
        <v>5324999.8326807637</v>
      </c>
      <c r="M323" s="36">
        <f t="shared" si="47"/>
        <v>4166088.1129450579</v>
      </c>
      <c r="N323" s="40">
        <f>'jan-feb'!M323</f>
        <v>1971845.1438001622</v>
      </c>
      <c r="O323" s="40">
        <f t="shared" si="49"/>
        <v>2194242.9691448957</v>
      </c>
      <c r="Q323" s="4"/>
      <c r="R323" s="4"/>
      <c r="S323" s="4"/>
      <c r="T323" s="4"/>
    </row>
    <row r="324" spans="1:20" s="34" customFormat="1" x14ac:dyDescent="0.3">
      <c r="A324" s="33">
        <v>1664</v>
      </c>
      <c r="B324" s="34" t="s">
        <v>376</v>
      </c>
      <c r="C324" s="35">
        <v>27141</v>
      </c>
      <c r="D324" s="35">
        <v>4132</v>
      </c>
      <c r="E324" s="36">
        <f t="shared" si="41"/>
        <v>6568.4898354307843</v>
      </c>
      <c r="F324" s="37">
        <f t="shared" si="48"/>
        <v>0.81635196572038959</v>
      </c>
      <c r="G324" s="38">
        <f t="shared" si="42"/>
        <v>886.5957065942564</v>
      </c>
      <c r="H324" s="38">
        <f t="shared" si="43"/>
        <v>235.56560172190731</v>
      </c>
      <c r="I324" s="36">
        <f t="shared" si="44"/>
        <v>1122.1613083161637</v>
      </c>
      <c r="J324" s="39">
        <f t="shared" si="50"/>
        <v>-84.358110331613403</v>
      </c>
      <c r="K324" s="36">
        <f t="shared" si="45"/>
        <v>1037.8031979845503</v>
      </c>
      <c r="L324" s="36">
        <f t="shared" si="46"/>
        <v>4636770.5259623881</v>
      </c>
      <c r="M324" s="36">
        <f t="shared" si="47"/>
        <v>4288202.8140721619</v>
      </c>
      <c r="N324" s="40">
        <f>'jan-feb'!M324</f>
        <v>1072793.351012286</v>
      </c>
      <c r="O324" s="40">
        <f t="shared" si="49"/>
        <v>3215409.4630598761</v>
      </c>
      <c r="Q324" s="4"/>
      <c r="R324" s="4"/>
      <c r="S324" s="4"/>
      <c r="T324" s="4"/>
    </row>
    <row r="325" spans="1:20" s="34" customFormat="1" x14ac:dyDescent="0.3">
      <c r="A325" s="33">
        <v>1665</v>
      </c>
      <c r="B325" s="34" t="s">
        <v>377</v>
      </c>
      <c r="C325" s="35">
        <v>12909</v>
      </c>
      <c r="D325" s="35">
        <v>851</v>
      </c>
      <c r="E325" s="36">
        <f t="shared" si="41"/>
        <v>15169.212690951821</v>
      </c>
      <c r="F325" s="37">
        <f t="shared" si="48"/>
        <v>1.8852760541536338</v>
      </c>
      <c r="G325" s="38">
        <f t="shared" si="42"/>
        <v>-4273.8380067183652</v>
      </c>
      <c r="H325" s="38">
        <f t="shared" si="43"/>
        <v>0</v>
      </c>
      <c r="I325" s="36">
        <f t="shared" si="44"/>
        <v>-4273.8380067183652</v>
      </c>
      <c r="J325" s="39">
        <f t="shared" si="50"/>
        <v>-84.358110331613403</v>
      </c>
      <c r="K325" s="36">
        <f t="shared" si="45"/>
        <v>-4358.196117049979</v>
      </c>
      <c r="L325" s="36">
        <f t="shared" si="46"/>
        <v>-3637036.143717329</v>
      </c>
      <c r="M325" s="36">
        <f t="shared" si="47"/>
        <v>-3708824.895609532</v>
      </c>
      <c r="N325" s="40">
        <f>'jan-feb'!M325</f>
        <v>-4045248.666663711</v>
      </c>
      <c r="O325" s="40">
        <f t="shared" si="49"/>
        <v>336423.77105417894</v>
      </c>
      <c r="Q325" s="4"/>
      <c r="R325" s="4"/>
      <c r="S325" s="4"/>
      <c r="T325" s="4"/>
    </row>
    <row r="326" spans="1:20" s="34" customFormat="1" x14ac:dyDescent="0.3">
      <c r="A326" s="33">
        <v>1702</v>
      </c>
      <c r="B326" s="34" t="s">
        <v>378</v>
      </c>
      <c r="C326" s="35">
        <v>133664</v>
      </c>
      <c r="D326" s="35">
        <v>21781</v>
      </c>
      <c r="E326" s="36">
        <f t="shared" si="41"/>
        <v>6136.7246682888754</v>
      </c>
      <c r="F326" s="37">
        <f t="shared" si="48"/>
        <v>0.76269087287304516</v>
      </c>
      <c r="G326" s="38">
        <f t="shared" si="42"/>
        <v>1145.6548068794018</v>
      </c>
      <c r="H326" s="38">
        <f t="shared" si="43"/>
        <v>386.68341022157546</v>
      </c>
      <c r="I326" s="36">
        <f t="shared" si="44"/>
        <v>1532.3382171009773</v>
      </c>
      <c r="J326" s="39">
        <f t="shared" si="50"/>
        <v>-84.358110331613403</v>
      </c>
      <c r="K326" s="36">
        <f t="shared" si="45"/>
        <v>1447.9801067693638</v>
      </c>
      <c r="L326" s="36">
        <f t="shared" si="46"/>
        <v>33375858.706676386</v>
      </c>
      <c r="M326" s="36">
        <f t="shared" si="47"/>
        <v>31538454.705543514</v>
      </c>
      <c r="N326" s="40">
        <f>'jan-feb'!M326</f>
        <v>14956656.855856396</v>
      </c>
      <c r="O326" s="40">
        <f t="shared" si="49"/>
        <v>16581797.849687118</v>
      </c>
      <c r="Q326" s="4"/>
      <c r="R326" s="4"/>
      <c r="S326" s="4"/>
      <c r="T326" s="4"/>
    </row>
    <row r="327" spans="1:20" s="34" customFormat="1" x14ac:dyDescent="0.3">
      <c r="A327" s="33">
        <v>1703</v>
      </c>
      <c r="B327" s="34" t="s">
        <v>379</v>
      </c>
      <c r="C327" s="35">
        <v>85839</v>
      </c>
      <c r="D327" s="35">
        <v>13010</v>
      </c>
      <c r="E327" s="36">
        <f t="shared" si="41"/>
        <v>6597.9246733282089</v>
      </c>
      <c r="F327" s="37">
        <f t="shared" si="48"/>
        <v>0.82001021721810963</v>
      </c>
      <c r="G327" s="38">
        <f t="shared" si="42"/>
        <v>868.93480385580165</v>
      </c>
      <c r="H327" s="38">
        <f t="shared" si="43"/>
        <v>225.26340845780871</v>
      </c>
      <c r="I327" s="36">
        <f t="shared" si="44"/>
        <v>1094.1982123136104</v>
      </c>
      <c r="J327" s="39">
        <f t="shared" si="50"/>
        <v>-84.358110331613403</v>
      </c>
      <c r="K327" s="36">
        <f t="shared" si="45"/>
        <v>1009.840101981997</v>
      </c>
      <c r="L327" s="36">
        <f t="shared" si="46"/>
        <v>14235518.742200071</v>
      </c>
      <c r="M327" s="36">
        <f t="shared" si="47"/>
        <v>13138019.726785781</v>
      </c>
      <c r="N327" s="40">
        <f>'jan-feb'!M327</f>
        <v>5053356.3883518511</v>
      </c>
      <c r="O327" s="40">
        <f t="shared" si="49"/>
        <v>8084663.3384339297</v>
      </c>
      <c r="Q327" s="4"/>
      <c r="R327" s="4"/>
      <c r="S327" s="4"/>
      <c r="T327" s="4"/>
    </row>
    <row r="328" spans="1:20" s="34" customFormat="1" x14ac:dyDescent="0.3">
      <c r="A328" s="33">
        <v>1711</v>
      </c>
      <c r="B328" s="34" t="s">
        <v>380</v>
      </c>
      <c r="C328" s="35">
        <v>17180</v>
      </c>
      <c r="D328" s="35">
        <v>2523</v>
      </c>
      <c r="E328" s="36">
        <f t="shared" ref="E328:E391" si="51">(C328*1000)/D328</f>
        <v>6809.353943717796</v>
      </c>
      <c r="F328" s="37">
        <f t="shared" si="48"/>
        <v>0.84628729228677302</v>
      </c>
      <c r="G328" s="38">
        <f t="shared" ref="G328:G391" si="52">(E$437-E328)*0.6</f>
        <v>742.07724162204943</v>
      </c>
      <c r="H328" s="38">
        <f t="shared" ref="H328:H391" si="53">IF(E328&gt;=E$437*0.9,0,IF(E328&lt;0.9*E$437,(E$437*0.9-E328)*0.35))</f>
        <v>151.26316382145322</v>
      </c>
      <c r="I328" s="36">
        <f t="shared" ref="I328:I391" si="54">G328+H328</f>
        <v>893.34040544350262</v>
      </c>
      <c r="J328" s="39">
        <f t="shared" si="50"/>
        <v>-84.358110331613403</v>
      </c>
      <c r="K328" s="36">
        <f t="shared" ref="K328:K391" si="55">I328+J328</f>
        <v>808.98229511188924</v>
      </c>
      <c r="L328" s="36">
        <f t="shared" ref="L328:L391" si="56">(I328*D328)</f>
        <v>2253897.842933957</v>
      </c>
      <c r="M328" s="36">
        <f t="shared" ref="M328:M391" si="57">(K328*D328)</f>
        <v>2041062.3305672966</v>
      </c>
      <c r="N328" s="40">
        <f>'jan-feb'!M328</f>
        <v>-577499.39599593752</v>
      </c>
      <c r="O328" s="40">
        <f t="shared" si="49"/>
        <v>2618561.7265632339</v>
      </c>
      <c r="Q328" s="4"/>
      <c r="R328" s="4"/>
      <c r="S328" s="4"/>
      <c r="T328" s="4"/>
    </row>
    <row r="329" spans="1:20" s="34" customFormat="1" x14ac:dyDescent="0.3">
      <c r="A329" s="33">
        <v>1714</v>
      </c>
      <c r="B329" s="34" t="s">
        <v>381</v>
      </c>
      <c r="C329" s="35">
        <v>156154</v>
      </c>
      <c r="D329" s="35">
        <v>23308</v>
      </c>
      <c r="E329" s="36">
        <f t="shared" si="51"/>
        <v>6699.5881242491851</v>
      </c>
      <c r="F329" s="37">
        <f t="shared" ref="F329:F392" si="58">IF(ISNUMBER(C329),E329/E$437,"")</f>
        <v>0.8326452612054791</v>
      </c>
      <c r="G329" s="38">
        <f t="shared" si="52"/>
        <v>807.93673330321599</v>
      </c>
      <c r="H329" s="38">
        <f t="shared" si="53"/>
        <v>189.68120063546706</v>
      </c>
      <c r="I329" s="36">
        <f t="shared" si="54"/>
        <v>997.61793393868311</v>
      </c>
      <c r="J329" s="39">
        <f t="shared" si="50"/>
        <v>-84.358110331613403</v>
      </c>
      <c r="K329" s="36">
        <f t="shared" si="55"/>
        <v>913.25982360706973</v>
      </c>
      <c r="L329" s="36">
        <f t="shared" si="56"/>
        <v>23252478.804242827</v>
      </c>
      <c r="M329" s="36">
        <f t="shared" si="57"/>
        <v>21286259.968633581</v>
      </c>
      <c r="N329" s="40">
        <f>'jan-feb'!M329</f>
        <v>10596608.670230972</v>
      </c>
      <c r="O329" s="40">
        <f t="shared" ref="O329:O392" si="59">M329-N329</f>
        <v>10689651.298402609</v>
      </c>
      <c r="Q329" s="4"/>
      <c r="R329" s="4"/>
      <c r="S329" s="4"/>
      <c r="T329" s="4"/>
    </row>
    <row r="330" spans="1:20" s="34" customFormat="1" x14ac:dyDescent="0.3">
      <c r="A330" s="33">
        <v>1717</v>
      </c>
      <c r="B330" s="34" t="s">
        <v>382</v>
      </c>
      <c r="C330" s="35">
        <v>14245</v>
      </c>
      <c r="D330" s="35">
        <v>2631</v>
      </c>
      <c r="E330" s="36">
        <f t="shared" si="51"/>
        <v>5414.2911440516909</v>
      </c>
      <c r="F330" s="37">
        <f t="shared" si="58"/>
        <v>0.6729046294001334</v>
      </c>
      <c r="G330" s="38">
        <f t="shared" si="52"/>
        <v>1579.1149214217123</v>
      </c>
      <c r="H330" s="38">
        <f t="shared" si="53"/>
        <v>639.53514370458993</v>
      </c>
      <c r="I330" s="36">
        <f t="shared" si="54"/>
        <v>2218.6500651263023</v>
      </c>
      <c r="J330" s="39">
        <f t="shared" ref="J330:J393" si="60">I$439</f>
        <v>-84.358110331613403</v>
      </c>
      <c r="K330" s="36">
        <f t="shared" si="55"/>
        <v>2134.291954794689</v>
      </c>
      <c r="L330" s="36">
        <f t="shared" si="56"/>
        <v>5837268.3213473009</v>
      </c>
      <c r="M330" s="36">
        <f t="shared" si="57"/>
        <v>5615322.133064827</v>
      </c>
      <c r="N330" s="40">
        <f>'jan-feb'!M330</f>
        <v>2149837.1143546281</v>
      </c>
      <c r="O330" s="40">
        <f t="shared" si="59"/>
        <v>3465485.0187101988</v>
      </c>
      <c r="Q330" s="4"/>
      <c r="R330" s="4"/>
      <c r="S330" s="4"/>
      <c r="T330" s="4"/>
    </row>
    <row r="331" spans="1:20" s="34" customFormat="1" x14ac:dyDescent="0.3">
      <c r="A331" s="33">
        <v>1718</v>
      </c>
      <c r="B331" s="34" t="s">
        <v>383</v>
      </c>
      <c r="C331" s="35">
        <v>19782</v>
      </c>
      <c r="D331" s="35">
        <v>3531</v>
      </c>
      <c r="E331" s="36">
        <f t="shared" si="51"/>
        <v>5602.3789294817334</v>
      </c>
      <c r="F331" s="37">
        <f t="shared" si="58"/>
        <v>0.69628075347291118</v>
      </c>
      <c r="G331" s="38">
        <f t="shared" si="52"/>
        <v>1466.262250163687</v>
      </c>
      <c r="H331" s="38">
        <f t="shared" si="53"/>
        <v>573.70441880407509</v>
      </c>
      <c r="I331" s="36">
        <f t="shared" si="54"/>
        <v>2039.966668967762</v>
      </c>
      <c r="J331" s="39">
        <f t="shared" si="60"/>
        <v>-84.358110331613403</v>
      </c>
      <c r="K331" s="36">
        <f t="shared" si="55"/>
        <v>1955.6085586361485</v>
      </c>
      <c r="L331" s="36">
        <f t="shared" si="56"/>
        <v>7203122.3081251672</v>
      </c>
      <c r="M331" s="36">
        <f t="shared" si="57"/>
        <v>6905253.8205442401</v>
      </c>
      <c r="N331" s="40">
        <f>'jan-feb'!M331</f>
        <v>2903964.8045557556</v>
      </c>
      <c r="O331" s="40">
        <f t="shared" si="59"/>
        <v>4001289.0159884845</v>
      </c>
      <c r="Q331" s="4"/>
      <c r="R331" s="4"/>
      <c r="S331" s="4"/>
      <c r="T331" s="4"/>
    </row>
    <row r="332" spans="1:20" s="34" customFormat="1" x14ac:dyDescent="0.3">
      <c r="A332" s="33">
        <v>1719</v>
      </c>
      <c r="B332" s="34" t="s">
        <v>384</v>
      </c>
      <c r="C332" s="35">
        <v>124470</v>
      </c>
      <c r="D332" s="35">
        <v>19610</v>
      </c>
      <c r="E332" s="36">
        <f t="shared" si="51"/>
        <v>6347.2718001019884</v>
      </c>
      <c r="F332" s="37">
        <f t="shared" si="58"/>
        <v>0.78885831306687659</v>
      </c>
      <c r="G332" s="38">
        <f t="shared" si="52"/>
        <v>1019.3265277915339</v>
      </c>
      <c r="H332" s="38">
        <f t="shared" si="53"/>
        <v>312.99191408698584</v>
      </c>
      <c r="I332" s="36">
        <f t="shared" si="54"/>
        <v>1332.3184418785197</v>
      </c>
      <c r="J332" s="39">
        <f t="shared" si="60"/>
        <v>-84.358110331613403</v>
      </c>
      <c r="K332" s="36">
        <f t="shared" si="55"/>
        <v>1247.9603315469062</v>
      </c>
      <c r="L332" s="36">
        <f t="shared" si="56"/>
        <v>26126764.64523777</v>
      </c>
      <c r="M332" s="36">
        <f t="shared" si="57"/>
        <v>24472502.10163483</v>
      </c>
      <c r="N332" s="40">
        <f>'jan-feb'!M332</f>
        <v>11935476.116493454</v>
      </c>
      <c r="O332" s="40">
        <f t="shared" si="59"/>
        <v>12537025.985141376</v>
      </c>
      <c r="Q332" s="4"/>
      <c r="R332" s="4"/>
      <c r="S332" s="4"/>
      <c r="T332" s="4"/>
    </row>
    <row r="333" spans="1:20" s="34" customFormat="1" x14ac:dyDescent="0.3">
      <c r="A333" s="33">
        <v>1721</v>
      </c>
      <c r="B333" s="34" t="s">
        <v>385</v>
      </c>
      <c r="C333" s="35">
        <v>87742</v>
      </c>
      <c r="D333" s="35">
        <v>14885</v>
      </c>
      <c r="E333" s="36">
        <f t="shared" si="51"/>
        <v>5894.6590527376557</v>
      </c>
      <c r="F333" s="37">
        <f t="shared" si="58"/>
        <v>0.73260621931651049</v>
      </c>
      <c r="G333" s="38">
        <f t="shared" si="52"/>
        <v>1290.8941762101335</v>
      </c>
      <c r="H333" s="38">
        <f t="shared" si="53"/>
        <v>471.40637566450232</v>
      </c>
      <c r="I333" s="36">
        <f t="shared" si="54"/>
        <v>1762.3005518746359</v>
      </c>
      <c r="J333" s="39">
        <f t="shared" si="60"/>
        <v>-84.358110331613403</v>
      </c>
      <c r="K333" s="36">
        <f t="shared" si="55"/>
        <v>1677.9424415430224</v>
      </c>
      <c r="L333" s="36">
        <f t="shared" si="56"/>
        <v>26231843.714653954</v>
      </c>
      <c r="M333" s="36">
        <f t="shared" si="57"/>
        <v>24976173.24236789</v>
      </c>
      <c r="N333" s="40">
        <f>'jan-feb'!M333</f>
        <v>10334918.242937531</v>
      </c>
      <c r="O333" s="40">
        <f t="shared" si="59"/>
        <v>14641254.999430358</v>
      </c>
      <c r="Q333" s="4"/>
      <c r="R333" s="4"/>
      <c r="S333" s="4"/>
      <c r="T333" s="4"/>
    </row>
    <row r="334" spans="1:20" s="34" customFormat="1" x14ac:dyDescent="0.3">
      <c r="A334" s="33">
        <v>1724</v>
      </c>
      <c r="B334" s="34" t="s">
        <v>386</v>
      </c>
      <c r="C334" s="35">
        <v>13931</v>
      </c>
      <c r="D334" s="35">
        <v>2527</v>
      </c>
      <c r="E334" s="36">
        <f t="shared" si="51"/>
        <v>5512.8611001187182</v>
      </c>
      <c r="F334" s="37">
        <f t="shared" si="58"/>
        <v>0.68515520440479316</v>
      </c>
      <c r="G334" s="38">
        <f t="shared" si="52"/>
        <v>1519.972947781496</v>
      </c>
      <c r="H334" s="38">
        <f t="shared" si="53"/>
        <v>605.03565908113046</v>
      </c>
      <c r="I334" s="36">
        <f t="shared" si="54"/>
        <v>2125.0086068626265</v>
      </c>
      <c r="J334" s="39">
        <f t="shared" si="60"/>
        <v>-84.358110331613403</v>
      </c>
      <c r="K334" s="36">
        <f t="shared" si="55"/>
        <v>2040.650496531013</v>
      </c>
      <c r="L334" s="36">
        <f t="shared" si="56"/>
        <v>5369896.7495418573</v>
      </c>
      <c r="M334" s="36">
        <f t="shared" si="57"/>
        <v>5156723.8047338696</v>
      </c>
      <c r="N334" s="40">
        <f>'jan-feb'!M334</f>
        <v>1509704.8034869425</v>
      </c>
      <c r="O334" s="40">
        <f t="shared" si="59"/>
        <v>3647019.0012469273</v>
      </c>
      <c r="Q334" s="4"/>
      <c r="R334" s="4"/>
      <c r="S334" s="4"/>
      <c r="T334" s="4"/>
    </row>
    <row r="335" spans="1:20" s="34" customFormat="1" x14ac:dyDescent="0.3">
      <c r="A335" s="33">
        <v>1725</v>
      </c>
      <c r="B335" s="34" t="s">
        <v>387</v>
      </c>
      <c r="C335" s="35">
        <v>8385</v>
      </c>
      <c r="D335" s="35">
        <v>1622</v>
      </c>
      <c r="E335" s="36">
        <f t="shared" si="51"/>
        <v>5169.5437731196052</v>
      </c>
      <c r="F335" s="37">
        <f t="shared" si="58"/>
        <v>0.64248667909935442</v>
      </c>
      <c r="G335" s="38">
        <f t="shared" si="52"/>
        <v>1725.9633439809638</v>
      </c>
      <c r="H335" s="38">
        <f t="shared" si="53"/>
        <v>725.19672353082001</v>
      </c>
      <c r="I335" s="36">
        <f t="shared" si="54"/>
        <v>2451.1600675117838</v>
      </c>
      <c r="J335" s="39">
        <f t="shared" si="60"/>
        <v>-84.358110331613403</v>
      </c>
      <c r="K335" s="36">
        <f t="shared" si="55"/>
        <v>2366.8019571801706</v>
      </c>
      <c r="L335" s="36">
        <f t="shared" si="56"/>
        <v>3975781.6295041135</v>
      </c>
      <c r="M335" s="36">
        <f t="shared" si="57"/>
        <v>3838952.7745462367</v>
      </c>
      <c r="N335" s="40">
        <f>'jan-feb'!M335</f>
        <v>1767143.3483402538</v>
      </c>
      <c r="O335" s="40">
        <f t="shared" si="59"/>
        <v>2071809.4262059829</v>
      </c>
      <c r="Q335" s="4"/>
      <c r="R335" s="4"/>
      <c r="S335" s="4"/>
      <c r="T335" s="4"/>
    </row>
    <row r="336" spans="1:20" s="34" customFormat="1" x14ac:dyDescent="0.3">
      <c r="A336" s="33">
        <v>1736</v>
      </c>
      <c r="B336" s="34" t="s">
        <v>388</v>
      </c>
      <c r="C336" s="35">
        <v>12315</v>
      </c>
      <c r="D336" s="35">
        <v>2139</v>
      </c>
      <c r="E336" s="36">
        <f t="shared" si="51"/>
        <v>5757.3632538569427</v>
      </c>
      <c r="F336" s="37">
        <f t="shared" si="58"/>
        <v>0.71554267836424368</v>
      </c>
      <c r="G336" s="38">
        <f t="shared" si="52"/>
        <v>1373.2716555385614</v>
      </c>
      <c r="H336" s="38">
        <f t="shared" si="53"/>
        <v>519.45990527275183</v>
      </c>
      <c r="I336" s="36">
        <f t="shared" si="54"/>
        <v>1892.7315608113131</v>
      </c>
      <c r="J336" s="39">
        <f t="shared" si="60"/>
        <v>-84.358110331613403</v>
      </c>
      <c r="K336" s="36">
        <f t="shared" si="55"/>
        <v>1808.3734504796996</v>
      </c>
      <c r="L336" s="36">
        <f t="shared" si="56"/>
        <v>4048552.8085753988</v>
      </c>
      <c r="M336" s="36">
        <f t="shared" si="57"/>
        <v>3868110.8105760776</v>
      </c>
      <c r="N336" s="40">
        <f>'jan-feb'!M336</f>
        <v>1226974.6437113462</v>
      </c>
      <c r="O336" s="40">
        <f t="shared" si="59"/>
        <v>2641136.1668647313</v>
      </c>
      <c r="Q336" s="4"/>
      <c r="R336" s="4"/>
      <c r="S336" s="4"/>
      <c r="T336" s="4"/>
    </row>
    <row r="337" spans="1:20" s="34" customFormat="1" x14ac:dyDescent="0.3">
      <c r="A337" s="33">
        <v>1738</v>
      </c>
      <c r="B337" s="34" t="s">
        <v>389</v>
      </c>
      <c r="C337" s="35">
        <v>9509</v>
      </c>
      <c r="D337" s="35">
        <v>1375</v>
      </c>
      <c r="E337" s="36">
        <f t="shared" si="51"/>
        <v>6915.636363636364</v>
      </c>
      <c r="F337" s="37">
        <f t="shared" si="58"/>
        <v>0.85949639583962234</v>
      </c>
      <c r="G337" s="38">
        <f t="shared" si="52"/>
        <v>678.30778967090862</v>
      </c>
      <c r="H337" s="38">
        <f t="shared" si="53"/>
        <v>114.06431684995445</v>
      </c>
      <c r="I337" s="36">
        <f t="shared" si="54"/>
        <v>792.3721065208631</v>
      </c>
      <c r="J337" s="39">
        <f t="shared" si="60"/>
        <v>-84.358110331613403</v>
      </c>
      <c r="K337" s="36">
        <f t="shared" si="55"/>
        <v>708.01399618924972</v>
      </c>
      <c r="L337" s="36">
        <f t="shared" si="56"/>
        <v>1089511.6464661867</v>
      </c>
      <c r="M337" s="36">
        <f t="shared" si="57"/>
        <v>973519.24476021843</v>
      </c>
      <c r="N337" s="40">
        <f>'jan-feb'!M337</f>
        <v>-100169.34977979172</v>
      </c>
      <c r="O337" s="40">
        <f t="shared" si="59"/>
        <v>1073688.5945400102</v>
      </c>
      <c r="Q337" s="4"/>
      <c r="R337" s="4"/>
      <c r="S337" s="4"/>
      <c r="T337" s="4"/>
    </row>
    <row r="338" spans="1:20" s="34" customFormat="1" x14ac:dyDescent="0.3">
      <c r="A338" s="33">
        <v>1739</v>
      </c>
      <c r="B338" s="34" t="s">
        <v>390</v>
      </c>
      <c r="C338" s="35">
        <v>4833</v>
      </c>
      <c r="D338" s="35">
        <v>469</v>
      </c>
      <c r="E338" s="36">
        <f t="shared" si="51"/>
        <v>10304.904051172707</v>
      </c>
      <c r="F338" s="37">
        <f t="shared" si="58"/>
        <v>1.2807249290937099</v>
      </c>
      <c r="G338" s="38">
        <f t="shared" si="52"/>
        <v>-1355.2528228508972</v>
      </c>
      <c r="H338" s="38">
        <f t="shared" si="53"/>
        <v>0</v>
      </c>
      <c r="I338" s="36">
        <f t="shared" si="54"/>
        <v>-1355.2528228508972</v>
      </c>
      <c r="J338" s="39">
        <f t="shared" si="60"/>
        <v>-84.358110331613403</v>
      </c>
      <c r="K338" s="36">
        <f t="shared" si="55"/>
        <v>-1439.6109331825107</v>
      </c>
      <c r="L338" s="36">
        <f t="shared" si="56"/>
        <v>-635613.57391707075</v>
      </c>
      <c r="M338" s="36">
        <f t="shared" si="57"/>
        <v>-675177.52766259748</v>
      </c>
      <c r="N338" s="40">
        <f>'jan-feb'!M338</f>
        <v>-964601.90912488895</v>
      </c>
      <c r="O338" s="40">
        <f t="shared" si="59"/>
        <v>289424.38146229147</v>
      </c>
      <c r="Q338" s="4"/>
      <c r="R338" s="4"/>
      <c r="S338" s="4"/>
      <c r="T338" s="4"/>
    </row>
    <row r="339" spans="1:20" s="34" customFormat="1" x14ac:dyDescent="0.3">
      <c r="A339" s="33">
        <v>1740</v>
      </c>
      <c r="B339" s="34" t="s">
        <v>391</v>
      </c>
      <c r="C339" s="35">
        <v>9500</v>
      </c>
      <c r="D339" s="35">
        <v>867</v>
      </c>
      <c r="E339" s="36">
        <f t="shared" si="51"/>
        <v>10957.324106113034</v>
      </c>
      <c r="F339" s="37">
        <f t="shared" si="58"/>
        <v>1.3618096849005994</v>
      </c>
      <c r="G339" s="38">
        <f t="shared" si="52"/>
        <v>-1746.7048558150932</v>
      </c>
      <c r="H339" s="38">
        <f t="shared" si="53"/>
        <v>0</v>
      </c>
      <c r="I339" s="36">
        <f t="shared" si="54"/>
        <v>-1746.7048558150932</v>
      </c>
      <c r="J339" s="39">
        <f t="shared" si="60"/>
        <v>-84.358110331613403</v>
      </c>
      <c r="K339" s="36">
        <f t="shared" si="55"/>
        <v>-1831.0629661467067</v>
      </c>
      <c r="L339" s="36">
        <f t="shared" si="56"/>
        <v>-1514393.1099916857</v>
      </c>
      <c r="M339" s="36">
        <f t="shared" si="57"/>
        <v>-1587531.5916491947</v>
      </c>
      <c r="N339" s="40">
        <f>'jan-feb'!M339</f>
        <v>-2354166.8554611485</v>
      </c>
      <c r="O339" s="40">
        <f t="shared" si="59"/>
        <v>766635.26381195383</v>
      </c>
      <c r="Q339" s="4"/>
      <c r="R339" s="4"/>
      <c r="S339" s="4"/>
      <c r="T339" s="4"/>
    </row>
    <row r="340" spans="1:20" s="34" customFormat="1" x14ac:dyDescent="0.3">
      <c r="A340" s="33">
        <v>1742</v>
      </c>
      <c r="B340" s="34" t="s">
        <v>392</v>
      </c>
      <c r="C340" s="35">
        <v>17941</v>
      </c>
      <c r="D340" s="35">
        <v>2466</v>
      </c>
      <c r="E340" s="36">
        <f t="shared" si="51"/>
        <v>7275.344687753447</v>
      </c>
      <c r="F340" s="37">
        <f t="shared" si="58"/>
        <v>0.90420204429705187</v>
      </c>
      <c r="G340" s="38">
        <f t="shared" si="52"/>
        <v>462.48279520065876</v>
      </c>
      <c r="H340" s="38">
        <f t="shared" si="53"/>
        <v>0</v>
      </c>
      <c r="I340" s="36">
        <f t="shared" si="54"/>
        <v>462.48279520065876</v>
      </c>
      <c r="J340" s="39">
        <f t="shared" si="60"/>
        <v>-84.358110331613403</v>
      </c>
      <c r="K340" s="36">
        <f t="shared" si="55"/>
        <v>378.12468486904538</v>
      </c>
      <c r="L340" s="36">
        <f t="shared" si="56"/>
        <v>1140482.5729648245</v>
      </c>
      <c r="M340" s="36">
        <f t="shared" si="57"/>
        <v>932455.47288706596</v>
      </c>
      <c r="N340" s="40">
        <f>'jan-feb'!M340</f>
        <v>-478190.848405066</v>
      </c>
      <c r="O340" s="40">
        <f t="shared" si="59"/>
        <v>1410646.3212921319</v>
      </c>
      <c r="Q340" s="4"/>
      <c r="R340" s="4"/>
      <c r="S340" s="4"/>
      <c r="T340" s="4"/>
    </row>
    <row r="341" spans="1:20" s="34" customFormat="1" x14ac:dyDescent="0.3">
      <c r="A341" s="33">
        <v>1743</v>
      </c>
      <c r="B341" s="34" t="s">
        <v>393</v>
      </c>
      <c r="C341" s="35">
        <v>7169</v>
      </c>
      <c r="D341" s="35">
        <v>1250</v>
      </c>
      <c r="E341" s="36">
        <f t="shared" si="51"/>
        <v>5735.2</v>
      </c>
      <c r="F341" s="37">
        <f t="shared" si="58"/>
        <v>0.71278816152609914</v>
      </c>
      <c r="G341" s="38">
        <f t="shared" si="52"/>
        <v>1386.5696078527271</v>
      </c>
      <c r="H341" s="38">
        <f t="shared" si="53"/>
        <v>527.21704412268184</v>
      </c>
      <c r="I341" s="36">
        <f t="shared" si="54"/>
        <v>1913.7866519754089</v>
      </c>
      <c r="J341" s="39">
        <f t="shared" si="60"/>
        <v>-84.358110331613403</v>
      </c>
      <c r="K341" s="36">
        <f t="shared" si="55"/>
        <v>1829.4285416437954</v>
      </c>
      <c r="L341" s="36">
        <f t="shared" si="56"/>
        <v>2392233.3149692612</v>
      </c>
      <c r="M341" s="36">
        <f t="shared" si="57"/>
        <v>2286785.6770547442</v>
      </c>
      <c r="N341" s="40">
        <f>'jan-feb'!M341</f>
        <v>1059591.2363904547</v>
      </c>
      <c r="O341" s="40">
        <f t="shared" si="59"/>
        <v>1227194.4406642895</v>
      </c>
      <c r="Q341" s="4"/>
      <c r="R341" s="4"/>
      <c r="S341" s="4"/>
      <c r="T341" s="4"/>
    </row>
    <row r="342" spans="1:20" s="34" customFormat="1" x14ac:dyDescent="0.3">
      <c r="A342" s="33">
        <v>1744</v>
      </c>
      <c r="B342" s="34" t="s">
        <v>394</v>
      </c>
      <c r="C342" s="35">
        <v>23874</v>
      </c>
      <c r="D342" s="35">
        <v>3825</v>
      </c>
      <c r="E342" s="36">
        <f t="shared" si="51"/>
        <v>6241.5686274509808</v>
      </c>
      <c r="F342" s="37">
        <f t="shared" si="58"/>
        <v>0.7757212001324737</v>
      </c>
      <c r="G342" s="38">
        <f t="shared" si="52"/>
        <v>1082.7484313821385</v>
      </c>
      <c r="H342" s="38">
        <f t="shared" si="53"/>
        <v>349.98802451483857</v>
      </c>
      <c r="I342" s="36">
        <f t="shared" si="54"/>
        <v>1432.7364558969771</v>
      </c>
      <c r="J342" s="39">
        <f t="shared" si="60"/>
        <v>-84.358110331613403</v>
      </c>
      <c r="K342" s="36">
        <f t="shared" si="55"/>
        <v>1348.3783455653636</v>
      </c>
      <c r="L342" s="36">
        <f t="shared" si="56"/>
        <v>5480216.9438059377</v>
      </c>
      <c r="M342" s="36">
        <f t="shared" si="57"/>
        <v>5157547.1717875153</v>
      </c>
      <c r="N342" s="40">
        <f>'jan-feb'!M342</f>
        <v>2278080.1833547903</v>
      </c>
      <c r="O342" s="40">
        <f t="shared" si="59"/>
        <v>2879466.988432725</v>
      </c>
      <c r="Q342" s="4"/>
      <c r="R342" s="4"/>
      <c r="S342" s="4"/>
      <c r="T342" s="4"/>
    </row>
    <row r="343" spans="1:20" s="34" customFormat="1" x14ac:dyDescent="0.3">
      <c r="A343" s="33">
        <v>1748</v>
      </c>
      <c r="B343" s="34" t="s">
        <v>395</v>
      </c>
      <c r="C343" s="35">
        <v>3262</v>
      </c>
      <c r="D343" s="35">
        <v>633</v>
      </c>
      <c r="E343" s="36">
        <f t="shared" si="51"/>
        <v>5153.2385466034757</v>
      </c>
      <c r="F343" s="37">
        <f t="shared" si="58"/>
        <v>0.64046021577955758</v>
      </c>
      <c r="G343" s="38">
        <f t="shared" si="52"/>
        <v>1735.7464798906415</v>
      </c>
      <c r="H343" s="38">
        <f t="shared" si="53"/>
        <v>730.90355281146526</v>
      </c>
      <c r="I343" s="36">
        <f t="shared" si="54"/>
        <v>2466.6500327021067</v>
      </c>
      <c r="J343" s="39">
        <f t="shared" si="60"/>
        <v>-84.358110331613403</v>
      </c>
      <c r="K343" s="36">
        <f t="shared" si="55"/>
        <v>2382.2919223704935</v>
      </c>
      <c r="L343" s="36">
        <f t="shared" si="56"/>
        <v>1561389.4707004335</v>
      </c>
      <c r="M343" s="36">
        <f t="shared" si="57"/>
        <v>1507990.7868605223</v>
      </c>
      <c r="N343" s="40">
        <f>'jan-feb'!M343</f>
        <v>736334.64210812619</v>
      </c>
      <c r="O343" s="40">
        <f t="shared" si="59"/>
        <v>771656.14475239615</v>
      </c>
      <c r="Q343" s="4"/>
      <c r="R343" s="4"/>
      <c r="S343" s="4"/>
      <c r="T343" s="4"/>
    </row>
    <row r="344" spans="1:20" s="34" customFormat="1" x14ac:dyDescent="0.3">
      <c r="A344" s="33">
        <v>1749</v>
      </c>
      <c r="B344" s="34" t="s">
        <v>396</v>
      </c>
      <c r="C344" s="35">
        <v>7135</v>
      </c>
      <c r="D344" s="35">
        <v>1103</v>
      </c>
      <c r="E344" s="36">
        <f t="shared" si="51"/>
        <v>6468.7216681776972</v>
      </c>
      <c r="F344" s="37">
        <f t="shared" si="58"/>
        <v>0.80395247337223152</v>
      </c>
      <c r="G344" s="38">
        <f t="shared" si="52"/>
        <v>946.45660694610865</v>
      </c>
      <c r="H344" s="38">
        <f t="shared" si="53"/>
        <v>270.48446026048782</v>
      </c>
      <c r="I344" s="36">
        <f t="shared" si="54"/>
        <v>1216.9410672065965</v>
      </c>
      <c r="J344" s="39">
        <f t="shared" si="60"/>
        <v>-84.358110331613403</v>
      </c>
      <c r="K344" s="36">
        <f t="shared" si="55"/>
        <v>1132.582956874983</v>
      </c>
      <c r="L344" s="36">
        <f t="shared" si="56"/>
        <v>1342285.9971288759</v>
      </c>
      <c r="M344" s="36">
        <f t="shared" si="57"/>
        <v>1249239.0014331061</v>
      </c>
      <c r="N344" s="40">
        <f>'jan-feb'!M344</f>
        <v>457208.54699093715</v>
      </c>
      <c r="O344" s="40">
        <f t="shared" si="59"/>
        <v>792030.45444216905</v>
      </c>
      <c r="Q344" s="4"/>
      <c r="R344" s="4"/>
      <c r="S344" s="4"/>
      <c r="T344" s="4"/>
    </row>
    <row r="345" spans="1:20" s="34" customFormat="1" x14ac:dyDescent="0.3">
      <c r="A345" s="33">
        <v>1750</v>
      </c>
      <c r="B345" s="34" t="s">
        <v>397</v>
      </c>
      <c r="C345" s="35">
        <v>30260</v>
      </c>
      <c r="D345" s="35">
        <v>4387</v>
      </c>
      <c r="E345" s="36">
        <f t="shared" si="51"/>
        <v>6897.6521540916347</v>
      </c>
      <c r="F345" s="37">
        <f t="shared" si="58"/>
        <v>0.85726126338427855</v>
      </c>
      <c r="G345" s="38">
        <f t="shared" si="52"/>
        <v>689.09831539774621</v>
      </c>
      <c r="H345" s="38">
        <f t="shared" si="53"/>
        <v>120.35879019060971</v>
      </c>
      <c r="I345" s="36">
        <f t="shared" si="54"/>
        <v>809.45710558835594</v>
      </c>
      <c r="J345" s="39">
        <f t="shared" si="60"/>
        <v>-84.358110331613403</v>
      </c>
      <c r="K345" s="36">
        <f t="shared" si="55"/>
        <v>725.09899525674257</v>
      </c>
      <c r="L345" s="36">
        <f t="shared" si="56"/>
        <v>3551088.3222161178</v>
      </c>
      <c r="M345" s="36">
        <f t="shared" si="57"/>
        <v>3181009.2921913299</v>
      </c>
      <c r="N345" s="40">
        <f>'jan-feb'!M345</f>
        <v>538031.60910258454</v>
      </c>
      <c r="O345" s="40">
        <f t="shared" si="59"/>
        <v>2642977.6830887455</v>
      </c>
      <c r="Q345" s="4"/>
      <c r="R345" s="4"/>
      <c r="S345" s="4"/>
      <c r="T345" s="4"/>
    </row>
    <row r="346" spans="1:20" s="34" customFormat="1" x14ac:dyDescent="0.3">
      <c r="A346" s="33">
        <v>1751</v>
      </c>
      <c r="B346" s="34" t="s">
        <v>398</v>
      </c>
      <c r="C346" s="35">
        <v>31484</v>
      </c>
      <c r="D346" s="35">
        <v>5126</v>
      </c>
      <c r="E346" s="36">
        <f t="shared" si="51"/>
        <v>6142.0210690596959</v>
      </c>
      <c r="F346" s="37">
        <f t="shared" si="58"/>
        <v>0.76334912572702385</v>
      </c>
      <c r="G346" s="38">
        <f t="shared" si="52"/>
        <v>1142.4769664169094</v>
      </c>
      <c r="H346" s="38">
        <f t="shared" si="53"/>
        <v>384.82966995178822</v>
      </c>
      <c r="I346" s="36">
        <f t="shared" si="54"/>
        <v>1527.3066363686976</v>
      </c>
      <c r="J346" s="39">
        <f t="shared" si="60"/>
        <v>-84.358110331613403</v>
      </c>
      <c r="K346" s="36">
        <f t="shared" si="55"/>
        <v>1442.9485260370841</v>
      </c>
      <c r="L346" s="36">
        <f t="shared" si="56"/>
        <v>7828973.8180259438</v>
      </c>
      <c r="M346" s="36">
        <f t="shared" si="57"/>
        <v>7396554.1444660928</v>
      </c>
      <c r="N346" s="40">
        <f>'jan-feb'!M346</f>
        <v>2490435.8221899751</v>
      </c>
      <c r="O346" s="40">
        <f t="shared" si="59"/>
        <v>4906118.3222761173</v>
      </c>
      <c r="Q346" s="4"/>
      <c r="R346" s="4"/>
      <c r="S346" s="4"/>
      <c r="T346" s="4"/>
    </row>
    <row r="347" spans="1:20" s="34" customFormat="1" x14ac:dyDescent="0.3">
      <c r="A347" s="33">
        <v>1755</v>
      </c>
      <c r="B347" s="34" t="s">
        <v>399</v>
      </c>
      <c r="C347" s="35">
        <v>3172</v>
      </c>
      <c r="D347" s="35">
        <v>562</v>
      </c>
      <c r="E347" s="36">
        <f t="shared" si="51"/>
        <v>5644.1281138790036</v>
      </c>
      <c r="F347" s="37">
        <f t="shared" si="58"/>
        <v>0.70146946954065847</v>
      </c>
      <c r="G347" s="38">
        <f t="shared" si="52"/>
        <v>1441.2127395253249</v>
      </c>
      <c r="H347" s="38">
        <f t="shared" si="53"/>
        <v>559.09220426503055</v>
      </c>
      <c r="I347" s="36">
        <f t="shared" si="54"/>
        <v>2000.3049437903555</v>
      </c>
      <c r="J347" s="39">
        <f t="shared" si="60"/>
        <v>-84.358110331613403</v>
      </c>
      <c r="K347" s="36">
        <f t="shared" si="55"/>
        <v>1915.946833458742</v>
      </c>
      <c r="L347" s="36">
        <f t="shared" si="56"/>
        <v>1124171.3784101799</v>
      </c>
      <c r="M347" s="36">
        <f t="shared" si="57"/>
        <v>1076762.120403813</v>
      </c>
      <c r="N347" s="40">
        <f>'jan-feb'!M347</f>
        <v>453285.17988114856</v>
      </c>
      <c r="O347" s="40">
        <f t="shared" si="59"/>
        <v>623476.94052266446</v>
      </c>
      <c r="Q347" s="4"/>
      <c r="R347" s="4"/>
      <c r="S347" s="4"/>
      <c r="T347" s="4"/>
    </row>
    <row r="348" spans="1:20" s="34" customFormat="1" x14ac:dyDescent="0.3">
      <c r="A348" s="33">
        <v>1756</v>
      </c>
      <c r="B348" s="34" t="s">
        <v>400</v>
      </c>
      <c r="C348" s="35">
        <v>42223</v>
      </c>
      <c r="D348" s="35">
        <v>6769</v>
      </c>
      <c r="E348" s="36">
        <f t="shared" si="51"/>
        <v>6237.7012852710886</v>
      </c>
      <c r="F348" s="37">
        <f t="shared" si="58"/>
        <v>0.77524055504208489</v>
      </c>
      <c r="G348" s="38">
        <f t="shared" si="52"/>
        <v>1085.0688366900738</v>
      </c>
      <c r="H348" s="38">
        <f t="shared" si="53"/>
        <v>351.34159427780082</v>
      </c>
      <c r="I348" s="36">
        <f t="shared" si="54"/>
        <v>1436.4104309678746</v>
      </c>
      <c r="J348" s="39">
        <f t="shared" si="60"/>
        <v>-84.358110331613403</v>
      </c>
      <c r="K348" s="36">
        <f t="shared" si="55"/>
        <v>1352.0523206362611</v>
      </c>
      <c r="L348" s="36">
        <f t="shared" si="56"/>
        <v>9723062.2072215434</v>
      </c>
      <c r="M348" s="36">
        <f t="shared" si="57"/>
        <v>9152042.1583868507</v>
      </c>
      <c r="N348" s="40">
        <f>'jan-feb'!M348</f>
        <v>3833890.9833015902</v>
      </c>
      <c r="O348" s="40">
        <f t="shared" si="59"/>
        <v>5318151.1750852605</v>
      </c>
      <c r="Q348" s="4"/>
      <c r="R348" s="4"/>
      <c r="S348" s="4"/>
      <c r="T348" s="4"/>
    </row>
    <row r="349" spans="1:20" s="34" customFormat="1" x14ac:dyDescent="0.3">
      <c r="A349" s="33">
        <v>1804</v>
      </c>
      <c r="B349" s="34" t="s">
        <v>401</v>
      </c>
      <c r="C349" s="35">
        <v>397651</v>
      </c>
      <c r="D349" s="35">
        <v>50488</v>
      </c>
      <c r="E349" s="36">
        <f t="shared" si="51"/>
        <v>7876.1487878307717</v>
      </c>
      <c r="F349" s="37">
        <f t="shared" si="58"/>
        <v>0.97887181168641202</v>
      </c>
      <c r="G349" s="38">
        <f t="shared" si="52"/>
        <v>102.00033515426402</v>
      </c>
      <c r="H349" s="38">
        <f t="shared" si="53"/>
        <v>0</v>
      </c>
      <c r="I349" s="36">
        <f t="shared" si="54"/>
        <v>102.00033515426402</v>
      </c>
      <c r="J349" s="39">
        <f t="shared" si="60"/>
        <v>-84.358110331613403</v>
      </c>
      <c r="K349" s="36">
        <f t="shared" si="55"/>
        <v>17.642224822650618</v>
      </c>
      <c r="L349" s="36">
        <f t="shared" si="56"/>
        <v>5149792.9212684818</v>
      </c>
      <c r="M349" s="36">
        <f t="shared" si="57"/>
        <v>890720.64684598439</v>
      </c>
      <c r="N349" s="40">
        <f>'jan-feb'!M349</f>
        <v>-1070044.7503142708</v>
      </c>
      <c r="O349" s="40">
        <f t="shared" si="59"/>
        <v>1960765.3971602554</v>
      </c>
      <c r="Q349" s="4"/>
      <c r="R349" s="4"/>
      <c r="S349" s="4"/>
      <c r="T349" s="4"/>
    </row>
    <row r="350" spans="1:20" s="34" customFormat="1" x14ac:dyDescent="0.3">
      <c r="A350" s="33">
        <v>1805</v>
      </c>
      <c r="B350" s="34" t="s">
        <v>402</v>
      </c>
      <c r="C350" s="35">
        <v>142700</v>
      </c>
      <c r="D350" s="35">
        <v>18787</v>
      </c>
      <c r="E350" s="36">
        <f t="shared" si="51"/>
        <v>7595.6778623516266</v>
      </c>
      <c r="F350" s="37">
        <f t="shared" si="58"/>
        <v>0.94401402898767384</v>
      </c>
      <c r="G350" s="38">
        <f t="shared" si="52"/>
        <v>270.28289044175108</v>
      </c>
      <c r="H350" s="38">
        <f t="shared" si="53"/>
        <v>0</v>
      </c>
      <c r="I350" s="36">
        <f t="shared" si="54"/>
        <v>270.28289044175108</v>
      </c>
      <c r="J350" s="39">
        <f t="shared" si="60"/>
        <v>-84.358110331613403</v>
      </c>
      <c r="K350" s="36">
        <f t="shared" si="55"/>
        <v>185.92478011013768</v>
      </c>
      <c r="L350" s="36">
        <f t="shared" si="56"/>
        <v>5077804.6627291776</v>
      </c>
      <c r="M350" s="36">
        <f t="shared" si="57"/>
        <v>3492968.8439291567</v>
      </c>
      <c r="N350" s="40">
        <f>'jan-feb'!M350</f>
        <v>-1628738.3085912308</v>
      </c>
      <c r="O350" s="40">
        <f t="shared" si="59"/>
        <v>5121707.1525203874</v>
      </c>
      <c r="Q350" s="4"/>
      <c r="R350" s="4"/>
      <c r="S350" s="4"/>
      <c r="T350" s="4"/>
    </row>
    <row r="351" spans="1:20" s="34" customFormat="1" x14ac:dyDescent="0.3">
      <c r="A351" s="33">
        <v>1811</v>
      </c>
      <c r="B351" s="34" t="s">
        <v>403</v>
      </c>
      <c r="C351" s="35">
        <v>11275</v>
      </c>
      <c r="D351" s="35">
        <v>1465</v>
      </c>
      <c r="E351" s="36">
        <f t="shared" si="51"/>
        <v>7696.2457337883961</v>
      </c>
      <c r="F351" s="37">
        <f t="shared" si="58"/>
        <v>0.95651291101271363</v>
      </c>
      <c r="G351" s="38">
        <f t="shared" si="52"/>
        <v>209.94216757968934</v>
      </c>
      <c r="H351" s="38">
        <f t="shared" si="53"/>
        <v>0</v>
      </c>
      <c r="I351" s="36">
        <f t="shared" si="54"/>
        <v>209.94216757968934</v>
      </c>
      <c r="J351" s="39">
        <f t="shared" si="60"/>
        <v>-84.358110331613403</v>
      </c>
      <c r="K351" s="36">
        <f t="shared" si="55"/>
        <v>125.58405724807594</v>
      </c>
      <c r="L351" s="36">
        <f t="shared" si="56"/>
        <v>307565.2755042449</v>
      </c>
      <c r="M351" s="36">
        <f t="shared" si="57"/>
        <v>183980.64386843125</v>
      </c>
      <c r="N351" s="40">
        <f>'jan-feb'!M351</f>
        <v>-1005709.1617653776</v>
      </c>
      <c r="O351" s="40">
        <f t="shared" si="59"/>
        <v>1189689.805633809</v>
      </c>
      <c r="Q351" s="4"/>
      <c r="R351" s="4"/>
      <c r="S351" s="4"/>
      <c r="T351" s="4"/>
    </row>
    <row r="352" spans="1:20" s="34" customFormat="1" x14ac:dyDescent="0.3">
      <c r="A352" s="33">
        <v>1812</v>
      </c>
      <c r="B352" s="34" t="s">
        <v>404</v>
      </c>
      <c r="C352" s="35">
        <v>11806</v>
      </c>
      <c r="D352" s="35">
        <v>2031</v>
      </c>
      <c r="E352" s="36">
        <f t="shared" si="51"/>
        <v>5812.9000492368295</v>
      </c>
      <c r="F352" s="37">
        <f t="shared" si="58"/>
        <v>0.72244496080877585</v>
      </c>
      <c r="G352" s="38">
        <f t="shared" si="52"/>
        <v>1339.9495783106292</v>
      </c>
      <c r="H352" s="38">
        <f t="shared" si="53"/>
        <v>500.02202688979145</v>
      </c>
      <c r="I352" s="36">
        <f t="shared" si="54"/>
        <v>1839.9716052004208</v>
      </c>
      <c r="J352" s="39">
        <f t="shared" si="60"/>
        <v>-84.358110331613403</v>
      </c>
      <c r="K352" s="36">
        <f t="shared" si="55"/>
        <v>1755.6134948688073</v>
      </c>
      <c r="L352" s="36">
        <f t="shared" si="56"/>
        <v>3736982.3301620544</v>
      </c>
      <c r="M352" s="36">
        <f t="shared" si="57"/>
        <v>3565651.0080785477</v>
      </c>
      <c r="N352" s="40">
        <f>'jan-feb'!M352</f>
        <v>1580585.3208872108</v>
      </c>
      <c r="O352" s="40">
        <f t="shared" si="59"/>
        <v>1985065.6871913369</v>
      </c>
      <c r="Q352" s="4"/>
      <c r="R352" s="4"/>
      <c r="S352" s="4"/>
      <c r="T352" s="4"/>
    </row>
    <row r="353" spans="1:20" s="34" customFormat="1" x14ac:dyDescent="0.3">
      <c r="A353" s="33">
        <v>1813</v>
      </c>
      <c r="B353" s="34" t="s">
        <v>405</v>
      </c>
      <c r="C353" s="35">
        <v>52475</v>
      </c>
      <c r="D353" s="35">
        <v>7962</v>
      </c>
      <c r="E353" s="36">
        <f t="shared" si="51"/>
        <v>6590.6807334840496</v>
      </c>
      <c r="F353" s="37">
        <f t="shared" si="58"/>
        <v>0.81910991826363133</v>
      </c>
      <c r="G353" s="38">
        <f t="shared" si="52"/>
        <v>873.28116776229729</v>
      </c>
      <c r="H353" s="38">
        <f t="shared" si="53"/>
        <v>227.79878740326447</v>
      </c>
      <c r="I353" s="36">
        <f t="shared" si="54"/>
        <v>1101.0799551655618</v>
      </c>
      <c r="J353" s="39">
        <f t="shared" si="60"/>
        <v>-84.358110331613403</v>
      </c>
      <c r="K353" s="36">
        <f t="shared" si="55"/>
        <v>1016.7218448339485</v>
      </c>
      <c r="L353" s="36">
        <f t="shared" si="56"/>
        <v>8766798.6030282043</v>
      </c>
      <c r="M353" s="36">
        <f t="shared" si="57"/>
        <v>8095139.3285678979</v>
      </c>
      <c r="N353" s="40">
        <f>'jan-feb'!M353</f>
        <v>2869407.2993126409</v>
      </c>
      <c r="O353" s="40">
        <f t="shared" si="59"/>
        <v>5225732.029255257</v>
      </c>
      <c r="Q353" s="4"/>
      <c r="R353" s="4"/>
      <c r="S353" s="4"/>
      <c r="T353" s="4"/>
    </row>
    <row r="354" spans="1:20" s="34" customFormat="1" x14ac:dyDescent="0.3">
      <c r="A354" s="33">
        <v>1815</v>
      </c>
      <c r="B354" s="34" t="s">
        <v>406</v>
      </c>
      <c r="C354" s="35">
        <v>6791</v>
      </c>
      <c r="D354" s="35">
        <v>1244</v>
      </c>
      <c r="E354" s="36">
        <f t="shared" si="51"/>
        <v>5459.0032154340834</v>
      </c>
      <c r="F354" s="37">
        <f t="shared" si="58"/>
        <v>0.67846158210599883</v>
      </c>
      <c r="G354" s="38">
        <f t="shared" si="52"/>
        <v>1552.287678592277</v>
      </c>
      <c r="H354" s="38">
        <f t="shared" si="53"/>
        <v>623.88591872075267</v>
      </c>
      <c r="I354" s="36">
        <f t="shared" si="54"/>
        <v>2176.1735973130299</v>
      </c>
      <c r="J354" s="39">
        <f t="shared" si="60"/>
        <v>-84.358110331613403</v>
      </c>
      <c r="K354" s="36">
        <f t="shared" si="55"/>
        <v>2091.8154869814166</v>
      </c>
      <c r="L354" s="36">
        <f t="shared" si="56"/>
        <v>2707159.9550574091</v>
      </c>
      <c r="M354" s="36">
        <f t="shared" si="57"/>
        <v>2602218.4658048823</v>
      </c>
      <c r="N354" s="40">
        <f>'jan-feb'!M354</f>
        <v>1244430.7184557803</v>
      </c>
      <c r="O354" s="40">
        <f t="shared" si="59"/>
        <v>1357787.7473491021</v>
      </c>
      <c r="Q354" s="4"/>
      <c r="R354" s="4"/>
      <c r="S354" s="4"/>
      <c r="T354" s="4"/>
    </row>
    <row r="355" spans="1:20" s="34" customFormat="1" x14ac:dyDescent="0.3">
      <c r="A355" s="33">
        <v>1816</v>
      </c>
      <c r="B355" s="34" t="s">
        <v>407</v>
      </c>
      <c r="C355" s="35">
        <v>2846</v>
      </c>
      <c r="D355" s="35">
        <v>507</v>
      </c>
      <c r="E355" s="36">
        <f t="shared" si="51"/>
        <v>5613.4122287968439</v>
      </c>
      <c r="F355" s="37">
        <f t="shared" si="58"/>
        <v>0.69765200558868479</v>
      </c>
      <c r="G355" s="38">
        <f t="shared" si="52"/>
        <v>1459.6422705746206</v>
      </c>
      <c r="H355" s="38">
        <f t="shared" si="53"/>
        <v>569.84276404378647</v>
      </c>
      <c r="I355" s="36">
        <f t="shared" si="54"/>
        <v>2029.4850346184071</v>
      </c>
      <c r="J355" s="39">
        <f t="shared" si="60"/>
        <v>-84.358110331613403</v>
      </c>
      <c r="K355" s="36">
        <f t="shared" si="55"/>
        <v>1945.1269242867936</v>
      </c>
      <c r="L355" s="36">
        <f t="shared" si="56"/>
        <v>1028948.9125515324</v>
      </c>
      <c r="M355" s="36">
        <f t="shared" si="57"/>
        <v>986179.35061340441</v>
      </c>
      <c r="N355" s="40">
        <f>'jan-feb'!M355</f>
        <v>407563.76547996828</v>
      </c>
      <c r="O355" s="40">
        <f t="shared" si="59"/>
        <v>578615.58513343614</v>
      </c>
      <c r="Q355" s="4"/>
      <c r="R355" s="4"/>
      <c r="S355" s="4"/>
      <c r="T355" s="4"/>
    </row>
    <row r="356" spans="1:20" s="34" customFormat="1" x14ac:dyDescent="0.3">
      <c r="A356" s="33">
        <v>1818</v>
      </c>
      <c r="B356" s="34" t="s">
        <v>322</v>
      </c>
      <c r="C356" s="35">
        <v>11413</v>
      </c>
      <c r="D356" s="35">
        <v>1743</v>
      </c>
      <c r="E356" s="36">
        <f t="shared" si="51"/>
        <v>6547.9059093516926</v>
      </c>
      <c r="F356" s="37">
        <f t="shared" si="58"/>
        <v>0.81379373255905174</v>
      </c>
      <c r="G356" s="38">
        <f t="shared" si="52"/>
        <v>898.9460622417115</v>
      </c>
      <c r="H356" s="38">
        <f t="shared" si="53"/>
        <v>242.76997584958943</v>
      </c>
      <c r="I356" s="36">
        <f t="shared" si="54"/>
        <v>1141.716038091301</v>
      </c>
      <c r="J356" s="39">
        <f t="shared" si="60"/>
        <v>-84.358110331613403</v>
      </c>
      <c r="K356" s="36">
        <f t="shared" si="55"/>
        <v>1057.3579277596875</v>
      </c>
      <c r="L356" s="36">
        <f t="shared" si="56"/>
        <v>1990011.0543931376</v>
      </c>
      <c r="M356" s="36">
        <f t="shared" si="57"/>
        <v>1842974.8680851355</v>
      </c>
      <c r="N356" s="40">
        <f>'jan-feb'!M356</f>
        <v>446530.46002285002</v>
      </c>
      <c r="O356" s="40">
        <f t="shared" si="59"/>
        <v>1396444.4080622855</v>
      </c>
      <c r="Q356" s="4"/>
      <c r="R356" s="4"/>
      <c r="S356" s="4"/>
      <c r="T356" s="4"/>
    </row>
    <row r="357" spans="1:20" s="34" customFormat="1" x14ac:dyDescent="0.3">
      <c r="A357" s="33">
        <v>1820</v>
      </c>
      <c r="B357" s="34" t="s">
        <v>408</v>
      </c>
      <c r="C357" s="35">
        <v>49931</v>
      </c>
      <c r="D357" s="35">
        <v>7437</v>
      </c>
      <c r="E357" s="36">
        <f t="shared" si="51"/>
        <v>6713.8631168481916</v>
      </c>
      <c r="F357" s="37">
        <f t="shared" si="58"/>
        <v>0.83441940085718169</v>
      </c>
      <c r="G357" s="38">
        <f t="shared" si="52"/>
        <v>799.3717377438121</v>
      </c>
      <c r="H357" s="38">
        <f t="shared" si="53"/>
        <v>184.68495322581478</v>
      </c>
      <c r="I357" s="36">
        <f t="shared" si="54"/>
        <v>984.05669096962686</v>
      </c>
      <c r="J357" s="39">
        <f t="shared" si="60"/>
        <v>-84.358110331613403</v>
      </c>
      <c r="K357" s="36">
        <f t="shared" si="55"/>
        <v>899.69858063801348</v>
      </c>
      <c r="L357" s="36">
        <f t="shared" si="56"/>
        <v>7318429.6107411152</v>
      </c>
      <c r="M357" s="36">
        <f t="shared" si="57"/>
        <v>6691058.3442049064</v>
      </c>
      <c r="N357" s="40">
        <f>'jan-feb'!M357</f>
        <v>2175611.9800286493</v>
      </c>
      <c r="O357" s="40">
        <f t="shared" si="59"/>
        <v>4515446.3641762566</v>
      </c>
      <c r="Q357" s="4"/>
      <c r="R357" s="4"/>
      <c r="S357" s="4"/>
      <c r="T357" s="4"/>
    </row>
    <row r="358" spans="1:20" s="34" customFormat="1" x14ac:dyDescent="0.3">
      <c r="A358" s="33">
        <v>1822</v>
      </c>
      <c r="B358" s="34" t="s">
        <v>409</v>
      </c>
      <c r="C358" s="35">
        <v>11937</v>
      </c>
      <c r="D358" s="35">
        <v>2216</v>
      </c>
      <c r="E358" s="36">
        <f t="shared" si="51"/>
        <v>5386.7328519855591</v>
      </c>
      <c r="F358" s="37">
        <f t="shared" si="58"/>
        <v>0.66947960074609913</v>
      </c>
      <c r="G358" s="38">
        <f t="shared" si="52"/>
        <v>1595.6498966613915</v>
      </c>
      <c r="H358" s="38">
        <f t="shared" si="53"/>
        <v>649.18054592773615</v>
      </c>
      <c r="I358" s="36">
        <f t="shared" si="54"/>
        <v>2244.8304425891274</v>
      </c>
      <c r="J358" s="39">
        <f t="shared" si="60"/>
        <v>-84.358110331613403</v>
      </c>
      <c r="K358" s="36">
        <f t="shared" si="55"/>
        <v>2160.4723322575142</v>
      </c>
      <c r="L358" s="36">
        <f t="shared" si="56"/>
        <v>4974544.260777506</v>
      </c>
      <c r="M358" s="36">
        <f t="shared" si="57"/>
        <v>4787606.6882826518</v>
      </c>
      <c r="N358" s="40">
        <f>'jan-feb'!M358</f>
        <v>1936984.6238729975</v>
      </c>
      <c r="O358" s="40">
        <f t="shared" si="59"/>
        <v>2850622.0644096546</v>
      </c>
      <c r="Q358" s="4"/>
      <c r="R358" s="4"/>
      <c r="S358" s="4"/>
      <c r="T358" s="4"/>
    </row>
    <row r="359" spans="1:20" s="34" customFormat="1" x14ac:dyDescent="0.3">
      <c r="A359" s="33">
        <v>1824</v>
      </c>
      <c r="B359" s="34" t="s">
        <v>410</v>
      </c>
      <c r="C359" s="35">
        <v>90704</v>
      </c>
      <c r="D359" s="35">
        <v>13427</v>
      </c>
      <c r="E359" s="36">
        <f t="shared" si="51"/>
        <v>6755.3437104342001</v>
      </c>
      <c r="F359" s="37">
        <f t="shared" si="58"/>
        <v>0.8395747356390868</v>
      </c>
      <c r="G359" s="38">
        <f t="shared" si="52"/>
        <v>774.48338159220691</v>
      </c>
      <c r="H359" s="38">
        <f t="shared" si="53"/>
        <v>170.16674547071179</v>
      </c>
      <c r="I359" s="36">
        <f t="shared" si="54"/>
        <v>944.65012706291873</v>
      </c>
      <c r="J359" s="39">
        <f t="shared" si="60"/>
        <v>-84.358110331613403</v>
      </c>
      <c r="K359" s="36">
        <f t="shared" si="55"/>
        <v>860.29201673130535</v>
      </c>
      <c r="L359" s="36">
        <f t="shared" si="56"/>
        <v>12683817.25607381</v>
      </c>
      <c r="M359" s="36">
        <f t="shared" si="57"/>
        <v>11551140.908651236</v>
      </c>
      <c r="N359" s="40">
        <f>'jan-feb'!M359</f>
        <v>4556062.384811704</v>
      </c>
      <c r="O359" s="40">
        <f t="shared" si="59"/>
        <v>6995078.5238395324</v>
      </c>
      <c r="Q359" s="4"/>
      <c r="R359" s="4"/>
      <c r="S359" s="4"/>
      <c r="T359" s="4"/>
    </row>
    <row r="360" spans="1:20" s="34" customFormat="1" x14ac:dyDescent="0.3">
      <c r="A360" s="33">
        <v>1825</v>
      </c>
      <c r="B360" s="34" t="s">
        <v>411</v>
      </c>
      <c r="C360" s="35">
        <v>9564</v>
      </c>
      <c r="D360" s="35">
        <v>1462</v>
      </c>
      <c r="E360" s="36">
        <f t="shared" si="51"/>
        <v>6541.7236662106707</v>
      </c>
      <c r="F360" s="37">
        <f t="shared" si="58"/>
        <v>0.81302538451145157</v>
      </c>
      <c r="G360" s="38">
        <f t="shared" si="52"/>
        <v>902.65540812632457</v>
      </c>
      <c r="H360" s="38">
        <f t="shared" si="53"/>
        <v>244.93376094894708</v>
      </c>
      <c r="I360" s="36">
        <f t="shared" si="54"/>
        <v>1147.5891690752717</v>
      </c>
      <c r="J360" s="39">
        <f t="shared" si="60"/>
        <v>-84.358110331613403</v>
      </c>
      <c r="K360" s="36">
        <f t="shared" si="55"/>
        <v>1063.2310587436582</v>
      </c>
      <c r="L360" s="36">
        <f t="shared" si="56"/>
        <v>1677775.3651880473</v>
      </c>
      <c r="M360" s="36">
        <f t="shared" si="57"/>
        <v>1554443.8078832282</v>
      </c>
      <c r="N360" s="40">
        <f>'jan-feb'!M360</f>
        <v>23875.498634141455</v>
      </c>
      <c r="O360" s="40">
        <f t="shared" si="59"/>
        <v>1530568.3092490868</v>
      </c>
      <c r="Q360" s="4"/>
      <c r="R360" s="4"/>
      <c r="S360" s="4"/>
      <c r="T360" s="4"/>
    </row>
    <row r="361" spans="1:20" s="34" customFormat="1" x14ac:dyDescent="0.3">
      <c r="A361" s="33">
        <v>1826</v>
      </c>
      <c r="B361" s="34" t="s">
        <v>412</v>
      </c>
      <c r="C361" s="35">
        <v>9017</v>
      </c>
      <c r="D361" s="35">
        <v>1465</v>
      </c>
      <c r="E361" s="36">
        <f t="shared" si="51"/>
        <v>6154.9488054607509</v>
      </c>
      <c r="F361" s="37">
        <f t="shared" si="58"/>
        <v>0.76495582426622066</v>
      </c>
      <c r="G361" s="38">
        <f t="shared" si="52"/>
        <v>1134.7203245762764</v>
      </c>
      <c r="H361" s="38">
        <f t="shared" si="53"/>
        <v>380.30496221141902</v>
      </c>
      <c r="I361" s="36">
        <f t="shared" si="54"/>
        <v>1515.0252867876954</v>
      </c>
      <c r="J361" s="39">
        <f t="shared" si="60"/>
        <v>-84.358110331613403</v>
      </c>
      <c r="K361" s="36">
        <f t="shared" si="55"/>
        <v>1430.667176456082</v>
      </c>
      <c r="L361" s="36">
        <f t="shared" si="56"/>
        <v>2219512.045143974</v>
      </c>
      <c r="M361" s="36">
        <f t="shared" si="57"/>
        <v>2095927.41350816</v>
      </c>
      <c r="N361" s="40">
        <f>'jan-feb'!M361</f>
        <v>212890.83823462212</v>
      </c>
      <c r="O361" s="40">
        <f t="shared" si="59"/>
        <v>1883036.575273538</v>
      </c>
      <c r="Q361" s="4"/>
      <c r="R361" s="4"/>
      <c r="S361" s="4"/>
      <c r="T361" s="4"/>
    </row>
    <row r="362" spans="1:20" s="34" customFormat="1" x14ac:dyDescent="0.3">
      <c r="A362" s="33">
        <v>1827</v>
      </c>
      <c r="B362" s="34" t="s">
        <v>413</v>
      </c>
      <c r="C362" s="35">
        <v>9557</v>
      </c>
      <c r="D362" s="35">
        <v>1402</v>
      </c>
      <c r="E362" s="36">
        <f t="shared" si="51"/>
        <v>6816.690442225392</v>
      </c>
      <c r="F362" s="37">
        <f t="shared" si="58"/>
        <v>0.84719909471445964</v>
      </c>
      <c r="G362" s="38">
        <f t="shared" si="52"/>
        <v>737.6753425174918</v>
      </c>
      <c r="H362" s="38">
        <f t="shared" si="53"/>
        <v>148.69538934379466</v>
      </c>
      <c r="I362" s="36">
        <f t="shared" si="54"/>
        <v>886.37073186128646</v>
      </c>
      <c r="J362" s="39">
        <f t="shared" si="60"/>
        <v>-84.358110331613403</v>
      </c>
      <c r="K362" s="36">
        <f t="shared" si="55"/>
        <v>802.01262152967308</v>
      </c>
      <c r="L362" s="36">
        <f t="shared" si="56"/>
        <v>1242691.7660695235</v>
      </c>
      <c r="M362" s="36">
        <f t="shared" si="57"/>
        <v>1124421.6953846016</v>
      </c>
      <c r="N362" s="40">
        <f>'jan-feb'!M362</f>
        <v>-82631.293375467445</v>
      </c>
      <c r="O362" s="40">
        <f t="shared" si="59"/>
        <v>1207052.988760069</v>
      </c>
      <c r="Q362" s="4"/>
      <c r="R362" s="4"/>
      <c r="S362" s="4"/>
      <c r="T362" s="4"/>
    </row>
    <row r="363" spans="1:20" s="34" customFormat="1" x14ac:dyDescent="0.3">
      <c r="A363" s="33">
        <v>1828</v>
      </c>
      <c r="B363" s="34" t="s">
        <v>414</v>
      </c>
      <c r="C363" s="35">
        <v>10232</v>
      </c>
      <c r="D363" s="35">
        <v>1838</v>
      </c>
      <c r="E363" s="36">
        <f t="shared" si="51"/>
        <v>5566.9205658324263</v>
      </c>
      <c r="F363" s="37">
        <f t="shared" si="58"/>
        <v>0.6918738798091657</v>
      </c>
      <c r="G363" s="38">
        <f t="shared" si="52"/>
        <v>1487.5372683532712</v>
      </c>
      <c r="H363" s="38">
        <f t="shared" si="53"/>
        <v>586.11484608133264</v>
      </c>
      <c r="I363" s="36">
        <f t="shared" si="54"/>
        <v>2073.6521144346038</v>
      </c>
      <c r="J363" s="39">
        <f t="shared" si="60"/>
        <v>-84.358110331613403</v>
      </c>
      <c r="K363" s="36">
        <f t="shared" si="55"/>
        <v>1989.2940041029904</v>
      </c>
      <c r="L363" s="36">
        <f t="shared" si="56"/>
        <v>3811372.5863308017</v>
      </c>
      <c r="M363" s="36">
        <f t="shared" si="57"/>
        <v>3656322.379541296</v>
      </c>
      <c r="N363" s="40">
        <f>'jan-feb'!M363</f>
        <v>1710671.9939885242</v>
      </c>
      <c r="O363" s="40">
        <f t="shared" si="59"/>
        <v>1945650.3855527719</v>
      </c>
      <c r="Q363" s="4"/>
      <c r="R363" s="4"/>
      <c r="S363" s="4"/>
      <c r="T363" s="4"/>
    </row>
    <row r="364" spans="1:20" s="34" customFormat="1" x14ac:dyDescent="0.3">
      <c r="A364" s="33">
        <v>1832</v>
      </c>
      <c r="B364" s="34" t="s">
        <v>415</v>
      </c>
      <c r="C364" s="35">
        <v>41010</v>
      </c>
      <c r="D364" s="35">
        <v>4486</v>
      </c>
      <c r="E364" s="36">
        <f t="shared" si="51"/>
        <v>9141.7744092732955</v>
      </c>
      <c r="F364" s="37">
        <f t="shared" si="58"/>
        <v>1.1361676269828871</v>
      </c>
      <c r="G364" s="38">
        <f t="shared" si="52"/>
        <v>-657.37503771125023</v>
      </c>
      <c r="H364" s="38">
        <f t="shared" si="53"/>
        <v>0</v>
      </c>
      <c r="I364" s="36">
        <f t="shared" si="54"/>
        <v>-657.37503771125023</v>
      </c>
      <c r="J364" s="39">
        <f t="shared" si="60"/>
        <v>-84.358110331613403</v>
      </c>
      <c r="K364" s="36">
        <f t="shared" si="55"/>
        <v>-741.7331480428636</v>
      </c>
      <c r="L364" s="36">
        <f t="shared" si="56"/>
        <v>-2948984.4191726684</v>
      </c>
      <c r="M364" s="36">
        <f t="shared" si="57"/>
        <v>-3327414.9021202861</v>
      </c>
      <c r="N364" s="40">
        <f>'jan-feb'!M364</f>
        <v>-6084262.18408156</v>
      </c>
      <c r="O364" s="40">
        <f t="shared" si="59"/>
        <v>2756847.2819612739</v>
      </c>
      <c r="Q364" s="4"/>
      <c r="R364" s="4"/>
      <c r="S364" s="4"/>
      <c r="T364" s="4"/>
    </row>
    <row r="365" spans="1:20" s="34" customFormat="1" x14ac:dyDescent="0.3">
      <c r="A365" s="33">
        <v>1833</v>
      </c>
      <c r="B365" s="34" t="s">
        <v>416</v>
      </c>
      <c r="C365" s="35">
        <v>192934</v>
      </c>
      <c r="D365" s="35">
        <v>26039</v>
      </c>
      <c r="E365" s="36">
        <f t="shared" si="51"/>
        <v>7409.4243250508853</v>
      </c>
      <c r="F365" s="37">
        <f t="shared" si="58"/>
        <v>0.92086587087107319</v>
      </c>
      <c r="G365" s="38">
        <f t="shared" si="52"/>
        <v>382.03501282219582</v>
      </c>
      <c r="H365" s="38">
        <f t="shared" si="53"/>
        <v>0</v>
      </c>
      <c r="I365" s="36">
        <f t="shared" si="54"/>
        <v>382.03501282219582</v>
      </c>
      <c r="J365" s="39">
        <f t="shared" si="60"/>
        <v>-84.358110331613403</v>
      </c>
      <c r="K365" s="36">
        <f t="shared" si="55"/>
        <v>297.67690249058239</v>
      </c>
      <c r="L365" s="36">
        <f t="shared" si="56"/>
        <v>9947809.6988771576</v>
      </c>
      <c r="M365" s="36">
        <f t="shared" si="57"/>
        <v>7751208.8639522754</v>
      </c>
      <c r="N365" s="40">
        <f>'jan-feb'!M365</f>
        <v>-2454857.3810298159</v>
      </c>
      <c r="O365" s="40">
        <f t="shared" si="59"/>
        <v>10206066.244982092</v>
      </c>
      <c r="Q365" s="4"/>
      <c r="R365" s="4"/>
      <c r="S365" s="4"/>
      <c r="T365" s="4"/>
    </row>
    <row r="366" spans="1:20" s="34" customFormat="1" x14ac:dyDescent="0.3">
      <c r="A366" s="33">
        <v>1834</v>
      </c>
      <c r="B366" s="34" t="s">
        <v>417</v>
      </c>
      <c r="C366" s="35">
        <v>13203</v>
      </c>
      <c r="D366" s="35">
        <v>1923</v>
      </c>
      <c r="E366" s="36">
        <f t="shared" si="51"/>
        <v>6865.8346333853351</v>
      </c>
      <c r="F366" s="37">
        <f t="shared" si="58"/>
        <v>0.85330688479441907</v>
      </c>
      <c r="G366" s="38">
        <f t="shared" si="52"/>
        <v>708.18882782152593</v>
      </c>
      <c r="H366" s="38">
        <f t="shared" si="53"/>
        <v>131.49492243781455</v>
      </c>
      <c r="I366" s="36">
        <f t="shared" si="54"/>
        <v>839.68375025934051</v>
      </c>
      <c r="J366" s="39">
        <f t="shared" si="60"/>
        <v>-84.358110331613403</v>
      </c>
      <c r="K366" s="36">
        <f t="shared" si="55"/>
        <v>755.32563992772714</v>
      </c>
      <c r="L366" s="36">
        <f t="shared" si="56"/>
        <v>1614711.8517487119</v>
      </c>
      <c r="M366" s="36">
        <f t="shared" si="57"/>
        <v>1452491.2055810194</v>
      </c>
      <c r="N366" s="40">
        <f>'jan-feb'!M366</f>
        <v>992745.99806307559</v>
      </c>
      <c r="O366" s="40">
        <f t="shared" si="59"/>
        <v>459745.20751794381</v>
      </c>
      <c r="Q366" s="4"/>
      <c r="R366" s="4"/>
      <c r="S366" s="4"/>
      <c r="T366" s="4"/>
    </row>
    <row r="367" spans="1:20" s="34" customFormat="1" x14ac:dyDescent="0.3">
      <c r="A367" s="33">
        <v>1835</v>
      </c>
      <c r="B367" s="34" t="s">
        <v>418</v>
      </c>
      <c r="C367" s="35">
        <v>3086</v>
      </c>
      <c r="D367" s="35">
        <v>478</v>
      </c>
      <c r="E367" s="36">
        <f t="shared" si="51"/>
        <v>6456.0669456066944</v>
      </c>
      <c r="F367" s="37">
        <f t="shared" si="58"/>
        <v>0.80237970582515239</v>
      </c>
      <c r="G367" s="38">
        <f t="shared" si="52"/>
        <v>954.04944048871039</v>
      </c>
      <c r="H367" s="38">
        <f t="shared" si="53"/>
        <v>274.9136131603388</v>
      </c>
      <c r="I367" s="36">
        <f t="shared" si="54"/>
        <v>1228.9630536490492</v>
      </c>
      <c r="J367" s="39">
        <f t="shared" si="60"/>
        <v>-84.358110331613403</v>
      </c>
      <c r="K367" s="36">
        <f t="shared" si="55"/>
        <v>1144.6049433174358</v>
      </c>
      <c r="L367" s="36">
        <f t="shared" si="56"/>
        <v>587444.33964424557</v>
      </c>
      <c r="M367" s="36">
        <f t="shared" si="57"/>
        <v>547121.16290573427</v>
      </c>
      <c r="N367" s="40">
        <f>'jan-feb'!M367</f>
        <v>218587.9287957098</v>
      </c>
      <c r="O367" s="40">
        <f t="shared" si="59"/>
        <v>328533.23411002447</v>
      </c>
      <c r="Q367" s="4"/>
      <c r="R367" s="4"/>
      <c r="S367" s="4"/>
      <c r="T367" s="4"/>
    </row>
    <row r="368" spans="1:20" s="34" customFormat="1" x14ac:dyDescent="0.3">
      <c r="A368" s="33">
        <v>1836</v>
      </c>
      <c r="B368" s="34" t="s">
        <v>419</v>
      </c>
      <c r="C368" s="35">
        <v>7616</v>
      </c>
      <c r="D368" s="35">
        <v>1268</v>
      </c>
      <c r="E368" s="36">
        <f t="shared" si="51"/>
        <v>6006.3091482649843</v>
      </c>
      <c r="F368" s="37">
        <f t="shared" si="58"/>
        <v>0.74648243397774949</v>
      </c>
      <c r="G368" s="38">
        <f t="shared" si="52"/>
        <v>1223.9041188937365</v>
      </c>
      <c r="H368" s="38">
        <f t="shared" si="53"/>
        <v>432.32884222993732</v>
      </c>
      <c r="I368" s="36">
        <f t="shared" si="54"/>
        <v>1656.2329611236737</v>
      </c>
      <c r="J368" s="39">
        <f t="shared" si="60"/>
        <v>-84.358110331613403</v>
      </c>
      <c r="K368" s="36">
        <f t="shared" si="55"/>
        <v>1571.8748507920602</v>
      </c>
      <c r="L368" s="36">
        <f t="shared" si="56"/>
        <v>2100103.3947048183</v>
      </c>
      <c r="M368" s="36">
        <f t="shared" si="57"/>
        <v>1993137.3108043324</v>
      </c>
      <c r="N368" s="40">
        <f>'jan-feb'!M368</f>
        <v>395822.79019447742</v>
      </c>
      <c r="O368" s="40">
        <f t="shared" si="59"/>
        <v>1597314.520609855</v>
      </c>
      <c r="Q368" s="4"/>
      <c r="R368" s="4"/>
      <c r="S368" s="4"/>
      <c r="T368" s="4"/>
    </row>
    <row r="369" spans="1:20" s="34" customFormat="1" x14ac:dyDescent="0.3">
      <c r="A369" s="33">
        <v>1837</v>
      </c>
      <c r="B369" s="34" t="s">
        <v>420</v>
      </c>
      <c r="C369" s="35">
        <v>56563</v>
      </c>
      <c r="D369" s="35">
        <v>6471</v>
      </c>
      <c r="E369" s="36">
        <f t="shared" si="51"/>
        <v>8740.9983001081746</v>
      </c>
      <c r="F369" s="37">
        <f t="shared" si="58"/>
        <v>1.086357948848665</v>
      </c>
      <c r="G369" s="38">
        <f t="shared" si="52"/>
        <v>-416.90937221217774</v>
      </c>
      <c r="H369" s="38">
        <f t="shared" si="53"/>
        <v>0</v>
      </c>
      <c r="I369" s="36">
        <f t="shared" si="54"/>
        <v>-416.90937221217774</v>
      </c>
      <c r="J369" s="39">
        <f t="shared" si="60"/>
        <v>-84.358110331613403</v>
      </c>
      <c r="K369" s="36">
        <f t="shared" si="55"/>
        <v>-501.26748254379117</v>
      </c>
      <c r="L369" s="36">
        <f t="shared" si="56"/>
        <v>-2697820.5475850021</v>
      </c>
      <c r="M369" s="36">
        <f t="shared" si="57"/>
        <v>-3243701.8795408728</v>
      </c>
      <c r="N369" s="40">
        <f>'jan-feb'!M369</f>
        <v>-6403112.481763659</v>
      </c>
      <c r="O369" s="40">
        <f t="shared" si="59"/>
        <v>3159410.6022227863</v>
      </c>
      <c r="Q369" s="4"/>
      <c r="R369" s="4"/>
      <c r="S369" s="4"/>
      <c r="T369" s="4"/>
    </row>
    <row r="370" spans="1:20" s="34" customFormat="1" x14ac:dyDescent="0.3">
      <c r="A370" s="33">
        <v>1838</v>
      </c>
      <c r="B370" s="34" t="s">
        <v>421</v>
      </c>
      <c r="C370" s="35">
        <v>17812</v>
      </c>
      <c r="D370" s="35">
        <v>2043</v>
      </c>
      <c r="E370" s="36">
        <f t="shared" si="51"/>
        <v>8718.5511502692116</v>
      </c>
      <c r="F370" s="37">
        <f t="shared" si="58"/>
        <v>1.0835681485513406</v>
      </c>
      <c r="G370" s="38">
        <f t="shared" si="52"/>
        <v>-403.44108230879993</v>
      </c>
      <c r="H370" s="38">
        <f t="shared" si="53"/>
        <v>0</v>
      </c>
      <c r="I370" s="36">
        <f t="shared" si="54"/>
        <v>-403.44108230879993</v>
      </c>
      <c r="J370" s="39">
        <f t="shared" si="60"/>
        <v>-84.358110331613403</v>
      </c>
      <c r="K370" s="36">
        <f t="shared" si="55"/>
        <v>-487.79919264041337</v>
      </c>
      <c r="L370" s="36">
        <f t="shared" si="56"/>
        <v>-824230.13115687831</v>
      </c>
      <c r="M370" s="36">
        <f t="shared" si="57"/>
        <v>-996573.75056436448</v>
      </c>
      <c r="N370" s="40">
        <f>'jan-feb'!M370</f>
        <v>-2246753.7320728097</v>
      </c>
      <c r="O370" s="40">
        <f t="shared" si="59"/>
        <v>1250179.9815084452</v>
      </c>
      <c r="Q370" s="4"/>
      <c r="R370" s="4"/>
      <c r="S370" s="4"/>
      <c r="T370" s="4"/>
    </row>
    <row r="371" spans="1:20" s="34" customFormat="1" x14ac:dyDescent="0.3">
      <c r="A371" s="33">
        <v>1839</v>
      </c>
      <c r="B371" s="34" t="s">
        <v>422</v>
      </c>
      <c r="C371" s="35">
        <v>9143</v>
      </c>
      <c r="D371" s="35">
        <v>1034</v>
      </c>
      <c r="E371" s="36">
        <f t="shared" si="51"/>
        <v>8842.3597678916831</v>
      </c>
      <c r="F371" s="37">
        <f t="shared" si="58"/>
        <v>1.0989554614499681</v>
      </c>
      <c r="G371" s="38">
        <f t="shared" si="52"/>
        <v>-477.72625288228278</v>
      </c>
      <c r="H371" s="38">
        <f t="shared" si="53"/>
        <v>0</v>
      </c>
      <c r="I371" s="36">
        <f t="shared" si="54"/>
        <v>-477.72625288228278</v>
      </c>
      <c r="J371" s="39">
        <f t="shared" si="60"/>
        <v>-84.358110331613403</v>
      </c>
      <c r="K371" s="36">
        <f t="shared" si="55"/>
        <v>-562.08436321389615</v>
      </c>
      <c r="L371" s="36">
        <f t="shared" si="56"/>
        <v>-493968.94548028038</v>
      </c>
      <c r="M371" s="36">
        <f t="shared" si="57"/>
        <v>-581195.23156316858</v>
      </c>
      <c r="N371" s="40">
        <f>'jan-feb'!M371</f>
        <v>-1427112.9510344029</v>
      </c>
      <c r="O371" s="40">
        <f t="shared" si="59"/>
        <v>845917.71947123436</v>
      </c>
      <c r="Q371" s="4"/>
      <c r="R371" s="4"/>
      <c r="S371" s="4"/>
      <c r="T371" s="4"/>
    </row>
    <row r="372" spans="1:20" s="34" customFormat="1" x14ac:dyDescent="0.3">
      <c r="A372" s="33">
        <v>1840</v>
      </c>
      <c r="B372" s="34" t="s">
        <v>423</v>
      </c>
      <c r="C372" s="35">
        <v>30271</v>
      </c>
      <c r="D372" s="35">
        <v>4700</v>
      </c>
      <c r="E372" s="36">
        <f t="shared" si="51"/>
        <v>6440.6382978723404</v>
      </c>
      <c r="F372" s="37">
        <f t="shared" si="58"/>
        <v>0.80046218639193234</v>
      </c>
      <c r="G372" s="38">
        <f t="shared" si="52"/>
        <v>963.30662912932269</v>
      </c>
      <c r="H372" s="38">
        <f t="shared" si="53"/>
        <v>280.31363986736267</v>
      </c>
      <c r="I372" s="36">
        <f t="shared" si="54"/>
        <v>1243.6202689966854</v>
      </c>
      <c r="J372" s="39">
        <f t="shared" si="60"/>
        <v>-84.358110331613403</v>
      </c>
      <c r="K372" s="36">
        <f t="shared" si="55"/>
        <v>1159.2621586650719</v>
      </c>
      <c r="L372" s="36">
        <f t="shared" si="56"/>
        <v>5845015.2642844208</v>
      </c>
      <c r="M372" s="36">
        <f t="shared" si="57"/>
        <v>5448532.1457258379</v>
      </c>
      <c r="N372" s="40">
        <f>'jan-feb'!M372</f>
        <v>1974889.0488281082</v>
      </c>
      <c r="O372" s="40">
        <f t="shared" si="59"/>
        <v>3473643.0968977297</v>
      </c>
      <c r="Q372" s="4"/>
      <c r="R372" s="4"/>
      <c r="S372" s="4"/>
      <c r="T372" s="4"/>
    </row>
    <row r="373" spans="1:20" s="34" customFormat="1" x14ac:dyDescent="0.3">
      <c r="A373" s="33">
        <v>1841</v>
      </c>
      <c r="B373" s="34" t="s">
        <v>424</v>
      </c>
      <c r="C373" s="35">
        <v>48395</v>
      </c>
      <c r="D373" s="35">
        <v>9604</v>
      </c>
      <c r="E373" s="36">
        <f t="shared" si="51"/>
        <v>5039.0462307371927</v>
      </c>
      <c r="F373" s="37">
        <f t="shared" si="58"/>
        <v>0.62626804621498522</v>
      </c>
      <c r="G373" s="38">
        <f t="shared" si="52"/>
        <v>1804.2618694104115</v>
      </c>
      <c r="H373" s="38">
        <f t="shared" si="53"/>
        <v>770.87086336466439</v>
      </c>
      <c r="I373" s="36">
        <f t="shared" si="54"/>
        <v>2575.132732775076</v>
      </c>
      <c r="J373" s="39">
        <f t="shared" si="60"/>
        <v>-84.358110331613403</v>
      </c>
      <c r="K373" s="36">
        <f t="shared" si="55"/>
        <v>2490.7746224434627</v>
      </c>
      <c r="L373" s="36">
        <f t="shared" si="56"/>
        <v>24731574.765571829</v>
      </c>
      <c r="M373" s="36">
        <f t="shared" si="57"/>
        <v>23921399.473947015</v>
      </c>
      <c r="N373" s="40">
        <f>'jan-feb'!M373</f>
        <v>18448385.707435142</v>
      </c>
      <c r="O373" s="40">
        <f t="shared" si="59"/>
        <v>5473013.7665118724</v>
      </c>
      <c r="Q373" s="4"/>
      <c r="R373" s="4"/>
      <c r="S373" s="4"/>
      <c r="T373" s="4"/>
    </row>
    <row r="374" spans="1:20" s="34" customFormat="1" x14ac:dyDescent="0.3">
      <c r="A374" s="33">
        <v>1845</v>
      </c>
      <c r="B374" s="34" t="s">
        <v>425</v>
      </c>
      <c r="C374" s="35">
        <v>18030</v>
      </c>
      <c r="D374" s="35">
        <v>1963</v>
      </c>
      <c r="E374" s="36">
        <f t="shared" si="51"/>
        <v>9184.9210392256755</v>
      </c>
      <c r="F374" s="37">
        <f t="shared" si="58"/>
        <v>1.1415300218496405</v>
      </c>
      <c r="G374" s="38">
        <f t="shared" si="52"/>
        <v>-683.2630156826782</v>
      </c>
      <c r="H374" s="38">
        <f t="shared" si="53"/>
        <v>0</v>
      </c>
      <c r="I374" s="36">
        <f t="shared" si="54"/>
        <v>-683.2630156826782</v>
      </c>
      <c r="J374" s="39">
        <f t="shared" si="60"/>
        <v>-84.358110331613403</v>
      </c>
      <c r="K374" s="36">
        <f t="shared" si="55"/>
        <v>-767.62112601429158</v>
      </c>
      <c r="L374" s="36">
        <f t="shared" si="56"/>
        <v>-1341245.2997850974</v>
      </c>
      <c r="M374" s="36">
        <f t="shared" si="57"/>
        <v>-1506840.2703660543</v>
      </c>
      <c r="N374" s="40">
        <f>'jan-feb'!M374</f>
        <v>-2607562.7880856222</v>
      </c>
      <c r="O374" s="40">
        <f t="shared" si="59"/>
        <v>1100722.517719568</v>
      </c>
      <c r="Q374" s="4"/>
      <c r="R374" s="4"/>
      <c r="S374" s="4"/>
      <c r="T374" s="4"/>
    </row>
    <row r="375" spans="1:20" s="34" customFormat="1" x14ac:dyDescent="0.3">
      <c r="A375" s="33">
        <v>1848</v>
      </c>
      <c r="B375" s="34" t="s">
        <v>426</v>
      </c>
      <c r="C375" s="35">
        <v>15085</v>
      </c>
      <c r="D375" s="35">
        <v>2543</v>
      </c>
      <c r="E375" s="36">
        <f t="shared" si="51"/>
        <v>5931.9701140385368</v>
      </c>
      <c r="F375" s="37">
        <f t="shared" si="58"/>
        <v>0.73724335189937462</v>
      </c>
      <c r="G375" s="38">
        <f t="shared" si="52"/>
        <v>1268.5075394296048</v>
      </c>
      <c r="H375" s="38">
        <f t="shared" si="53"/>
        <v>458.34750420919391</v>
      </c>
      <c r="I375" s="36">
        <f t="shared" si="54"/>
        <v>1726.8550436387986</v>
      </c>
      <c r="J375" s="39">
        <f t="shared" si="60"/>
        <v>-84.358110331613403</v>
      </c>
      <c r="K375" s="36">
        <f t="shared" si="55"/>
        <v>1642.4969333071851</v>
      </c>
      <c r="L375" s="36">
        <f t="shared" si="56"/>
        <v>4391392.3759734649</v>
      </c>
      <c r="M375" s="36">
        <f t="shared" si="57"/>
        <v>4176869.701400172</v>
      </c>
      <c r="N375" s="40">
        <f>'jan-feb'!M375</f>
        <v>1784082.8513127402</v>
      </c>
      <c r="O375" s="40">
        <f t="shared" si="59"/>
        <v>2392786.8500874317</v>
      </c>
      <c r="Q375" s="4"/>
      <c r="R375" s="4"/>
      <c r="S375" s="4"/>
      <c r="T375" s="4"/>
    </row>
    <row r="376" spans="1:20" s="34" customFormat="1" x14ac:dyDescent="0.3">
      <c r="A376" s="33">
        <v>1849</v>
      </c>
      <c r="B376" s="34" t="s">
        <v>427</v>
      </c>
      <c r="C376" s="35">
        <v>13981</v>
      </c>
      <c r="D376" s="35">
        <v>1824</v>
      </c>
      <c r="E376" s="36">
        <f t="shared" si="51"/>
        <v>7665.0219298245611</v>
      </c>
      <c r="F376" s="37">
        <f t="shared" si="58"/>
        <v>0.95263232135180664</v>
      </c>
      <c r="G376" s="38">
        <f t="shared" si="52"/>
        <v>228.67644995799037</v>
      </c>
      <c r="H376" s="38">
        <f t="shared" si="53"/>
        <v>0</v>
      </c>
      <c r="I376" s="36">
        <f t="shared" si="54"/>
        <v>228.67644995799037</v>
      </c>
      <c r="J376" s="39">
        <f t="shared" si="60"/>
        <v>-84.358110331613403</v>
      </c>
      <c r="K376" s="36">
        <f t="shared" si="55"/>
        <v>144.31833962637697</v>
      </c>
      <c r="L376" s="36">
        <f t="shared" si="56"/>
        <v>417105.84472337447</v>
      </c>
      <c r="M376" s="36">
        <f t="shared" si="57"/>
        <v>263236.65147851157</v>
      </c>
      <c r="N376" s="40">
        <f>'jan-feb'!M376</f>
        <v>-849873.52290788374</v>
      </c>
      <c r="O376" s="40">
        <f t="shared" si="59"/>
        <v>1113110.1743863954</v>
      </c>
      <c r="Q376" s="4"/>
      <c r="R376" s="4"/>
      <c r="S376" s="4"/>
      <c r="T376" s="4"/>
    </row>
    <row r="377" spans="1:20" s="34" customFormat="1" x14ac:dyDescent="0.3">
      <c r="A377" s="33">
        <v>1850</v>
      </c>
      <c r="B377" s="34" t="s">
        <v>428</v>
      </c>
      <c r="C377" s="35">
        <v>13489</v>
      </c>
      <c r="D377" s="35">
        <v>1974</v>
      </c>
      <c r="E377" s="36">
        <f t="shared" si="51"/>
        <v>6833.333333333333</v>
      </c>
      <c r="F377" s="37">
        <f t="shared" si="58"/>
        <v>0.84926752402037897</v>
      </c>
      <c r="G377" s="38">
        <f t="shared" si="52"/>
        <v>727.68960785272714</v>
      </c>
      <c r="H377" s="38">
        <f t="shared" si="53"/>
        <v>142.87037745601526</v>
      </c>
      <c r="I377" s="36">
        <f t="shared" si="54"/>
        <v>870.5599853087424</v>
      </c>
      <c r="J377" s="39">
        <f t="shared" si="60"/>
        <v>-84.358110331613403</v>
      </c>
      <c r="K377" s="36">
        <f t="shared" si="55"/>
        <v>786.20187497712902</v>
      </c>
      <c r="L377" s="36">
        <f t="shared" si="56"/>
        <v>1718485.4109994576</v>
      </c>
      <c r="M377" s="36">
        <f t="shared" si="57"/>
        <v>1551962.5012048527</v>
      </c>
      <c r="N377" s="40">
        <f>'jan-feb'!M377</f>
        <v>-186706.54288386073</v>
      </c>
      <c r="O377" s="40">
        <f t="shared" si="59"/>
        <v>1738669.0440887134</v>
      </c>
      <c r="Q377" s="4"/>
      <c r="R377" s="4"/>
      <c r="S377" s="4"/>
      <c r="T377" s="4"/>
    </row>
    <row r="378" spans="1:20" s="34" customFormat="1" x14ac:dyDescent="0.3">
      <c r="A378" s="33">
        <v>1851</v>
      </c>
      <c r="B378" s="34" t="s">
        <v>429</v>
      </c>
      <c r="C378" s="35">
        <v>14409</v>
      </c>
      <c r="D378" s="35">
        <v>2144</v>
      </c>
      <c r="E378" s="36">
        <f t="shared" si="51"/>
        <v>6720.6156716417909</v>
      </c>
      <c r="F378" s="37">
        <f t="shared" si="58"/>
        <v>0.83525862897772396</v>
      </c>
      <c r="G378" s="38">
        <f t="shared" si="52"/>
        <v>795.32020486765248</v>
      </c>
      <c r="H378" s="38">
        <f t="shared" si="53"/>
        <v>182.32155904805504</v>
      </c>
      <c r="I378" s="36">
        <f t="shared" si="54"/>
        <v>977.64176391570754</v>
      </c>
      <c r="J378" s="39">
        <f t="shared" si="60"/>
        <v>-84.358110331613403</v>
      </c>
      <c r="K378" s="36">
        <f t="shared" si="55"/>
        <v>893.28365358409417</v>
      </c>
      <c r="L378" s="36">
        <f t="shared" si="56"/>
        <v>2096063.941835277</v>
      </c>
      <c r="M378" s="36">
        <f t="shared" si="57"/>
        <v>1915200.1532842978</v>
      </c>
      <c r="N378" s="40">
        <f>'jan-feb'!M378</f>
        <v>743608.40865690797</v>
      </c>
      <c r="O378" s="40">
        <f t="shared" si="59"/>
        <v>1171591.7446273898</v>
      </c>
      <c r="Q378" s="4"/>
      <c r="R378" s="4"/>
      <c r="S378" s="4"/>
      <c r="T378" s="4"/>
    </row>
    <row r="379" spans="1:20" s="34" customFormat="1" x14ac:dyDescent="0.3">
      <c r="A379" s="33">
        <v>1852</v>
      </c>
      <c r="B379" s="34" t="s">
        <v>430</v>
      </c>
      <c r="C379" s="35">
        <v>7725</v>
      </c>
      <c r="D379" s="35">
        <v>1283</v>
      </c>
      <c r="E379" s="36">
        <f t="shared" si="51"/>
        <v>6021.0444271239285</v>
      </c>
      <c r="F379" s="37">
        <f t="shared" si="58"/>
        <v>0.74831377941076682</v>
      </c>
      <c r="G379" s="38">
        <f t="shared" si="52"/>
        <v>1215.0629515783698</v>
      </c>
      <c r="H379" s="38">
        <f t="shared" si="53"/>
        <v>427.17149462930684</v>
      </c>
      <c r="I379" s="36">
        <f t="shared" si="54"/>
        <v>1642.2344462076767</v>
      </c>
      <c r="J379" s="39">
        <f t="shared" si="60"/>
        <v>-84.358110331613403</v>
      </c>
      <c r="K379" s="36">
        <f t="shared" si="55"/>
        <v>1557.8763358760632</v>
      </c>
      <c r="L379" s="36">
        <f t="shared" si="56"/>
        <v>2106986.7944844491</v>
      </c>
      <c r="M379" s="36">
        <f t="shared" si="57"/>
        <v>1998755.3389289891</v>
      </c>
      <c r="N379" s="40">
        <f>'jan-feb'!M379</f>
        <v>928374.0850311626</v>
      </c>
      <c r="O379" s="40">
        <f t="shared" si="59"/>
        <v>1070381.2538978267</v>
      </c>
      <c r="Q379" s="4"/>
      <c r="R379" s="4"/>
      <c r="S379" s="4"/>
      <c r="T379" s="4"/>
    </row>
    <row r="380" spans="1:20" s="34" customFormat="1" x14ac:dyDescent="0.3">
      <c r="A380" s="33">
        <v>1853</v>
      </c>
      <c r="B380" s="34" t="s">
        <v>431</v>
      </c>
      <c r="C380" s="35">
        <v>8364</v>
      </c>
      <c r="D380" s="35">
        <v>1400</v>
      </c>
      <c r="E380" s="36">
        <f t="shared" si="51"/>
        <v>5974.2857142857147</v>
      </c>
      <c r="F380" s="37">
        <f t="shared" si="58"/>
        <v>0.74250246385781715</v>
      </c>
      <c r="G380" s="38">
        <f t="shared" si="52"/>
        <v>1243.1181792812981</v>
      </c>
      <c r="H380" s="38">
        <f t="shared" si="53"/>
        <v>443.53704412268166</v>
      </c>
      <c r="I380" s="36">
        <f t="shared" si="54"/>
        <v>1686.6552234039798</v>
      </c>
      <c r="J380" s="39">
        <f t="shared" si="60"/>
        <v>-84.358110331613403</v>
      </c>
      <c r="K380" s="36">
        <f t="shared" si="55"/>
        <v>1602.2971130723663</v>
      </c>
      <c r="L380" s="36">
        <f t="shared" si="56"/>
        <v>2361317.3127655718</v>
      </c>
      <c r="M380" s="36">
        <f t="shared" si="57"/>
        <v>2243215.9583013128</v>
      </c>
      <c r="N380" s="40">
        <f>'jan-feb'!M380</f>
        <v>679404.1847573095</v>
      </c>
      <c r="O380" s="40">
        <f t="shared" si="59"/>
        <v>1563811.7735440033</v>
      </c>
      <c r="Q380" s="4"/>
      <c r="R380" s="4"/>
      <c r="S380" s="4"/>
      <c r="T380" s="4"/>
    </row>
    <row r="381" spans="1:20" s="34" customFormat="1" x14ac:dyDescent="0.3">
      <c r="A381" s="33">
        <v>1854</v>
      </c>
      <c r="B381" s="34" t="s">
        <v>432</v>
      </c>
      <c r="C381" s="35">
        <v>14645</v>
      </c>
      <c r="D381" s="35">
        <v>2556</v>
      </c>
      <c r="E381" s="36">
        <f t="shared" si="51"/>
        <v>5729.6557120500784</v>
      </c>
      <c r="F381" s="37">
        <f t="shared" si="58"/>
        <v>0.71209910049687686</v>
      </c>
      <c r="G381" s="38">
        <f t="shared" si="52"/>
        <v>1389.89618062268</v>
      </c>
      <c r="H381" s="38">
        <f t="shared" si="53"/>
        <v>529.1575449051544</v>
      </c>
      <c r="I381" s="36">
        <f t="shared" si="54"/>
        <v>1919.0537255278346</v>
      </c>
      <c r="J381" s="39">
        <f t="shared" si="60"/>
        <v>-84.358110331613403</v>
      </c>
      <c r="K381" s="36">
        <f t="shared" si="55"/>
        <v>1834.6956151962211</v>
      </c>
      <c r="L381" s="36">
        <f t="shared" si="56"/>
        <v>4905101.3224491449</v>
      </c>
      <c r="M381" s="36">
        <f t="shared" si="57"/>
        <v>4689481.9924415415</v>
      </c>
      <c r="N381" s="40">
        <f>'jan-feb'!M381</f>
        <v>1801280.640171201</v>
      </c>
      <c r="O381" s="40">
        <f t="shared" si="59"/>
        <v>2888201.3522703405</v>
      </c>
      <c r="Q381" s="4"/>
      <c r="R381" s="4"/>
      <c r="S381" s="4"/>
      <c r="T381" s="4"/>
    </row>
    <row r="382" spans="1:20" s="34" customFormat="1" x14ac:dyDescent="0.3">
      <c r="A382" s="33">
        <v>1856</v>
      </c>
      <c r="B382" s="34" t="s">
        <v>433</v>
      </c>
      <c r="C382" s="35">
        <v>3326</v>
      </c>
      <c r="D382" s="35">
        <v>551</v>
      </c>
      <c r="E382" s="36">
        <f t="shared" si="51"/>
        <v>6036.2976406533571</v>
      </c>
      <c r="F382" s="37">
        <f t="shared" si="58"/>
        <v>0.75020949534552173</v>
      </c>
      <c r="G382" s="38">
        <f t="shared" si="52"/>
        <v>1205.9110234607126</v>
      </c>
      <c r="H382" s="38">
        <f t="shared" si="53"/>
        <v>421.83286989400682</v>
      </c>
      <c r="I382" s="36">
        <f t="shared" si="54"/>
        <v>1627.7438933547194</v>
      </c>
      <c r="J382" s="39">
        <f t="shared" si="60"/>
        <v>-84.358110331613403</v>
      </c>
      <c r="K382" s="36">
        <f t="shared" si="55"/>
        <v>1543.3857830231059</v>
      </c>
      <c r="L382" s="36">
        <f t="shared" si="56"/>
        <v>896886.88523845037</v>
      </c>
      <c r="M382" s="36">
        <f t="shared" si="57"/>
        <v>850405.56644573133</v>
      </c>
      <c r="N382" s="40">
        <f>'jan-feb'!M382</f>
        <v>395690.89700091229</v>
      </c>
      <c r="O382" s="40">
        <f t="shared" si="59"/>
        <v>454714.66944481904</v>
      </c>
      <c r="Q382" s="4"/>
      <c r="R382" s="4"/>
      <c r="S382" s="4"/>
      <c r="T382" s="4"/>
    </row>
    <row r="383" spans="1:20" s="34" customFormat="1" x14ac:dyDescent="0.3">
      <c r="A383" s="33">
        <v>1857</v>
      </c>
      <c r="B383" s="34" t="s">
        <v>434</v>
      </c>
      <c r="C383" s="35">
        <v>5526</v>
      </c>
      <c r="D383" s="35">
        <v>765</v>
      </c>
      <c r="E383" s="36">
        <f t="shared" si="51"/>
        <v>7223.5294117647063</v>
      </c>
      <c r="F383" s="37">
        <f t="shared" si="58"/>
        <v>0.8977622836416288</v>
      </c>
      <c r="G383" s="38">
        <f t="shared" si="52"/>
        <v>493.5719607939032</v>
      </c>
      <c r="H383" s="38">
        <f t="shared" si="53"/>
        <v>6.3017500050346369</v>
      </c>
      <c r="I383" s="36">
        <f t="shared" si="54"/>
        <v>499.87371079893785</v>
      </c>
      <c r="J383" s="39">
        <f t="shared" si="60"/>
        <v>-84.358110331613403</v>
      </c>
      <c r="K383" s="36">
        <f t="shared" si="55"/>
        <v>415.51560046732448</v>
      </c>
      <c r="L383" s="36">
        <f t="shared" si="56"/>
        <v>382403.38876118744</v>
      </c>
      <c r="M383" s="36">
        <f t="shared" si="57"/>
        <v>317869.4343575032</v>
      </c>
      <c r="N383" s="40">
        <f>'jan-feb'!M383</f>
        <v>-174888.40187748399</v>
      </c>
      <c r="O383" s="40">
        <f t="shared" si="59"/>
        <v>492757.83623498719</v>
      </c>
      <c r="Q383" s="4"/>
      <c r="R383" s="4"/>
      <c r="S383" s="4"/>
      <c r="T383" s="4"/>
    </row>
    <row r="384" spans="1:20" s="34" customFormat="1" x14ac:dyDescent="0.3">
      <c r="A384" s="33">
        <v>1859</v>
      </c>
      <c r="B384" s="34" t="s">
        <v>435</v>
      </c>
      <c r="C384" s="35">
        <v>7976</v>
      </c>
      <c r="D384" s="35">
        <v>1336</v>
      </c>
      <c r="E384" s="36">
        <f t="shared" si="51"/>
        <v>5970.0598802395207</v>
      </c>
      <c r="F384" s="37">
        <f t="shared" si="58"/>
        <v>0.74197726430406119</v>
      </c>
      <c r="G384" s="38">
        <f t="shared" si="52"/>
        <v>1245.6536797090146</v>
      </c>
      <c r="H384" s="38">
        <f t="shared" si="53"/>
        <v>445.01608603884961</v>
      </c>
      <c r="I384" s="36">
        <f t="shared" si="54"/>
        <v>1690.6697657478642</v>
      </c>
      <c r="J384" s="39">
        <f t="shared" si="60"/>
        <v>-84.358110331613403</v>
      </c>
      <c r="K384" s="36">
        <f t="shared" si="55"/>
        <v>1606.3116554162507</v>
      </c>
      <c r="L384" s="36">
        <f t="shared" si="56"/>
        <v>2258734.8070391463</v>
      </c>
      <c r="M384" s="36">
        <f t="shared" si="57"/>
        <v>2146032.3716361108</v>
      </c>
      <c r="N384" s="40">
        <f>'jan-feb'!M384</f>
        <v>766541.99345411814</v>
      </c>
      <c r="O384" s="40">
        <f t="shared" si="59"/>
        <v>1379490.3781819926</v>
      </c>
      <c r="Q384" s="4"/>
      <c r="R384" s="4"/>
      <c r="S384" s="4"/>
      <c r="T384" s="4"/>
    </row>
    <row r="385" spans="1:20" s="34" customFormat="1" x14ac:dyDescent="0.3">
      <c r="A385" s="33">
        <v>1860</v>
      </c>
      <c r="B385" s="34" t="s">
        <v>436</v>
      </c>
      <c r="C385" s="35">
        <v>69518</v>
      </c>
      <c r="D385" s="35">
        <v>11198</v>
      </c>
      <c r="E385" s="36">
        <f t="shared" si="51"/>
        <v>6208.0728701553853</v>
      </c>
      <c r="F385" s="37">
        <f t="shared" si="58"/>
        <v>0.77155824517682225</v>
      </c>
      <c r="G385" s="38">
        <f t="shared" si="52"/>
        <v>1102.8458857594958</v>
      </c>
      <c r="H385" s="38">
        <f t="shared" si="53"/>
        <v>361.71153956829698</v>
      </c>
      <c r="I385" s="36">
        <f t="shared" si="54"/>
        <v>1464.5574253277928</v>
      </c>
      <c r="J385" s="39">
        <f t="shared" si="60"/>
        <v>-84.358110331613403</v>
      </c>
      <c r="K385" s="36">
        <f t="shared" si="55"/>
        <v>1380.1993149961793</v>
      </c>
      <c r="L385" s="36">
        <f t="shared" si="56"/>
        <v>16400114.048820624</v>
      </c>
      <c r="M385" s="36">
        <f t="shared" si="57"/>
        <v>15455471.929327216</v>
      </c>
      <c r="N385" s="40">
        <f>'jan-feb'!M385</f>
        <v>4579779.9720802475</v>
      </c>
      <c r="O385" s="40">
        <f t="shared" si="59"/>
        <v>10875691.957246969</v>
      </c>
      <c r="Q385" s="4"/>
      <c r="R385" s="4"/>
      <c r="S385" s="4"/>
      <c r="T385" s="4"/>
    </row>
    <row r="386" spans="1:20" s="34" customFormat="1" x14ac:dyDescent="0.3">
      <c r="A386" s="33">
        <v>1865</v>
      </c>
      <c r="B386" s="34" t="s">
        <v>437</v>
      </c>
      <c r="C386" s="35">
        <v>60245</v>
      </c>
      <c r="D386" s="35">
        <v>9350</v>
      </c>
      <c r="E386" s="36">
        <f t="shared" si="51"/>
        <v>6443.3155080213901</v>
      </c>
      <c r="F386" s="37">
        <f t="shared" si="58"/>
        <v>0.80079491824089311</v>
      </c>
      <c r="G386" s="38">
        <f t="shared" si="52"/>
        <v>961.7003030398929</v>
      </c>
      <c r="H386" s="38">
        <f t="shared" si="53"/>
        <v>279.37661631519529</v>
      </c>
      <c r="I386" s="36">
        <f t="shared" si="54"/>
        <v>1241.0769193550882</v>
      </c>
      <c r="J386" s="39">
        <f t="shared" si="60"/>
        <v>-84.358110331613403</v>
      </c>
      <c r="K386" s="36">
        <f t="shared" si="55"/>
        <v>1156.7188090234747</v>
      </c>
      <c r="L386" s="36">
        <f t="shared" si="56"/>
        <v>11604069.195970075</v>
      </c>
      <c r="M386" s="36">
        <f t="shared" si="57"/>
        <v>10815320.864369489</v>
      </c>
      <c r="N386" s="40">
        <f>'jan-feb'!M386</f>
        <v>4210140.4482006021</v>
      </c>
      <c r="O386" s="40">
        <f t="shared" si="59"/>
        <v>6605180.4161688872</v>
      </c>
      <c r="Q386" s="4"/>
      <c r="R386" s="4"/>
      <c r="S386" s="4"/>
      <c r="T386" s="4"/>
    </row>
    <row r="387" spans="1:20" s="34" customFormat="1" x14ac:dyDescent="0.3">
      <c r="A387" s="33">
        <v>1866</v>
      </c>
      <c r="B387" s="34" t="s">
        <v>438</v>
      </c>
      <c r="C387" s="35">
        <v>52656</v>
      </c>
      <c r="D387" s="35">
        <v>8082</v>
      </c>
      <c r="E387" s="36">
        <f t="shared" si="51"/>
        <v>6515.2190051967336</v>
      </c>
      <c r="F387" s="37">
        <f t="shared" si="58"/>
        <v>0.80973130434057761</v>
      </c>
      <c r="G387" s="38">
        <f t="shared" si="52"/>
        <v>918.5582047346868</v>
      </c>
      <c r="H387" s="38">
        <f t="shared" si="53"/>
        <v>254.21039230382505</v>
      </c>
      <c r="I387" s="36">
        <f t="shared" si="54"/>
        <v>1172.7685970385119</v>
      </c>
      <c r="J387" s="39">
        <f t="shared" si="60"/>
        <v>-84.358110331613403</v>
      </c>
      <c r="K387" s="36">
        <f t="shared" si="55"/>
        <v>1088.4104867068984</v>
      </c>
      <c r="L387" s="36">
        <f t="shared" si="56"/>
        <v>9478315.8012652528</v>
      </c>
      <c r="M387" s="36">
        <f t="shared" si="57"/>
        <v>8796533.553565152</v>
      </c>
      <c r="N387" s="40">
        <f>'jan-feb'!M387</f>
        <v>3294667.6580061251</v>
      </c>
      <c r="O387" s="40">
        <f t="shared" si="59"/>
        <v>5501865.8955590269</v>
      </c>
      <c r="Q387" s="4"/>
      <c r="R387" s="4"/>
      <c r="S387" s="4"/>
      <c r="T387" s="4"/>
    </row>
    <row r="388" spans="1:20" s="34" customFormat="1" x14ac:dyDescent="0.3">
      <c r="A388" s="33">
        <v>1867</v>
      </c>
      <c r="B388" s="34" t="s">
        <v>194</v>
      </c>
      <c r="C388" s="35">
        <v>15093</v>
      </c>
      <c r="D388" s="35">
        <v>2632</v>
      </c>
      <c r="E388" s="36">
        <f t="shared" si="51"/>
        <v>5734.422492401216</v>
      </c>
      <c r="F388" s="37">
        <f t="shared" si="58"/>
        <v>0.71269153050853928</v>
      </c>
      <c r="G388" s="38">
        <f t="shared" si="52"/>
        <v>1387.0361124119975</v>
      </c>
      <c r="H388" s="38">
        <f t="shared" si="53"/>
        <v>527.48917178225622</v>
      </c>
      <c r="I388" s="36">
        <f t="shared" si="54"/>
        <v>1914.5252841942538</v>
      </c>
      <c r="J388" s="39">
        <f t="shared" si="60"/>
        <v>-84.358110331613403</v>
      </c>
      <c r="K388" s="36">
        <f t="shared" si="55"/>
        <v>1830.1671738626403</v>
      </c>
      <c r="L388" s="36">
        <f t="shared" si="56"/>
        <v>5039030.5479992758</v>
      </c>
      <c r="M388" s="36">
        <f t="shared" si="57"/>
        <v>4817000.001606469</v>
      </c>
      <c r="N388" s="40">
        <f>'jan-feb'!M388</f>
        <v>1550613.8673437408</v>
      </c>
      <c r="O388" s="40">
        <f t="shared" si="59"/>
        <v>3266386.1342627285</v>
      </c>
      <c r="Q388" s="4"/>
      <c r="R388" s="4"/>
      <c r="S388" s="4"/>
      <c r="T388" s="4"/>
    </row>
    <row r="389" spans="1:20" s="34" customFormat="1" x14ac:dyDescent="0.3">
      <c r="A389" s="33">
        <v>1868</v>
      </c>
      <c r="B389" s="34" t="s">
        <v>439</v>
      </c>
      <c r="C389" s="35">
        <v>30963</v>
      </c>
      <c r="D389" s="35">
        <v>4529</v>
      </c>
      <c r="E389" s="36">
        <f t="shared" si="51"/>
        <v>6836.6085228527272</v>
      </c>
      <c r="F389" s="37">
        <f t="shared" si="58"/>
        <v>0.84967457457069606</v>
      </c>
      <c r="G389" s="38">
        <f t="shared" si="52"/>
        <v>725.72449414109064</v>
      </c>
      <c r="H389" s="38">
        <f t="shared" si="53"/>
        <v>141.72406112422732</v>
      </c>
      <c r="I389" s="36">
        <f t="shared" si="54"/>
        <v>867.44855526531796</v>
      </c>
      <c r="J389" s="39">
        <f t="shared" si="60"/>
        <v>-84.358110331613403</v>
      </c>
      <c r="K389" s="36">
        <f t="shared" si="55"/>
        <v>783.09044493370459</v>
      </c>
      <c r="L389" s="36">
        <f t="shared" si="56"/>
        <v>3928674.506796625</v>
      </c>
      <c r="M389" s="36">
        <f t="shared" si="57"/>
        <v>3546616.6251047482</v>
      </c>
      <c r="N389" s="40">
        <f>'jan-feb'!M389</f>
        <v>214957.6835253262</v>
      </c>
      <c r="O389" s="40">
        <f t="shared" si="59"/>
        <v>3331658.941579422</v>
      </c>
      <c r="Q389" s="4"/>
      <c r="R389" s="4"/>
      <c r="S389" s="4"/>
      <c r="T389" s="4"/>
    </row>
    <row r="390" spans="1:20" s="34" customFormat="1" x14ac:dyDescent="0.3">
      <c r="A390" s="33">
        <v>1870</v>
      </c>
      <c r="B390" s="34" t="s">
        <v>440</v>
      </c>
      <c r="C390" s="35">
        <v>67499</v>
      </c>
      <c r="D390" s="35">
        <v>10214</v>
      </c>
      <c r="E390" s="36">
        <f t="shared" si="51"/>
        <v>6608.4785588408067</v>
      </c>
      <c r="F390" s="37">
        <f t="shared" si="58"/>
        <v>0.82132188632319436</v>
      </c>
      <c r="G390" s="38">
        <f t="shared" si="52"/>
        <v>862.60247254824299</v>
      </c>
      <c r="H390" s="38">
        <f t="shared" si="53"/>
        <v>221.56954852839948</v>
      </c>
      <c r="I390" s="36">
        <f t="shared" si="54"/>
        <v>1084.1720210766425</v>
      </c>
      <c r="J390" s="39">
        <f t="shared" si="60"/>
        <v>-84.358110331613403</v>
      </c>
      <c r="K390" s="36">
        <f t="shared" si="55"/>
        <v>999.81391074502915</v>
      </c>
      <c r="L390" s="36">
        <f t="shared" si="56"/>
        <v>11073733.023276826</v>
      </c>
      <c r="M390" s="36">
        <f t="shared" si="57"/>
        <v>10212099.284349728</v>
      </c>
      <c r="N390" s="40">
        <f>'jan-feb'!M390</f>
        <v>2449055.0307936836</v>
      </c>
      <c r="O390" s="40">
        <f t="shared" si="59"/>
        <v>7763044.2535560448</v>
      </c>
      <c r="Q390" s="4"/>
      <c r="R390" s="4"/>
      <c r="S390" s="4"/>
      <c r="T390" s="4"/>
    </row>
    <row r="391" spans="1:20" s="34" customFormat="1" x14ac:dyDescent="0.3">
      <c r="A391" s="33">
        <v>1871</v>
      </c>
      <c r="B391" s="34" t="s">
        <v>441</v>
      </c>
      <c r="C391" s="35">
        <v>33415</v>
      </c>
      <c r="D391" s="35">
        <v>4980</v>
      </c>
      <c r="E391" s="36">
        <f t="shared" si="51"/>
        <v>6709.8393574297188</v>
      </c>
      <c r="F391" s="37">
        <f t="shared" si="58"/>
        <v>0.83391931575495049</v>
      </c>
      <c r="G391" s="38">
        <f t="shared" si="52"/>
        <v>801.78599339489574</v>
      </c>
      <c r="H391" s="38">
        <f t="shared" si="53"/>
        <v>186.09326902228025</v>
      </c>
      <c r="I391" s="36">
        <f t="shared" si="54"/>
        <v>987.87926241717605</v>
      </c>
      <c r="J391" s="39">
        <f t="shared" si="60"/>
        <v>-84.358110331613403</v>
      </c>
      <c r="K391" s="36">
        <f t="shared" si="55"/>
        <v>903.52115208556268</v>
      </c>
      <c r="L391" s="36">
        <f t="shared" si="56"/>
        <v>4919638.7268375363</v>
      </c>
      <c r="M391" s="36">
        <f t="shared" si="57"/>
        <v>4499535.3373861024</v>
      </c>
      <c r="N391" s="40">
        <f>'jan-feb'!M391</f>
        <v>2365179.8857795722</v>
      </c>
      <c r="O391" s="40">
        <f t="shared" si="59"/>
        <v>2134355.4516065302</v>
      </c>
      <c r="Q391" s="4"/>
      <c r="R391" s="4"/>
      <c r="S391" s="4"/>
      <c r="T391" s="4"/>
    </row>
    <row r="392" spans="1:20" s="34" customFormat="1" x14ac:dyDescent="0.3">
      <c r="A392" s="33">
        <v>1874</v>
      </c>
      <c r="B392" s="34" t="s">
        <v>442</v>
      </c>
      <c r="C392" s="35">
        <v>6904</v>
      </c>
      <c r="D392" s="35">
        <v>1062</v>
      </c>
      <c r="E392" s="36">
        <f t="shared" ref="E392:E435" si="61">(C392*1000)/D392</f>
        <v>6500.9416195856875</v>
      </c>
      <c r="F392" s="37">
        <f t="shared" si="58"/>
        <v>0.80795686727803451</v>
      </c>
      <c r="G392" s="38">
        <f t="shared" ref="G392:G435" si="62">(E$437-E392)*0.6</f>
        <v>927.12463610131454</v>
      </c>
      <c r="H392" s="38">
        <f t="shared" ref="H392:H435" si="63">IF(E392&gt;=E$437*0.9,0,IF(E392&lt;0.9*E$437,(E$437*0.9-E392)*0.35))</f>
        <v>259.20747726769122</v>
      </c>
      <c r="I392" s="36">
        <f t="shared" ref="I392:I435" si="64">G392+H392</f>
        <v>1186.3321133690058</v>
      </c>
      <c r="J392" s="39">
        <f t="shared" si="60"/>
        <v>-84.358110331613403</v>
      </c>
      <c r="K392" s="36">
        <f t="shared" ref="K392:K435" si="65">I392+J392</f>
        <v>1101.9740030373923</v>
      </c>
      <c r="L392" s="36">
        <f t="shared" ref="L392:L435" si="66">(I392*D392)</f>
        <v>1259884.7043978842</v>
      </c>
      <c r="M392" s="36">
        <f t="shared" ref="M392:M435" si="67">(K392*D392)</f>
        <v>1170296.3912257107</v>
      </c>
      <c r="N392" s="40">
        <f>'jan-feb'!M392</f>
        <v>-15569.781429918883</v>
      </c>
      <c r="O392" s="40">
        <f t="shared" si="59"/>
        <v>1185866.1726556297</v>
      </c>
      <c r="Q392" s="4"/>
      <c r="R392" s="4"/>
      <c r="S392" s="4"/>
      <c r="T392" s="4"/>
    </row>
    <row r="393" spans="1:20" s="34" customFormat="1" x14ac:dyDescent="0.3">
      <c r="A393" s="33">
        <v>1902</v>
      </c>
      <c r="B393" s="34" t="s">
        <v>443</v>
      </c>
      <c r="C393" s="35">
        <v>595250</v>
      </c>
      <c r="D393" s="35">
        <v>73480</v>
      </c>
      <c r="E393" s="36">
        <f t="shared" si="61"/>
        <v>8100.8437670114317</v>
      </c>
      <c r="F393" s="37">
        <f t="shared" ref="F393:F435" si="68">IF(ISNUMBER(C393),E393/E$437,"")</f>
        <v>1.0067975895344954</v>
      </c>
      <c r="G393" s="38">
        <f t="shared" si="62"/>
        <v>-32.816652354132017</v>
      </c>
      <c r="H393" s="38">
        <f t="shared" si="63"/>
        <v>0</v>
      </c>
      <c r="I393" s="36">
        <f t="shared" si="64"/>
        <v>-32.816652354132017</v>
      </c>
      <c r="J393" s="39">
        <f t="shared" si="60"/>
        <v>-84.358110331613403</v>
      </c>
      <c r="K393" s="36">
        <f t="shared" si="65"/>
        <v>-117.17476268574542</v>
      </c>
      <c r="L393" s="36">
        <f t="shared" si="66"/>
        <v>-2411367.6149816206</v>
      </c>
      <c r="M393" s="36">
        <f t="shared" si="67"/>
        <v>-8610001.5621485729</v>
      </c>
      <c r="N393" s="40">
        <f>'jan-feb'!M393</f>
        <v>-6569682.0522320634</v>
      </c>
      <c r="O393" s="40">
        <f t="shared" ref="O393:O437" si="69">M393-N393</f>
        <v>-2040319.5099165095</v>
      </c>
      <c r="Q393" s="4"/>
      <c r="R393" s="4"/>
      <c r="S393" s="4"/>
      <c r="T393" s="4"/>
    </row>
    <row r="394" spans="1:20" s="34" customFormat="1" x14ac:dyDescent="0.3">
      <c r="A394" s="33">
        <v>1903</v>
      </c>
      <c r="B394" s="34" t="s">
        <v>444</v>
      </c>
      <c r="C394" s="35">
        <v>177814</v>
      </c>
      <c r="D394" s="35">
        <v>24695</v>
      </c>
      <c r="E394" s="36">
        <f t="shared" si="61"/>
        <v>7200.4049402713099</v>
      </c>
      <c r="F394" s="37">
        <f t="shared" si="68"/>
        <v>0.89488830374170547</v>
      </c>
      <c r="G394" s="38">
        <f t="shared" si="62"/>
        <v>507.44664368994108</v>
      </c>
      <c r="H394" s="38">
        <f t="shared" si="63"/>
        <v>14.395315027723381</v>
      </c>
      <c r="I394" s="36">
        <f t="shared" si="64"/>
        <v>521.84195871766451</v>
      </c>
      <c r="J394" s="39">
        <f t="shared" ref="J394:J435" si="70">I$439</f>
        <v>-84.358110331613403</v>
      </c>
      <c r="K394" s="36">
        <f t="shared" si="65"/>
        <v>437.48384838605114</v>
      </c>
      <c r="L394" s="36">
        <f t="shared" si="66"/>
        <v>12886887.170532726</v>
      </c>
      <c r="M394" s="36">
        <f t="shared" si="67"/>
        <v>10803663.635893533</v>
      </c>
      <c r="N394" s="40">
        <f>'jan-feb'!M394</f>
        <v>4229765.0661298204</v>
      </c>
      <c r="O394" s="40">
        <f t="shared" si="69"/>
        <v>6573898.5697637126</v>
      </c>
      <c r="Q394" s="4"/>
      <c r="R394" s="4"/>
      <c r="S394" s="4"/>
      <c r="T394" s="4"/>
    </row>
    <row r="395" spans="1:20" s="34" customFormat="1" x14ac:dyDescent="0.3">
      <c r="A395" s="33">
        <v>1911</v>
      </c>
      <c r="B395" s="34" t="s">
        <v>445</v>
      </c>
      <c r="C395" s="35">
        <v>17935</v>
      </c>
      <c r="D395" s="35">
        <v>3029</v>
      </c>
      <c r="E395" s="36">
        <f t="shared" si="61"/>
        <v>5921.0960713106633</v>
      </c>
      <c r="F395" s="37">
        <f t="shared" si="68"/>
        <v>0.73589189267836108</v>
      </c>
      <c r="G395" s="38">
        <f t="shared" si="62"/>
        <v>1275.0319650663289</v>
      </c>
      <c r="H395" s="38">
        <f t="shared" si="63"/>
        <v>462.15341916394965</v>
      </c>
      <c r="I395" s="36">
        <f t="shared" si="64"/>
        <v>1737.1853842302785</v>
      </c>
      <c r="J395" s="39">
        <f t="shared" si="70"/>
        <v>-84.358110331613403</v>
      </c>
      <c r="K395" s="36">
        <f t="shared" si="65"/>
        <v>1652.827273898665</v>
      </c>
      <c r="L395" s="36">
        <f t="shared" si="66"/>
        <v>5261934.5288335131</v>
      </c>
      <c r="M395" s="36">
        <f t="shared" si="67"/>
        <v>5006413.8126390567</v>
      </c>
      <c r="N395" s="40">
        <f>'jan-feb'!M395</f>
        <v>1897134.8040213492</v>
      </c>
      <c r="O395" s="40">
        <f t="shared" si="69"/>
        <v>3109279.0086177075</v>
      </c>
      <c r="Q395" s="4"/>
      <c r="R395" s="4"/>
      <c r="S395" s="4"/>
      <c r="T395" s="4"/>
    </row>
    <row r="396" spans="1:20" s="34" customFormat="1" x14ac:dyDescent="0.3">
      <c r="A396" s="33">
        <v>1913</v>
      </c>
      <c r="B396" s="34" t="s">
        <v>446</v>
      </c>
      <c r="C396" s="35">
        <v>19099</v>
      </c>
      <c r="D396" s="35">
        <v>3041</v>
      </c>
      <c r="E396" s="36">
        <f t="shared" si="61"/>
        <v>6280.4998355804009</v>
      </c>
      <c r="F396" s="37">
        <f t="shared" si="68"/>
        <v>0.78055968950835575</v>
      </c>
      <c r="G396" s="38">
        <f t="shared" si="62"/>
        <v>1059.3897065044864</v>
      </c>
      <c r="H396" s="38">
        <f t="shared" si="63"/>
        <v>336.36210166954152</v>
      </c>
      <c r="I396" s="36">
        <f t="shared" si="64"/>
        <v>1395.7518081740279</v>
      </c>
      <c r="J396" s="39">
        <f t="shared" si="70"/>
        <v>-84.358110331613403</v>
      </c>
      <c r="K396" s="36">
        <f t="shared" si="65"/>
        <v>1311.3936978424144</v>
      </c>
      <c r="L396" s="36">
        <f t="shared" si="66"/>
        <v>4244481.2486572191</v>
      </c>
      <c r="M396" s="36">
        <f t="shared" si="67"/>
        <v>3987948.2351387823</v>
      </c>
      <c r="N396" s="40">
        <f>'jan-feb'!M396</f>
        <v>1516055.839890698</v>
      </c>
      <c r="O396" s="40">
        <f t="shared" si="69"/>
        <v>2471892.3952480843</v>
      </c>
      <c r="Q396" s="4"/>
      <c r="R396" s="4"/>
      <c r="S396" s="4"/>
      <c r="T396" s="4"/>
    </row>
    <row r="397" spans="1:20" s="34" customFormat="1" x14ac:dyDescent="0.3">
      <c r="A397" s="33">
        <v>1917</v>
      </c>
      <c r="B397" s="34" t="s">
        <v>447</v>
      </c>
      <c r="C397" s="35">
        <v>8805</v>
      </c>
      <c r="D397" s="35">
        <v>1403</v>
      </c>
      <c r="E397" s="36">
        <f t="shared" si="61"/>
        <v>6275.8374910905204</v>
      </c>
      <c r="F397" s="37">
        <f t="shared" si="68"/>
        <v>0.77998023910429959</v>
      </c>
      <c r="G397" s="38">
        <f t="shared" si="62"/>
        <v>1062.1871131984146</v>
      </c>
      <c r="H397" s="38">
        <f t="shared" si="63"/>
        <v>337.99392224099967</v>
      </c>
      <c r="I397" s="36">
        <f t="shared" si="64"/>
        <v>1400.1810354394142</v>
      </c>
      <c r="J397" s="39">
        <f t="shared" si="70"/>
        <v>-84.358110331613403</v>
      </c>
      <c r="K397" s="36">
        <f t="shared" si="65"/>
        <v>1315.8229251078008</v>
      </c>
      <c r="L397" s="36">
        <f t="shared" si="66"/>
        <v>1964453.9927214982</v>
      </c>
      <c r="M397" s="36">
        <f t="shared" si="67"/>
        <v>1846099.5639262444</v>
      </c>
      <c r="N397" s="40">
        <f>'jan-feb'!M397</f>
        <v>482484.44372464623</v>
      </c>
      <c r="O397" s="40">
        <f t="shared" si="69"/>
        <v>1363615.1202015982</v>
      </c>
      <c r="Q397" s="4"/>
      <c r="R397" s="4"/>
      <c r="S397" s="4"/>
      <c r="T397" s="4"/>
    </row>
    <row r="398" spans="1:20" s="34" customFormat="1" x14ac:dyDescent="0.3">
      <c r="A398" s="33">
        <v>1919</v>
      </c>
      <c r="B398" s="34" t="s">
        <v>448</v>
      </c>
      <c r="C398" s="35">
        <v>6469</v>
      </c>
      <c r="D398" s="35">
        <v>1137</v>
      </c>
      <c r="E398" s="36">
        <f t="shared" si="61"/>
        <v>5689.5338610378185</v>
      </c>
      <c r="F398" s="37">
        <f t="shared" si="68"/>
        <v>0.70711263438932126</v>
      </c>
      <c r="G398" s="38">
        <f t="shared" si="62"/>
        <v>1413.9692912300359</v>
      </c>
      <c r="H398" s="38">
        <f t="shared" si="63"/>
        <v>543.20019275944537</v>
      </c>
      <c r="I398" s="36">
        <f t="shared" si="64"/>
        <v>1957.1694839894813</v>
      </c>
      <c r="J398" s="39">
        <f t="shared" si="70"/>
        <v>-84.358110331613403</v>
      </c>
      <c r="K398" s="36">
        <f t="shared" si="65"/>
        <v>1872.8113736578678</v>
      </c>
      <c r="L398" s="36">
        <f t="shared" si="66"/>
        <v>2225301.7032960402</v>
      </c>
      <c r="M398" s="36">
        <f t="shared" si="67"/>
        <v>2129386.5318489955</v>
      </c>
      <c r="N398" s="40">
        <f>'jan-feb'!M398</f>
        <v>585568.14862075774</v>
      </c>
      <c r="O398" s="40">
        <f t="shared" si="69"/>
        <v>1543818.3832282377</v>
      </c>
      <c r="Q398" s="4"/>
      <c r="R398" s="4"/>
      <c r="S398" s="4"/>
      <c r="T398" s="4"/>
    </row>
    <row r="399" spans="1:20" s="34" customFormat="1" x14ac:dyDescent="0.3">
      <c r="A399" s="33">
        <v>1920</v>
      </c>
      <c r="B399" s="34" t="s">
        <v>449</v>
      </c>
      <c r="C399" s="35">
        <v>5339</v>
      </c>
      <c r="D399" s="35">
        <v>1051</v>
      </c>
      <c r="E399" s="36">
        <f t="shared" si="61"/>
        <v>5079.9238820171267</v>
      </c>
      <c r="F399" s="37">
        <f t="shared" si="68"/>
        <v>0.6313484454867333</v>
      </c>
      <c r="G399" s="38">
        <f t="shared" si="62"/>
        <v>1779.735278642451</v>
      </c>
      <c r="H399" s="38">
        <f t="shared" si="63"/>
        <v>756.56368541668746</v>
      </c>
      <c r="I399" s="36">
        <f t="shared" si="64"/>
        <v>2536.2989640591386</v>
      </c>
      <c r="J399" s="39">
        <f t="shared" si="70"/>
        <v>-84.358110331613403</v>
      </c>
      <c r="K399" s="36">
        <f t="shared" si="65"/>
        <v>2451.9408537275253</v>
      </c>
      <c r="L399" s="36">
        <f t="shared" si="66"/>
        <v>2665650.2112261546</v>
      </c>
      <c r="M399" s="36">
        <f t="shared" si="67"/>
        <v>2576989.8372676293</v>
      </c>
      <c r="N399" s="40">
        <f>'jan-feb'!M399</f>
        <v>1169317.3915570942</v>
      </c>
      <c r="O399" s="40">
        <f t="shared" si="69"/>
        <v>1407672.4457105352</v>
      </c>
      <c r="Q399" s="4"/>
      <c r="R399" s="4"/>
      <c r="S399" s="4"/>
      <c r="T399" s="4"/>
    </row>
    <row r="400" spans="1:20" s="34" customFormat="1" x14ac:dyDescent="0.3">
      <c r="A400" s="33">
        <v>1922</v>
      </c>
      <c r="B400" s="34" t="s">
        <v>450</v>
      </c>
      <c r="C400" s="35">
        <v>34522</v>
      </c>
      <c r="D400" s="35">
        <v>4019</v>
      </c>
      <c r="E400" s="36">
        <f t="shared" si="61"/>
        <v>8589.6989300821097</v>
      </c>
      <c r="F400" s="37">
        <f t="shared" si="68"/>
        <v>1.0675540013314144</v>
      </c>
      <c r="G400" s="38">
        <f t="shared" si="62"/>
        <v>-326.12975019653874</v>
      </c>
      <c r="H400" s="38">
        <f t="shared" si="63"/>
        <v>0</v>
      </c>
      <c r="I400" s="36">
        <f t="shared" si="64"/>
        <v>-326.12975019653874</v>
      </c>
      <c r="J400" s="39">
        <f t="shared" si="70"/>
        <v>-84.358110331613403</v>
      </c>
      <c r="K400" s="36">
        <f t="shared" si="65"/>
        <v>-410.48786052815217</v>
      </c>
      <c r="L400" s="36">
        <f t="shared" si="66"/>
        <v>-1310715.4660398893</v>
      </c>
      <c r="M400" s="36">
        <f t="shared" si="67"/>
        <v>-1649750.7114626435</v>
      </c>
      <c r="N400" s="40">
        <f>'jan-feb'!M400</f>
        <v>-3403850.0485563516</v>
      </c>
      <c r="O400" s="40">
        <f t="shared" si="69"/>
        <v>1754099.3370937081</v>
      </c>
      <c r="Q400" s="4"/>
      <c r="R400" s="4"/>
      <c r="S400" s="4"/>
      <c r="T400" s="4"/>
    </row>
    <row r="401" spans="1:20" s="34" customFormat="1" x14ac:dyDescent="0.3">
      <c r="A401" s="33">
        <v>1923</v>
      </c>
      <c r="B401" s="34" t="s">
        <v>451</v>
      </c>
      <c r="C401" s="35">
        <v>13508</v>
      </c>
      <c r="D401" s="35">
        <v>2230</v>
      </c>
      <c r="E401" s="36">
        <f t="shared" si="61"/>
        <v>6057.3991031390133</v>
      </c>
      <c r="F401" s="37">
        <f t="shared" si="68"/>
        <v>0.75283204951114158</v>
      </c>
      <c r="G401" s="38">
        <f t="shared" si="62"/>
        <v>1193.250145969319</v>
      </c>
      <c r="H401" s="38">
        <f t="shared" si="63"/>
        <v>414.44735802402715</v>
      </c>
      <c r="I401" s="36">
        <f t="shared" si="64"/>
        <v>1607.6975039933461</v>
      </c>
      <c r="J401" s="39">
        <f t="shared" si="70"/>
        <v>-84.358110331613403</v>
      </c>
      <c r="K401" s="36">
        <f t="shared" si="65"/>
        <v>1523.3393936617326</v>
      </c>
      <c r="L401" s="36">
        <f t="shared" si="66"/>
        <v>3585165.4339051619</v>
      </c>
      <c r="M401" s="36">
        <f t="shared" si="67"/>
        <v>3397046.8478656639</v>
      </c>
      <c r="N401" s="40">
        <f>'jan-feb'!M401</f>
        <v>1464209.1657205704</v>
      </c>
      <c r="O401" s="40">
        <f t="shared" si="69"/>
        <v>1932837.6821450936</v>
      </c>
      <c r="Q401" s="4"/>
      <c r="R401" s="4"/>
      <c r="S401" s="4"/>
      <c r="T401" s="4"/>
    </row>
    <row r="402" spans="1:20" s="34" customFormat="1" x14ac:dyDescent="0.3">
      <c r="A402" s="33">
        <v>1924</v>
      </c>
      <c r="B402" s="34" t="s">
        <v>452</v>
      </c>
      <c r="C402" s="35">
        <v>51086</v>
      </c>
      <c r="D402" s="35">
        <v>6741</v>
      </c>
      <c r="E402" s="36">
        <f t="shared" si="61"/>
        <v>7578.4008307372796</v>
      </c>
      <c r="F402" s="37">
        <f t="shared" si="68"/>
        <v>0.94186678676403413</v>
      </c>
      <c r="G402" s="38">
        <f t="shared" si="62"/>
        <v>280.64910941035924</v>
      </c>
      <c r="H402" s="38">
        <f t="shared" si="63"/>
        <v>0</v>
      </c>
      <c r="I402" s="36">
        <f t="shared" si="64"/>
        <v>280.64910941035924</v>
      </c>
      <c r="J402" s="39">
        <f t="shared" si="70"/>
        <v>-84.358110331613403</v>
      </c>
      <c r="K402" s="36">
        <f t="shared" si="65"/>
        <v>196.29099907874584</v>
      </c>
      <c r="L402" s="36">
        <f t="shared" si="66"/>
        <v>1891855.6465352317</v>
      </c>
      <c r="M402" s="36">
        <f t="shared" si="67"/>
        <v>1323197.6247898256</v>
      </c>
      <c r="N402" s="40">
        <f>'jan-feb'!M402</f>
        <v>-592531.91772041761</v>
      </c>
      <c r="O402" s="40">
        <f t="shared" si="69"/>
        <v>1915729.5425102431</v>
      </c>
      <c r="Q402" s="4"/>
      <c r="R402" s="4"/>
      <c r="S402" s="4"/>
      <c r="T402" s="4"/>
    </row>
    <row r="403" spans="1:20" s="34" customFormat="1" x14ac:dyDescent="0.3">
      <c r="A403" s="33">
        <v>1925</v>
      </c>
      <c r="B403" s="34" t="s">
        <v>453</v>
      </c>
      <c r="C403" s="35">
        <v>23160</v>
      </c>
      <c r="D403" s="35">
        <v>3452</v>
      </c>
      <c r="E403" s="36">
        <f t="shared" si="61"/>
        <v>6709.154113557358</v>
      </c>
      <c r="F403" s="37">
        <f t="shared" si="68"/>
        <v>0.83383415155492657</v>
      </c>
      <c r="G403" s="38">
        <f t="shared" si="62"/>
        <v>802.1971397183122</v>
      </c>
      <c r="H403" s="38">
        <f t="shared" si="63"/>
        <v>186.33310437760656</v>
      </c>
      <c r="I403" s="36">
        <f t="shared" si="64"/>
        <v>988.53024409591876</v>
      </c>
      <c r="J403" s="39">
        <f t="shared" si="70"/>
        <v>-84.358110331613403</v>
      </c>
      <c r="K403" s="36">
        <f t="shared" si="65"/>
        <v>904.17213376430539</v>
      </c>
      <c r="L403" s="36">
        <f t="shared" si="66"/>
        <v>3412406.4026191114</v>
      </c>
      <c r="M403" s="36">
        <f t="shared" si="67"/>
        <v>3121202.2057543821</v>
      </c>
      <c r="N403" s="40">
        <f>'jan-feb'!M403</f>
        <v>-83949.233047156828</v>
      </c>
      <c r="O403" s="40">
        <f t="shared" si="69"/>
        <v>3205151.4388015391</v>
      </c>
      <c r="Q403" s="4"/>
      <c r="R403" s="4"/>
      <c r="S403" s="4"/>
      <c r="T403" s="4"/>
    </row>
    <row r="404" spans="1:20" s="34" customFormat="1" x14ac:dyDescent="0.3">
      <c r="A404" s="33">
        <v>1926</v>
      </c>
      <c r="B404" s="34" t="s">
        <v>454</v>
      </c>
      <c r="C404" s="35">
        <v>6596</v>
      </c>
      <c r="D404" s="35">
        <v>1158</v>
      </c>
      <c r="E404" s="36">
        <f t="shared" si="61"/>
        <v>5696.0276338514677</v>
      </c>
      <c r="F404" s="37">
        <f t="shared" si="68"/>
        <v>0.70791970029551621</v>
      </c>
      <c r="G404" s="38">
        <f t="shared" si="62"/>
        <v>1410.0730275418464</v>
      </c>
      <c r="H404" s="38">
        <f t="shared" si="63"/>
        <v>540.92737227466807</v>
      </c>
      <c r="I404" s="36">
        <f t="shared" si="64"/>
        <v>1951.0003998165143</v>
      </c>
      <c r="J404" s="39">
        <f t="shared" si="70"/>
        <v>-84.358110331613403</v>
      </c>
      <c r="K404" s="36">
        <f t="shared" si="65"/>
        <v>1866.6422894849009</v>
      </c>
      <c r="L404" s="36">
        <f t="shared" si="66"/>
        <v>2259258.4629875235</v>
      </c>
      <c r="M404" s="36">
        <f t="shared" si="67"/>
        <v>2161571.7712235153</v>
      </c>
      <c r="N404" s="40">
        <f>'jan-feb'!M404</f>
        <v>846829.96139211743</v>
      </c>
      <c r="O404" s="40">
        <f t="shared" si="69"/>
        <v>1314741.8098313978</v>
      </c>
      <c r="Q404" s="4"/>
      <c r="R404" s="4"/>
      <c r="S404" s="4"/>
      <c r="T404" s="4"/>
    </row>
    <row r="405" spans="1:20" s="34" customFormat="1" x14ac:dyDescent="0.3">
      <c r="A405" s="33">
        <v>1927</v>
      </c>
      <c r="B405" s="34" t="s">
        <v>455</v>
      </c>
      <c r="C405" s="35">
        <v>9151</v>
      </c>
      <c r="D405" s="35">
        <v>1543</v>
      </c>
      <c r="E405" s="36">
        <f t="shared" si="61"/>
        <v>5930.654569021387</v>
      </c>
      <c r="F405" s="37">
        <f t="shared" si="68"/>
        <v>0.73707985194921088</v>
      </c>
      <c r="G405" s="38">
        <f t="shared" si="62"/>
        <v>1269.2968664398948</v>
      </c>
      <c r="H405" s="38">
        <f t="shared" si="63"/>
        <v>458.80794496519633</v>
      </c>
      <c r="I405" s="36">
        <f t="shared" si="64"/>
        <v>1728.1048114050911</v>
      </c>
      <c r="J405" s="39">
        <f t="shared" si="70"/>
        <v>-84.358110331613403</v>
      </c>
      <c r="K405" s="36">
        <f t="shared" si="65"/>
        <v>1643.7467010734777</v>
      </c>
      <c r="L405" s="36">
        <f t="shared" si="66"/>
        <v>2666465.7239980558</v>
      </c>
      <c r="M405" s="36">
        <f t="shared" si="67"/>
        <v>2536301.1597563759</v>
      </c>
      <c r="N405" s="40">
        <f>'jan-feb'!M405</f>
        <v>779279.86220037739</v>
      </c>
      <c r="O405" s="40">
        <f t="shared" si="69"/>
        <v>1757021.2975559984</v>
      </c>
      <c r="Q405" s="4"/>
      <c r="R405" s="4"/>
      <c r="S405" s="4"/>
      <c r="T405" s="4"/>
    </row>
    <row r="406" spans="1:20" s="34" customFormat="1" x14ac:dyDescent="0.3">
      <c r="A406" s="33">
        <v>1928</v>
      </c>
      <c r="B406" s="34" t="s">
        <v>456</v>
      </c>
      <c r="C406" s="35">
        <v>5851</v>
      </c>
      <c r="D406" s="35">
        <v>913</v>
      </c>
      <c r="E406" s="36">
        <f t="shared" si="61"/>
        <v>6408.5432639649507</v>
      </c>
      <c r="F406" s="37">
        <f t="shared" si="68"/>
        <v>0.79647331761438911</v>
      </c>
      <c r="G406" s="38">
        <f t="shared" si="62"/>
        <v>982.56364947375653</v>
      </c>
      <c r="H406" s="38">
        <f t="shared" si="63"/>
        <v>291.54690173494907</v>
      </c>
      <c r="I406" s="36">
        <f t="shared" si="64"/>
        <v>1274.1105512087056</v>
      </c>
      <c r="J406" s="39">
        <f t="shared" si="70"/>
        <v>-84.358110331613403</v>
      </c>
      <c r="K406" s="36">
        <f t="shared" si="65"/>
        <v>1189.7524408770921</v>
      </c>
      <c r="L406" s="36">
        <f t="shared" si="66"/>
        <v>1163262.9332535481</v>
      </c>
      <c r="M406" s="36">
        <f t="shared" si="67"/>
        <v>1086243.978520785</v>
      </c>
      <c r="N406" s="40">
        <f>'jan-feb'!M406</f>
        <v>349525.47905958816</v>
      </c>
      <c r="O406" s="40">
        <f t="shared" si="69"/>
        <v>736718.49946119683</v>
      </c>
      <c r="Q406" s="4"/>
      <c r="R406" s="4"/>
      <c r="S406" s="4"/>
      <c r="T406" s="4"/>
    </row>
    <row r="407" spans="1:20" s="34" customFormat="1" x14ac:dyDescent="0.3">
      <c r="A407" s="33">
        <v>1929</v>
      </c>
      <c r="B407" s="34" t="s">
        <v>457</v>
      </c>
      <c r="C407" s="35">
        <v>6614</v>
      </c>
      <c r="D407" s="35">
        <v>915</v>
      </c>
      <c r="E407" s="36">
        <f t="shared" si="61"/>
        <v>7228.4153005464477</v>
      </c>
      <c r="F407" s="37">
        <f t="shared" si="68"/>
        <v>0.8983695168126008</v>
      </c>
      <c r="G407" s="38">
        <f t="shared" si="62"/>
        <v>490.64042752485835</v>
      </c>
      <c r="H407" s="38">
        <f t="shared" si="63"/>
        <v>4.5916889314251419</v>
      </c>
      <c r="I407" s="36">
        <f t="shared" si="64"/>
        <v>495.23211645628351</v>
      </c>
      <c r="J407" s="39">
        <f t="shared" si="70"/>
        <v>-84.358110331613403</v>
      </c>
      <c r="K407" s="36">
        <f t="shared" si="65"/>
        <v>410.87400612467013</v>
      </c>
      <c r="L407" s="36">
        <f t="shared" si="66"/>
        <v>453137.38655749941</v>
      </c>
      <c r="M407" s="36">
        <f t="shared" si="67"/>
        <v>375949.71560407319</v>
      </c>
      <c r="N407" s="40">
        <f>'jan-feb'!M407</f>
        <v>-57721.421853461325</v>
      </c>
      <c r="O407" s="40">
        <f t="shared" si="69"/>
        <v>433671.1374575345</v>
      </c>
      <c r="Q407" s="4"/>
      <c r="R407" s="4"/>
      <c r="S407" s="4"/>
      <c r="T407" s="4"/>
    </row>
    <row r="408" spans="1:20" s="34" customFormat="1" x14ac:dyDescent="0.3">
      <c r="A408" s="33">
        <v>1931</v>
      </c>
      <c r="B408" s="34" t="s">
        <v>458</v>
      </c>
      <c r="C408" s="35">
        <v>79664</v>
      </c>
      <c r="D408" s="35">
        <v>11618</v>
      </c>
      <c r="E408" s="36">
        <f t="shared" si="61"/>
        <v>6856.9461180926146</v>
      </c>
      <c r="F408" s="37">
        <f t="shared" si="68"/>
        <v>0.852202192983463</v>
      </c>
      <c r="G408" s="38">
        <f t="shared" si="62"/>
        <v>713.52193699715826</v>
      </c>
      <c r="H408" s="38">
        <f t="shared" si="63"/>
        <v>134.60590279026673</v>
      </c>
      <c r="I408" s="36">
        <f t="shared" si="64"/>
        <v>848.12783978742505</v>
      </c>
      <c r="J408" s="39">
        <f t="shared" si="70"/>
        <v>-84.358110331613403</v>
      </c>
      <c r="K408" s="36">
        <f t="shared" si="65"/>
        <v>763.76972945581167</v>
      </c>
      <c r="L408" s="36">
        <f t="shared" si="66"/>
        <v>9853549.242650304</v>
      </c>
      <c r="M408" s="36">
        <f t="shared" si="67"/>
        <v>8873476.7168176193</v>
      </c>
      <c r="N408" s="40">
        <f>'jan-feb'!M408</f>
        <v>2281016.2275074432</v>
      </c>
      <c r="O408" s="40">
        <f t="shared" si="69"/>
        <v>6592460.4893101761</v>
      </c>
      <c r="Q408" s="4"/>
      <c r="R408" s="4"/>
      <c r="S408" s="4"/>
      <c r="T408" s="4"/>
    </row>
    <row r="409" spans="1:20" s="34" customFormat="1" x14ac:dyDescent="0.3">
      <c r="A409" s="33">
        <v>1933</v>
      </c>
      <c r="B409" s="34" t="s">
        <v>459</v>
      </c>
      <c r="C409" s="35">
        <v>32891</v>
      </c>
      <c r="D409" s="35">
        <v>5701</v>
      </c>
      <c r="E409" s="36">
        <f t="shared" si="61"/>
        <v>5769.3387125065774</v>
      </c>
      <c r="F409" s="37">
        <f t="shared" si="68"/>
        <v>0.71703102491786086</v>
      </c>
      <c r="G409" s="38">
        <f t="shared" si="62"/>
        <v>1366.0863803487805</v>
      </c>
      <c r="H409" s="38">
        <f t="shared" si="63"/>
        <v>515.26849474537971</v>
      </c>
      <c r="I409" s="36">
        <f t="shared" si="64"/>
        <v>1881.3548750941602</v>
      </c>
      <c r="J409" s="39">
        <f t="shared" si="70"/>
        <v>-84.358110331613403</v>
      </c>
      <c r="K409" s="36">
        <f t="shared" si="65"/>
        <v>1796.9967647625467</v>
      </c>
      <c r="L409" s="36">
        <f t="shared" si="66"/>
        <v>10725604.142911807</v>
      </c>
      <c r="M409" s="36">
        <f t="shared" si="67"/>
        <v>10244678.555911278</v>
      </c>
      <c r="N409" s="40">
        <f>'jan-feb'!M409</f>
        <v>3853918.7909295857</v>
      </c>
      <c r="O409" s="40">
        <f t="shared" si="69"/>
        <v>6390759.7649816927</v>
      </c>
      <c r="Q409" s="4"/>
      <c r="R409" s="4"/>
      <c r="S409" s="4"/>
      <c r="T409" s="4"/>
    </row>
    <row r="410" spans="1:20" s="34" customFormat="1" x14ac:dyDescent="0.3">
      <c r="A410" s="33">
        <v>1936</v>
      </c>
      <c r="B410" s="34" t="s">
        <v>460</v>
      </c>
      <c r="C410" s="35">
        <v>14056</v>
      </c>
      <c r="D410" s="35">
        <v>2282</v>
      </c>
      <c r="E410" s="36">
        <f t="shared" si="61"/>
        <v>6159.5092024539881</v>
      </c>
      <c r="F410" s="37">
        <f t="shared" si="68"/>
        <v>0.76552260432422015</v>
      </c>
      <c r="G410" s="38">
        <f t="shared" si="62"/>
        <v>1131.984086380334</v>
      </c>
      <c r="H410" s="38">
        <f t="shared" si="63"/>
        <v>378.70882326378597</v>
      </c>
      <c r="I410" s="36">
        <f t="shared" si="64"/>
        <v>1510.6929096441199</v>
      </c>
      <c r="J410" s="39">
        <f t="shared" si="70"/>
        <v>-84.358110331613403</v>
      </c>
      <c r="K410" s="36">
        <f t="shared" si="65"/>
        <v>1426.3347993125064</v>
      </c>
      <c r="L410" s="36">
        <f t="shared" si="66"/>
        <v>3447401.2198078819</v>
      </c>
      <c r="M410" s="36">
        <f t="shared" si="67"/>
        <v>3254896.0120311398</v>
      </c>
      <c r="N410" s="40">
        <f>'jan-feb'!M410</f>
        <v>1156800.3211544144</v>
      </c>
      <c r="O410" s="40">
        <f t="shared" si="69"/>
        <v>2098095.6908767251</v>
      </c>
      <c r="Q410" s="4"/>
      <c r="R410" s="4"/>
      <c r="S410" s="4"/>
      <c r="T410" s="4"/>
    </row>
    <row r="411" spans="1:20" s="34" customFormat="1" x14ac:dyDescent="0.3">
      <c r="A411" s="33">
        <v>1938</v>
      </c>
      <c r="B411" s="34" t="s">
        <v>461</v>
      </c>
      <c r="C411" s="35">
        <v>17212</v>
      </c>
      <c r="D411" s="35">
        <v>2861</v>
      </c>
      <c r="E411" s="36">
        <f t="shared" si="61"/>
        <v>6016.0782943026916</v>
      </c>
      <c r="F411" s="37">
        <f t="shared" si="68"/>
        <v>0.74769657326563788</v>
      </c>
      <c r="G411" s="38">
        <f t="shared" si="62"/>
        <v>1218.042631271112</v>
      </c>
      <c r="H411" s="38">
        <f t="shared" si="63"/>
        <v>428.90964111673975</v>
      </c>
      <c r="I411" s="36">
        <f t="shared" si="64"/>
        <v>1646.9522723878517</v>
      </c>
      <c r="J411" s="39">
        <f t="shared" si="70"/>
        <v>-84.358110331613403</v>
      </c>
      <c r="K411" s="36">
        <f t="shared" si="65"/>
        <v>1562.5941620562382</v>
      </c>
      <c r="L411" s="36">
        <f t="shared" si="66"/>
        <v>4711930.4513016436</v>
      </c>
      <c r="M411" s="36">
        <f t="shared" si="67"/>
        <v>4470581.8976428974</v>
      </c>
      <c r="N411" s="40">
        <f>'jan-feb'!M411</f>
        <v>1234890.3018504733</v>
      </c>
      <c r="O411" s="40">
        <f t="shared" si="69"/>
        <v>3235691.5957924239</v>
      </c>
      <c r="Q411" s="4"/>
      <c r="R411" s="4"/>
      <c r="S411" s="4"/>
      <c r="T411" s="4"/>
    </row>
    <row r="412" spans="1:20" s="34" customFormat="1" x14ac:dyDescent="0.3">
      <c r="A412" s="33">
        <v>1939</v>
      </c>
      <c r="B412" s="34" t="s">
        <v>462</v>
      </c>
      <c r="C412" s="35">
        <v>13802</v>
      </c>
      <c r="D412" s="35">
        <v>1865</v>
      </c>
      <c r="E412" s="36">
        <f t="shared" si="61"/>
        <v>7400.5361930294903</v>
      </c>
      <c r="F412" s="37">
        <f t="shared" si="68"/>
        <v>0.91976122669424731</v>
      </c>
      <c r="G412" s="38">
        <f t="shared" si="62"/>
        <v>387.36789203503287</v>
      </c>
      <c r="H412" s="38">
        <f t="shared" si="63"/>
        <v>0</v>
      </c>
      <c r="I412" s="36">
        <f t="shared" si="64"/>
        <v>387.36789203503287</v>
      </c>
      <c r="J412" s="39">
        <f t="shared" si="70"/>
        <v>-84.358110331613403</v>
      </c>
      <c r="K412" s="36">
        <f t="shared" si="65"/>
        <v>303.00978170341943</v>
      </c>
      <c r="L412" s="36">
        <f t="shared" si="66"/>
        <v>722441.11864533625</v>
      </c>
      <c r="M412" s="36">
        <f t="shared" si="67"/>
        <v>565113.24287687719</v>
      </c>
      <c r="N412" s="40">
        <f>'jan-feb'!M412</f>
        <v>-734663.88170131738</v>
      </c>
      <c r="O412" s="40">
        <f t="shared" si="69"/>
        <v>1299777.1245781947</v>
      </c>
      <c r="Q412" s="4"/>
      <c r="R412" s="4"/>
      <c r="S412" s="4"/>
      <c r="T412" s="4"/>
    </row>
    <row r="413" spans="1:20" s="34" customFormat="1" x14ac:dyDescent="0.3">
      <c r="A413" s="33">
        <v>1940</v>
      </c>
      <c r="B413" s="34" t="s">
        <v>463</v>
      </c>
      <c r="C413" s="35">
        <v>13654</v>
      </c>
      <c r="D413" s="35">
        <v>2150</v>
      </c>
      <c r="E413" s="36">
        <f t="shared" si="61"/>
        <v>6350.6976744186049</v>
      </c>
      <c r="F413" s="37">
        <f t="shared" si="68"/>
        <v>0.789284091183727</v>
      </c>
      <c r="G413" s="38">
        <f t="shared" si="62"/>
        <v>1017.271003201564</v>
      </c>
      <c r="H413" s="38">
        <f t="shared" si="63"/>
        <v>311.79285807617009</v>
      </c>
      <c r="I413" s="36">
        <f t="shared" si="64"/>
        <v>1329.0638612777341</v>
      </c>
      <c r="J413" s="39">
        <f t="shared" si="70"/>
        <v>-84.358110331613403</v>
      </c>
      <c r="K413" s="36">
        <f t="shared" si="65"/>
        <v>1244.7057509461206</v>
      </c>
      <c r="L413" s="36">
        <f t="shared" si="66"/>
        <v>2857487.3017471284</v>
      </c>
      <c r="M413" s="36">
        <f t="shared" si="67"/>
        <v>2676117.3645341592</v>
      </c>
      <c r="N413" s="40">
        <f>'jan-feb'!M413</f>
        <v>23993.380344325717</v>
      </c>
      <c r="O413" s="40">
        <f t="shared" si="69"/>
        <v>2652123.9841898335</v>
      </c>
      <c r="Q413" s="4"/>
      <c r="R413" s="4"/>
      <c r="S413" s="4"/>
      <c r="T413" s="4"/>
    </row>
    <row r="414" spans="1:20" s="34" customFormat="1" x14ac:dyDescent="0.3">
      <c r="A414" s="33">
        <v>1941</v>
      </c>
      <c r="B414" s="34" t="s">
        <v>464</v>
      </c>
      <c r="C414" s="35">
        <v>16874</v>
      </c>
      <c r="D414" s="35">
        <v>2920</v>
      </c>
      <c r="E414" s="36">
        <f t="shared" si="61"/>
        <v>5778.767123287671</v>
      </c>
      <c r="F414" s="37">
        <f t="shared" si="68"/>
        <v>0.71820281658803253</v>
      </c>
      <c r="G414" s="38">
        <f t="shared" si="62"/>
        <v>1360.4293338801244</v>
      </c>
      <c r="H414" s="38">
        <f t="shared" si="63"/>
        <v>511.96855097199699</v>
      </c>
      <c r="I414" s="36">
        <f t="shared" si="64"/>
        <v>1872.3978848521215</v>
      </c>
      <c r="J414" s="39">
        <f t="shared" si="70"/>
        <v>-84.358110331613403</v>
      </c>
      <c r="K414" s="36">
        <f t="shared" si="65"/>
        <v>1788.039774520508</v>
      </c>
      <c r="L414" s="36">
        <f t="shared" si="66"/>
        <v>5467401.8237681948</v>
      </c>
      <c r="M414" s="36">
        <f t="shared" si="67"/>
        <v>5221076.1415998833</v>
      </c>
      <c r="N414" s="40">
        <f>'jan-feb'!M414</f>
        <v>1315718.7282081023</v>
      </c>
      <c r="O414" s="40">
        <f t="shared" si="69"/>
        <v>3905357.413391781</v>
      </c>
      <c r="Q414" s="4"/>
      <c r="R414" s="4"/>
      <c r="S414" s="4"/>
      <c r="T414" s="4"/>
    </row>
    <row r="415" spans="1:20" s="34" customFormat="1" x14ac:dyDescent="0.3">
      <c r="A415" s="33">
        <v>1942</v>
      </c>
      <c r="B415" s="34" t="s">
        <v>465</v>
      </c>
      <c r="C415" s="35">
        <v>29717</v>
      </c>
      <c r="D415" s="35">
        <v>4895</v>
      </c>
      <c r="E415" s="36">
        <f t="shared" si="61"/>
        <v>6070.8886618998977</v>
      </c>
      <c r="F415" s="37">
        <f t="shared" si="68"/>
        <v>0.75450857304806607</v>
      </c>
      <c r="G415" s="38">
        <f t="shared" si="62"/>
        <v>1185.1564107127883</v>
      </c>
      <c r="H415" s="38">
        <f t="shared" si="63"/>
        <v>409.72601245771762</v>
      </c>
      <c r="I415" s="36">
        <f t="shared" si="64"/>
        <v>1594.8824231705059</v>
      </c>
      <c r="J415" s="39">
        <f t="shared" si="70"/>
        <v>-84.358110331613403</v>
      </c>
      <c r="K415" s="36">
        <f t="shared" si="65"/>
        <v>1510.5243128388925</v>
      </c>
      <c r="L415" s="36">
        <f t="shared" si="66"/>
        <v>7806949.4614196261</v>
      </c>
      <c r="M415" s="36">
        <f t="shared" si="67"/>
        <v>7394016.5113463784</v>
      </c>
      <c r="N415" s="40">
        <f>'jan-feb'!M415</f>
        <v>1954505.881705021</v>
      </c>
      <c r="O415" s="40">
        <f t="shared" si="69"/>
        <v>5439510.6296413578</v>
      </c>
      <c r="Q415" s="4"/>
      <c r="R415" s="4"/>
      <c r="S415" s="4"/>
      <c r="T415" s="4"/>
    </row>
    <row r="416" spans="1:20" s="34" customFormat="1" x14ac:dyDescent="0.3">
      <c r="A416" s="33">
        <v>1943</v>
      </c>
      <c r="B416" s="34" t="s">
        <v>466</v>
      </c>
      <c r="C416" s="35">
        <v>8561</v>
      </c>
      <c r="D416" s="35">
        <v>1231</v>
      </c>
      <c r="E416" s="36">
        <f t="shared" si="61"/>
        <v>6954.5085296506904</v>
      </c>
      <c r="F416" s="37">
        <f t="shared" si="68"/>
        <v>0.86432754728122663</v>
      </c>
      <c r="G416" s="38">
        <f t="shared" si="62"/>
        <v>654.98449006231272</v>
      </c>
      <c r="H416" s="38">
        <f t="shared" si="63"/>
        <v>100.45905874494019</v>
      </c>
      <c r="I416" s="36">
        <f t="shared" si="64"/>
        <v>755.44354880725291</v>
      </c>
      <c r="J416" s="39">
        <f t="shared" si="70"/>
        <v>-84.358110331613403</v>
      </c>
      <c r="K416" s="36">
        <f t="shared" si="65"/>
        <v>671.08543847563953</v>
      </c>
      <c r="L416" s="36">
        <f t="shared" si="66"/>
        <v>929951.00858172833</v>
      </c>
      <c r="M416" s="36">
        <f t="shared" si="67"/>
        <v>826106.17476351222</v>
      </c>
      <c r="N416" s="40">
        <f>'jan-feb'!M416</f>
        <v>-228105.65060285348</v>
      </c>
      <c r="O416" s="40">
        <f t="shared" si="69"/>
        <v>1054211.8253663657</v>
      </c>
      <c r="Q416" s="4"/>
      <c r="R416" s="4"/>
      <c r="S416" s="4"/>
      <c r="T416" s="4"/>
    </row>
    <row r="417" spans="1:20" s="34" customFormat="1" x14ac:dyDescent="0.3">
      <c r="A417" s="33">
        <v>2002</v>
      </c>
      <c r="B417" s="34" t="s">
        <v>467</v>
      </c>
      <c r="C417" s="35">
        <v>13422</v>
      </c>
      <c r="D417" s="35">
        <v>2137</v>
      </c>
      <c r="E417" s="36">
        <f t="shared" si="61"/>
        <v>6280.7674309780068</v>
      </c>
      <c r="F417" s="37">
        <f t="shared" si="68"/>
        <v>0.78059294708115057</v>
      </c>
      <c r="G417" s="38">
        <f t="shared" si="62"/>
        <v>1059.2291492659228</v>
      </c>
      <c r="H417" s="38">
        <f t="shared" si="63"/>
        <v>336.26844328037942</v>
      </c>
      <c r="I417" s="36">
        <f t="shared" si="64"/>
        <v>1395.4975925463023</v>
      </c>
      <c r="J417" s="39">
        <f t="shared" si="70"/>
        <v>-84.358110331613403</v>
      </c>
      <c r="K417" s="36">
        <f t="shared" si="65"/>
        <v>1311.1394822146888</v>
      </c>
      <c r="L417" s="36">
        <f t="shared" si="66"/>
        <v>2982178.3552714479</v>
      </c>
      <c r="M417" s="36">
        <f t="shared" si="67"/>
        <v>2801905.0734927901</v>
      </c>
      <c r="N417" s="40">
        <f>'jan-feb'!M417</f>
        <v>800921.13773312094</v>
      </c>
      <c r="O417" s="40">
        <f t="shared" si="69"/>
        <v>2000983.9357596692</v>
      </c>
      <c r="Q417" s="4"/>
      <c r="R417" s="4"/>
      <c r="S417" s="4"/>
      <c r="T417" s="4"/>
    </row>
    <row r="418" spans="1:20" s="34" customFormat="1" x14ac:dyDescent="0.3">
      <c r="A418" s="33">
        <v>2003</v>
      </c>
      <c r="B418" s="34" t="s">
        <v>468</v>
      </c>
      <c r="C418" s="35">
        <v>43139</v>
      </c>
      <c r="D418" s="35">
        <v>6160</v>
      </c>
      <c r="E418" s="36">
        <f t="shared" si="61"/>
        <v>7003.0844155844152</v>
      </c>
      <c r="F418" s="37">
        <f t="shared" si="68"/>
        <v>0.870364706653036</v>
      </c>
      <c r="G418" s="38">
        <f t="shared" si="62"/>
        <v>625.83895850207784</v>
      </c>
      <c r="H418" s="38">
        <f t="shared" si="63"/>
        <v>83.457498668136523</v>
      </c>
      <c r="I418" s="36">
        <f t="shared" si="64"/>
        <v>709.29645717021435</v>
      </c>
      <c r="J418" s="39">
        <f t="shared" si="70"/>
        <v>-84.358110331613403</v>
      </c>
      <c r="K418" s="36">
        <f t="shared" si="65"/>
        <v>624.93834683860098</v>
      </c>
      <c r="L418" s="36">
        <f t="shared" si="66"/>
        <v>4369266.17616852</v>
      </c>
      <c r="M418" s="36">
        <f t="shared" si="67"/>
        <v>3849620.2165257819</v>
      </c>
      <c r="N418" s="40">
        <f>'jan-feb'!M418</f>
        <v>707897.31298653374</v>
      </c>
      <c r="O418" s="40">
        <f t="shared" si="69"/>
        <v>3141722.9035392483</v>
      </c>
      <c r="Q418" s="4"/>
      <c r="R418" s="4"/>
      <c r="S418" s="4"/>
      <c r="T418" s="4"/>
    </row>
    <row r="419" spans="1:20" s="34" customFormat="1" x14ac:dyDescent="0.3">
      <c r="A419" s="33">
        <v>2004</v>
      </c>
      <c r="B419" s="34" t="s">
        <v>469</v>
      </c>
      <c r="C419" s="35">
        <v>86804</v>
      </c>
      <c r="D419" s="35">
        <v>10455</v>
      </c>
      <c r="E419" s="36">
        <f t="shared" si="61"/>
        <v>8302.6303204208507</v>
      </c>
      <c r="F419" s="37">
        <f t="shared" si="68"/>
        <v>1.0318762383044402</v>
      </c>
      <c r="G419" s="38">
        <f t="shared" si="62"/>
        <v>-153.88858439978338</v>
      </c>
      <c r="H419" s="38">
        <f t="shared" si="63"/>
        <v>0</v>
      </c>
      <c r="I419" s="36">
        <f t="shared" si="64"/>
        <v>-153.88858439978338</v>
      </c>
      <c r="J419" s="39">
        <f t="shared" si="70"/>
        <v>-84.358110331613403</v>
      </c>
      <c r="K419" s="36">
        <f t="shared" si="65"/>
        <v>-238.24669473139679</v>
      </c>
      <c r="L419" s="36">
        <f t="shared" si="66"/>
        <v>-1608905.1498997353</v>
      </c>
      <c r="M419" s="36">
        <f t="shared" si="67"/>
        <v>-2490869.1934167533</v>
      </c>
      <c r="N419" s="40">
        <f>'jan-feb'!M419</f>
        <v>-3597541.4923256156</v>
      </c>
      <c r="O419" s="40">
        <f t="shared" si="69"/>
        <v>1106672.2989088623</v>
      </c>
      <c r="Q419" s="4"/>
      <c r="R419" s="4"/>
      <c r="S419" s="4"/>
      <c r="T419" s="4"/>
    </row>
    <row r="420" spans="1:20" s="34" customFormat="1" x14ac:dyDescent="0.3">
      <c r="A420" s="33">
        <v>2011</v>
      </c>
      <c r="B420" s="34" t="s">
        <v>470</v>
      </c>
      <c r="C420" s="35">
        <v>15408</v>
      </c>
      <c r="D420" s="35">
        <v>2956</v>
      </c>
      <c r="E420" s="36">
        <f t="shared" si="61"/>
        <v>5212.4492557510148</v>
      </c>
      <c r="F420" s="37">
        <f t="shared" si="68"/>
        <v>0.64781910344100468</v>
      </c>
      <c r="G420" s="38">
        <f t="shared" si="62"/>
        <v>1700.2200544021182</v>
      </c>
      <c r="H420" s="38">
        <f t="shared" si="63"/>
        <v>710.17980460982665</v>
      </c>
      <c r="I420" s="36">
        <f t="shared" si="64"/>
        <v>2410.399859011945</v>
      </c>
      <c r="J420" s="39">
        <f t="shared" si="70"/>
        <v>-84.358110331613403</v>
      </c>
      <c r="K420" s="36">
        <f t="shared" si="65"/>
        <v>2326.0417486803317</v>
      </c>
      <c r="L420" s="36">
        <f t="shared" si="66"/>
        <v>7125141.9832393089</v>
      </c>
      <c r="M420" s="36">
        <f t="shared" si="67"/>
        <v>6875779.4090990601</v>
      </c>
      <c r="N420" s="40">
        <f>'jan-feb'!M420</f>
        <v>1928081.8358161475</v>
      </c>
      <c r="O420" s="40">
        <f t="shared" si="69"/>
        <v>4947697.5732829124</v>
      </c>
      <c r="Q420" s="4"/>
      <c r="R420" s="4"/>
      <c r="S420" s="4"/>
      <c r="T420" s="4"/>
    </row>
    <row r="421" spans="1:20" s="34" customFormat="1" x14ac:dyDescent="0.3">
      <c r="A421" s="33">
        <v>2012</v>
      </c>
      <c r="B421" s="34" t="s">
        <v>471</v>
      </c>
      <c r="C421" s="35">
        <v>135931</v>
      </c>
      <c r="D421" s="35">
        <v>20097</v>
      </c>
      <c r="E421" s="36">
        <f t="shared" si="61"/>
        <v>6763.74583271135</v>
      </c>
      <c r="F421" s="37">
        <f t="shared" si="68"/>
        <v>0.84061897704145239</v>
      </c>
      <c r="G421" s="38">
        <f t="shared" si="62"/>
        <v>769.44210822591697</v>
      </c>
      <c r="H421" s="38">
        <f t="shared" si="63"/>
        <v>167.22600267370933</v>
      </c>
      <c r="I421" s="36">
        <f t="shared" si="64"/>
        <v>936.6681108996263</v>
      </c>
      <c r="J421" s="39">
        <f t="shared" si="70"/>
        <v>-84.358110331613403</v>
      </c>
      <c r="K421" s="36">
        <f t="shared" si="65"/>
        <v>852.31000056801292</v>
      </c>
      <c r="L421" s="36">
        <f t="shared" si="66"/>
        <v>18824219.024749789</v>
      </c>
      <c r="M421" s="36">
        <f t="shared" si="67"/>
        <v>17128874.081415355</v>
      </c>
      <c r="N421" s="40">
        <f>'jan-feb'!M421</f>
        <v>3272559.9836185668</v>
      </c>
      <c r="O421" s="40">
        <f t="shared" si="69"/>
        <v>13856314.097796788</v>
      </c>
      <c r="Q421" s="4"/>
      <c r="R421" s="4"/>
      <c r="S421" s="4"/>
      <c r="T421" s="4"/>
    </row>
    <row r="422" spans="1:20" s="34" customFormat="1" x14ac:dyDescent="0.3">
      <c r="A422" s="33">
        <v>2014</v>
      </c>
      <c r="B422" s="34" t="s">
        <v>472</v>
      </c>
      <c r="C422" s="35">
        <v>5640</v>
      </c>
      <c r="D422" s="35">
        <v>951</v>
      </c>
      <c r="E422" s="36">
        <f t="shared" si="61"/>
        <v>5930.5993690851737</v>
      </c>
      <c r="F422" s="37">
        <f t="shared" si="68"/>
        <v>0.73707299153265182</v>
      </c>
      <c r="G422" s="38">
        <f t="shared" si="62"/>
        <v>1269.3299864016228</v>
      </c>
      <c r="H422" s="38">
        <f t="shared" si="63"/>
        <v>458.82726494287101</v>
      </c>
      <c r="I422" s="36">
        <f t="shared" si="64"/>
        <v>1728.1572513444939</v>
      </c>
      <c r="J422" s="39">
        <f t="shared" si="70"/>
        <v>-84.358110331613403</v>
      </c>
      <c r="K422" s="36">
        <f t="shared" si="65"/>
        <v>1643.7991410128805</v>
      </c>
      <c r="L422" s="36">
        <f t="shared" si="66"/>
        <v>1643477.5460286138</v>
      </c>
      <c r="M422" s="36">
        <f t="shared" si="67"/>
        <v>1563252.9831032492</v>
      </c>
      <c r="N422" s="40">
        <f>'jan-feb'!M422</f>
        <v>346742.09264585783</v>
      </c>
      <c r="O422" s="40">
        <f t="shared" si="69"/>
        <v>1216510.8904573913</v>
      </c>
      <c r="Q422" s="4"/>
      <c r="R422" s="4"/>
      <c r="S422" s="4"/>
      <c r="T422" s="4"/>
    </row>
    <row r="423" spans="1:20" s="34" customFormat="1" x14ac:dyDescent="0.3">
      <c r="A423" s="33">
        <v>2015</v>
      </c>
      <c r="B423" s="34" t="s">
        <v>473</v>
      </c>
      <c r="C423" s="35">
        <v>5753</v>
      </c>
      <c r="D423" s="35">
        <v>1054</v>
      </c>
      <c r="E423" s="36">
        <f t="shared" si="61"/>
        <v>5458.2542694497151</v>
      </c>
      <c r="F423" s="37">
        <f t="shared" si="68"/>
        <v>0.67836850081305688</v>
      </c>
      <c r="G423" s="38">
        <f t="shared" si="62"/>
        <v>1552.737046182898</v>
      </c>
      <c r="H423" s="38">
        <f t="shared" si="63"/>
        <v>624.14804981528152</v>
      </c>
      <c r="I423" s="36">
        <f t="shared" si="64"/>
        <v>2176.8850959981796</v>
      </c>
      <c r="J423" s="39">
        <f t="shared" si="70"/>
        <v>-84.358110331613403</v>
      </c>
      <c r="K423" s="36">
        <f t="shared" si="65"/>
        <v>2092.5269856665664</v>
      </c>
      <c r="L423" s="36">
        <f t="shared" si="66"/>
        <v>2294436.8911820813</v>
      </c>
      <c r="M423" s="36">
        <f t="shared" si="67"/>
        <v>2205523.4428925607</v>
      </c>
      <c r="N423" s="40">
        <f>'jan-feb'!M423</f>
        <v>435647.65052443143</v>
      </c>
      <c r="O423" s="40">
        <f t="shared" si="69"/>
        <v>1769875.7923681294</v>
      </c>
      <c r="Q423" s="4"/>
      <c r="R423" s="4"/>
      <c r="S423" s="4"/>
      <c r="T423" s="4"/>
    </row>
    <row r="424" spans="1:20" s="34" customFormat="1" x14ac:dyDescent="0.3">
      <c r="A424" s="33">
        <v>2017</v>
      </c>
      <c r="B424" s="34" t="s">
        <v>474</v>
      </c>
      <c r="C424" s="35">
        <v>6550</v>
      </c>
      <c r="D424" s="35">
        <v>1035</v>
      </c>
      <c r="E424" s="36">
        <f t="shared" si="61"/>
        <v>6328.5024154589373</v>
      </c>
      <c r="F424" s="37">
        <f t="shared" si="68"/>
        <v>0.78652559665372679</v>
      </c>
      <c r="G424" s="38">
        <f t="shared" si="62"/>
        <v>1030.5881585773645</v>
      </c>
      <c r="H424" s="38">
        <f t="shared" si="63"/>
        <v>319.56119871205374</v>
      </c>
      <c r="I424" s="36">
        <f t="shared" si="64"/>
        <v>1350.1493572894183</v>
      </c>
      <c r="J424" s="39">
        <f t="shared" si="70"/>
        <v>-84.358110331613403</v>
      </c>
      <c r="K424" s="36">
        <f t="shared" si="65"/>
        <v>1265.7912469578048</v>
      </c>
      <c r="L424" s="36">
        <f t="shared" si="66"/>
        <v>1397404.5847945479</v>
      </c>
      <c r="M424" s="36">
        <f t="shared" si="67"/>
        <v>1310093.9406013279</v>
      </c>
      <c r="N424" s="40">
        <f>'jan-feb'!M424</f>
        <v>188139.34373129625</v>
      </c>
      <c r="O424" s="40">
        <f t="shared" si="69"/>
        <v>1121954.5968700317</v>
      </c>
      <c r="Q424" s="4"/>
      <c r="R424" s="4"/>
      <c r="S424" s="4"/>
      <c r="T424" s="4"/>
    </row>
    <row r="425" spans="1:20" s="34" customFormat="1" x14ac:dyDescent="0.3">
      <c r="A425" s="33">
        <v>2018</v>
      </c>
      <c r="B425" s="34" t="s">
        <v>475</v>
      </c>
      <c r="C425" s="35">
        <v>8417</v>
      </c>
      <c r="D425" s="35">
        <v>1215</v>
      </c>
      <c r="E425" s="36">
        <f t="shared" si="61"/>
        <v>6927.5720164609056</v>
      </c>
      <c r="F425" s="37">
        <f t="shared" si="68"/>
        <v>0.86097979520379775</v>
      </c>
      <c r="G425" s="38">
        <f t="shared" si="62"/>
        <v>671.14639797618361</v>
      </c>
      <c r="H425" s="38">
        <f t="shared" si="63"/>
        <v>109.88683836136488</v>
      </c>
      <c r="I425" s="36">
        <f t="shared" si="64"/>
        <v>781.03323633754849</v>
      </c>
      <c r="J425" s="39">
        <f t="shared" si="70"/>
        <v>-84.358110331613403</v>
      </c>
      <c r="K425" s="36">
        <f t="shared" si="65"/>
        <v>696.67512600593511</v>
      </c>
      <c r="L425" s="36">
        <f t="shared" si="66"/>
        <v>948955.38215012138</v>
      </c>
      <c r="M425" s="36">
        <f t="shared" si="67"/>
        <v>846460.27809721115</v>
      </c>
      <c r="N425" s="40">
        <f>'jan-feb'!M425</f>
        <v>-60387.461805415878</v>
      </c>
      <c r="O425" s="40">
        <f t="shared" si="69"/>
        <v>906847.73990262707</v>
      </c>
      <c r="Q425" s="4"/>
      <c r="R425" s="4"/>
      <c r="S425" s="4"/>
      <c r="T425" s="4"/>
    </row>
    <row r="426" spans="1:20" s="34" customFormat="1" x14ac:dyDescent="0.3">
      <c r="A426" s="33">
        <v>2019</v>
      </c>
      <c r="B426" s="34" t="s">
        <v>476</v>
      </c>
      <c r="C426" s="35">
        <v>21782</v>
      </c>
      <c r="D426" s="35">
        <v>3276</v>
      </c>
      <c r="E426" s="36">
        <f t="shared" si="61"/>
        <v>6648.9621489621486</v>
      </c>
      <c r="F426" s="37">
        <f t="shared" si="68"/>
        <v>0.82635331047136129</v>
      </c>
      <c r="G426" s="38">
        <f t="shared" si="62"/>
        <v>838.31231847543779</v>
      </c>
      <c r="H426" s="38">
        <f t="shared" si="63"/>
        <v>207.40029198592981</v>
      </c>
      <c r="I426" s="36">
        <f t="shared" si="64"/>
        <v>1045.7126104613676</v>
      </c>
      <c r="J426" s="39">
        <f t="shared" si="70"/>
        <v>-84.358110331613403</v>
      </c>
      <c r="K426" s="36">
        <f t="shared" si="65"/>
        <v>961.35450012975423</v>
      </c>
      <c r="L426" s="36">
        <f t="shared" si="66"/>
        <v>3425754.5118714403</v>
      </c>
      <c r="M426" s="36">
        <f t="shared" si="67"/>
        <v>3149397.3424250749</v>
      </c>
      <c r="N426" s="40">
        <f>'jan-feb'!M426</f>
        <v>512950.84372465621</v>
      </c>
      <c r="O426" s="40">
        <f t="shared" si="69"/>
        <v>2636446.4987004185</v>
      </c>
      <c r="Q426" s="4"/>
      <c r="R426" s="4"/>
      <c r="S426" s="4"/>
      <c r="T426" s="4"/>
    </row>
    <row r="427" spans="1:20" s="34" customFormat="1" x14ac:dyDescent="0.3">
      <c r="A427" s="33">
        <v>2020</v>
      </c>
      <c r="B427" s="34" t="s">
        <v>477</v>
      </c>
      <c r="C427" s="35">
        <v>24010</v>
      </c>
      <c r="D427" s="35">
        <v>3978</v>
      </c>
      <c r="E427" s="36">
        <f t="shared" si="61"/>
        <v>6035.6963298139772</v>
      </c>
      <c r="F427" s="37">
        <f t="shared" si="68"/>
        <v>0.75013476259902512</v>
      </c>
      <c r="G427" s="38">
        <f t="shared" si="62"/>
        <v>1206.2718099643407</v>
      </c>
      <c r="H427" s="38">
        <f t="shared" si="63"/>
        <v>422.04332868778982</v>
      </c>
      <c r="I427" s="36">
        <f t="shared" si="64"/>
        <v>1628.3151386521306</v>
      </c>
      <c r="J427" s="39">
        <f t="shared" si="70"/>
        <v>-84.358110331613403</v>
      </c>
      <c r="K427" s="36">
        <f t="shared" si="65"/>
        <v>1543.9570283205171</v>
      </c>
      <c r="L427" s="36">
        <f t="shared" si="66"/>
        <v>6477437.6215581754</v>
      </c>
      <c r="M427" s="36">
        <f t="shared" si="67"/>
        <v>6141861.0586590171</v>
      </c>
      <c r="N427" s="40">
        <f>'jan-feb'!M427</f>
        <v>1462523.3906889823</v>
      </c>
      <c r="O427" s="40">
        <f t="shared" si="69"/>
        <v>4679337.6679700352</v>
      </c>
      <c r="Q427" s="4"/>
      <c r="R427" s="4"/>
      <c r="S427" s="4"/>
      <c r="T427" s="4"/>
    </row>
    <row r="428" spans="1:20" s="34" customFormat="1" x14ac:dyDescent="0.3">
      <c r="A428" s="33">
        <v>2021</v>
      </c>
      <c r="B428" s="34" t="s">
        <v>478</v>
      </c>
      <c r="C428" s="35">
        <v>15392</v>
      </c>
      <c r="D428" s="35">
        <v>2668</v>
      </c>
      <c r="E428" s="36">
        <f t="shared" si="61"/>
        <v>5769.1154422788604</v>
      </c>
      <c r="F428" s="37">
        <f t="shared" si="68"/>
        <v>0.71700327621247339</v>
      </c>
      <c r="G428" s="38">
        <f t="shared" si="62"/>
        <v>1366.2203424854108</v>
      </c>
      <c r="H428" s="38">
        <f t="shared" si="63"/>
        <v>515.34663932508067</v>
      </c>
      <c r="I428" s="36">
        <f t="shared" si="64"/>
        <v>1881.5669818104916</v>
      </c>
      <c r="J428" s="39">
        <f t="shared" si="70"/>
        <v>-84.358110331613403</v>
      </c>
      <c r="K428" s="36">
        <f t="shared" si="65"/>
        <v>1797.2088714788781</v>
      </c>
      <c r="L428" s="36">
        <f t="shared" si="66"/>
        <v>5020020.7074703919</v>
      </c>
      <c r="M428" s="36">
        <f t="shared" si="67"/>
        <v>4794953.2691056468</v>
      </c>
      <c r="N428" s="40">
        <f>'jan-feb'!M428</f>
        <v>1982476.9749517862</v>
      </c>
      <c r="O428" s="40">
        <f t="shared" si="69"/>
        <v>2812476.2941538608</v>
      </c>
      <c r="Q428" s="4"/>
      <c r="R428" s="4"/>
      <c r="S428" s="4"/>
      <c r="T428" s="4"/>
    </row>
    <row r="429" spans="1:20" s="34" customFormat="1" x14ac:dyDescent="0.3">
      <c r="A429" s="33">
        <v>2022</v>
      </c>
      <c r="B429" s="34" t="s">
        <v>479</v>
      </c>
      <c r="C429" s="35">
        <v>8505</v>
      </c>
      <c r="D429" s="35">
        <v>1318</v>
      </c>
      <c r="E429" s="36">
        <f t="shared" si="61"/>
        <v>6452.959028831563</v>
      </c>
      <c r="F429" s="37">
        <f t="shared" si="68"/>
        <v>0.80199344444205822</v>
      </c>
      <c r="G429" s="38">
        <f t="shared" si="62"/>
        <v>955.91419055378913</v>
      </c>
      <c r="H429" s="38">
        <f t="shared" si="63"/>
        <v>276.00138403163476</v>
      </c>
      <c r="I429" s="36">
        <f t="shared" si="64"/>
        <v>1231.9155745854239</v>
      </c>
      <c r="J429" s="39">
        <f t="shared" si="70"/>
        <v>-84.358110331613403</v>
      </c>
      <c r="K429" s="36">
        <f t="shared" si="65"/>
        <v>1147.5574642538104</v>
      </c>
      <c r="L429" s="36">
        <f t="shared" si="66"/>
        <v>1623664.7273035888</v>
      </c>
      <c r="M429" s="36">
        <f t="shared" si="67"/>
        <v>1512480.7378865222</v>
      </c>
      <c r="N429" s="40">
        <f>'jan-feb'!M429</f>
        <v>-23660.802188920374</v>
      </c>
      <c r="O429" s="40">
        <f t="shared" si="69"/>
        <v>1536141.5400754425</v>
      </c>
      <c r="Q429" s="4"/>
      <c r="R429" s="4"/>
      <c r="S429" s="4"/>
      <c r="T429" s="4"/>
    </row>
    <row r="430" spans="1:20" s="34" customFormat="1" x14ac:dyDescent="0.3">
      <c r="A430" s="33">
        <v>2023</v>
      </c>
      <c r="B430" s="34" t="s">
        <v>480</v>
      </c>
      <c r="C430" s="35">
        <v>6867</v>
      </c>
      <c r="D430" s="35">
        <v>1139</v>
      </c>
      <c r="E430" s="36">
        <f t="shared" si="61"/>
        <v>6028.9727831431082</v>
      </c>
      <c r="F430" s="37">
        <f t="shared" si="68"/>
        <v>0.74929913969651718</v>
      </c>
      <c r="G430" s="38">
        <f t="shared" si="62"/>
        <v>1210.3059379668621</v>
      </c>
      <c r="H430" s="38">
        <f t="shared" si="63"/>
        <v>424.39657002259395</v>
      </c>
      <c r="I430" s="36">
        <f t="shared" si="64"/>
        <v>1634.7025079894561</v>
      </c>
      <c r="J430" s="39">
        <f t="shared" si="70"/>
        <v>-84.358110331613403</v>
      </c>
      <c r="K430" s="36">
        <f t="shared" si="65"/>
        <v>1550.3443976578426</v>
      </c>
      <c r="L430" s="36">
        <f t="shared" si="66"/>
        <v>1861926.1565999906</v>
      </c>
      <c r="M430" s="36">
        <f t="shared" si="67"/>
        <v>1765842.2689322827</v>
      </c>
      <c r="N430" s="40">
        <f>'jan-feb'!M430</f>
        <v>584121.65459898219</v>
      </c>
      <c r="O430" s="40">
        <f t="shared" si="69"/>
        <v>1181720.6143333004</v>
      </c>
      <c r="Q430" s="4"/>
      <c r="R430" s="4"/>
      <c r="S430" s="4"/>
      <c r="T430" s="4"/>
    </row>
    <row r="431" spans="1:20" s="34" customFormat="1" x14ac:dyDescent="0.3">
      <c r="A431" s="33">
        <v>2024</v>
      </c>
      <c r="B431" s="34" t="s">
        <v>481</v>
      </c>
      <c r="C431" s="35">
        <v>6384</v>
      </c>
      <c r="D431" s="35">
        <v>1000</v>
      </c>
      <c r="E431" s="36">
        <f t="shared" si="61"/>
        <v>6384</v>
      </c>
      <c r="F431" s="37">
        <f t="shared" si="68"/>
        <v>0.79342300585552683</v>
      </c>
      <c r="G431" s="38">
        <f t="shared" si="62"/>
        <v>997.28960785272693</v>
      </c>
      <c r="H431" s="38">
        <f t="shared" si="63"/>
        <v>300.1370441226818</v>
      </c>
      <c r="I431" s="36">
        <f t="shared" si="64"/>
        <v>1297.4266519754087</v>
      </c>
      <c r="J431" s="39">
        <f t="shared" si="70"/>
        <v>-84.358110331613403</v>
      </c>
      <c r="K431" s="36">
        <f t="shared" si="65"/>
        <v>1213.0685416437952</v>
      </c>
      <c r="L431" s="36">
        <f t="shared" si="66"/>
        <v>1297426.6519754087</v>
      </c>
      <c r="M431" s="36">
        <f t="shared" si="67"/>
        <v>1213068.5416437953</v>
      </c>
      <c r="N431" s="40">
        <f>'jan-feb'!M431</f>
        <v>108513.20016015159</v>
      </c>
      <c r="O431" s="40">
        <f t="shared" si="69"/>
        <v>1104555.3414836437</v>
      </c>
      <c r="Q431" s="4"/>
      <c r="R431" s="4"/>
      <c r="S431" s="4"/>
      <c r="T431" s="4"/>
    </row>
    <row r="432" spans="1:20" s="34" customFormat="1" x14ac:dyDescent="0.3">
      <c r="A432" s="33">
        <v>2025</v>
      </c>
      <c r="B432" s="34" t="s">
        <v>482</v>
      </c>
      <c r="C432" s="35">
        <v>19137</v>
      </c>
      <c r="D432" s="35">
        <v>2922</v>
      </c>
      <c r="E432" s="36">
        <f t="shared" si="61"/>
        <v>6549.2813141683782</v>
      </c>
      <c r="F432" s="37">
        <f t="shared" si="68"/>
        <v>0.81396467206781165</v>
      </c>
      <c r="G432" s="38">
        <f t="shared" si="62"/>
        <v>898.12081935170011</v>
      </c>
      <c r="H432" s="38">
        <f t="shared" si="63"/>
        <v>242.28858416374945</v>
      </c>
      <c r="I432" s="36">
        <f t="shared" si="64"/>
        <v>1140.4094035154496</v>
      </c>
      <c r="J432" s="39">
        <f t="shared" si="70"/>
        <v>-84.358110331613403</v>
      </c>
      <c r="K432" s="36">
        <f t="shared" si="65"/>
        <v>1056.0512931838362</v>
      </c>
      <c r="L432" s="36">
        <f t="shared" si="66"/>
        <v>3332276.2770721437</v>
      </c>
      <c r="M432" s="36">
        <f t="shared" si="67"/>
        <v>3085781.8786831694</v>
      </c>
      <c r="N432" s="40">
        <f>'jan-feb'!M432</f>
        <v>1152772.2341863266</v>
      </c>
      <c r="O432" s="40">
        <f t="shared" si="69"/>
        <v>1933009.6444968428</v>
      </c>
      <c r="Q432" s="4"/>
      <c r="R432" s="4"/>
      <c r="S432" s="4"/>
      <c r="T432" s="4"/>
    </row>
    <row r="433" spans="1:20" s="34" customFormat="1" x14ac:dyDescent="0.3">
      <c r="A433" s="33">
        <v>2027</v>
      </c>
      <c r="B433" s="34" t="s">
        <v>483</v>
      </c>
      <c r="C433" s="35">
        <v>4871</v>
      </c>
      <c r="D433" s="35">
        <v>959</v>
      </c>
      <c r="E433" s="36">
        <f t="shared" si="61"/>
        <v>5079.2492179353494</v>
      </c>
      <c r="F433" s="37">
        <f t="shared" si="68"/>
        <v>0.63126459617537567</v>
      </c>
      <c r="G433" s="38">
        <f t="shared" si="62"/>
        <v>1780.1400770915172</v>
      </c>
      <c r="H433" s="38">
        <f t="shared" si="63"/>
        <v>756.79981784530946</v>
      </c>
      <c r="I433" s="36">
        <f t="shared" si="64"/>
        <v>2536.9398949368269</v>
      </c>
      <c r="J433" s="39">
        <f t="shared" si="70"/>
        <v>-84.358110331613403</v>
      </c>
      <c r="K433" s="36">
        <f t="shared" si="65"/>
        <v>2452.5817846052137</v>
      </c>
      <c r="L433" s="36">
        <f t="shared" si="66"/>
        <v>2432925.3592444169</v>
      </c>
      <c r="M433" s="36">
        <f t="shared" si="67"/>
        <v>2352025.9314363999</v>
      </c>
      <c r="N433" s="40">
        <f>'jan-feb'!M433</f>
        <v>971756.11655875691</v>
      </c>
      <c r="O433" s="40">
        <f t="shared" si="69"/>
        <v>1380269.814877643</v>
      </c>
      <c r="Q433" s="4"/>
      <c r="R433" s="4"/>
      <c r="S433" s="4"/>
      <c r="T433" s="4"/>
    </row>
    <row r="434" spans="1:20" s="34" customFormat="1" x14ac:dyDescent="0.3">
      <c r="A434" s="33">
        <v>2028</v>
      </c>
      <c r="B434" s="34" t="s">
        <v>484</v>
      </c>
      <c r="C434" s="35">
        <v>16312</v>
      </c>
      <c r="D434" s="35">
        <v>2211</v>
      </c>
      <c r="E434" s="36">
        <f t="shared" si="61"/>
        <v>7377.657168701945</v>
      </c>
      <c r="F434" s="37">
        <f t="shared" si="68"/>
        <v>0.9169177517172733</v>
      </c>
      <c r="G434" s="38">
        <f t="shared" si="62"/>
        <v>401.09530663155999</v>
      </c>
      <c r="H434" s="38">
        <f t="shared" si="63"/>
        <v>0</v>
      </c>
      <c r="I434" s="36">
        <f t="shared" si="64"/>
        <v>401.09530663155999</v>
      </c>
      <c r="J434" s="39">
        <f t="shared" si="70"/>
        <v>-84.358110331613403</v>
      </c>
      <c r="K434" s="36">
        <f t="shared" si="65"/>
        <v>316.73719629994662</v>
      </c>
      <c r="L434" s="36">
        <f t="shared" si="66"/>
        <v>886821.72296237911</v>
      </c>
      <c r="M434" s="36">
        <f t="shared" si="67"/>
        <v>700305.94101918198</v>
      </c>
      <c r="N434" s="40">
        <f>'jan-feb'!M434</f>
        <v>-900094.71444590495</v>
      </c>
      <c r="O434" s="40">
        <f t="shared" si="69"/>
        <v>1600400.6554650869</v>
      </c>
      <c r="Q434" s="4"/>
      <c r="R434" s="4"/>
      <c r="S434" s="4"/>
      <c r="T434" s="4"/>
    </row>
    <row r="435" spans="1:20" s="34" customFormat="1" x14ac:dyDescent="0.3">
      <c r="A435" s="33">
        <v>2030</v>
      </c>
      <c r="B435" s="34" t="s">
        <v>485</v>
      </c>
      <c r="C435" s="35">
        <v>77112</v>
      </c>
      <c r="D435" s="35">
        <v>10227</v>
      </c>
      <c r="E435" s="36">
        <f t="shared" si="61"/>
        <v>7540.0410677618074</v>
      </c>
      <c r="F435" s="37">
        <f t="shared" si="68"/>
        <v>0.93709931833610416</v>
      </c>
      <c r="G435" s="38">
        <f t="shared" si="62"/>
        <v>303.66496719564253</v>
      </c>
      <c r="H435" s="38">
        <f t="shared" si="63"/>
        <v>0</v>
      </c>
      <c r="I435" s="36">
        <f t="shared" si="64"/>
        <v>303.66496719564253</v>
      </c>
      <c r="J435" s="39">
        <f t="shared" si="70"/>
        <v>-84.358110331613403</v>
      </c>
      <c r="K435" s="36">
        <f t="shared" si="65"/>
        <v>219.30685686402913</v>
      </c>
      <c r="L435" s="36">
        <f t="shared" si="66"/>
        <v>3105581.6195098362</v>
      </c>
      <c r="M435" s="36">
        <f t="shared" si="67"/>
        <v>2242851.2251484259</v>
      </c>
      <c r="N435" s="40">
        <f>'jan-feb'!M435</f>
        <v>-111507.30196212862</v>
      </c>
      <c r="O435" s="40">
        <f t="shared" si="69"/>
        <v>2354358.5271105547</v>
      </c>
      <c r="Q435" s="4"/>
      <c r="R435" s="4"/>
      <c r="S435" s="4"/>
      <c r="T435" s="4"/>
    </row>
    <row r="436" spans="1:20" s="34" customFormat="1" x14ac:dyDescent="0.3">
      <c r="A436" s="33"/>
      <c r="C436" s="35"/>
      <c r="D436" s="35"/>
      <c r="E436" s="36"/>
      <c r="F436" s="37"/>
      <c r="G436" s="38"/>
      <c r="H436" s="38"/>
      <c r="I436" s="36"/>
      <c r="J436" s="39"/>
      <c r="K436" s="36"/>
      <c r="L436" s="36"/>
      <c r="M436" s="36"/>
      <c r="N436" s="40"/>
      <c r="O436" s="40"/>
      <c r="Q436" s="4"/>
      <c r="R436" s="4"/>
      <c r="S436" s="4"/>
      <c r="T436" s="4"/>
    </row>
    <row r="437" spans="1:20" s="59" customFormat="1" ht="14.4" thickBot="1" x14ac:dyDescent="0.35">
      <c r="A437" s="43"/>
      <c r="B437" s="43" t="s">
        <v>33</v>
      </c>
      <c r="C437" s="44">
        <f>SUM(C8:C435)</f>
        <v>41952502</v>
      </c>
      <c r="D437" s="45">
        <f>SUM(D8:D435)</f>
        <v>5213985</v>
      </c>
      <c r="E437" s="45">
        <f>(C437*1000)/D437</f>
        <v>8046.1493464212117</v>
      </c>
      <c r="F437" s="46">
        <f>IF(C437&gt;0,E437/E$437,"")</f>
        <v>1</v>
      </c>
      <c r="G437" s="47"/>
      <c r="H437" s="47"/>
      <c r="I437" s="45"/>
      <c r="J437" s="48"/>
      <c r="K437" s="45"/>
      <c r="L437" s="45">
        <f>SUM(L8:L435)</f>
        <v>439841921.89737731</v>
      </c>
      <c r="M437" s="45">
        <f>SUM(M8:M435)</f>
        <v>5.5832788348197937E-7</v>
      </c>
      <c r="N437" s="45">
        <f>jan!M437</f>
        <v>1.1344673112034798E-7</v>
      </c>
      <c r="O437" s="45">
        <f t="shared" si="69"/>
        <v>4.4488115236163139E-7</v>
      </c>
      <c r="Q437" s="4"/>
      <c r="R437" s="4"/>
      <c r="S437" s="4"/>
      <c r="T437" s="4"/>
    </row>
    <row r="438" spans="1:20" s="34" customFormat="1" ht="14.4" thickTop="1" x14ac:dyDescent="0.3">
      <c r="A438" s="49"/>
      <c r="B438" s="49"/>
      <c r="C438" s="49"/>
      <c r="D438" s="2"/>
      <c r="E438" s="36"/>
      <c r="F438" s="37"/>
      <c r="G438" s="38"/>
      <c r="H438" s="38"/>
      <c r="I438" s="36"/>
      <c r="J438" s="39"/>
      <c r="K438" s="36"/>
      <c r="L438" s="36"/>
      <c r="M438" s="36"/>
      <c r="O438" s="50"/>
      <c r="Q438" s="4"/>
      <c r="R438" s="4"/>
      <c r="S438" s="4"/>
      <c r="T438" s="4"/>
    </row>
    <row r="439" spans="1:20" s="34" customFormat="1" x14ac:dyDescent="0.3">
      <c r="A439" s="51" t="s">
        <v>34</v>
      </c>
      <c r="B439" s="51"/>
      <c r="C439" s="51"/>
      <c r="D439" s="52">
        <f>L437</f>
        <v>439841921.89737731</v>
      </c>
      <c r="E439" s="53" t="s">
        <v>35</v>
      </c>
      <c r="F439" s="54">
        <f>D437</f>
        <v>5213985</v>
      </c>
      <c r="G439" s="53" t="s">
        <v>36</v>
      </c>
      <c r="H439" s="53"/>
      <c r="I439" s="55">
        <f>-L437/D437</f>
        <v>-84.358110331613403</v>
      </c>
      <c r="J439" s="56" t="s">
        <v>37</v>
      </c>
      <c r="M439" s="57"/>
      <c r="Q439" s="4"/>
      <c r="R439" s="4"/>
      <c r="S439" s="4"/>
      <c r="T439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9.44140625" defaultRowHeight="13.8" x14ac:dyDescent="0.3"/>
  <cols>
    <col min="1" max="1" width="6.5546875" style="2" customWidth="1"/>
    <col min="2" max="2" width="14" style="2" bestFit="1" customWidth="1"/>
    <col min="3" max="6" width="11.44140625" style="2" customWidth="1"/>
    <col min="7" max="8" width="11.44140625" style="60" customWidth="1"/>
    <col min="9" max="9" width="11.44140625" style="2" customWidth="1"/>
    <col min="10" max="10" width="11.44140625" style="61" customWidth="1"/>
    <col min="11" max="15" width="11.44140625" style="2" customWidth="1"/>
    <col min="16" max="16384" width="9.44140625" style="2"/>
  </cols>
  <sheetData>
    <row r="1" spans="1:18" ht="22.5" customHeight="1" x14ac:dyDescent="0.3">
      <c r="A1" s="76" t="s">
        <v>504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3"/>
      <c r="O1" s="3"/>
    </row>
    <row r="2" spans="1:18" x14ac:dyDescent="0.3">
      <c r="A2" s="78" t="s">
        <v>0</v>
      </c>
      <c r="B2" s="78" t="s">
        <v>1</v>
      </c>
      <c r="C2" s="5" t="s">
        <v>2</v>
      </c>
      <c r="D2" s="6" t="s">
        <v>3</v>
      </c>
      <c r="E2" s="81" t="s">
        <v>503</v>
      </c>
      <c r="F2" s="82"/>
      <c r="G2" s="81" t="s">
        <v>4</v>
      </c>
      <c r="H2" s="83"/>
      <c r="I2" s="83"/>
      <c r="J2" s="83"/>
      <c r="K2" s="82"/>
      <c r="L2" s="81" t="s">
        <v>5</v>
      </c>
      <c r="M2" s="82"/>
      <c r="N2" s="7" t="s">
        <v>6</v>
      </c>
      <c r="O2" s="7" t="s">
        <v>7</v>
      </c>
    </row>
    <row r="3" spans="1:18" x14ac:dyDescent="0.3">
      <c r="A3" s="79"/>
      <c r="B3" s="79"/>
      <c r="C3" s="8" t="s">
        <v>39</v>
      </c>
      <c r="D3" s="9" t="s">
        <v>486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8" x14ac:dyDescent="0.3">
      <c r="A4" s="79"/>
      <c r="B4" s="79"/>
      <c r="C4" s="9" t="s">
        <v>18</v>
      </c>
      <c r="D4" s="9"/>
      <c r="E4" s="18"/>
      <c r="F4" s="16" t="s">
        <v>19</v>
      </c>
      <c r="G4" s="19" t="s">
        <v>20</v>
      </c>
      <c r="H4" s="71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25</v>
      </c>
      <c r="O4" s="17" t="s">
        <v>26</v>
      </c>
    </row>
    <row r="5" spans="1:18" s="34" customFormat="1" x14ac:dyDescent="0.3">
      <c r="A5" s="80"/>
      <c r="B5" s="80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63</v>
      </c>
      <c r="N5" s="27"/>
      <c r="O5" s="27"/>
    </row>
    <row r="6" spans="1:18" s="58" customFormat="1" x14ac:dyDescent="0.3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</row>
    <row r="7" spans="1:18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8" s="34" customFormat="1" x14ac:dyDescent="0.3">
      <c r="A8" s="33">
        <v>101</v>
      </c>
      <c r="B8" s="34" t="s">
        <v>64</v>
      </c>
      <c r="C8" s="35">
        <v>79627</v>
      </c>
      <c r="D8" s="35">
        <v>30544</v>
      </c>
      <c r="E8" s="36">
        <f t="shared" ref="E8:E71" si="1">(C8*1000)/D8</f>
        <v>2606.9604504976428</v>
      </c>
      <c r="F8" s="37">
        <f>IF(ISNUMBER(C8),E8/E$437,"")</f>
        <v>0.76629530778217225</v>
      </c>
      <c r="G8" s="38">
        <f t="shared" ref="G8:G71" si="2">(E$437-E8)*0.6</f>
        <v>477.04237532467556</v>
      </c>
      <c r="H8" s="38">
        <f t="shared" ref="H8:H71" si="3">IF(E8&gt;=E$437*0.9,0,IF(E8&lt;0.9*E$437,(E$437*0.9-E8)*0.35))</f>
        <v>159.20363127803714</v>
      </c>
      <c r="I8" s="36">
        <f t="shared" ref="I8:I71" si="4">G8+H8</f>
        <v>636.24600660271267</v>
      </c>
      <c r="J8" s="39">
        <f>I$439</f>
        <v>-36.105445463109675</v>
      </c>
      <c r="K8" s="36">
        <f t="shared" ref="K8:K71" si="5">I8+J8</f>
        <v>600.14056113960305</v>
      </c>
      <c r="L8" s="36">
        <f t="shared" ref="L8:L71" si="6">(I8*D8)</f>
        <v>19433498.025673255</v>
      </c>
      <c r="M8" s="36">
        <f t="shared" ref="M8:M71" si="7">(K8*D8)</f>
        <v>18330693.299448036</v>
      </c>
      <c r="N8" s="40">
        <f>jan!M8</f>
        <v>15579303.744426435</v>
      </c>
      <c r="O8" s="40">
        <f>M8-N8</f>
        <v>2751389.5550216008</v>
      </c>
      <c r="P8" s="4"/>
      <c r="Q8" s="64"/>
      <c r="R8" s="4"/>
    </row>
    <row r="9" spans="1:18" s="34" customFormat="1" x14ac:dyDescent="0.3">
      <c r="A9" s="33">
        <v>104</v>
      </c>
      <c r="B9" s="34" t="s">
        <v>65</v>
      </c>
      <c r="C9" s="35">
        <v>92121</v>
      </c>
      <c r="D9" s="35">
        <v>32182</v>
      </c>
      <c r="E9" s="36">
        <f t="shared" si="1"/>
        <v>2862.5007768317691</v>
      </c>
      <c r="F9" s="37">
        <f t="shared" ref="F9:F72" si="8">IF(ISNUMBER(C9),E9/E$437,"")</f>
        <v>0.84140935601469757</v>
      </c>
      <c r="G9" s="38">
        <f t="shared" si="2"/>
        <v>323.7181795241998</v>
      </c>
      <c r="H9" s="38">
        <f t="shared" si="3"/>
        <v>69.764517061092917</v>
      </c>
      <c r="I9" s="36">
        <f t="shared" si="4"/>
        <v>393.48269658529273</v>
      </c>
      <c r="J9" s="39">
        <f>I$439</f>
        <v>-36.105445463109675</v>
      </c>
      <c r="K9" s="36">
        <f t="shared" si="5"/>
        <v>357.37725112218305</v>
      </c>
      <c r="L9" s="36">
        <f t="shared" si="6"/>
        <v>12663060.14150789</v>
      </c>
      <c r="M9" s="36">
        <f t="shared" si="7"/>
        <v>11501114.695614096</v>
      </c>
      <c r="N9" s="40">
        <f>jan!M9</f>
        <v>7912496.2481381409</v>
      </c>
      <c r="O9" s="40">
        <f t="shared" ref="O9:O72" si="9">M9-N9</f>
        <v>3588618.4474759549</v>
      </c>
      <c r="P9" s="4"/>
      <c r="Q9" s="64"/>
      <c r="R9" s="4"/>
    </row>
    <row r="10" spans="1:18" s="34" customFormat="1" x14ac:dyDescent="0.3">
      <c r="A10" s="33">
        <v>105</v>
      </c>
      <c r="B10" s="34" t="s">
        <v>66</v>
      </c>
      <c r="C10" s="35">
        <v>150907</v>
      </c>
      <c r="D10" s="35">
        <v>54678</v>
      </c>
      <c r="E10" s="36">
        <f t="shared" si="1"/>
        <v>2759.9217235451188</v>
      </c>
      <c r="F10" s="37">
        <f t="shared" si="8"/>
        <v>0.81125705846246865</v>
      </c>
      <c r="G10" s="38">
        <f t="shared" si="2"/>
        <v>385.26561149618999</v>
      </c>
      <c r="H10" s="38">
        <f t="shared" si="3"/>
        <v>105.66718571142054</v>
      </c>
      <c r="I10" s="36">
        <f t="shared" si="4"/>
        <v>490.93279720761052</v>
      </c>
      <c r="J10" s="39">
        <f t="shared" ref="J10:J73" si="10">I$439</f>
        <v>-36.105445463109675</v>
      </c>
      <c r="K10" s="36">
        <f t="shared" si="5"/>
        <v>454.82735174450085</v>
      </c>
      <c r="L10" s="36">
        <f t="shared" si="6"/>
        <v>26843223.485717729</v>
      </c>
      <c r="M10" s="36">
        <f t="shared" si="7"/>
        <v>24869049.938685816</v>
      </c>
      <c r="N10" s="40">
        <f>jan!M10</f>
        <v>22128625.957233783</v>
      </c>
      <c r="O10" s="40">
        <f t="shared" si="9"/>
        <v>2740423.9814520329</v>
      </c>
      <c r="P10" s="4"/>
      <c r="Q10" s="64"/>
      <c r="R10" s="4"/>
    </row>
    <row r="11" spans="1:18" s="34" customFormat="1" x14ac:dyDescent="0.3">
      <c r="A11" s="33">
        <v>106</v>
      </c>
      <c r="B11" s="34" t="s">
        <v>67</v>
      </c>
      <c r="C11" s="35">
        <v>224284</v>
      </c>
      <c r="D11" s="35">
        <v>78967</v>
      </c>
      <c r="E11" s="36">
        <f t="shared" si="1"/>
        <v>2840.2243975331467</v>
      </c>
      <c r="F11" s="37">
        <f t="shared" si="8"/>
        <v>0.83486139134279325</v>
      </c>
      <c r="G11" s="38">
        <f t="shared" si="2"/>
        <v>337.08400710337327</v>
      </c>
      <c r="H11" s="38">
        <f t="shared" si="3"/>
        <v>77.561249815610779</v>
      </c>
      <c r="I11" s="36">
        <f t="shared" si="4"/>
        <v>414.64525691898405</v>
      </c>
      <c r="J11" s="39">
        <f t="shared" si="10"/>
        <v>-36.105445463109675</v>
      </c>
      <c r="K11" s="36">
        <f t="shared" si="5"/>
        <v>378.53981145587437</v>
      </c>
      <c r="L11" s="36">
        <f t="shared" si="6"/>
        <v>32743292.003121413</v>
      </c>
      <c r="M11" s="36">
        <f t="shared" si="7"/>
        <v>29892153.291236032</v>
      </c>
      <c r="N11" s="40">
        <f>jan!M11</f>
        <v>20782896.514409449</v>
      </c>
      <c r="O11" s="40">
        <f t="shared" si="9"/>
        <v>9109256.7768265828</v>
      </c>
      <c r="P11" s="4"/>
      <c r="Q11" s="64"/>
      <c r="R11" s="4"/>
    </row>
    <row r="12" spans="1:18" s="34" customFormat="1" x14ac:dyDescent="0.3">
      <c r="A12" s="33">
        <v>111</v>
      </c>
      <c r="B12" s="34" t="s">
        <v>68</v>
      </c>
      <c r="C12" s="35">
        <v>14117</v>
      </c>
      <c r="D12" s="35">
        <v>4511</v>
      </c>
      <c r="E12" s="36">
        <f t="shared" si="1"/>
        <v>3129.4613167812017</v>
      </c>
      <c r="F12" s="37">
        <f t="shared" si="8"/>
        <v>0.91988028528682941</v>
      </c>
      <c r="G12" s="38">
        <f t="shared" si="2"/>
        <v>163.54185555454023</v>
      </c>
      <c r="H12" s="38">
        <f t="shared" si="3"/>
        <v>0</v>
      </c>
      <c r="I12" s="36">
        <f t="shared" si="4"/>
        <v>163.54185555454023</v>
      </c>
      <c r="J12" s="39">
        <f t="shared" si="10"/>
        <v>-36.105445463109675</v>
      </c>
      <c r="K12" s="36">
        <f t="shared" si="5"/>
        <v>127.43641009143056</v>
      </c>
      <c r="L12" s="36">
        <f t="shared" si="6"/>
        <v>737737.31040653097</v>
      </c>
      <c r="M12" s="36">
        <f t="shared" si="7"/>
        <v>574865.64592244325</v>
      </c>
      <c r="N12" s="40">
        <f>jan!M12</f>
        <v>205195.26123331569</v>
      </c>
      <c r="O12" s="40">
        <f t="shared" si="9"/>
        <v>369670.38468912756</v>
      </c>
      <c r="P12" s="4"/>
      <c r="Q12" s="64"/>
      <c r="R12" s="4"/>
    </row>
    <row r="13" spans="1:18" s="34" customFormat="1" x14ac:dyDescent="0.3">
      <c r="A13" s="33">
        <v>118</v>
      </c>
      <c r="B13" s="34" t="s">
        <v>69</v>
      </c>
      <c r="C13" s="35">
        <v>3821</v>
      </c>
      <c r="D13" s="35">
        <v>1404</v>
      </c>
      <c r="E13" s="36">
        <f t="shared" si="1"/>
        <v>2721.5099715099714</v>
      </c>
      <c r="F13" s="37">
        <f t="shared" si="8"/>
        <v>0.79996622919706617</v>
      </c>
      <c r="G13" s="38">
        <f t="shared" si="2"/>
        <v>408.31266271727844</v>
      </c>
      <c r="H13" s="38">
        <f t="shared" si="3"/>
        <v>119.11129892372213</v>
      </c>
      <c r="I13" s="36">
        <f t="shared" si="4"/>
        <v>527.42396164100057</v>
      </c>
      <c r="J13" s="39">
        <f t="shared" si="10"/>
        <v>-36.105445463109675</v>
      </c>
      <c r="K13" s="36">
        <f t="shared" si="5"/>
        <v>491.3185161778909</v>
      </c>
      <c r="L13" s="36">
        <f t="shared" si="6"/>
        <v>740503.24214396486</v>
      </c>
      <c r="M13" s="36">
        <f t="shared" si="7"/>
        <v>689811.19671375887</v>
      </c>
      <c r="N13" s="40">
        <f>jan!M13</f>
        <v>648315.0031814666</v>
      </c>
      <c r="O13" s="40">
        <f t="shared" si="9"/>
        <v>41496.193532292265</v>
      </c>
      <c r="P13" s="4"/>
      <c r="Q13" s="64"/>
      <c r="R13" s="4"/>
    </row>
    <row r="14" spans="1:18" s="34" customFormat="1" x14ac:dyDescent="0.3">
      <c r="A14" s="33">
        <v>119</v>
      </c>
      <c r="B14" s="34" t="s">
        <v>70</v>
      </c>
      <c r="C14" s="35">
        <v>8819</v>
      </c>
      <c r="D14" s="35">
        <v>3610</v>
      </c>
      <c r="E14" s="36">
        <f t="shared" si="1"/>
        <v>2442.9362880886429</v>
      </c>
      <c r="F14" s="37">
        <f t="shared" si="8"/>
        <v>0.71808170868713239</v>
      </c>
      <c r="G14" s="38">
        <f t="shared" si="2"/>
        <v>575.45687277007551</v>
      </c>
      <c r="H14" s="38">
        <f t="shared" si="3"/>
        <v>216.6120881211871</v>
      </c>
      <c r="I14" s="36">
        <f t="shared" si="4"/>
        <v>792.06896089126258</v>
      </c>
      <c r="J14" s="39">
        <f t="shared" si="10"/>
        <v>-36.105445463109675</v>
      </c>
      <c r="K14" s="36">
        <f t="shared" si="5"/>
        <v>755.96351542815296</v>
      </c>
      <c r="L14" s="36">
        <f t="shared" si="6"/>
        <v>2859368.948817458</v>
      </c>
      <c r="M14" s="36">
        <f t="shared" si="7"/>
        <v>2729028.2906956323</v>
      </c>
      <c r="N14" s="40">
        <f>jan!M14</f>
        <v>2263811.4398041978</v>
      </c>
      <c r="O14" s="40">
        <f t="shared" si="9"/>
        <v>465216.85089143459</v>
      </c>
      <c r="P14" s="4"/>
      <c r="Q14" s="64"/>
      <c r="R14" s="4"/>
    </row>
    <row r="15" spans="1:18" s="34" customFormat="1" x14ac:dyDescent="0.3">
      <c r="A15" s="33">
        <v>121</v>
      </c>
      <c r="B15" s="34" t="s">
        <v>71</v>
      </c>
      <c r="C15" s="35">
        <v>1981</v>
      </c>
      <c r="D15" s="35">
        <v>672</v>
      </c>
      <c r="E15" s="36">
        <f t="shared" si="1"/>
        <v>2947.9166666666665</v>
      </c>
      <c r="F15" s="37">
        <f t="shared" si="8"/>
        <v>0.86651667806019561</v>
      </c>
      <c r="G15" s="38">
        <f t="shared" si="2"/>
        <v>272.46864562326135</v>
      </c>
      <c r="H15" s="38">
        <f t="shared" si="3"/>
        <v>39.868955618878836</v>
      </c>
      <c r="I15" s="36">
        <f t="shared" si="4"/>
        <v>312.33760124214018</v>
      </c>
      <c r="J15" s="39">
        <f t="shared" si="10"/>
        <v>-36.105445463109675</v>
      </c>
      <c r="K15" s="36">
        <f t="shared" si="5"/>
        <v>276.23215577903051</v>
      </c>
      <c r="L15" s="36">
        <f t="shared" si="6"/>
        <v>209890.86803471821</v>
      </c>
      <c r="M15" s="36">
        <f t="shared" si="7"/>
        <v>185628.00868350849</v>
      </c>
      <c r="N15" s="40">
        <f>jan!M15</f>
        <v>251282.82203557366</v>
      </c>
      <c r="O15" s="40">
        <f t="shared" si="9"/>
        <v>-65654.813352065161</v>
      </c>
      <c r="P15" s="4"/>
      <c r="Q15" s="64"/>
      <c r="R15" s="4"/>
    </row>
    <row r="16" spans="1:18" s="34" customFormat="1" x14ac:dyDescent="0.3">
      <c r="A16" s="33">
        <v>122</v>
      </c>
      <c r="B16" s="34" t="s">
        <v>72</v>
      </c>
      <c r="C16" s="35">
        <v>14628</v>
      </c>
      <c r="D16" s="35">
        <v>5343</v>
      </c>
      <c r="E16" s="36">
        <f t="shared" si="1"/>
        <v>2737.7877596855701</v>
      </c>
      <c r="F16" s="37">
        <f t="shared" si="8"/>
        <v>0.80475095567715238</v>
      </c>
      <c r="G16" s="38">
        <f t="shared" si="2"/>
        <v>398.54598981191918</v>
      </c>
      <c r="H16" s="38">
        <f t="shared" si="3"/>
        <v>113.41407306226257</v>
      </c>
      <c r="I16" s="36">
        <f t="shared" si="4"/>
        <v>511.96006287418174</v>
      </c>
      <c r="J16" s="39">
        <f t="shared" si="10"/>
        <v>-36.105445463109675</v>
      </c>
      <c r="K16" s="36">
        <f t="shared" si="5"/>
        <v>475.85461741107207</v>
      </c>
      <c r="L16" s="36">
        <f t="shared" si="6"/>
        <v>2735402.6159367529</v>
      </c>
      <c r="M16" s="36">
        <f t="shared" si="7"/>
        <v>2542491.2208273578</v>
      </c>
      <c r="N16" s="40">
        <f>jan!M16</f>
        <v>2474402.9287739126</v>
      </c>
      <c r="O16" s="40">
        <f t="shared" si="9"/>
        <v>68088.292053445242</v>
      </c>
      <c r="P16" s="4"/>
      <c r="Q16" s="64"/>
      <c r="R16" s="4"/>
    </row>
    <row r="17" spans="1:18" s="34" customFormat="1" x14ac:dyDescent="0.3">
      <c r="A17" s="33">
        <v>123</v>
      </c>
      <c r="B17" s="34" t="s">
        <v>73</v>
      </c>
      <c r="C17" s="35">
        <v>18275</v>
      </c>
      <c r="D17" s="35">
        <v>5736</v>
      </c>
      <c r="E17" s="36">
        <f t="shared" si="1"/>
        <v>3186.0181311018132</v>
      </c>
      <c r="F17" s="37">
        <f t="shared" si="8"/>
        <v>0.93650471141831104</v>
      </c>
      <c r="G17" s="38">
        <f t="shared" si="2"/>
        <v>129.60776696217334</v>
      </c>
      <c r="H17" s="38">
        <f t="shared" si="3"/>
        <v>0</v>
      </c>
      <c r="I17" s="36">
        <f t="shared" si="4"/>
        <v>129.60776696217334</v>
      </c>
      <c r="J17" s="39">
        <f t="shared" si="10"/>
        <v>-36.105445463109675</v>
      </c>
      <c r="K17" s="36">
        <f t="shared" si="5"/>
        <v>93.502321499063669</v>
      </c>
      <c r="L17" s="36">
        <f t="shared" si="6"/>
        <v>743430.1512950263</v>
      </c>
      <c r="M17" s="36">
        <f t="shared" si="7"/>
        <v>536329.31611862918</v>
      </c>
      <c r="N17" s="40">
        <f>jan!M17</f>
        <v>2248258.7309465026</v>
      </c>
      <c r="O17" s="40">
        <f t="shared" si="9"/>
        <v>-1711929.4148278735</v>
      </c>
      <c r="P17" s="4"/>
      <c r="Q17" s="64"/>
      <c r="R17" s="4"/>
    </row>
    <row r="18" spans="1:18" s="34" customFormat="1" x14ac:dyDescent="0.3">
      <c r="A18" s="33">
        <v>124</v>
      </c>
      <c r="B18" s="34" t="s">
        <v>74</v>
      </c>
      <c r="C18" s="35">
        <v>53721</v>
      </c>
      <c r="D18" s="35">
        <v>15615</v>
      </c>
      <c r="E18" s="36">
        <f t="shared" si="1"/>
        <v>3440.3458213256486</v>
      </c>
      <c r="F18" s="37">
        <f t="shared" si="8"/>
        <v>1.0112623149026294</v>
      </c>
      <c r="G18" s="38">
        <f t="shared" si="2"/>
        <v>-22.988847172127862</v>
      </c>
      <c r="H18" s="38">
        <f t="shared" si="3"/>
        <v>0</v>
      </c>
      <c r="I18" s="36">
        <f t="shared" si="4"/>
        <v>-22.988847172127862</v>
      </c>
      <c r="J18" s="39">
        <f t="shared" si="10"/>
        <v>-36.105445463109675</v>
      </c>
      <c r="K18" s="36">
        <f t="shared" si="5"/>
        <v>-59.094292635237537</v>
      </c>
      <c r="L18" s="36">
        <f t="shared" si="6"/>
        <v>-358970.84859277657</v>
      </c>
      <c r="M18" s="36">
        <f t="shared" si="7"/>
        <v>-922757.37949923414</v>
      </c>
      <c r="N18" s="40">
        <f>jan!M18</f>
        <v>7273583.2084605414</v>
      </c>
      <c r="O18" s="40">
        <f t="shared" si="9"/>
        <v>-8196340.5879597757</v>
      </c>
      <c r="P18" s="4"/>
      <c r="Q18" s="64"/>
      <c r="R18" s="4"/>
    </row>
    <row r="19" spans="1:18" s="34" customFormat="1" x14ac:dyDescent="0.3">
      <c r="A19" s="33">
        <v>125</v>
      </c>
      <c r="B19" s="34" t="s">
        <v>75</v>
      </c>
      <c r="C19" s="35">
        <v>28780</v>
      </c>
      <c r="D19" s="35">
        <v>11396</v>
      </c>
      <c r="E19" s="36">
        <f t="shared" si="1"/>
        <v>2525.4475254475255</v>
      </c>
      <c r="F19" s="37">
        <f t="shared" si="8"/>
        <v>0.74233523121960632</v>
      </c>
      <c r="G19" s="38">
        <f t="shared" si="2"/>
        <v>525.95013035474597</v>
      </c>
      <c r="H19" s="38">
        <f t="shared" si="3"/>
        <v>187.73315504557817</v>
      </c>
      <c r="I19" s="36">
        <f t="shared" si="4"/>
        <v>713.68328540032417</v>
      </c>
      <c r="J19" s="39">
        <f t="shared" si="10"/>
        <v>-36.105445463109675</v>
      </c>
      <c r="K19" s="36">
        <f t="shared" si="5"/>
        <v>677.57783993721455</v>
      </c>
      <c r="L19" s="36">
        <f t="shared" si="6"/>
        <v>8133134.7204220938</v>
      </c>
      <c r="M19" s="36">
        <f t="shared" si="7"/>
        <v>7721677.063924497</v>
      </c>
      <c r="N19" s="40">
        <f>jan!M19</f>
        <v>6389298.2736866008</v>
      </c>
      <c r="O19" s="40">
        <f t="shared" si="9"/>
        <v>1332378.7902378961</v>
      </c>
      <c r="P19" s="4"/>
      <c r="Q19" s="64"/>
      <c r="R19" s="4"/>
    </row>
    <row r="20" spans="1:18" s="34" customFormat="1" x14ac:dyDescent="0.3">
      <c r="A20" s="33">
        <v>127</v>
      </c>
      <c r="B20" s="34" t="s">
        <v>76</v>
      </c>
      <c r="C20" s="35">
        <v>11626</v>
      </c>
      <c r="D20" s="35">
        <v>3742</v>
      </c>
      <c r="E20" s="36">
        <f t="shared" si="1"/>
        <v>3106.8947087119186</v>
      </c>
      <c r="F20" s="37">
        <f t="shared" si="8"/>
        <v>0.91324701017414023</v>
      </c>
      <c r="G20" s="38">
        <f t="shared" si="2"/>
        <v>177.08182039611009</v>
      </c>
      <c r="H20" s="38">
        <f t="shared" si="3"/>
        <v>0</v>
      </c>
      <c r="I20" s="36">
        <f t="shared" si="4"/>
        <v>177.08182039611009</v>
      </c>
      <c r="J20" s="39">
        <f t="shared" si="10"/>
        <v>-36.105445463109675</v>
      </c>
      <c r="K20" s="36">
        <f t="shared" si="5"/>
        <v>140.97637493300041</v>
      </c>
      <c r="L20" s="36">
        <f t="shared" si="6"/>
        <v>662640.1719222439</v>
      </c>
      <c r="M20" s="36">
        <f t="shared" si="7"/>
        <v>527533.59499928751</v>
      </c>
      <c r="N20" s="40">
        <f>jan!M20</f>
        <v>1479800.0298468997</v>
      </c>
      <c r="O20" s="40">
        <f t="shared" si="9"/>
        <v>-952266.43484761217</v>
      </c>
      <c r="P20" s="4"/>
      <c r="Q20" s="64"/>
      <c r="R20" s="4"/>
    </row>
    <row r="21" spans="1:18" s="34" customFormat="1" x14ac:dyDescent="0.3">
      <c r="A21" s="33">
        <v>128</v>
      </c>
      <c r="B21" s="34" t="s">
        <v>77</v>
      </c>
      <c r="C21" s="35">
        <v>21056</v>
      </c>
      <c r="D21" s="35">
        <v>8084</v>
      </c>
      <c r="E21" s="36">
        <f t="shared" si="1"/>
        <v>2604.6511627906975</v>
      </c>
      <c r="F21" s="37">
        <f t="shared" si="8"/>
        <v>0.76561651101185169</v>
      </c>
      <c r="G21" s="38">
        <f t="shared" si="2"/>
        <v>478.42794794884276</v>
      </c>
      <c r="H21" s="38">
        <f t="shared" si="3"/>
        <v>160.01188197546799</v>
      </c>
      <c r="I21" s="36">
        <f t="shared" si="4"/>
        <v>638.43982992431074</v>
      </c>
      <c r="J21" s="39">
        <f t="shared" si="10"/>
        <v>-36.105445463109675</v>
      </c>
      <c r="K21" s="36">
        <f t="shared" si="5"/>
        <v>602.33438446120113</v>
      </c>
      <c r="L21" s="36">
        <f t="shared" si="6"/>
        <v>5161147.5851081284</v>
      </c>
      <c r="M21" s="36">
        <f t="shared" si="7"/>
        <v>4869271.1639843499</v>
      </c>
      <c r="N21" s="40">
        <f>jan!M21</f>
        <v>4112143.6507969894</v>
      </c>
      <c r="O21" s="40">
        <f t="shared" si="9"/>
        <v>757127.51318736048</v>
      </c>
      <c r="P21" s="4"/>
      <c r="Q21" s="64"/>
      <c r="R21" s="4"/>
    </row>
    <row r="22" spans="1:18" s="34" customFormat="1" x14ac:dyDescent="0.3">
      <c r="A22" s="33">
        <v>135</v>
      </c>
      <c r="B22" s="34" t="s">
        <v>78</v>
      </c>
      <c r="C22" s="35">
        <v>21135</v>
      </c>
      <c r="D22" s="35">
        <v>7357</v>
      </c>
      <c r="E22" s="36">
        <f t="shared" si="1"/>
        <v>2872.7742286257985</v>
      </c>
      <c r="F22" s="37">
        <f t="shared" si="8"/>
        <v>0.84442915552987174</v>
      </c>
      <c r="G22" s="38">
        <f t="shared" si="2"/>
        <v>317.55410844778214</v>
      </c>
      <c r="H22" s="38">
        <f t="shared" si="3"/>
        <v>66.168808933182632</v>
      </c>
      <c r="I22" s="36">
        <f t="shared" si="4"/>
        <v>383.72291738096476</v>
      </c>
      <c r="J22" s="39">
        <f t="shared" si="10"/>
        <v>-36.105445463109675</v>
      </c>
      <c r="K22" s="36">
        <f t="shared" si="5"/>
        <v>347.61747191785508</v>
      </c>
      <c r="L22" s="36">
        <f t="shared" si="6"/>
        <v>2823049.5031717578</v>
      </c>
      <c r="M22" s="36">
        <f t="shared" si="7"/>
        <v>2557421.7408996597</v>
      </c>
      <c r="N22" s="40">
        <f>jan!M22</f>
        <v>1757511.416243623</v>
      </c>
      <c r="O22" s="40">
        <f t="shared" si="9"/>
        <v>799910.32465603668</v>
      </c>
      <c r="P22" s="4"/>
      <c r="Q22" s="64"/>
      <c r="R22" s="4"/>
    </row>
    <row r="23" spans="1:18" s="34" customFormat="1" x14ac:dyDescent="0.3">
      <c r="A23" s="33">
        <v>136</v>
      </c>
      <c r="B23" s="34" t="s">
        <v>79</v>
      </c>
      <c r="C23" s="35">
        <v>43968</v>
      </c>
      <c r="D23" s="35">
        <v>15458</v>
      </c>
      <c r="E23" s="36">
        <f t="shared" si="1"/>
        <v>2844.3524388666065</v>
      </c>
      <c r="F23" s="37">
        <f t="shared" si="8"/>
        <v>0.83607479628860182</v>
      </c>
      <c r="G23" s="38">
        <f t="shared" si="2"/>
        <v>334.60718230329741</v>
      </c>
      <c r="H23" s="38">
        <f t="shared" si="3"/>
        <v>76.116435348899856</v>
      </c>
      <c r="I23" s="36">
        <f t="shared" si="4"/>
        <v>410.72361765219728</v>
      </c>
      <c r="J23" s="39">
        <f t="shared" si="10"/>
        <v>-36.105445463109675</v>
      </c>
      <c r="K23" s="36">
        <f t="shared" si="5"/>
        <v>374.6181721890876</v>
      </c>
      <c r="L23" s="36">
        <f t="shared" si="6"/>
        <v>6348965.681667666</v>
      </c>
      <c r="M23" s="36">
        <f t="shared" si="7"/>
        <v>5790847.7056989158</v>
      </c>
      <c r="N23" s="40">
        <f>jan!M23</f>
        <v>3992694.8854552065</v>
      </c>
      <c r="O23" s="40">
        <f t="shared" si="9"/>
        <v>1798152.8202437093</v>
      </c>
      <c r="P23" s="4"/>
      <c r="Q23" s="64"/>
      <c r="R23" s="4"/>
    </row>
    <row r="24" spans="1:18" s="34" customFormat="1" x14ac:dyDescent="0.3">
      <c r="A24" s="33">
        <v>137</v>
      </c>
      <c r="B24" s="34" t="s">
        <v>80</v>
      </c>
      <c r="C24" s="35">
        <v>14995</v>
      </c>
      <c r="D24" s="35">
        <v>5186</v>
      </c>
      <c r="E24" s="36">
        <f t="shared" si="1"/>
        <v>2891.4384882375625</v>
      </c>
      <c r="F24" s="37">
        <f t="shared" si="8"/>
        <v>0.84991536632412945</v>
      </c>
      <c r="G24" s="38">
        <f t="shared" si="2"/>
        <v>306.35555268072375</v>
      </c>
      <c r="H24" s="38">
        <f t="shared" si="3"/>
        <v>59.636318069065233</v>
      </c>
      <c r="I24" s="36">
        <f t="shared" si="4"/>
        <v>365.99187074978897</v>
      </c>
      <c r="J24" s="39">
        <f t="shared" si="10"/>
        <v>-36.105445463109675</v>
      </c>
      <c r="K24" s="36">
        <f t="shared" si="5"/>
        <v>329.8864252866793</v>
      </c>
      <c r="L24" s="36">
        <f t="shared" si="6"/>
        <v>1898033.8417084056</v>
      </c>
      <c r="M24" s="36">
        <f t="shared" si="7"/>
        <v>1710791.0015367188</v>
      </c>
      <c r="N24" s="40">
        <f>jan!M24</f>
        <v>1172364.6057685795</v>
      </c>
      <c r="O24" s="40">
        <f t="shared" si="9"/>
        <v>538426.39576813928</v>
      </c>
      <c r="P24" s="4"/>
      <c r="Q24" s="64"/>
      <c r="R24" s="4"/>
    </row>
    <row r="25" spans="1:18" s="34" customFormat="1" x14ac:dyDescent="0.3">
      <c r="A25" s="33">
        <v>138</v>
      </c>
      <c r="B25" s="34" t="s">
        <v>81</v>
      </c>
      <c r="C25" s="35">
        <v>15111</v>
      </c>
      <c r="D25" s="35">
        <v>5382</v>
      </c>
      <c r="E25" s="36">
        <f t="shared" si="1"/>
        <v>2807.6923076923076</v>
      </c>
      <c r="F25" s="37">
        <f t="shared" si="8"/>
        <v>0.82529884205570136</v>
      </c>
      <c r="G25" s="38">
        <f t="shared" si="2"/>
        <v>356.60326100787671</v>
      </c>
      <c r="H25" s="38">
        <f t="shared" si="3"/>
        <v>88.94748125990445</v>
      </c>
      <c r="I25" s="36">
        <f t="shared" si="4"/>
        <v>445.55074226778117</v>
      </c>
      <c r="J25" s="39">
        <f t="shared" si="10"/>
        <v>-36.105445463109675</v>
      </c>
      <c r="K25" s="36">
        <f t="shared" si="5"/>
        <v>409.4452968046715</v>
      </c>
      <c r="L25" s="36">
        <f t="shared" si="6"/>
        <v>2397954.0948851984</v>
      </c>
      <c r="M25" s="36">
        <f t="shared" si="7"/>
        <v>2203634.5874027419</v>
      </c>
      <c r="N25" s="40">
        <f>jan!M25</f>
        <v>1489132.5121956216</v>
      </c>
      <c r="O25" s="40">
        <f t="shared" si="9"/>
        <v>714502.07520712027</v>
      </c>
      <c r="P25" s="4"/>
      <c r="Q25" s="64"/>
      <c r="R25" s="4"/>
    </row>
    <row r="26" spans="1:18" s="34" customFormat="1" x14ac:dyDescent="0.3">
      <c r="A26" s="33">
        <v>211</v>
      </c>
      <c r="B26" s="34" t="s">
        <v>82</v>
      </c>
      <c r="C26" s="35">
        <v>54075</v>
      </c>
      <c r="D26" s="35">
        <v>16732</v>
      </c>
      <c r="E26" s="36">
        <f t="shared" si="1"/>
        <v>3231.8312216112836</v>
      </c>
      <c r="F26" s="37">
        <f t="shared" si="8"/>
        <v>0.94997110531228268</v>
      </c>
      <c r="G26" s="38">
        <f t="shared" si="2"/>
        <v>102.11991265649112</v>
      </c>
      <c r="H26" s="38">
        <f t="shared" si="3"/>
        <v>0</v>
      </c>
      <c r="I26" s="36">
        <f>G26+H26</f>
        <v>102.11991265649112</v>
      </c>
      <c r="J26" s="39">
        <f>I$439</f>
        <v>-36.105445463109675</v>
      </c>
      <c r="K26" s="36">
        <f t="shared" si="5"/>
        <v>66.014467193381449</v>
      </c>
      <c r="L26" s="36">
        <f t="shared" si="6"/>
        <v>1708670.3785684095</v>
      </c>
      <c r="M26" s="36">
        <f t="shared" si="7"/>
        <v>1104554.0650796585</v>
      </c>
      <c r="N26" s="40">
        <f>jan!M26</f>
        <v>69122.081790254408</v>
      </c>
      <c r="O26" s="40">
        <f t="shared" si="9"/>
        <v>1035431.9832894041</v>
      </c>
      <c r="P26" s="4"/>
      <c r="Q26" s="64"/>
      <c r="R26" s="4"/>
    </row>
    <row r="27" spans="1:18" s="34" customFormat="1" x14ac:dyDescent="0.3">
      <c r="A27" s="33">
        <v>213</v>
      </c>
      <c r="B27" s="34" t="s">
        <v>83</v>
      </c>
      <c r="C27" s="35">
        <v>102718</v>
      </c>
      <c r="D27" s="35">
        <v>30261</v>
      </c>
      <c r="E27" s="36">
        <f t="shared" si="1"/>
        <v>3394.4020356234096</v>
      </c>
      <c r="F27" s="37">
        <f t="shared" si="8"/>
        <v>0.99775750419533427</v>
      </c>
      <c r="G27" s="38">
        <f t="shared" si="2"/>
        <v>4.5774242492155279</v>
      </c>
      <c r="H27" s="38">
        <f t="shared" si="3"/>
        <v>0</v>
      </c>
      <c r="I27" s="36">
        <f t="shared" si="4"/>
        <v>4.5774242492155279</v>
      </c>
      <c r="J27" s="39">
        <f>I$439</f>
        <v>-36.105445463109675</v>
      </c>
      <c r="K27" s="36">
        <f>I27+J27</f>
        <v>-31.528021213894146</v>
      </c>
      <c r="L27" s="36">
        <f t="shared" si="6"/>
        <v>138517.43520551108</v>
      </c>
      <c r="M27" s="36">
        <f t="shared" si="7"/>
        <v>-954069.44995365071</v>
      </c>
      <c r="N27" s="40">
        <f>jan!M27</f>
        <v>-2742912.436226699</v>
      </c>
      <c r="O27" s="40">
        <f t="shared" si="9"/>
        <v>1788842.9862730484</v>
      </c>
      <c r="P27" s="4"/>
      <c r="Q27" s="64"/>
      <c r="R27" s="4"/>
    </row>
    <row r="28" spans="1:18" s="34" customFormat="1" x14ac:dyDescent="0.3">
      <c r="A28" s="33">
        <v>214</v>
      </c>
      <c r="B28" s="34" t="s">
        <v>84</v>
      </c>
      <c r="C28" s="35">
        <v>59139</v>
      </c>
      <c r="D28" s="35">
        <v>18992</v>
      </c>
      <c r="E28" s="36">
        <f t="shared" si="1"/>
        <v>3113.8900589721989</v>
      </c>
      <c r="F28" s="37">
        <f t="shared" si="8"/>
        <v>0.9153032377934438</v>
      </c>
      <c r="G28" s="38">
        <f t="shared" si="2"/>
        <v>172.88461023994196</v>
      </c>
      <c r="H28" s="38">
        <f t="shared" si="3"/>
        <v>0</v>
      </c>
      <c r="I28" s="36">
        <f t="shared" si="4"/>
        <v>172.88461023994196</v>
      </c>
      <c r="J28" s="39">
        <f t="shared" si="10"/>
        <v>-36.105445463109675</v>
      </c>
      <c r="K28" s="36">
        <f t="shared" si="5"/>
        <v>136.77916477683229</v>
      </c>
      <c r="L28" s="36">
        <f t="shared" si="6"/>
        <v>3283424.5176769779</v>
      </c>
      <c r="M28" s="36">
        <f t="shared" si="7"/>
        <v>2597709.8974415991</v>
      </c>
      <c r="N28" s="40">
        <f>jan!M28</f>
        <v>1133392.5518384259</v>
      </c>
      <c r="O28" s="40">
        <f t="shared" si="9"/>
        <v>1464317.3456031731</v>
      </c>
      <c r="P28" s="4"/>
      <c r="Q28" s="64"/>
      <c r="R28" s="4"/>
    </row>
    <row r="29" spans="1:18" s="34" customFormat="1" x14ac:dyDescent="0.3">
      <c r="A29" s="33">
        <v>215</v>
      </c>
      <c r="B29" s="34" t="s">
        <v>85</v>
      </c>
      <c r="C29" s="35">
        <v>58517</v>
      </c>
      <c r="D29" s="35">
        <v>15695</v>
      </c>
      <c r="E29" s="36">
        <f t="shared" si="1"/>
        <v>3728.3848359350113</v>
      </c>
      <c r="F29" s="37">
        <f t="shared" si="8"/>
        <v>1.0959290942974689</v>
      </c>
      <c r="G29" s="38">
        <f t="shared" si="2"/>
        <v>-195.8122559377455</v>
      </c>
      <c r="H29" s="38">
        <f t="shared" si="3"/>
        <v>0</v>
      </c>
      <c r="I29" s="36">
        <f t="shared" si="4"/>
        <v>-195.8122559377455</v>
      </c>
      <c r="J29" s="39">
        <f t="shared" si="10"/>
        <v>-36.105445463109675</v>
      </c>
      <c r="K29" s="36">
        <f t="shared" si="5"/>
        <v>-231.91770140085518</v>
      </c>
      <c r="L29" s="36">
        <f t="shared" si="6"/>
        <v>-3073273.3569429158</v>
      </c>
      <c r="M29" s="36">
        <f t="shared" si="7"/>
        <v>-3639948.3234864222</v>
      </c>
      <c r="N29" s="40">
        <f>jan!M29</f>
        <v>-4467241.1383159198</v>
      </c>
      <c r="O29" s="40">
        <f t="shared" si="9"/>
        <v>827292.8148294976</v>
      </c>
      <c r="P29" s="4"/>
      <c r="Q29" s="64"/>
      <c r="R29" s="4"/>
    </row>
    <row r="30" spans="1:18" s="34" customFormat="1" x14ac:dyDescent="0.3">
      <c r="A30" s="33">
        <v>216</v>
      </c>
      <c r="B30" s="34" t="s">
        <v>86</v>
      </c>
      <c r="C30" s="35">
        <v>63780</v>
      </c>
      <c r="D30" s="35">
        <v>18623</v>
      </c>
      <c r="E30" s="36">
        <f t="shared" si="1"/>
        <v>3424.797293669119</v>
      </c>
      <c r="F30" s="37">
        <f t="shared" si="8"/>
        <v>1.0066919487569346</v>
      </c>
      <c r="G30" s="38">
        <f t="shared" si="2"/>
        <v>-13.659730578210111</v>
      </c>
      <c r="H30" s="38">
        <f t="shared" si="3"/>
        <v>0</v>
      </c>
      <c r="I30" s="36">
        <f t="shared" si="4"/>
        <v>-13.659730578210111</v>
      </c>
      <c r="J30" s="39">
        <f t="shared" si="10"/>
        <v>-36.105445463109675</v>
      </c>
      <c r="K30" s="36">
        <f t="shared" si="5"/>
        <v>-49.765176041319783</v>
      </c>
      <c r="L30" s="36">
        <f t="shared" si="6"/>
        <v>-254385.16255800688</v>
      </c>
      <c r="M30" s="36">
        <f t="shared" si="7"/>
        <v>-926776.87341749831</v>
      </c>
      <c r="N30" s="40">
        <f>jan!M30</f>
        <v>-1886780.2815455459</v>
      </c>
      <c r="O30" s="40">
        <f t="shared" si="9"/>
        <v>960003.40812804759</v>
      </c>
      <c r="P30" s="4"/>
      <c r="Q30" s="64"/>
      <c r="R30" s="4"/>
    </row>
    <row r="31" spans="1:18" s="34" customFormat="1" x14ac:dyDescent="0.3">
      <c r="A31" s="33">
        <v>217</v>
      </c>
      <c r="B31" s="34" t="s">
        <v>87</v>
      </c>
      <c r="C31" s="35">
        <v>104174</v>
      </c>
      <c r="D31" s="35">
        <v>26792</v>
      </c>
      <c r="E31" s="36">
        <f t="shared" si="1"/>
        <v>3888.250223947447</v>
      </c>
      <c r="F31" s="37">
        <f t="shared" si="8"/>
        <v>1.1429202547070259</v>
      </c>
      <c r="G31" s="38">
        <f t="shared" si="2"/>
        <v>-291.73148874520695</v>
      </c>
      <c r="H31" s="38">
        <f t="shared" si="3"/>
        <v>0</v>
      </c>
      <c r="I31" s="36">
        <f t="shared" si="4"/>
        <v>-291.73148874520695</v>
      </c>
      <c r="J31" s="39">
        <f t="shared" si="10"/>
        <v>-36.105445463109675</v>
      </c>
      <c r="K31" s="36">
        <f t="shared" si="5"/>
        <v>-327.83693420831662</v>
      </c>
      <c r="L31" s="36">
        <f t="shared" si="6"/>
        <v>-7816070.046461584</v>
      </c>
      <c r="M31" s="36">
        <f t="shared" si="7"/>
        <v>-8783407.1413092185</v>
      </c>
      <c r="N31" s="40">
        <f>jan!M31</f>
        <v>-10467019.100207713</v>
      </c>
      <c r="O31" s="40">
        <f t="shared" si="9"/>
        <v>1683611.958898494</v>
      </c>
      <c r="P31" s="4"/>
      <c r="Q31" s="64"/>
      <c r="R31" s="4"/>
    </row>
    <row r="32" spans="1:18" s="34" customFormat="1" x14ac:dyDescent="0.3">
      <c r="A32" s="33">
        <v>219</v>
      </c>
      <c r="B32" s="34" t="s">
        <v>88</v>
      </c>
      <c r="C32" s="35">
        <v>566494</v>
      </c>
      <c r="D32" s="35">
        <v>122348</v>
      </c>
      <c r="E32" s="36">
        <f t="shared" si="1"/>
        <v>4630.1860267433876</v>
      </c>
      <c r="F32" s="37">
        <f t="shared" si="8"/>
        <v>1.3610063880235477</v>
      </c>
      <c r="G32" s="38">
        <f t="shared" si="2"/>
        <v>-736.89297042277133</v>
      </c>
      <c r="H32" s="38">
        <f t="shared" si="3"/>
        <v>0</v>
      </c>
      <c r="I32" s="36">
        <f t="shared" si="4"/>
        <v>-736.89297042277133</v>
      </c>
      <c r="J32" s="39">
        <f t="shared" si="10"/>
        <v>-36.105445463109675</v>
      </c>
      <c r="K32" s="36">
        <f t="shared" si="5"/>
        <v>-772.99841588588106</v>
      </c>
      <c r="L32" s="36">
        <f t="shared" si="6"/>
        <v>-90157381.145285219</v>
      </c>
      <c r="M32" s="36">
        <f t="shared" si="7"/>
        <v>-94574810.18680577</v>
      </c>
      <c r="N32" s="40">
        <f>jan!M32</f>
        <v>-102083231.38519756</v>
      </c>
      <c r="O32" s="40">
        <f t="shared" si="9"/>
        <v>7508421.1983917952</v>
      </c>
      <c r="P32" s="4"/>
      <c r="Q32" s="64"/>
      <c r="R32" s="4"/>
    </row>
    <row r="33" spans="1:18" s="34" customFormat="1" x14ac:dyDescent="0.3">
      <c r="A33" s="33">
        <v>220</v>
      </c>
      <c r="B33" s="34" t="s">
        <v>89</v>
      </c>
      <c r="C33" s="35">
        <v>278477</v>
      </c>
      <c r="D33" s="35">
        <v>60106</v>
      </c>
      <c r="E33" s="36">
        <f t="shared" si="1"/>
        <v>4633.0981931920278</v>
      </c>
      <c r="F33" s="37">
        <f t="shared" si="8"/>
        <v>1.3618623962091139</v>
      </c>
      <c r="G33" s="38">
        <f t="shared" si="2"/>
        <v>-738.6402702919554</v>
      </c>
      <c r="H33" s="38">
        <f t="shared" si="3"/>
        <v>0</v>
      </c>
      <c r="I33" s="36">
        <f t="shared" si="4"/>
        <v>-738.6402702919554</v>
      </c>
      <c r="J33" s="39">
        <f t="shared" si="10"/>
        <v>-36.105445463109675</v>
      </c>
      <c r="K33" s="36">
        <f t="shared" si="5"/>
        <v>-774.74571575506502</v>
      </c>
      <c r="L33" s="36">
        <f t="shared" si="6"/>
        <v>-44396712.086168274</v>
      </c>
      <c r="M33" s="36">
        <f t="shared" si="7"/>
        <v>-46566865.991173938</v>
      </c>
      <c r="N33" s="40">
        <f>jan!M33</f>
        <v>-47629136.251010932</v>
      </c>
      <c r="O33" s="40">
        <f t="shared" si="9"/>
        <v>1062270.2598369941</v>
      </c>
      <c r="P33" s="4"/>
      <c r="Q33" s="64"/>
      <c r="R33" s="4"/>
    </row>
    <row r="34" spans="1:18" s="34" customFormat="1" x14ac:dyDescent="0.3">
      <c r="A34" s="33">
        <v>221</v>
      </c>
      <c r="B34" s="34" t="s">
        <v>90</v>
      </c>
      <c r="C34" s="35">
        <v>41111</v>
      </c>
      <c r="D34" s="35">
        <v>15914</v>
      </c>
      <c r="E34" s="36">
        <f t="shared" si="1"/>
        <v>2583.3228603745129</v>
      </c>
      <c r="F34" s="37">
        <f t="shared" si="8"/>
        <v>0.75934722600549043</v>
      </c>
      <c r="G34" s="38">
        <f t="shared" si="2"/>
        <v>491.22492939855351</v>
      </c>
      <c r="H34" s="38">
        <f t="shared" si="3"/>
        <v>167.4767878211326</v>
      </c>
      <c r="I34" s="36">
        <f t="shared" si="4"/>
        <v>658.70171721968609</v>
      </c>
      <c r="J34" s="39">
        <f t="shared" si="10"/>
        <v>-36.105445463109675</v>
      </c>
      <c r="K34" s="36">
        <f t="shared" si="5"/>
        <v>622.59627175657647</v>
      </c>
      <c r="L34" s="36">
        <f t="shared" si="6"/>
        <v>10482579.127834084</v>
      </c>
      <c r="M34" s="36">
        <f t="shared" si="7"/>
        <v>9907997.0687341578</v>
      </c>
      <c r="N34" s="40">
        <f>jan!M34</f>
        <v>7569060.0146936271</v>
      </c>
      <c r="O34" s="40">
        <f t="shared" si="9"/>
        <v>2338937.0540405307</v>
      </c>
      <c r="P34" s="4"/>
      <c r="Q34" s="64"/>
      <c r="R34" s="4"/>
    </row>
    <row r="35" spans="1:18" s="34" customFormat="1" x14ac:dyDescent="0.3">
      <c r="A35" s="33">
        <v>226</v>
      </c>
      <c r="B35" s="34" t="s">
        <v>91</v>
      </c>
      <c r="C35" s="35">
        <v>59993</v>
      </c>
      <c r="D35" s="35">
        <v>17443</v>
      </c>
      <c r="E35" s="36">
        <f t="shared" si="1"/>
        <v>3439.3739609012209</v>
      </c>
      <c r="F35" s="37">
        <f t="shared" si="8"/>
        <v>1.0109766442539183</v>
      </c>
      <c r="G35" s="38">
        <f t="shared" si="2"/>
        <v>-22.405730917471281</v>
      </c>
      <c r="H35" s="38">
        <f t="shared" si="3"/>
        <v>0</v>
      </c>
      <c r="I35" s="36">
        <f t="shared" si="4"/>
        <v>-22.405730917471281</v>
      </c>
      <c r="J35" s="39">
        <f t="shared" si="10"/>
        <v>-36.105445463109675</v>
      </c>
      <c r="K35" s="36">
        <f t="shared" si="5"/>
        <v>-58.511176380580956</v>
      </c>
      <c r="L35" s="36">
        <f t="shared" si="6"/>
        <v>-390823.16439345159</v>
      </c>
      <c r="M35" s="36">
        <f t="shared" si="7"/>
        <v>-1020610.4496064736</v>
      </c>
      <c r="N35" s="40">
        <f>jan!M35</f>
        <v>217630.7119691284</v>
      </c>
      <c r="O35" s="40">
        <f t="shared" si="9"/>
        <v>-1238241.1615756019</v>
      </c>
      <c r="P35" s="4"/>
      <c r="Q35" s="64"/>
      <c r="R35" s="4"/>
    </row>
    <row r="36" spans="1:18" s="34" customFormat="1" x14ac:dyDescent="0.3">
      <c r="A36" s="33">
        <v>227</v>
      </c>
      <c r="B36" s="34" t="s">
        <v>92</v>
      </c>
      <c r="C36" s="35">
        <v>37588</v>
      </c>
      <c r="D36" s="35">
        <v>11374</v>
      </c>
      <c r="E36" s="36">
        <f t="shared" si="1"/>
        <v>3304.7300861614208</v>
      </c>
      <c r="F36" s="37">
        <f t="shared" si="8"/>
        <v>0.97139914724393328</v>
      </c>
      <c r="G36" s="38">
        <f t="shared" si="2"/>
        <v>58.3805939264088</v>
      </c>
      <c r="H36" s="38">
        <f t="shared" si="3"/>
        <v>0</v>
      </c>
      <c r="I36" s="36">
        <f t="shared" si="4"/>
        <v>58.3805939264088</v>
      </c>
      <c r="J36" s="39">
        <f t="shared" si="10"/>
        <v>-36.105445463109675</v>
      </c>
      <c r="K36" s="36">
        <f t="shared" si="5"/>
        <v>22.275148463299125</v>
      </c>
      <c r="L36" s="36">
        <f t="shared" si="6"/>
        <v>664020.87531897367</v>
      </c>
      <c r="M36" s="36">
        <f t="shared" si="7"/>
        <v>253357.53862156425</v>
      </c>
      <c r="N36" s="40">
        <f>jan!M36</f>
        <v>-796872.06799651089</v>
      </c>
      <c r="O36" s="40">
        <f t="shared" si="9"/>
        <v>1050229.6066180752</v>
      </c>
      <c r="P36" s="4"/>
      <c r="Q36" s="64"/>
      <c r="R36" s="4"/>
    </row>
    <row r="37" spans="1:18" s="34" customFormat="1" x14ac:dyDescent="0.3">
      <c r="A37" s="33">
        <v>228</v>
      </c>
      <c r="B37" s="34" t="s">
        <v>93</v>
      </c>
      <c r="C37" s="35">
        <v>55747</v>
      </c>
      <c r="D37" s="35">
        <v>17426</v>
      </c>
      <c r="E37" s="36">
        <f t="shared" si="1"/>
        <v>3199.0703546424884</v>
      </c>
      <c r="F37" s="37">
        <f t="shared" si="8"/>
        <v>0.94034130880644329</v>
      </c>
      <c r="G37" s="38">
        <f t="shared" si="2"/>
        <v>121.77643283776824</v>
      </c>
      <c r="H37" s="38">
        <f t="shared" si="3"/>
        <v>0</v>
      </c>
      <c r="I37" s="36">
        <f t="shared" si="4"/>
        <v>121.77643283776824</v>
      </c>
      <c r="J37" s="39">
        <f t="shared" si="10"/>
        <v>-36.105445463109675</v>
      </c>
      <c r="K37" s="36">
        <f t="shared" si="5"/>
        <v>85.670987374658566</v>
      </c>
      <c r="L37" s="36">
        <f t="shared" si="6"/>
        <v>2122076.1186309494</v>
      </c>
      <c r="M37" s="36">
        <f t="shared" si="7"/>
        <v>1492902.6259908001</v>
      </c>
      <c r="N37" s="40">
        <f>jan!M37</f>
        <v>1127844.4296723022</v>
      </c>
      <c r="O37" s="40">
        <f t="shared" si="9"/>
        <v>365058.19631849788</v>
      </c>
      <c r="P37" s="4"/>
      <c r="Q37" s="64"/>
      <c r="R37" s="4"/>
    </row>
    <row r="38" spans="1:18" s="34" customFormat="1" x14ac:dyDescent="0.3">
      <c r="A38" s="33">
        <v>229</v>
      </c>
      <c r="B38" s="34" t="s">
        <v>94</v>
      </c>
      <c r="C38" s="35">
        <v>34801</v>
      </c>
      <c r="D38" s="35">
        <v>10870</v>
      </c>
      <c r="E38" s="36">
        <f t="shared" si="1"/>
        <v>3201.5639374425023</v>
      </c>
      <c r="F38" s="37">
        <f t="shared" si="8"/>
        <v>0.94107427765483997</v>
      </c>
      <c r="G38" s="38">
        <f t="shared" si="2"/>
        <v>120.28028315775991</v>
      </c>
      <c r="H38" s="38">
        <f t="shared" si="3"/>
        <v>0</v>
      </c>
      <c r="I38" s="36">
        <f t="shared" si="4"/>
        <v>120.28028315775991</v>
      </c>
      <c r="J38" s="39">
        <f t="shared" si="10"/>
        <v>-36.105445463109675</v>
      </c>
      <c r="K38" s="36">
        <f t="shared" si="5"/>
        <v>84.174837694650236</v>
      </c>
      <c r="L38" s="36">
        <f t="shared" si="6"/>
        <v>1307446.6779248503</v>
      </c>
      <c r="M38" s="36">
        <f t="shared" si="7"/>
        <v>914980.48574084812</v>
      </c>
      <c r="N38" s="40">
        <f>jan!M38</f>
        <v>518769.91567416303</v>
      </c>
      <c r="O38" s="40">
        <f t="shared" si="9"/>
        <v>396210.57006668509</v>
      </c>
      <c r="P38" s="4"/>
      <c r="Q38" s="64"/>
      <c r="R38" s="4"/>
    </row>
    <row r="39" spans="1:18" s="34" customFormat="1" x14ac:dyDescent="0.3">
      <c r="A39" s="33">
        <v>230</v>
      </c>
      <c r="B39" s="34" t="s">
        <v>95</v>
      </c>
      <c r="C39" s="35">
        <v>127399</v>
      </c>
      <c r="D39" s="35">
        <v>36368</v>
      </c>
      <c r="E39" s="36">
        <f t="shared" si="1"/>
        <v>3503.0521337439509</v>
      </c>
      <c r="F39" s="37">
        <f t="shared" si="8"/>
        <v>1.0296943371319254</v>
      </c>
      <c r="G39" s="38">
        <f t="shared" si="2"/>
        <v>-60.612634623109258</v>
      </c>
      <c r="H39" s="38">
        <f t="shared" si="3"/>
        <v>0</v>
      </c>
      <c r="I39" s="36">
        <f t="shared" si="4"/>
        <v>-60.612634623109258</v>
      </c>
      <c r="J39" s="39">
        <f t="shared" si="10"/>
        <v>-36.105445463109675</v>
      </c>
      <c r="K39" s="36">
        <f t="shared" si="5"/>
        <v>-96.718080086218933</v>
      </c>
      <c r="L39" s="36">
        <f t="shared" si="6"/>
        <v>-2204360.2959732376</v>
      </c>
      <c r="M39" s="36">
        <f t="shared" si="7"/>
        <v>-3517443.1365756104</v>
      </c>
      <c r="N39" s="40">
        <f>jan!M39</f>
        <v>-5784016.7899505114</v>
      </c>
      <c r="O39" s="40">
        <f t="shared" si="9"/>
        <v>2266573.653374901</v>
      </c>
      <c r="P39" s="4"/>
      <c r="Q39" s="64"/>
      <c r="R39" s="4"/>
    </row>
    <row r="40" spans="1:18" s="34" customFormat="1" x14ac:dyDescent="0.3">
      <c r="A40" s="33">
        <v>231</v>
      </c>
      <c r="B40" s="34" t="s">
        <v>96</v>
      </c>
      <c r="C40" s="35">
        <v>180505</v>
      </c>
      <c r="D40" s="35">
        <v>52522</v>
      </c>
      <c r="E40" s="36">
        <f t="shared" si="1"/>
        <v>3436.7503141540687</v>
      </c>
      <c r="F40" s="37">
        <f t="shared" si="8"/>
        <v>1.0102054441418349</v>
      </c>
      <c r="G40" s="38">
        <f t="shared" si="2"/>
        <v>-20.831542869179973</v>
      </c>
      <c r="H40" s="38">
        <f t="shared" si="3"/>
        <v>0</v>
      </c>
      <c r="I40" s="36">
        <f t="shared" si="4"/>
        <v>-20.831542869179973</v>
      </c>
      <c r="J40" s="39">
        <f t="shared" si="10"/>
        <v>-36.105445463109675</v>
      </c>
      <c r="K40" s="36">
        <f t="shared" si="5"/>
        <v>-56.936988332289644</v>
      </c>
      <c r="L40" s="36">
        <f t="shared" si="6"/>
        <v>-1094114.2945750705</v>
      </c>
      <c r="M40" s="36">
        <f t="shared" si="7"/>
        <v>-2990444.5011885166</v>
      </c>
      <c r="N40" s="40">
        <f>jan!M40</f>
        <v>-7723828.3062522216</v>
      </c>
      <c r="O40" s="40">
        <f t="shared" si="9"/>
        <v>4733383.805063705</v>
      </c>
      <c r="P40" s="4"/>
      <c r="Q40" s="64"/>
      <c r="R40" s="4"/>
    </row>
    <row r="41" spans="1:18" s="34" customFormat="1" x14ac:dyDescent="0.3">
      <c r="A41" s="33">
        <v>233</v>
      </c>
      <c r="B41" s="34" t="s">
        <v>97</v>
      </c>
      <c r="C41" s="35">
        <v>82057</v>
      </c>
      <c r="D41" s="35">
        <v>22857</v>
      </c>
      <c r="E41" s="36">
        <f t="shared" si="1"/>
        <v>3590.0161876011725</v>
      </c>
      <c r="F41" s="37">
        <f t="shared" si="8"/>
        <v>1.0552567296890445</v>
      </c>
      <c r="G41" s="38">
        <f t="shared" si="2"/>
        <v>-112.79106693744224</v>
      </c>
      <c r="H41" s="38">
        <f t="shared" si="3"/>
        <v>0</v>
      </c>
      <c r="I41" s="36">
        <f t="shared" si="4"/>
        <v>-112.79106693744224</v>
      </c>
      <c r="J41" s="39">
        <f t="shared" si="10"/>
        <v>-36.105445463109675</v>
      </c>
      <c r="K41" s="36">
        <f t="shared" si="5"/>
        <v>-148.8965124005519</v>
      </c>
      <c r="L41" s="36">
        <f t="shared" si="6"/>
        <v>-2578065.4169891174</v>
      </c>
      <c r="M41" s="36">
        <f t="shared" si="7"/>
        <v>-3403327.5839394149</v>
      </c>
      <c r="N41" s="40">
        <f>jan!M41</f>
        <v>-4913490.9142075144</v>
      </c>
      <c r="O41" s="40">
        <f t="shared" si="9"/>
        <v>1510163.3302680994</v>
      </c>
      <c r="P41" s="4"/>
      <c r="Q41" s="64"/>
      <c r="R41" s="4"/>
    </row>
    <row r="42" spans="1:18" s="34" customFormat="1" x14ac:dyDescent="0.3">
      <c r="A42" s="33">
        <v>234</v>
      </c>
      <c r="B42" s="34" t="s">
        <v>98</v>
      </c>
      <c r="C42" s="35">
        <v>22811</v>
      </c>
      <c r="D42" s="35">
        <v>6323</v>
      </c>
      <c r="E42" s="36">
        <f t="shared" si="1"/>
        <v>3607.6229637830143</v>
      </c>
      <c r="F42" s="37">
        <f t="shared" si="8"/>
        <v>1.0604321016325433</v>
      </c>
      <c r="G42" s="38">
        <f t="shared" si="2"/>
        <v>-123.35513264654728</v>
      </c>
      <c r="H42" s="38">
        <f t="shared" si="3"/>
        <v>0</v>
      </c>
      <c r="I42" s="36">
        <f t="shared" si="4"/>
        <v>-123.35513264654728</v>
      </c>
      <c r="J42" s="39">
        <f t="shared" si="10"/>
        <v>-36.105445463109675</v>
      </c>
      <c r="K42" s="36">
        <f t="shared" si="5"/>
        <v>-159.46057810965695</v>
      </c>
      <c r="L42" s="36">
        <f t="shared" si="6"/>
        <v>-779974.50372411846</v>
      </c>
      <c r="M42" s="36">
        <f t="shared" si="7"/>
        <v>-1008269.2353873609</v>
      </c>
      <c r="N42" s="40">
        <f>jan!M42</f>
        <v>-1237008.0610112492</v>
      </c>
      <c r="O42" s="40">
        <f t="shared" si="9"/>
        <v>228738.82562388829</v>
      </c>
      <c r="P42" s="4"/>
      <c r="Q42" s="64"/>
      <c r="R42" s="4"/>
    </row>
    <row r="43" spans="1:18" s="34" customFormat="1" x14ac:dyDescent="0.3">
      <c r="A43" s="33">
        <v>235</v>
      </c>
      <c r="B43" s="34" t="s">
        <v>99</v>
      </c>
      <c r="C43" s="35">
        <v>107310</v>
      </c>
      <c r="D43" s="35">
        <v>34189</v>
      </c>
      <c r="E43" s="36">
        <f t="shared" si="1"/>
        <v>3138.728830910527</v>
      </c>
      <c r="F43" s="37">
        <f t="shared" si="8"/>
        <v>0.92260439741931355</v>
      </c>
      <c r="G43" s="38">
        <f t="shared" si="2"/>
        <v>157.98134707694507</v>
      </c>
      <c r="H43" s="38">
        <f t="shared" si="3"/>
        <v>0</v>
      </c>
      <c r="I43" s="36">
        <f t="shared" si="4"/>
        <v>157.98134707694507</v>
      </c>
      <c r="J43" s="39">
        <f t="shared" si="10"/>
        <v>-36.105445463109675</v>
      </c>
      <c r="K43" s="36">
        <f t="shared" si="5"/>
        <v>121.8759016138354</v>
      </c>
      <c r="L43" s="36">
        <f t="shared" si="6"/>
        <v>5401224.2752136746</v>
      </c>
      <c r="M43" s="36">
        <f t="shared" si="7"/>
        <v>4166815.2002754183</v>
      </c>
      <c r="N43" s="40">
        <f>jan!M43</f>
        <v>1210423.8497685308</v>
      </c>
      <c r="O43" s="40">
        <f t="shared" si="9"/>
        <v>2956391.3505068878</v>
      </c>
      <c r="P43" s="4"/>
      <c r="Q43" s="64"/>
      <c r="R43" s="4"/>
    </row>
    <row r="44" spans="1:18" s="34" customFormat="1" x14ac:dyDescent="0.3">
      <c r="A44" s="33">
        <v>236</v>
      </c>
      <c r="B44" s="34" t="s">
        <v>100</v>
      </c>
      <c r="C44" s="35">
        <v>56651</v>
      </c>
      <c r="D44" s="35">
        <v>20783</v>
      </c>
      <c r="E44" s="36">
        <f t="shared" si="1"/>
        <v>2725.8336140114516</v>
      </c>
      <c r="F44" s="37">
        <f t="shared" si="8"/>
        <v>0.80123712955183735</v>
      </c>
      <c r="G44" s="38">
        <f t="shared" si="2"/>
        <v>405.71847721639034</v>
      </c>
      <c r="H44" s="38">
        <f t="shared" si="3"/>
        <v>117.59802404820407</v>
      </c>
      <c r="I44" s="36">
        <f t="shared" si="4"/>
        <v>523.31650126459442</v>
      </c>
      <c r="J44" s="39">
        <f t="shared" si="10"/>
        <v>-36.105445463109675</v>
      </c>
      <c r="K44" s="36">
        <f t="shared" si="5"/>
        <v>487.21105580148475</v>
      </c>
      <c r="L44" s="36">
        <f t="shared" si="6"/>
        <v>10876086.845782066</v>
      </c>
      <c r="M44" s="36">
        <f t="shared" si="7"/>
        <v>10125707.372722257</v>
      </c>
      <c r="N44" s="40">
        <f>jan!M44</f>
        <v>7565938.0064960234</v>
      </c>
      <c r="O44" s="40">
        <f t="shared" si="9"/>
        <v>2559769.3662262335</v>
      </c>
      <c r="P44" s="4"/>
      <c r="Q44" s="64"/>
      <c r="R44" s="4"/>
    </row>
    <row r="45" spans="1:18" s="34" customFormat="1" x14ac:dyDescent="0.3">
      <c r="A45" s="33">
        <v>237</v>
      </c>
      <c r="B45" s="34" t="s">
        <v>101</v>
      </c>
      <c r="C45" s="35">
        <v>65872</v>
      </c>
      <c r="D45" s="35">
        <v>23811</v>
      </c>
      <c r="E45" s="36">
        <f t="shared" si="1"/>
        <v>2766.4524799462433</v>
      </c>
      <c r="F45" s="37">
        <f t="shared" si="8"/>
        <v>0.81317672240884531</v>
      </c>
      <c r="G45" s="38">
        <f t="shared" si="2"/>
        <v>381.34715765551528</v>
      </c>
      <c r="H45" s="38">
        <f t="shared" si="3"/>
        <v>103.38142097102696</v>
      </c>
      <c r="I45" s="36">
        <f t="shared" si="4"/>
        <v>484.72857862654223</v>
      </c>
      <c r="J45" s="39">
        <f t="shared" si="10"/>
        <v>-36.105445463109675</v>
      </c>
      <c r="K45" s="36">
        <f t="shared" si="5"/>
        <v>448.62313316343256</v>
      </c>
      <c r="L45" s="36">
        <f t="shared" si="6"/>
        <v>11541872.185676597</v>
      </c>
      <c r="M45" s="36">
        <f t="shared" si="7"/>
        <v>10682165.423754493</v>
      </c>
      <c r="N45" s="40">
        <f>jan!M45</f>
        <v>7719915.6629301263</v>
      </c>
      <c r="O45" s="40">
        <f t="shared" si="9"/>
        <v>2962249.7608243665</v>
      </c>
      <c r="P45" s="4"/>
      <c r="Q45" s="64"/>
      <c r="R45" s="4"/>
    </row>
    <row r="46" spans="1:18" s="34" customFormat="1" x14ac:dyDescent="0.3">
      <c r="A46" s="33">
        <v>238</v>
      </c>
      <c r="B46" s="34" t="s">
        <v>102</v>
      </c>
      <c r="C46" s="35">
        <v>34627</v>
      </c>
      <c r="D46" s="35">
        <v>12267</v>
      </c>
      <c r="E46" s="36">
        <f t="shared" si="1"/>
        <v>2822.7765549849187</v>
      </c>
      <c r="F46" s="37">
        <f t="shared" si="8"/>
        <v>0.82973273667790293</v>
      </c>
      <c r="G46" s="38">
        <f t="shared" si="2"/>
        <v>347.55271263231003</v>
      </c>
      <c r="H46" s="38">
        <f t="shared" si="3"/>
        <v>83.667994707490578</v>
      </c>
      <c r="I46" s="36">
        <f t="shared" si="4"/>
        <v>431.22070733980058</v>
      </c>
      <c r="J46" s="39">
        <f t="shared" si="10"/>
        <v>-36.105445463109675</v>
      </c>
      <c r="K46" s="36">
        <f t="shared" si="5"/>
        <v>395.11526187669091</v>
      </c>
      <c r="L46" s="36">
        <f t="shared" si="6"/>
        <v>5289784.4169373335</v>
      </c>
      <c r="M46" s="36">
        <f t="shared" si="7"/>
        <v>4846878.9174413672</v>
      </c>
      <c r="N46" s="40">
        <f>jan!M46</f>
        <v>3416908.9701047344</v>
      </c>
      <c r="O46" s="40">
        <f t="shared" si="9"/>
        <v>1429969.9473366328</v>
      </c>
      <c r="P46" s="4"/>
      <c r="Q46" s="64"/>
      <c r="R46" s="4"/>
    </row>
    <row r="47" spans="1:18" s="34" customFormat="1" x14ac:dyDescent="0.3">
      <c r="A47" s="33">
        <v>239</v>
      </c>
      <c r="B47" s="34" t="s">
        <v>103</v>
      </c>
      <c r="C47" s="35">
        <v>6796</v>
      </c>
      <c r="D47" s="35">
        <v>2837</v>
      </c>
      <c r="E47" s="36">
        <f t="shared" si="1"/>
        <v>2395.4881917518505</v>
      </c>
      <c r="F47" s="37">
        <f t="shared" si="8"/>
        <v>0.70413471782306325</v>
      </c>
      <c r="G47" s="38">
        <f t="shared" si="2"/>
        <v>603.92573057215088</v>
      </c>
      <c r="H47" s="38">
        <f t="shared" si="3"/>
        <v>233.21892183906442</v>
      </c>
      <c r="I47" s="36">
        <f t="shared" si="4"/>
        <v>837.14465241121525</v>
      </c>
      <c r="J47" s="39">
        <f t="shared" si="10"/>
        <v>-36.105445463109675</v>
      </c>
      <c r="K47" s="36">
        <f t="shared" si="5"/>
        <v>801.03920694810563</v>
      </c>
      <c r="L47" s="36">
        <f t="shared" si="6"/>
        <v>2374979.3788906178</v>
      </c>
      <c r="M47" s="36">
        <f t="shared" si="7"/>
        <v>2272548.2301117755</v>
      </c>
      <c r="N47" s="40">
        <f>jan!M47</f>
        <v>1866759.6965995871</v>
      </c>
      <c r="O47" s="40">
        <f t="shared" si="9"/>
        <v>405788.53351218835</v>
      </c>
      <c r="P47" s="4"/>
      <c r="Q47" s="64"/>
      <c r="R47" s="4"/>
    </row>
    <row r="48" spans="1:18" s="34" customFormat="1" x14ac:dyDescent="0.3">
      <c r="A48" s="33">
        <v>301</v>
      </c>
      <c r="B48" s="34" t="s">
        <v>104</v>
      </c>
      <c r="C48" s="35">
        <v>2648178</v>
      </c>
      <c r="D48" s="35">
        <v>658390</v>
      </c>
      <c r="E48" s="36">
        <f t="shared" si="1"/>
        <v>4022.2026458482055</v>
      </c>
      <c r="F48" s="37">
        <f t="shared" si="8"/>
        <v>1.1822945046497186</v>
      </c>
      <c r="G48" s="38">
        <f t="shared" si="2"/>
        <v>-372.10294188566201</v>
      </c>
      <c r="H48" s="38">
        <f t="shared" si="3"/>
        <v>0</v>
      </c>
      <c r="I48" s="36">
        <f t="shared" si="4"/>
        <v>-372.10294188566201</v>
      </c>
      <c r="J48" s="39">
        <f t="shared" si="10"/>
        <v>-36.105445463109675</v>
      </c>
      <c r="K48" s="36">
        <f t="shared" si="5"/>
        <v>-408.20838734877168</v>
      </c>
      <c r="L48" s="36">
        <f t="shared" si="6"/>
        <v>-244988855.90810102</v>
      </c>
      <c r="M48" s="36">
        <f t="shared" si="7"/>
        <v>-268760320.14655781</v>
      </c>
      <c r="N48" s="40">
        <f>jan!M48</f>
        <v>-291674388.15264839</v>
      </c>
      <c r="O48" s="40">
        <f t="shared" si="9"/>
        <v>22914068.006090581</v>
      </c>
      <c r="P48" s="4"/>
      <c r="Q48" s="64"/>
      <c r="R48" s="4"/>
    </row>
    <row r="49" spans="1:18" s="34" customFormat="1" x14ac:dyDescent="0.3">
      <c r="A49" s="33">
        <v>402</v>
      </c>
      <c r="B49" s="34" t="s">
        <v>105</v>
      </c>
      <c r="C49" s="35">
        <v>48926</v>
      </c>
      <c r="D49" s="35">
        <v>17835</v>
      </c>
      <c r="E49" s="36">
        <f t="shared" si="1"/>
        <v>2743.2576394729463</v>
      </c>
      <c r="F49" s="37">
        <f t="shared" si="8"/>
        <v>0.80635878337334876</v>
      </c>
      <c r="G49" s="38">
        <f t="shared" si="2"/>
        <v>395.2640619394935</v>
      </c>
      <c r="H49" s="38">
        <f t="shared" si="3"/>
        <v>111.49961513668092</v>
      </c>
      <c r="I49" s="36">
        <f t="shared" si="4"/>
        <v>506.76367707617442</v>
      </c>
      <c r="J49" s="39">
        <f t="shared" si="10"/>
        <v>-36.105445463109675</v>
      </c>
      <c r="K49" s="36">
        <f t="shared" si="5"/>
        <v>470.65823161306474</v>
      </c>
      <c r="L49" s="36">
        <f t="shared" si="6"/>
        <v>9038130.1806535702</v>
      </c>
      <c r="M49" s="36">
        <f t="shared" si="7"/>
        <v>8394189.5608190093</v>
      </c>
      <c r="N49" s="40">
        <f>jan!M49</f>
        <v>6137909.4955423484</v>
      </c>
      <c r="O49" s="40">
        <f t="shared" si="9"/>
        <v>2256280.065276661</v>
      </c>
      <c r="P49" s="4"/>
      <c r="Q49" s="64"/>
      <c r="R49" s="4"/>
    </row>
    <row r="50" spans="1:18" s="34" customFormat="1" x14ac:dyDescent="0.3">
      <c r="A50" s="33">
        <v>403</v>
      </c>
      <c r="B50" s="34" t="s">
        <v>106</v>
      </c>
      <c r="C50" s="35">
        <v>91231</v>
      </c>
      <c r="D50" s="35">
        <v>30120</v>
      </c>
      <c r="E50" s="36">
        <f t="shared" si="1"/>
        <v>3028.9176626826029</v>
      </c>
      <c r="F50" s="37">
        <f t="shared" si="8"/>
        <v>0.89032627715129253</v>
      </c>
      <c r="G50" s="38">
        <f t="shared" si="2"/>
        <v>223.86804801369954</v>
      </c>
      <c r="H50" s="38">
        <f t="shared" si="3"/>
        <v>11.518607013301107</v>
      </c>
      <c r="I50" s="36">
        <f t="shared" si="4"/>
        <v>235.38665502700064</v>
      </c>
      <c r="J50" s="39">
        <f t="shared" si="10"/>
        <v>-36.105445463109675</v>
      </c>
      <c r="K50" s="36">
        <f t="shared" si="5"/>
        <v>199.28120956389097</v>
      </c>
      <c r="L50" s="36">
        <f t="shared" si="6"/>
        <v>7089846.0494132591</v>
      </c>
      <c r="M50" s="36">
        <f t="shared" si="7"/>
        <v>6002350.032064396</v>
      </c>
      <c r="N50" s="40">
        <f>jan!M50</f>
        <v>3433671.9282525978</v>
      </c>
      <c r="O50" s="40">
        <f t="shared" si="9"/>
        <v>2568678.1038117982</v>
      </c>
      <c r="P50" s="4"/>
      <c r="Q50" s="64"/>
      <c r="R50" s="4"/>
    </row>
    <row r="51" spans="1:18" s="34" customFormat="1" x14ac:dyDescent="0.3">
      <c r="A51" s="33">
        <v>412</v>
      </c>
      <c r="B51" s="34" t="s">
        <v>107</v>
      </c>
      <c r="C51" s="35">
        <v>89489</v>
      </c>
      <c r="D51" s="35">
        <v>33597</v>
      </c>
      <c r="E51" s="36">
        <f t="shared" si="1"/>
        <v>2663.600916748519</v>
      </c>
      <c r="F51" s="37">
        <f t="shared" si="8"/>
        <v>0.78294432273380132</v>
      </c>
      <c r="G51" s="38">
        <f t="shared" si="2"/>
        <v>443.05809557414983</v>
      </c>
      <c r="H51" s="38">
        <f t="shared" si="3"/>
        <v>139.37946809023046</v>
      </c>
      <c r="I51" s="36">
        <f t="shared" si="4"/>
        <v>582.43756366438026</v>
      </c>
      <c r="J51" s="39">
        <f t="shared" si="10"/>
        <v>-36.105445463109675</v>
      </c>
      <c r="K51" s="36">
        <f t="shared" si="5"/>
        <v>546.33211820127053</v>
      </c>
      <c r="L51" s="36">
        <f t="shared" si="6"/>
        <v>19568154.826432183</v>
      </c>
      <c r="M51" s="36">
        <f t="shared" si="7"/>
        <v>18355120.175208084</v>
      </c>
      <c r="N51" s="40">
        <f>jan!M51</f>
        <v>15070981.133823162</v>
      </c>
      <c r="O51" s="40">
        <f t="shared" si="9"/>
        <v>3284139.0413849223</v>
      </c>
      <c r="P51" s="4"/>
      <c r="Q51" s="64"/>
      <c r="R51" s="4"/>
    </row>
    <row r="52" spans="1:18" s="34" customFormat="1" x14ac:dyDescent="0.3">
      <c r="A52" s="33">
        <v>415</v>
      </c>
      <c r="B52" s="34" t="s">
        <v>108</v>
      </c>
      <c r="C52" s="35">
        <v>19328</v>
      </c>
      <c r="D52" s="35">
        <v>7588</v>
      </c>
      <c r="E52" s="36">
        <f t="shared" si="1"/>
        <v>2547.1797575118608</v>
      </c>
      <c r="F52" s="37">
        <f t="shared" si="8"/>
        <v>0.74872324813614777</v>
      </c>
      <c r="G52" s="38">
        <f t="shared" si="2"/>
        <v>512.91079111614476</v>
      </c>
      <c r="H52" s="38">
        <f t="shared" si="3"/>
        <v>180.12687382306083</v>
      </c>
      <c r="I52" s="36">
        <f t="shared" si="4"/>
        <v>693.03766493920557</v>
      </c>
      <c r="J52" s="39">
        <f t="shared" si="10"/>
        <v>-36.105445463109675</v>
      </c>
      <c r="K52" s="36">
        <f t="shared" si="5"/>
        <v>656.93221947609595</v>
      </c>
      <c r="L52" s="36">
        <f t="shared" si="6"/>
        <v>5258769.801558692</v>
      </c>
      <c r="M52" s="36">
        <f t="shared" si="7"/>
        <v>4984801.6813846165</v>
      </c>
      <c r="N52" s="40">
        <f>jan!M52</f>
        <v>4266478.948818353</v>
      </c>
      <c r="O52" s="40">
        <f t="shared" si="9"/>
        <v>718322.73256626353</v>
      </c>
      <c r="P52" s="4"/>
      <c r="Q52" s="64"/>
      <c r="R52" s="4"/>
    </row>
    <row r="53" spans="1:18" s="34" customFormat="1" x14ac:dyDescent="0.3">
      <c r="A53" s="33">
        <v>417</v>
      </c>
      <c r="B53" s="34" t="s">
        <v>109</v>
      </c>
      <c r="C53" s="35">
        <v>53219</v>
      </c>
      <c r="D53" s="35">
        <v>20119</v>
      </c>
      <c r="E53" s="36">
        <f t="shared" si="1"/>
        <v>2645.2109945822358</v>
      </c>
      <c r="F53" s="37">
        <f t="shared" si="8"/>
        <v>0.7775387512515749</v>
      </c>
      <c r="G53" s="38">
        <f t="shared" si="2"/>
        <v>454.09204887391979</v>
      </c>
      <c r="H53" s="38">
        <f t="shared" si="3"/>
        <v>145.81594084842959</v>
      </c>
      <c r="I53" s="36">
        <f t="shared" si="4"/>
        <v>599.90798972234938</v>
      </c>
      <c r="J53" s="39">
        <f t="shared" si="10"/>
        <v>-36.105445463109675</v>
      </c>
      <c r="K53" s="36">
        <f t="shared" si="5"/>
        <v>563.80254425923977</v>
      </c>
      <c r="L53" s="36">
        <f t="shared" si="6"/>
        <v>12069548.845223946</v>
      </c>
      <c r="M53" s="36">
        <f t="shared" si="7"/>
        <v>11343143.387951644</v>
      </c>
      <c r="N53" s="40">
        <f>jan!M53</f>
        <v>8944465.0990084894</v>
      </c>
      <c r="O53" s="40">
        <f t="shared" si="9"/>
        <v>2398678.2889431547</v>
      </c>
      <c r="P53" s="4"/>
      <c r="Q53" s="64"/>
      <c r="R53" s="4"/>
    </row>
    <row r="54" spans="1:18" s="34" customFormat="1" x14ac:dyDescent="0.3">
      <c r="A54" s="33">
        <v>418</v>
      </c>
      <c r="B54" s="34" t="s">
        <v>110</v>
      </c>
      <c r="C54" s="35">
        <v>12087</v>
      </c>
      <c r="D54" s="35">
        <v>5131</v>
      </c>
      <c r="E54" s="36">
        <f t="shared" si="1"/>
        <v>2355.6811537711947</v>
      </c>
      <c r="F54" s="37">
        <f t="shared" si="8"/>
        <v>0.69243375534184859</v>
      </c>
      <c r="G54" s="38">
        <f t="shared" si="2"/>
        <v>627.80995336054445</v>
      </c>
      <c r="H54" s="38">
        <f t="shared" si="3"/>
        <v>247.15138513229397</v>
      </c>
      <c r="I54" s="36">
        <f t="shared" si="4"/>
        <v>874.96133849283842</v>
      </c>
      <c r="J54" s="39">
        <f t="shared" si="10"/>
        <v>-36.105445463109675</v>
      </c>
      <c r="K54" s="36">
        <f t="shared" si="5"/>
        <v>838.8558930297288</v>
      </c>
      <c r="L54" s="36">
        <f t="shared" si="6"/>
        <v>4489426.6278067539</v>
      </c>
      <c r="M54" s="36">
        <f t="shared" si="7"/>
        <v>4304169.5871355385</v>
      </c>
      <c r="N54" s="40">
        <f>jan!M54</f>
        <v>3629965.1932507851</v>
      </c>
      <c r="O54" s="40">
        <f t="shared" si="9"/>
        <v>674204.39388475334</v>
      </c>
      <c r="P54" s="4"/>
      <c r="Q54" s="64"/>
      <c r="R54" s="4"/>
    </row>
    <row r="55" spans="1:18" s="34" customFormat="1" x14ac:dyDescent="0.3">
      <c r="A55" s="33">
        <v>419</v>
      </c>
      <c r="B55" s="34" t="s">
        <v>111</v>
      </c>
      <c r="C55" s="35">
        <v>21178</v>
      </c>
      <c r="D55" s="35">
        <v>7901</v>
      </c>
      <c r="E55" s="36">
        <f t="shared" si="1"/>
        <v>2680.420199974687</v>
      </c>
      <c r="F55" s="37">
        <f t="shared" si="8"/>
        <v>0.78788821738092241</v>
      </c>
      <c r="G55" s="38">
        <f t="shared" si="2"/>
        <v>432.96652563844907</v>
      </c>
      <c r="H55" s="38">
        <f t="shared" si="3"/>
        <v>133.49271896107169</v>
      </c>
      <c r="I55" s="36">
        <f t="shared" si="4"/>
        <v>566.45924459952073</v>
      </c>
      <c r="J55" s="39">
        <f t="shared" si="10"/>
        <v>-36.105445463109675</v>
      </c>
      <c r="K55" s="36">
        <f t="shared" si="5"/>
        <v>530.353799136411</v>
      </c>
      <c r="L55" s="36">
        <f t="shared" si="6"/>
        <v>4475594.4915808132</v>
      </c>
      <c r="M55" s="36">
        <f t="shared" si="7"/>
        <v>4190325.3669767831</v>
      </c>
      <c r="N55" s="40">
        <f>jan!M55</f>
        <v>3616735.6055105152</v>
      </c>
      <c r="O55" s="40">
        <f t="shared" si="9"/>
        <v>573589.76146626798</v>
      </c>
      <c r="P55" s="4"/>
      <c r="Q55" s="64"/>
      <c r="R55" s="4"/>
    </row>
    <row r="56" spans="1:18" s="34" customFormat="1" x14ac:dyDescent="0.3">
      <c r="A56" s="33">
        <v>420</v>
      </c>
      <c r="B56" s="34" t="s">
        <v>112</v>
      </c>
      <c r="C56" s="35">
        <v>14080</v>
      </c>
      <c r="D56" s="35">
        <v>6142</v>
      </c>
      <c r="E56" s="36">
        <f t="shared" si="1"/>
        <v>2292.4128948225334</v>
      </c>
      <c r="F56" s="37">
        <f t="shared" si="8"/>
        <v>0.67383655339555448</v>
      </c>
      <c r="G56" s="38">
        <f t="shared" si="2"/>
        <v>665.77090872974122</v>
      </c>
      <c r="H56" s="38">
        <f t="shared" si="3"/>
        <v>269.29527576432542</v>
      </c>
      <c r="I56" s="36">
        <f t="shared" si="4"/>
        <v>935.06618449406665</v>
      </c>
      <c r="J56" s="39">
        <f t="shared" si="10"/>
        <v>-36.105445463109675</v>
      </c>
      <c r="K56" s="36">
        <f t="shared" si="5"/>
        <v>898.96073903095703</v>
      </c>
      <c r="L56" s="36">
        <f t="shared" si="6"/>
        <v>5743176.5051625576</v>
      </c>
      <c r="M56" s="36">
        <f t="shared" si="7"/>
        <v>5521416.8591281381</v>
      </c>
      <c r="N56" s="40">
        <f>jan!M56</f>
        <v>4793224.3942596624</v>
      </c>
      <c r="O56" s="40">
        <f t="shared" si="9"/>
        <v>728192.46486847568</v>
      </c>
      <c r="P56" s="4"/>
      <c r="Q56" s="64"/>
      <c r="R56" s="4"/>
    </row>
    <row r="57" spans="1:18" s="34" customFormat="1" x14ac:dyDescent="0.3">
      <c r="A57" s="33">
        <v>423</v>
      </c>
      <c r="B57" s="34" t="s">
        <v>113</v>
      </c>
      <c r="C57" s="35">
        <v>11888</v>
      </c>
      <c r="D57" s="35">
        <v>4763</v>
      </c>
      <c r="E57" s="36">
        <f t="shared" si="1"/>
        <v>2495.9059416334244</v>
      </c>
      <c r="F57" s="37">
        <f t="shared" si="8"/>
        <v>0.73365171741452417</v>
      </c>
      <c r="G57" s="38">
        <f t="shared" si="2"/>
        <v>543.67508064320657</v>
      </c>
      <c r="H57" s="38">
        <f t="shared" si="3"/>
        <v>198.07270938051357</v>
      </c>
      <c r="I57" s="36">
        <f t="shared" si="4"/>
        <v>741.7477900237202</v>
      </c>
      <c r="J57" s="39">
        <f t="shared" si="10"/>
        <v>-36.105445463109675</v>
      </c>
      <c r="K57" s="36">
        <f t="shared" si="5"/>
        <v>705.64234456061058</v>
      </c>
      <c r="L57" s="36">
        <f t="shared" si="6"/>
        <v>3532944.7238829792</v>
      </c>
      <c r="M57" s="36">
        <f t="shared" si="7"/>
        <v>3360974.487142188</v>
      </c>
      <c r="N57" s="40">
        <f>jan!M57</f>
        <v>3063659.1240408286</v>
      </c>
      <c r="O57" s="40">
        <f t="shared" si="9"/>
        <v>297315.36310135946</v>
      </c>
      <c r="P57" s="4"/>
      <c r="Q57" s="64"/>
      <c r="R57" s="4"/>
    </row>
    <row r="58" spans="1:18" s="34" customFormat="1" x14ac:dyDescent="0.3">
      <c r="A58" s="33">
        <v>425</v>
      </c>
      <c r="B58" s="34" t="s">
        <v>114</v>
      </c>
      <c r="C58" s="35">
        <v>17274</v>
      </c>
      <c r="D58" s="35">
        <v>7456</v>
      </c>
      <c r="E58" s="36">
        <f t="shared" si="1"/>
        <v>2316.7918454935621</v>
      </c>
      <c r="F58" s="37">
        <f t="shared" si="8"/>
        <v>0.68100255221394701</v>
      </c>
      <c r="G58" s="38">
        <f t="shared" si="2"/>
        <v>651.14353832712402</v>
      </c>
      <c r="H58" s="38">
        <f t="shared" si="3"/>
        <v>260.76264302946538</v>
      </c>
      <c r="I58" s="36">
        <f t="shared" si="4"/>
        <v>911.9061813565894</v>
      </c>
      <c r="J58" s="39">
        <f t="shared" si="10"/>
        <v>-36.105445463109675</v>
      </c>
      <c r="K58" s="36">
        <f t="shared" si="5"/>
        <v>875.80073589347967</v>
      </c>
      <c r="L58" s="36">
        <f t="shared" si="6"/>
        <v>6799172.4881947301</v>
      </c>
      <c r="M58" s="36">
        <f t="shared" si="7"/>
        <v>6529970.2868217845</v>
      </c>
      <c r="N58" s="40">
        <f>jan!M58</f>
        <v>5588190.3587756502</v>
      </c>
      <c r="O58" s="40">
        <f t="shared" si="9"/>
        <v>941779.9280461343</v>
      </c>
      <c r="P58" s="4"/>
      <c r="Q58" s="64"/>
      <c r="R58" s="4"/>
    </row>
    <row r="59" spans="1:18" s="34" customFormat="1" x14ac:dyDescent="0.3">
      <c r="A59" s="33">
        <v>426</v>
      </c>
      <c r="B59" s="34" t="s">
        <v>80</v>
      </c>
      <c r="C59" s="35">
        <v>9603</v>
      </c>
      <c r="D59" s="35">
        <v>3760</v>
      </c>
      <c r="E59" s="36">
        <f t="shared" si="1"/>
        <v>2553.9893617021276</v>
      </c>
      <c r="F59" s="37">
        <f t="shared" si="8"/>
        <v>0.75072487717423275</v>
      </c>
      <c r="G59" s="38">
        <f t="shared" si="2"/>
        <v>508.82502860198474</v>
      </c>
      <c r="H59" s="38">
        <f t="shared" si="3"/>
        <v>177.74351235646748</v>
      </c>
      <c r="I59" s="36">
        <f t="shared" si="4"/>
        <v>686.56854095845222</v>
      </c>
      <c r="J59" s="39">
        <f t="shared" si="10"/>
        <v>-36.105445463109675</v>
      </c>
      <c r="K59" s="36">
        <f t="shared" si="5"/>
        <v>650.46309549534249</v>
      </c>
      <c r="L59" s="36">
        <f t="shared" si="6"/>
        <v>2581497.7140037804</v>
      </c>
      <c r="M59" s="36">
        <f t="shared" si="7"/>
        <v>2445741.2390624876</v>
      </c>
      <c r="N59" s="40">
        <f>jan!M59</f>
        <v>2461459.8375799959</v>
      </c>
      <c r="O59" s="40">
        <f t="shared" si="9"/>
        <v>-15718.598517508246</v>
      </c>
      <c r="P59" s="4"/>
      <c r="Q59" s="64"/>
      <c r="R59" s="4"/>
    </row>
    <row r="60" spans="1:18" s="34" customFormat="1" x14ac:dyDescent="0.3">
      <c r="A60" s="33">
        <v>427</v>
      </c>
      <c r="B60" s="34" t="s">
        <v>115</v>
      </c>
      <c r="C60" s="35">
        <v>57625</v>
      </c>
      <c r="D60" s="35">
        <v>21030</v>
      </c>
      <c r="E60" s="36">
        <f t="shared" si="1"/>
        <v>2740.1331431288636</v>
      </c>
      <c r="F60" s="37">
        <f t="shared" si="8"/>
        <v>0.80544036250233175</v>
      </c>
      <c r="G60" s="38">
        <f t="shared" si="2"/>
        <v>397.1387597459431</v>
      </c>
      <c r="H60" s="38">
        <f t="shared" si="3"/>
        <v>112.59318885710985</v>
      </c>
      <c r="I60" s="36">
        <f t="shared" si="4"/>
        <v>509.73194860305296</v>
      </c>
      <c r="J60" s="39">
        <f t="shared" si="10"/>
        <v>-36.105445463109675</v>
      </c>
      <c r="K60" s="36">
        <f t="shared" si="5"/>
        <v>473.62650313994328</v>
      </c>
      <c r="L60" s="36">
        <f t="shared" si="6"/>
        <v>10719662.879122203</v>
      </c>
      <c r="M60" s="36">
        <f t="shared" si="7"/>
        <v>9960365.3610330075</v>
      </c>
      <c r="N60" s="40">
        <f>jan!M60</f>
        <v>9077575.368166836</v>
      </c>
      <c r="O60" s="40">
        <f t="shared" si="9"/>
        <v>882789.99286617152</v>
      </c>
      <c r="P60" s="4"/>
      <c r="Q60" s="64"/>
      <c r="R60" s="4"/>
    </row>
    <row r="61" spans="1:18" s="34" customFormat="1" x14ac:dyDescent="0.3">
      <c r="A61" s="33">
        <v>428</v>
      </c>
      <c r="B61" s="34" t="s">
        <v>116</v>
      </c>
      <c r="C61" s="35">
        <v>17385</v>
      </c>
      <c r="D61" s="35">
        <v>6525</v>
      </c>
      <c r="E61" s="36">
        <f t="shared" si="1"/>
        <v>2664.367816091954</v>
      </c>
      <c r="F61" s="37">
        <f t="shared" si="8"/>
        <v>0.78316974670151174</v>
      </c>
      <c r="G61" s="38">
        <f t="shared" si="2"/>
        <v>442.59795596808891</v>
      </c>
      <c r="H61" s="38">
        <f t="shared" si="3"/>
        <v>139.11105332002822</v>
      </c>
      <c r="I61" s="36">
        <f t="shared" si="4"/>
        <v>581.70900928811716</v>
      </c>
      <c r="J61" s="39">
        <f t="shared" si="10"/>
        <v>-36.105445463109675</v>
      </c>
      <c r="K61" s="36">
        <f t="shared" si="5"/>
        <v>545.60356382500754</v>
      </c>
      <c r="L61" s="36">
        <f t="shared" si="6"/>
        <v>3795651.2856049645</v>
      </c>
      <c r="M61" s="36">
        <f t="shared" si="7"/>
        <v>3560063.253958174</v>
      </c>
      <c r="N61" s="40">
        <f>jan!M61</f>
        <v>3357980.3032472008</v>
      </c>
      <c r="O61" s="40">
        <f t="shared" si="9"/>
        <v>202082.95071097324</v>
      </c>
      <c r="P61" s="4"/>
      <c r="Q61" s="64"/>
      <c r="R61" s="4"/>
    </row>
    <row r="62" spans="1:18" s="34" customFormat="1" x14ac:dyDescent="0.3">
      <c r="A62" s="33">
        <v>429</v>
      </c>
      <c r="B62" s="34" t="s">
        <v>117</v>
      </c>
      <c r="C62" s="35">
        <v>14163</v>
      </c>
      <c r="D62" s="35">
        <v>4429</v>
      </c>
      <c r="E62" s="36">
        <f t="shared" si="1"/>
        <v>3197.7873109053962</v>
      </c>
      <c r="F62" s="37">
        <f t="shared" si="8"/>
        <v>0.93996416829584395</v>
      </c>
      <c r="G62" s="38">
        <f t="shared" si="2"/>
        <v>122.54625908002353</v>
      </c>
      <c r="H62" s="38">
        <f t="shared" si="3"/>
        <v>0</v>
      </c>
      <c r="I62" s="36">
        <f t="shared" si="4"/>
        <v>122.54625908002353</v>
      </c>
      <c r="J62" s="39">
        <f t="shared" si="10"/>
        <v>-36.105445463109675</v>
      </c>
      <c r="K62" s="36">
        <f t="shared" si="5"/>
        <v>86.440813616913857</v>
      </c>
      <c r="L62" s="36">
        <f t="shared" si="6"/>
        <v>542757.3814654242</v>
      </c>
      <c r="M62" s="36">
        <f t="shared" si="7"/>
        <v>382846.36350931146</v>
      </c>
      <c r="N62" s="40">
        <f>jan!M62</f>
        <v>2309732.6916600522</v>
      </c>
      <c r="O62" s="40">
        <f t="shared" si="9"/>
        <v>-1926886.3281507408</v>
      </c>
      <c r="P62" s="4"/>
      <c r="Q62" s="64"/>
      <c r="R62" s="4"/>
    </row>
    <row r="63" spans="1:18" s="34" customFormat="1" x14ac:dyDescent="0.3">
      <c r="A63" s="33">
        <v>430</v>
      </c>
      <c r="B63" s="34" t="s">
        <v>118</v>
      </c>
      <c r="C63" s="35">
        <v>6198</v>
      </c>
      <c r="D63" s="35">
        <v>2600</v>
      </c>
      <c r="E63" s="36">
        <f t="shared" si="1"/>
        <v>2383.8461538461538</v>
      </c>
      <c r="F63" s="37">
        <f t="shared" si="8"/>
        <v>0.70071263329605993</v>
      </c>
      <c r="G63" s="38">
        <f t="shared" si="2"/>
        <v>610.91095331556892</v>
      </c>
      <c r="H63" s="38">
        <f t="shared" si="3"/>
        <v>237.29363510605828</v>
      </c>
      <c r="I63" s="36">
        <f t="shared" si="4"/>
        <v>848.20458842162725</v>
      </c>
      <c r="J63" s="39">
        <f t="shared" si="10"/>
        <v>-36.105445463109675</v>
      </c>
      <c r="K63" s="36">
        <f t="shared" si="5"/>
        <v>812.09914295851763</v>
      </c>
      <c r="L63" s="36">
        <f t="shared" si="6"/>
        <v>2205331.9298962308</v>
      </c>
      <c r="M63" s="36">
        <f t="shared" si="7"/>
        <v>2111457.7716921456</v>
      </c>
      <c r="N63" s="40">
        <f>jan!M63</f>
        <v>2322322.2281138264</v>
      </c>
      <c r="O63" s="40">
        <f t="shared" si="9"/>
        <v>-210864.45642168075</v>
      </c>
      <c r="P63" s="4"/>
      <c r="Q63" s="64"/>
      <c r="R63" s="4"/>
    </row>
    <row r="64" spans="1:18" s="34" customFormat="1" x14ac:dyDescent="0.3">
      <c r="A64" s="33">
        <v>432</v>
      </c>
      <c r="B64" s="34" t="s">
        <v>119</v>
      </c>
      <c r="C64" s="35">
        <v>6965</v>
      </c>
      <c r="D64" s="35">
        <v>1881</v>
      </c>
      <c r="E64" s="36">
        <f t="shared" si="1"/>
        <v>3702.8176501860712</v>
      </c>
      <c r="F64" s="37">
        <f t="shared" si="8"/>
        <v>1.0884138232204303</v>
      </c>
      <c r="G64" s="38">
        <f t="shared" si="2"/>
        <v>-180.47194448838144</v>
      </c>
      <c r="H64" s="38">
        <f t="shared" si="3"/>
        <v>0</v>
      </c>
      <c r="I64" s="36">
        <f t="shared" si="4"/>
        <v>-180.47194448838144</v>
      </c>
      <c r="J64" s="39">
        <f t="shared" si="10"/>
        <v>-36.105445463109675</v>
      </c>
      <c r="K64" s="36">
        <f t="shared" si="5"/>
        <v>-216.57738995149111</v>
      </c>
      <c r="L64" s="36">
        <f t="shared" si="6"/>
        <v>-339467.72758264549</v>
      </c>
      <c r="M64" s="36">
        <f t="shared" si="7"/>
        <v>-407382.07049875479</v>
      </c>
      <c r="N64" s="40">
        <f>jan!M64</f>
        <v>1455949.9081085031</v>
      </c>
      <c r="O64" s="40">
        <f t="shared" si="9"/>
        <v>-1863331.9786072578</v>
      </c>
      <c r="P64" s="4"/>
      <c r="Q64" s="64"/>
      <c r="R64" s="4"/>
    </row>
    <row r="65" spans="1:18" s="34" customFormat="1" x14ac:dyDescent="0.3">
      <c r="A65" s="33">
        <v>434</v>
      </c>
      <c r="B65" s="34" t="s">
        <v>120</v>
      </c>
      <c r="C65" s="35">
        <v>3039</v>
      </c>
      <c r="D65" s="35">
        <v>1305</v>
      </c>
      <c r="E65" s="36">
        <f t="shared" si="1"/>
        <v>2328.7356321839079</v>
      </c>
      <c r="F65" s="37">
        <f t="shared" si="8"/>
        <v>0.68451333339830145</v>
      </c>
      <c r="G65" s="38">
        <f t="shared" si="2"/>
        <v>643.97726631291653</v>
      </c>
      <c r="H65" s="38">
        <f t="shared" si="3"/>
        <v>256.58231768784435</v>
      </c>
      <c r="I65" s="36">
        <f t="shared" si="4"/>
        <v>900.55958400076088</v>
      </c>
      <c r="J65" s="39">
        <f t="shared" si="10"/>
        <v>-36.105445463109675</v>
      </c>
      <c r="K65" s="36">
        <f t="shared" si="5"/>
        <v>864.45413853765126</v>
      </c>
      <c r="L65" s="36">
        <f t="shared" si="6"/>
        <v>1175230.257120993</v>
      </c>
      <c r="M65" s="36">
        <f t="shared" si="7"/>
        <v>1128112.6507916348</v>
      </c>
      <c r="N65" s="40">
        <f>jan!M65</f>
        <v>1152486.0606494397</v>
      </c>
      <c r="O65" s="40">
        <f t="shared" si="9"/>
        <v>-24373.409857804887</v>
      </c>
      <c r="P65" s="4"/>
      <c r="Q65" s="64"/>
      <c r="R65" s="4"/>
    </row>
    <row r="66" spans="1:18" s="34" customFormat="1" x14ac:dyDescent="0.3">
      <c r="A66" s="33">
        <v>436</v>
      </c>
      <c r="B66" s="34" t="s">
        <v>121</v>
      </c>
      <c r="C66" s="35">
        <v>3485</v>
      </c>
      <c r="D66" s="35">
        <v>1620</v>
      </c>
      <c r="E66" s="36">
        <f t="shared" si="1"/>
        <v>2151.2345679012346</v>
      </c>
      <c r="F66" s="37">
        <f t="shared" si="8"/>
        <v>0.63233830609392105</v>
      </c>
      <c r="G66" s="38">
        <f t="shared" si="2"/>
        <v>750.47790488252042</v>
      </c>
      <c r="H66" s="38">
        <f t="shared" si="3"/>
        <v>318.70769018677998</v>
      </c>
      <c r="I66" s="36">
        <f t="shared" si="4"/>
        <v>1069.1855950693005</v>
      </c>
      <c r="J66" s="39">
        <f t="shared" si="10"/>
        <v>-36.105445463109675</v>
      </c>
      <c r="K66" s="36">
        <f t="shared" si="5"/>
        <v>1033.0801496061908</v>
      </c>
      <c r="L66" s="36">
        <f t="shared" si="6"/>
        <v>1732080.6640122668</v>
      </c>
      <c r="M66" s="36">
        <f t="shared" si="7"/>
        <v>1673589.8423620292</v>
      </c>
      <c r="N66" s="40">
        <f>jan!M66</f>
        <v>1616282.695978615</v>
      </c>
      <c r="O66" s="40">
        <f t="shared" si="9"/>
        <v>57307.146383414278</v>
      </c>
      <c r="P66" s="4"/>
      <c r="Q66" s="64"/>
      <c r="R66" s="4"/>
    </row>
    <row r="67" spans="1:18" s="34" customFormat="1" x14ac:dyDescent="0.3">
      <c r="A67" s="33">
        <v>437</v>
      </c>
      <c r="B67" s="34" t="s">
        <v>122</v>
      </c>
      <c r="C67" s="35">
        <v>16420</v>
      </c>
      <c r="D67" s="35">
        <v>5580</v>
      </c>
      <c r="E67" s="36">
        <f t="shared" si="1"/>
        <v>2942.652329749104</v>
      </c>
      <c r="F67" s="37">
        <f t="shared" si="8"/>
        <v>0.86496926805720042</v>
      </c>
      <c r="G67" s="38">
        <f t="shared" si="2"/>
        <v>275.6272477737989</v>
      </c>
      <c r="H67" s="38">
        <f t="shared" si="3"/>
        <v>41.711473540025736</v>
      </c>
      <c r="I67" s="36">
        <f t="shared" si="4"/>
        <v>317.33872131382464</v>
      </c>
      <c r="J67" s="39">
        <f t="shared" si="10"/>
        <v>-36.105445463109675</v>
      </c>
      <c r="K67" s="36">
        <f t="shared" si="5"/>
        <v>281.23327585071496</v>
      </c>
      <c r="L67" s="36">
        <f t="shared" si="6"/>
        <v>1770750.0649311414</v>
      </c>
      <c r="M67" s="36">
        <f t="shared" si="7"/>
        <v>1569281.6792469895</v>
      </c>
      <c r="N67" s="40">
        <f>jan!M67</f>
        <v>2685740.397259675</v>
      </c>
      <c r="O67" s="40">
        <f t="shared" si="9"/>
        <v>-1116458.7180126854</v>
      </c>
      <c r="P67" s="4"/>
      <c r="Q67" s="64"/>
      <c r="R67" s="4"/>
    </row>
    <row r="68" spans="1:18" s="34" customFormat="1" x14ac:dyDescent="0.3">
      <c r="A68" s="33">
        <v>438</v>
      </c>
      <c r="B68" s="34" t="s">
        <v>123</v>
      </c>
      <c r="C68" s="35">
        <v>6706</v>
      </c>
      <c r="D68" s="35">
        <v>2426</v>
      </c>
      <c r="E68" s="36">
        <f t="shared" si="1"/>
        <v>2764.2209398186315</v>
      </c>
      <c r="F68" s="37">
        <f t="shared" si="8"/>
        <v>0.81252077892163588</v>
      </c>
      <c r="G68" s="38">
        <f t="shared" si="2"/>
        <v>382.68608173208241</v>
      </c>
      <c r="H68" s="38">
        <f t="shared" si="3"/>
        <v>104.16246001569111</v>
      </c>
      <c r="I68" s="36">
        <f t="shared" si="4"/>
        <v>486.84854174777354</v>
      </c>
      <c r="J68" s="39">
        <f t="shared" si="10"/>
        <v>-36.105445463109675</v>
      </c>
      <c r="K68" s="36">
        <f t="shared" si="5"/>
        <v>450.74309628466386</v>
      </c>
      <c r="L68" s="36">
        <f t="shared" si="6"/>
        <v>1181094.5622800987</v>
      </c>
      <c r="M68" s="36">
        <f t="shared" si="7"/>
        <v>1093502.7515865946</v>
      </c>
      <c r="N68" s="40">
        <f>jan!M68</f>
        <v>1541594.0866939009</v>
      </c>
      <c r="O68" s="40">
        <f t="shared" si="9"/>
        <v>-448091.33510730625</v>
      </c>
      <c r="P68" s="4"/>
      <c r="Q68" s="64"/>
      <c r="R68" s="4"/>
    </row>
    <row r="69" spans="1:18" s="34" customFormat="1" x14ac:dyDescent="0.3">
      <c r="A69" s="33">
        <v>439</v>
      </c>
      <c r="B69" s="34" t="s">
        <v>124</v>
      </c>
      <c r="C69" s="35">
        <v>4314</v>
      </c>
      <c r="D69" s="35">
        <v>1592</v>
      </c>
      <c r="E69" s="36">
        <f t="shared" si="1"/>
        <v>2709.7989949748744</v>
      </c>
      <c r="F69" s="37">
        <f t="shared" si="8"/>
        <v>0.79652388070778291</v>
      </c>
      <c r="G69" s="38">
        <f t="shared" si="2"/>
        <v>415.33924863833664</v>
      </c>
      <c r="H69" s="38">
        <f t="shared" si="3"/>
        <v>123.21014071100608</v>
      </c>
      <c r="I69" s="36">
        <f t="shared" si="4"/>
        <v>538.54938934934273</v>
      </c>
      <c r="J69" s="39">
        <f t="shared" si="10"/>
        <v>-36.105445463109675</v>
      </c>
      <c r="K69" s="36">
        <f t="shared" si="5"/>
        <v>502.44394388623306</v>
      </c>
      <c r="L69" s="36">
        <f t="shared" si="6"/>
        <v>857370.62784415367</v>
      </c>
      <c r="M69" s="36">
        <f t="shared" si="7"/>
        <v>799890.75866688299</v>
      </c>
      <c r="N69" s="40">
        <f>jan!M69</f>
        <v>1505072.9950604662</v>
      </c>
      <c r="O69" s="40">
        <f t="shared" si="9"/>
        <v>-705182.23639358324</v>
      </c>
      <c r="P69" s="4"/>
      <c r="Q69" s="64"/>
      <c r="R69" s="4"/>
    </row>
    <row r="70" spans="1:18" s="34" customFormat="1" x14ac:dyDescent="0.3">
      <c r="A70" s="33">
        <v>441</v>
      </c>
      <c r="B70" s="34" t="s">
        <v>125</v>
      </c>
      <c r="C70" s="35">
        <v>4980</v>
      </c>
      <c r="D70" s="35">
        <v>1956</v>
      </c>
      <c r="E70" s="36">
        <f t="shared" si="1"/>
        <v>2546.0122699386502</v>
      </c>
      <c r="F70" s="37">
        <f t="shared" si="8"/>
        <v>0.74838007444163523</v>
      </c>
      <c r="G70" s="38">
        <f t="shared" si="2"/>
        <v>513.61128366007108</v>
      </c>
      <c r="H70" s="38">
        <f t="shared" si="3"/>
        <v>180.53549447368454</v>
      </c>
      <c r="I70" s="36">
        <f t="shared" si="4"/>
        <v>694.14677813375556</v>
      </c>
      <c r="J70" s="39">
        <f t="shared" si="10"/>
        <v>-36.105445463109675</v>
      </c>
      <c r="K70" s="36">
        <f t="shared" si="5"/>
        <v>658.04133267064594</v>
      </c>
      <c r="L70" s="36">
        <f t="shared" si="6"/>
        <v>1357751.0980296258</v>
      </c>
      <c r="M70" s="36">
        <f t="shared" si="7"/>
        <v>1287128.8467037834</v>
      </c>
      <c r="N70" s="40">
        <f>jan!M70</f>
        <v>1177149.1069964021</v>
      </c>
      <c r="O70" s="40">
        <f t="shared" si="9"/>
        <v>109979.73970738123</v>
      </c>
      <c r="P70" s="4"/>
      <c r="Q70" s="64"/>
      <c r="R70" s="4"/>
    </row>
    <row r="71" spans="1:18" s="34" customFormat="1" x14ac:dyDescent="0.3">
      <c r="A71" s="33">
        <v>501</v>
      </c>
      <c r="B71" s="34" t="s">
        <v>126</v>
      </c>
      <c r="C71" s="35">
        <v>86158</v>
      </c>
      <c r="D71" s="35">
        <v>27476</v>
      </c>
      <c r="E71" s="36">
        <f t="shared" si="1"/>
        <v>3135.7548405881498</v>
      </c>
      <c r="F71" s="37">
        <f t="shared" si="8"/>
        <v>0.92173021659735577</v>
      </c>
      <c r="G71" s="38">
        <f t="shared" si="2"/>
        <v>159.76574127037136</v>
      </c>
      <c r="H71" s="38">
        <f t="shared" si="3"/>
        <v>0</v>
      </c>
      <c r="I71" s="36">
        <f t="shared" si="4"/>
        <v>159.76574127037136</v>
      </c>
      <c r="J71" s="39">
        <f t="shared" si="10"/>
        <v>-36.105445463109675</v>
      </c>
      <c r="K71" s="36">
        <f t="shared" si="5"/>
        <v>123.66029580726169</v>
      </c>
      <c r="L71" s="36">
        <f t="shared" si="6"/>
        <v>4389723.507144724</v>
      </c>
      <c r="M71" s="36">
        <f t="shared" si="7"/>
        <v>3397690.2876003222</v>
      </c>
      <c r="N71" s="40">
        <f>jan!M71</f>
        <v>3025652.4933820884</v>
      </c>
      <c r="O71" s="40">
        <f t="shared" si="9"/>
        <v>372037.79421823379</v>
      </c>
      <c r="P71" s="4"/>
      <c r="Q71" s="64"/>
      <c r="R71" s="4"/>
    </row>
    <row r="72" spans="1:18" s="34" customFormat="1" x14ac:dyDescent="0.3">
      <c r="A72" s="33">
        <v>502</v>
      </c>
      <c r="B72" s="34" t="s">
        <v>127</v>
      </c>
      <c r="C72" s="35">
        <v>83073</v>
      </c>
      <c r="D72" s="35">
        <v>30137</v>
      </c>
      <c r="E72" s="36">
        <f t="shared" ref="E72:E135" si="11">(C72*1000)/D72</f>
        <v>2756.5119288582141</v>
      </c>
      <c r="F72" s="37">
        <f t="shared" si="8"/>
        <v>0.8102547764107495</v>
      </c>
      <c r="G72" s="38">
        <f t="shared" ref="G72:G135" si="12">(E$437-E72)*0.6</f>
        <v>387.3114883083328</v>
      </c>
      <c r="H72" s="38">
        <f t="shared" ref="H72:H135" si="13">IF(E72&gt;=E$437*0.9,0,IF(E72&lt;0.9*E$437,(E$437*0.9-E72)*0.35))</f>
        <v>106.86061385183717</v>
      </c>
      <c r="I72" s="36">
        <f t="shared" ref="I72:I135" si="14">G72+H72</f>
        <v>494.17210216016997</v>
      </c>
      <c r="J72" s="39">
        <f t="shared" si="10"/>
        <v>-36.105445463109675</v>
      </c>
      <c r="K72" s="36">
        <f t="shared" ref="K72:K135" si="15">I72+J72</f>
        <v>458.0666566970603</v>
      </c>
      <c r="L72" s="36">
        <f t="shared" ref="L72:L135" si="16">(I72*D72)</f>
        <v>14892864.642801043</v>
      </c>
      <c r="M72" s="36">
        <f t="shared" ref="M72:M135" si="17">(K72*D72)</f>
        <v>13804754.832879307</v>
      </c>
      <c r="N72" s="40">
        <f>jan!M72</f>
        <v>10579468.09179477</v>
      </c>
      <c r="O72" s="40">
        <f t="shared" si="9"/>
        <v>3225286.7410845365</v>
      </c>
      <c r="P72" s="4"/>
      <c r="Q72" s="64"/>
      <c r="R72" s="4"/>
    </row>
    <row r="73" spans="1:18" s="34" customFormat="1" x14ac:dyDescent="0.3">
      <c r="A73" s="33">
        <v>511</v>
      </c>
      <c r="B73" s="34" t="s">
        <v>128</v>
      </c>
      <c r="C73" s="35">
        <v>7128</v>
      </c>
      <c r="D73" s="35">
        <v>2701</v>
      </c>
      <c r="E73" s="36">
        <f t="shared" si="11"/>
        <v>2639.0225842280638</v>
      </c>
      <c r="F73" s="37">
        <f t="shared" ref="F73:F136" si="18">IF(ISNUMBER(C73),E73/E$437,"")</f>
        <v>0.77571971720519051</v>
      </c>
      <c r="G73" s="38">
        <f t="shared" si="12"/>
        <v>457.80509508642297</v>
      </c>
      <c r="H73" s="38">
        <f t="shared" si="13"/>
        <v>147.98188447238977</v>
      </c>
      <c r="I73" s="36">
        <f t="shared" si="14"/>
        <v>605.78697955881273</v>
      </c>
      <c r="J73" s="39">
        <f t="shared" si="10"/>
        <v>-36.105445463109675</v>
      </c>
      <c r="K73" s="36">
        <f t="shared" si="15"/>
        <v>569.681534095703</v>
      </c>
      <c r="L73" s="36">
        <f t="shared" si="16"/>
        <v>1636230.6317883532</v>
      </c>
      <c r="M73" s="36">
        <f t="shared" si="17"/>
        <v>1538709.8235924938</v>
      </c>
      <c r="N73" s="40">
        <f>jan!M73</f>
        <v>1486741.1492828641</v>
      </c>
      <c r="O73" s="40">
        <f t="shared" ref="O73:O136" si="19">M73-N73</f>
        <v>51968.674309629714</v>
      </c>
      <c r="P73" s="4"/>
      <c r="Q73" s="64"/>
      <c r="R73" s="4"/>
    </row>
    <row r="74" spans="1:18" s="34" customFormat="1" x14ac:dyDescent="0.3">
      <c r="A74" s="33">
        <v>512</v>
      </c>
      <c r="B74" s="34" t="s">
        <v>129</v>
      </c>
      <c r="C74" s="35">
        <v>5900</v>
      </c>
      <c r="D74" s="35">
        <v>2055</v>
      </c>
      <c r="E74" s="36">
        <f t="shared" si="11"/>
        <v>2871.0462287104624</v>
      </c>
      <c r="F74" s="37">
        <f t="shared" si="18"/>
        <v>0.84392122368659528</v>
      </c>
      <c r="G74" s="38">
        <f t="shared" si="12"/>
        <v>318.59090839698382</v>
      </c>
      <c r="H74" s="38">
        <f t="shared" si="13"/>
        <v>66.773608903550283</v>
      </c>
      <c r="I74" s="36">
        <f t="shared" si="14"/>
        <v>385.36451730053409</v>
      </c>
      <c r="J74" s="39">
        <f t="shared" ref="J74:J137" si="20">I$439</f>
        <v>-36.105445463109675</v>
      </c>
      <c r="K74" s="36">
        <f t="shared" si="15"/>
        <v>349.25907183742441</v>
      </c>
      <c r="L74" s="36">
        <f t="shared" si="16"/>
        <v>791924.08305259759</v>
      </c>
      <c r="M74" s="36">
        <f t="shared" si="17"/>
        <v>717727.3926259072</v>
      </c>
      <c r="N74" s="40">
        <f>jan!M74</f>
        <v>1356028.0495284284</v>
      </c>
      <c r="O74" s="40">
        <f t="shared" si="19"/>
        <v>-638300.65690252115</v>
      </c>
      <c r="P74" s="4"/>
      <c r="Q74" s="64"/>
      <c r="R74" s="4"/>
    </row>
    <row r="75" spans="1:18" s="34" customFormat="1" x14ac:dyDescent="0.3">
      <c r="A75" s="33">
        <v>513</v>
      </c>
      <c r="B75" s="34" t="s">
        <v>130</v>
      </c>
      <c r="C75" s="35">
        <v>11349</v>
      </c>
      <c r="D75" s="35">
        <v>2204</v>
      </c>
      <c r="E75" s="36">
        <f t="shared" si="11"/>
        <v>5149.2740471869329</v>
      </c>
      <c r="F75" s="37">
        <f t="shared" si="18"/>
        <v>1.5135881866142755</v>
      </c>
      <c r="G75" s="38">
        <f t="shared" si="12"/>
        <v>-1048.3457826888985</v>
      </c>
      <c r="H75" s="38">
        <f t="shared" si="13"/>
        <v>0</v>
      </c>
      <c r="I75" s="36">
        <f t="shared" si="14"/>
        <v>-1048.3457826888985</v>
      </c>
      <c r="J75" s="39">
        <f t="shared" si="20"/>
        <v>-36.105445463109675</v>
      </c>
      <c r="K75" s="36">
        <f t="shared" si="15"/>
        <v>-1084.4512281520081</v>
      </c>
      <c r="L75" s="36">
        <f t="shared" si="16"/>
        <v>-2310554.1050463323</v>
      </c>
      <c r="M75" s="36">
        <f t="shared" si="17"/>
        <v>-2390130.5068470258</v>
      </c>
      <c r="N75" s="40">
        <f>jan!M75</f>
        <v>1170756.4579857211</v>
      </c>
      <c r="O75" s="40">
        <f t="shared" si="19"/>
        <v>-3560886.9648327469</v>
      </c>
      <c r="P75" s="4"/>
      <c r="Q75" s="64"/>
      <c r="R75" s="4"/>
    </row>
    <row r="76" spans="1:18" s="34" customFormat="1" x14ac:dyDescent="0.3">
      <c r="A76" s="33">
        <v>514</v>
      </c>
      <c r="B76" s="34" t="s">
        <v>131</v>
      </c>
      <c r="C76" s="35">
        <v>7182</v>
      </c>
      <c r="D76" s="35">
        <v>2347</v>
      </c>
      <c r="E76" s="36">
        <f t="shared" si="11"/>
        <v>3060.0766936514701</v>
      </c>
      <c r="F76" s="37">
        <f t="shared" si="18"/>
        <v>0.89948522669420738</v>
      </c>
      <c r="G76" s="38">
        <f t="shared" si="12"/>
        <v>205.17262943237918</v>
      </c>
      <c r="H76" s="38">
        <f t="shared" si="13"/>
        <v>0.61294617419757735</v>
      </c>
      <c r="I76" s="36">
        <f t="shared" si="14"/>
        <v>205.78557560657677</v>
      </c>
      <c r="J76" s="39">
        <f t="shared" si="20"/>
        <v>-36.105445463109675</v>
      </c>
      <c r="K76" s="36">
        <f t="shared" si="15"/>
        <v>169.6801301434671</v>
      </c>
      <c r="L76" s="36">
        <f t="shared" si="16"/>
        <v>482978.74594863568</v>
      </c>
      <c r="M76" s="36">
        <f t="shared" si="17"/>
        <v>398239.26544671727</v>
      </c>
      <c r="N76" s="40">
        <f>jan!M76</f>
        <v>1077214.9305319814</v>
      </c>
      <c r="O76" s="40">
        <f t="shared" si="19"/>
        <v>-678975.66508526413</v>
      </c>
      <c r="P76" s="4"/>
      <c r="Q76" s="64"/>
      <c r="R76" s="4"/>
    </row>
    <row r="77" spans="1:18" s="34" customFormat="1" x14ac:dyDescent="0.3">
      <c r="A77" s="33">
        <v>515</v>
      </c>
      <c r="B77" s="34" t="s">
        <v>132</v>
      </c>
      <c r="C77" s="35">
        <v>10107</v>
      </c>
      <c r="D77" s="35">
        <v>3664</v>
      </c>
      <c r="E77" s="36">
        <f t="shared" si="11"/>
        <v>2758.4606986899562</v>
      </c>
      <c r="F77" s="37">
        <f t="shared" si="18"/>
        <v>0.81082760181656888</v>
      </c>
      <c r="G77" s="38">
        <f t="shared" si="12"/>
        <v>386.14222640928756</v>
      </c>
      <c r="H77" s="38">
        <f t="shared" si="13"/>
        <v>106.17854441072745</v>
      </c>
      <c r="I77" s="36">
        <f t="shared" si="14"/>
        <v>492.32077082001501</v>
      </c>
      <c r="J77" s="39">
        <f t="shared" si="20"/>
        <v>-36.105445463109675</v>
      </c>
      <c r="K77" s="36">
        <f t="shared" si="15"/>
        <v>456.21532535690534</v>
      </c>
      <c r="L77" s="36">
        <f t="shared" si="16"/>
        <v>1803863.3042845351</v>
      </c>
      <c r="M77" s="36">
        <f t="shared" si="17"/>
        <v>1671572.9521077012</v>
      </c>
      <c r="N77" s="40">
        <f>jan!M77</f>
        <v>2356890.863003484</v>
      </c>
      <c r="O77" s="40">
        <f t="shared" si="19"/>
        <v>-685317.91089578276</v>
      </c>
      <c r="P77" s="4"/>
      <c r="Q77" s="64"/>
      <c r="R77" s="4"/>
    </row>
    <row r="78" spans="1:18" s="34" customFormat="1" x14ac:dyDescent="0.3">
      <c r="A78" s="33">
        <v>516</v>
      </c>
      <c r="B78" s="34" t="s">
        <v>133</v>
      </c>
      <c r="C78" s="35">
        <v>21465</v>
      </c>
      <c r="D78" s="35">
        <v>5741</v>
      </c>
      <c r="E78" s="36">
        <f t="shared" si="11"/>
        <v>3738.8956627765197</v>
      </c>
      <c r="F78" s="37">
        <f t="shared" si="18"/>
        <v>1.0990186683215095</v>
      </c>
      <c r="G78" s="38">
        <f t="shared" si="12"/>
        <v>-202.11875204265053</v>
      </c>
      <c r="H78" s="38">
        <f t="shared" si="13"/>
        <v>0</v>
      </c>
      <c r="I78" s="36">
        <f t="shared" si="14"/>
        <v>-202.11875204265053</v>
      </c>
      <c r="J78" s="39">
        <f t="shared" si="20"/>
        <v>-36.105445463109675</v>
      </c>
      <c r="K78" s="36">
        <f t="shared" si="15"/>
        <v>-238.2241975057602</v>
      </c>
      <c r="L78" s="36">
        <f t="shared" si="16"/>
        <v>-1160363.7554768566</v>
      </c>
      <c r="M78" s="36">
        <f t="shared" si="17"/>
        <v>-1367645.1178805693</v>
      </c>
      <c r="N78" s="40">
        <f>jan!M78</f>
        <v>2409158.6775390292</v>
      </c>
      <c r="O78" s="40">
        <f t="shared" si="19"/>
        <v>-3776803.7954195985</v>
      </c>
      <c r="P78" s="4"/>
      <c r="Q78" s="64"/>
      <c r="R78" s="4"/>
    </row>
    <row r="79" spans="1:18" s="34" customFormat="1" x14ac:dyDescent="0.3">
      <c r="A79" s="33">
        <v>517</v>
      </c>
      <c r="B79" s="34" t="s">
        <v>134</v>
      </c>
      <c r="C79" s="35">
        <v>14296</v>
      </c>
      <c r="D79" s="35">
        <v>5935</v>
      </c>
      <c r="E79" s="36">
        <f t="shared" si="11"/>
        <v>2408.7615838247684</v>
      </c>
      <c r="F79" s="37">
        <f t="shared" si="18"/>
        <v>0.70803632594369592</v>
      </c>
      <c r="G79" s="38">
        <f t="shared" si="12"/>
        <v>595.9616953284002</v>
      </c>
      <c r="H79" s="38">
        <f t="shared" si="13"/>
        <v>228.57323461354315</v>
      </c>
      <c r="I79" s="36">
        <f t="shared" si="14"/>
        <v>824.53492994194335</v>
      </c>
      <c r="J79" s="39">
        <f t="shared" si="20"/>
        <v>-36.105445463109675</v>
      </c>
      <c r="K79" s="36">
        <f t="shared" si="15"/>
        <v>788.42948447883373</v>
      </c>
      <c r="L79" s="36">
        <f t="shared" si="16"/>
        <v>4893614.8092054334</v>
      </c>
      <c r="M79" s="36">
        <f t="shared" si="17"/>
        <v>4679328.9903818779</v>
      </c>
      <c r="N79" s="40">
        <f>jan!M79</f>
        <v>4426286.6053290637</v>
      </c>
      <c r="O79" s="40">
        <f t="shared" si="19"/>
        <v>253042.38505281415</v>
      </c>
      <c r="P79" s="4"/>
      <c r="Q79" s="64"/>
      <c r="R79" s="4"/>
    </row>
    <row r="80" spans="1:18" s="34" customFormat="1" x14ac:dyDescent="0.3">
      <c r="A80" s="33">
        <v>519</v>
      </c>
      <c r="B80" s="34" t="s">
        <v>135</v>
      </c>
      <c r="C80" s="35">
        <v>11527</v>
      </c>
      <c r="D80" s="35">
        <v>3154</v>
      </c>
      <c r="E80" s="36">
        <f t="shared" si="11"/>
        <v>3654.7241597970828</v>
      </c>
      <c r="F80" s="37">
        <f t="shared" si="18"/>
        <v>1.0742771239034485</v>
      </c>
      <c r="G80" s="38">
        <f t="shared" si="12"/>
        <v>-151.61585025498843</v>
      </c>
      <c r="H80" s="38">
        <f t="shared" si="13"/>
        <v>0</v>
      </c>
      <c r="I80" s="36">
        <f t="shared" si="14"/>
        <v>-151.61585025498843</v>
      </c>
      <c r="J80" s="39">
        <f t="shared" si="20"/>
        <v>-36.105445463109675</v>
      </c>
      <c r="K80" s="36">
        <f t="shared" si="15"/>
        <v>-187.7212957180981</v>
      </c>
      <c r="L80" s="36">
        <f t="shared" si="16"/>
        <v>-478196.39170423354</v>
      </c>
      <c r="M80" s="36">
        <f t="shared" si="17"/>
        <v>-592072.96669488144</v>
      </c>
      <c r="N80" s="40">
        <f>jan!M80</f>
        <v>896196.31056577328</v>
      </c>
      <c r="O80" s="40">
        <f t="shared" si="19"/>
        <v>-1488269.2772606546</v>
      </c>
      <c r="P80" s="4"/>
      <c r="Q80" s="64"/>
      <c r="R80" s="4"/>
    </row>
    <row r="81" spans="1:18" s="34" customFormat="1" x14ac:dyDescent="0.3">
      <c r="A81" s="33">
        <v>520</v>
      </c>
      <c r="B81" s="34" t="s">
        <v>136</v>
      </c>
      <c r="C81" s="35">
        <v>11807</v>
      </c>
      <c r="D81" s="35">
        <v>4462</v>
      </c>
      <c r="E81" s="36">
        <f t="shared" si="11"/>
        <v>2646.1228148812193</v>
      </c>
      <c r="F81" s="37">
        <f t="shared" si="18"/>
        <v>0.77780677358253048</v>
      </c>
      <c r="G81" s="38">
        <f t="shared" si="12"/>
        <v>453.54495669452973</v>
      </c>
      <c r="H81" s="38">
        <f t="shared" si="13"/>
        <v>145.49680374378536</v>
      </c>
      <c r="I81" s="36">
        <f t="shared" si="14"/>
        <v>599.04176043831512</v>
      </c>
      <c r="J81" s="39">
        <f t="shared" si="20"/>
        <v>-36.105445463109675</v>
      </c>
      <c r="K81" s="36">
        <f t="shared" si="15"/>
        <v>562.93631497520551</v>
      </c>
      <c r="L81" s="36">
        <f t="shared" si="16"/>
        <v>2672924.3350757621</v>
      </c>
      <c r="M81" s="36">
        <f t="shared" si="17"/>
        <v>2511821.8374193669</v>
      </c>
      <c r="N81" s="40">
        <f>jan!M81</f>
        <v>2170492.3391707297</v>
      </c>
      <c r="O81" s="40">
        <f t="shared" si="19"/>
        <v>341329.49824863719</v>
      </c>
      <c r="P81" s="4"/>
      <c r="Q81" s="64"/>
      <c r="R81" s="4"/>
    </row>
    <row r="82" spans="1:18" s="34" customFormat="1" x14ac:dyDescent="0.3">
      <c r="A82" s="33">
        <v>521</v>
      </c>
      <c r="B82" s="34" t="s">
        <v>137</v>
      </c>
      <c r="C82" s="35">
        <v>16250</v>
      </c>
      <c r="D82" s="35">
        <v>5072</v>
      </c>
      <c r="E82" s="36">
        <f t="shared" si="11"/>
        <v>3203.8643533123027</v>
      </c>
      <c r="F82" s="37">
        <f t="shared" si="18"/>
        <v>0.94175046661913331</v>
      </c>
      <c r="G82" s="38">
        <f t="shared" si="12"/>
        <v>118.90003363587965</v>
      </c>
      <c r="H82" s="38">
        <f t="shared" si="13"/>
        <v>0</v>
      </c>
      <c r="I82" s="36">
        <f t="shared" si="14"/>
        <v>118.90003363587965</v>
      </c>
      <c r="J82" s="39">
        <f t="shared" si="20"/>
        <v>-36.105445463109675</v>
      </c>
      <c r="K82" s="36">
        <f t="shared" si="15"/>
        <v>82.794588172769977</v>
      </c>
      <c r="L82" s="36">
        <f t="shared" si="16"/>
        <v>603060.97060118162</v>
      </c>
      <c r="M82" s="36">
        <f t="shared" si="17"/>
        <v>419934.15121228935</v>
      </c>
      <c r="N82" s="40">
        <f>jan!M82</f>
        <v>1311635.8234589722</v>
      </c>
      <c r="O82" s="40">
        <f t="shared" si="19"/>
        <v>-891701.67224668281</v>
      </c>
      <c r="P82" s="4"/>
      <c r="Q82" s="64"/>
      <c r="R82" s="4"/>
    </row>
    <row r="83" spans="1:18" s="34" customFormat="1" x14ac:dyDescent="0.3">
      <c r="A83" s="33">
        <v>522</v>
      </c>
      <c r="B83" s="34" t="s">
        <v>138</v>
      </c>
      <c r="C83" s="35">
        <v>17025</v>
      </c>
      <c r="D83" s="35">
        <v>6227</v>
      </c>
      <c r="E83" s="36">
        <f t="shared" si="11"/>
        <v>2734.0613457523687</v>
      </c>
      <c r="F83" s="37">
        <f t="shared" si="18"/>
        <v>0.80365560591405127</v>
      </c>
      <c r="G83" s="38">
        <f t="shared" si="12"/>
        <v>400.78183817184009</v>
      </c>
      <c r="H83" s="38">
        <f t="shared" si="13"/>
        <v>114.71831793888309</v>
      </c>
      <c r="I83" s="36">
        <f t="shared" si="14"/>
        <v>515.5001561107232</v>
      </c>
      <c r="J83" s="39">
        <f t="shared" si="20"/>
        <v>-36.105445463109675</v>
      </c>
      <c r="K83" s="36">
        <f t="shared" si="15"/>
        <v>479.39471064761352</v>
      </c>
      <c r="L83" s="36">
        <f t="shared" si="16"/>
        <v>3210019.4721014732</v>
      </c>
      <c r="M83" s="36">
        <f t="shared" si="17"/>
        <v>2985190.8632026892</v>
      </c>
      <c r="N83" s="40">
        <f>jan!M83</f>
        <v>3168023.4863326149</v>
      </c>
      <c r="O83" s="40">
        <f t="shared" si="19"/>
        <v>-182832.62312992569</v>
      </c>
      <c r="P83" s="4"/>
      <c r="Q83" s="64"/>
      <c r="R83" s="4"/>
    </row>
    <row r="84" spans="1:18" s="34" customFormat="1" x14ac:dyDescent="0.3">
      <c r="A84" s="33">
        <v>528</v>
      </c>
      <c r="B84" s="34" t="s">
        <v>139</v>
      </c>
      <c r="C84" s="35">
        <v>39110</v>
      </c>
      <c r="D84" s="35">
        <v>14906</v>
      </c>
      <c r="E84" s="36">
        <f t="shared" si="11"/>
        <v>2623.7756608077284</v>
      </c>
      <c r="F84" s="37">
        <f t="shared" si="18"/>
        <v>0.77123800522797703</v>
      </c>
      <c r="G84" s="38">
        <f t="shared" si="12"/>
        <v>466.95324913862419</v>
      </c>
      <c r="H84" s="38">
        <f t="shared" si="13"/>
        <v>153.31830766950716</v>
      </c>
      <c r="I84" s="36">
        <f t="shared" si="14"/>
        <v>620.27155680813132</v>
      </c>
      <c r="J84" s="39">
        <f t="shared" si="20"/>
        <v>-36.105445463109675</v>
      </c>
      <c r="K84" s="36">
        <f t="shared" si="15"/>
        <v>584.16611134502159</v>
      </c>
      <c r="L84" s="36">
        <f t="shared" si="16"/>
        <v>9245767.8257820047</v>
      </c>
      <c r="M84" s="36">
        <f t="shared" si="17"/>
        <v>8707580.0557088926</v>
      </c>
      <c r="N84" s="40">
        <f>jan!M84</f>
        <v>6876260.7816402707</v>
      </c>
      <c r="O84" s="40">
        <f t="shared" si="19"/>
        <v>1831319.2740686219</v>
      </c>
      <c r="P84" s="4"/>
      <c r="Q84" s="64"/>
      <c r="R84" s="4"/>
    </row>
    <row r="85" spans="1:18" s="34" customFormat="1" x14ac:dyDescent="0.3">
      <c r="A85" s="33">
        <v>529</v>
      </c>
      <c r="B85" s="34" t="s">
        <v>140</v>
      </c>
      <c r="C85" s="35">
        <v>34811</v>
      </c>
      <c r="D85" s="35">
        <v>13180</v>
      </c>
      <c r="E85" s="36">
        <f t="shared" si="11"/>
        <v>2641.1987860394538</v>
      </c>
      <c r="F85" s="37">
        <f t="shared" si="18"/>
        <v>0.77635939443410162</v>
      </c>
      <c r="G85" s="38">
        <f t="shared" si="12"/>
        <v>456.49937399958895</v>
      </c>
      <c r="H85" s="38">
        <f t="shared" si="13"/>
        <v>147.22021383840328</v>
      </c>
      <c r="I85" s="36">
        <f t="shared" si="14"/>
        <v>603.71958783799221</v>
      </c>
      <c r="J85" s="39">
        <f t="shared" si="20"/>
        <v>-36.105445463109675</v>
      </c>
      <c r="K85" s="36">
        <f t="shared" si="15"/>
        <v>567.61414237488248</v>
      </c>
      <c r="L85" s="36">
        <f t="shared" si="16"/>
        <v>7957024.1677047377</v>
      </c>
      <c r="M85" s="36">
        <f t="shared" si="17"/>
        <v>7481154.3965009507</v>
      </c>
      <c r="N85" s="40">
        <f>jan!M85</f>
        <v>5561309.2179000909</v>
      </c>
      <c r="O85" s="40">
        <f t="shared" si="19"/>
        <v>1919845.1786008598</v>
      </c>
      <c r="P85" s="4"/>
      <c r="Q85" s="64"/>
      <c r="R85" s="4"/>
    </row>
    <row r="86" spans="1:18" s="34" customFormat="1" x14ac:dyDescent="0.3">
      <c r="A86" s="33">
        <v>532</v>
      </c>
      <c r="B86" s="34" t="s">
        <v>141</v>
      </c>
      <c r="C86" s="35">
        <v>17672</v>
      </c>
      <c r="D86" s="35">
        <v>6629</v>
      </c>
      <c r="E86" s="36">
        <f t="shared" si="11"/>
        <v>2665.8621209835569</v>
      </c>
      <c r="F86" s="37">
        <f t="shared" si="18"/>
        <v>0.78360898574965787</v>
      </c>
      <c r="G86" s="38">
        <f t="shared" si="12"/>
        <v>441.70137303312714</v>
      </c>
      <c r="H86" s="38">
        <f t="shared" si="13"/>
        <v>138.58804660796719</v>
      </c>
      <c r="I86" s="36">
        <f t="shared" si="14"/>
        <v>580.28941964109436</v>
      </c>
      <c r="J86" s="39">
        <f t="shared" si="20"/>
        <v>-36.105445463109675</v>
      </c>
      <c r="K86" s="36">
        <f t="shared" si="15"/>
        <v>544.18397417798474</v>
      </c>
      <c r="L86" s="36">
        <f t="shared" si="16"/>
        <v>3846738.5628008144</v>
      </c>
      <c r="M86" s="36">
        <f t="shared" si="17"/>
        <v>3607395.5648258608</v>
      </c>
      <c r="N86" s="40">
        <f>jan!M86</f>
        <v>2695509.1923717512</v>
      </c>
      <c r="O86" s="40">
        <f t="shared" si="19"/>
        <v>911886.3724541096</v>
      </c>
      <c r="P86" s="4"/>
      <c r="Q86" s="64"/>
      <c r="R86" s="4"/>
    </row>
    <row r="87" spans="1:18" s="34" customFormat="1" x14ac:dyDescent="0.3">
      <c r="A87" s="33">
        <v>533</v>
      </c>
      <c r="B87" s="34" t="s">
        <v>142</v>
      </c>
      <c r="C87" s="35">
        <v>27119</v>
      </c>
      <c r="D87" s="35">
        <v>9044</v>
      </c>
      <c r="E87" s="36">
        <f t="shared" si="11"/>
        <v>2998.5625829279079</v>
      </c>
      <c r="F87" s="37">
        <f t="shared" si="18"/>
        <v>0.88140364267905258</v>
      </c>
      <c r="G87" s="38">
        <f t="shared" si="12"/>
        <v>242.08109586651653</v>
      </c>
      <c r="H87" s="38">
        <f t="shared" si="13"/>
        <v>22.142884927444356</v>
      </c>
      <c r="I87" s="36">
        <f t="shared" si="14"/>
        <v>264.22398079396089</v>
      </c>
      <c r="J87" s="39">
        <f t="shared" si="20"/>
        <v>-36.105445463109675</v>
      </c>
      <c r="K87" s="36">
        <f t="shared" si="15"/>
        <v>228.11853533085122</v>
      </c>
      <c r="L87" s="36">
        <f t="shared" si="16"/>
        <v>2389641.6823005825</v>
      </c>
      <c r="M87" s="36">
        <f t="shared" si="17"/>
        <v>2063104.0335322183</v>
      </c>
      <c r="N87" s="40">
        <f>jan!M87</f>
        <v>1162102.1819095791</v>
      </c>
      <c r="O87" s="40">
        <f t="shared" si="19"/>
        <v>901001.85162263922</v>
      </c>
      <c r="P87" s="4"/>
      <c r="Q87" s="64"/>
      <c r="R87" s="4"/>
    </row>
    <row r="88" spans="1:18" s="34" customFormat="1" x14ac:dyDescent="0.3">
      <c r="A88" s="33">
        <v>534</v>
      </c>
      <c r="B88" s="34" t="s">
        <v>143</v>
      </c>
      <c r="C88" s="35">
        <v>38125</v>
      </c>
      <c r="D88" s="35">
        <v>13695</v>
      </c>
      <c r="E88" s="36">
        <f t="shared" si="11"/>
        <v>2783.8627236217599</v>
      </c>
      <c r="F88" s="37">
        <f t="shared" si="18"/>
        <v>0.81829432518388778</v>
      </c>
      <c r="G88" s="38">
        <f t="shared" si="12"/>
        <v>370.90101145020532</v>
      </c>
      <c r="H88" s="38">
        <f t="shared" si="13"/>
        <v>97.28783568459616</v>
      </c>
      <c r="I88" s="36">
        <f t="shared" si="14"/>
        <v>468.18884713480145</v>
      </c>
      <c r="J88" s="39">
        <f t="shared" si="20"/>
        <v>-36.105445463109675</v>
      </c>
      <c r="K88" s="36">
        <f t="shared" si="15"/>
        <v>432.08340167169177</v>
      </c>
      <c r="L88" s="36">
        <f t="shared" si="16"/>
        <v>6411846.261511106</v>
      </c>
      <c r="M88" s="36">
        <f t="shared" si="17"/>
        <v>5917382.1858938187</v>
      </c>
      <c r="N88" s="40">
        <f>jan!M88</f>
        <v>5238253.7169303279</v>
      </c>
      <c r="O88" s="40">
        <f t="shared" si="19"/>
        <v>679128.4689634908</v>
      </c>
      <c r="P88" s="4"/>
      <c r="Q88" s="64"/>
      <c r="R88" s="4"/>
    </row>
    <row r="89" spans="1:18" s="34" customFormat="1" x14ac:dyDescent="0.3">
      <c r="A89" s="33">
        <v>536</v>
      </c>
      <c r="B89" s="34" t="s">
        <v>144</v>
      </c>
      <c r="C89" s="35">
        <v>13369</v>
      </c>
      <c r="D89" s="35">
        <v>5758</v>
      </c>
      <c r="E89" s="36">
        <f t="shared" si="11"/>
        <v>2321.8131295588746</v>
      </c>
      <c r="F89" s="37">
        <f t="shared" si="18"/>
        <v>0.68247851876248289</v>
      </c>
      <c r="G89" s="38">
        <f t="shared" si="12"/>
        <v>648.13076788793649</v>
      </c>
      <c r="H89" s="38">
        <f t="shared" si="13"/>
        <v>259.00519360660599</v>
      </c>
      <c r="I89" s="36">
        <f t="shared" si="14"/>
        <v>907.13596149454247</v>
      </c>
      <c r="J89" s="39">
        <f t="shared" si="20"/>
        <v>-36.105445463109675</v>
      </c>
      <c r="K89" s="36">
        <f t="shared" si="15"/>
        <v>871.03051603143285</v>
      </c>
      <c r="L89" s="36">
        <f t="shared" si="16"/>
        <v>5223288.8662855756</v>
      </c>
      <c r="M89" s="36">
        <f t="shared" si="17"/>
        <v>5015393.7113089906</v>
      </c>
      <c r="N89" s="40">
        <f>jan!M89</f>
        <v>4300848.4959536195</v>
      </c>
      <c r="O89" s="40">
        <f t="shared" si="19"/>
        <v>714545.21535537113</v>
      </c>
      <c r="P89" s="4"/>
      <c r="Q89" s="64"/>
      <c r="R89" s="4"/>
    </row>
    <row r="90" spans="1:18" s="34" customFormat="1" x14ac:dyDescent="0.3">
      <c r="A90" s="33">
        <v>538</v>
      </c>
      <c r="B90" s="34" t="s">
        <v>145</v>
      </c>
      <c r="C90" s="35">
        <v>19367</v>
      </c>
      <c r="D90" s="35">
        <v>6751</v>
      </c>
      <c r="E90" s="36">
        <f t="shared" si="11"/>
        <v>2868.7601836764925</v>
      </c>
      <c r="F90" s="37">
        <f t="shared" si="18"/>
        <v>0.84324925891529412</v>
      </c>
      <c r="G90" s="38">
        <f t="shared" si="12"/>
        <v>319.96253541736576</v>
      </c>
      <c r="H90" s="38">
        <f t="shared" si="13"/>
        <v>67.573724665439741</v>
      </c>
      <c r="I90" s="36">
        <f t="shared" si="14"/>
        <v>387.53626008280548</v>
      </c>
      <c r="J90" s="39">
        <f t="shared" si="20"/>
        <v>-36.105445463109675</v>
      </c>
      <c r="K90" s="36">
        <f t="shared" si="15"/>
        <v>351.43081461969581</v>
      </c>
      <c r="L90" s="36">
        <f t="shared" si="16"/>
        <v>2616257.2918190197</v>
      </c>
      <c r="M90" s="36">
        <f t="shared" si="17"/>
        <v>2372509.4294975665</v>
      </c>
      <c r="N90" s="40">
        <f>jan!M90</f>
        <v>4882397.8892293992</v>
      </c>
      <c r="O90" s="40">
        <f t="shared" si="19"/>
        <v>-2509888.4597318326</v>
      </c>
      <c r="P90" s="4"/>
      <c r="Q90" s="64"/>
      <c r="R90" s="4"/>
    </row>
    <row r="91" spans="1:18" s="34" customFormat="1" x14ac:dyDescent="0.3">
      <c r="A91" s="33">
        <v>540</v>
      </c>
      <c r="B91" s="34" t="s">
        <v>146</v>
      </c>
      <c r="C91" s="35">
        <v>9098</v>
      </c>
      <c r="D91" s="35">
        <v>3058</v>
      </c>
      <c r="E91" s="36">
        <f t="shared" si="11"/>
        <v>2975.1471550032702</v>
      </c>
      <c r="F91" s="37">
        <f t="shared" si="18"/>
        <v>0.87452086371516913</v>
      </c>
      <c r="G91" s="38">
        <f t="shared" si="12"/>
        <v>256.13035262129915</v>
      </c>
      <c r="H91" s="38">
        <f t="shared" si="13"/>
        <v>30.338284701067547</v>
      </c>
      <c r="I91" s="36">
        <f t="shared" si="14"/>
        <v>286.4686373223667</v>
      </c>
      <c r="J91" s="39">
        <f t="shared" si="20"/>
        <v>-36.105445463109675</v>
      </c>
      <c r="K91" s="36">
        <f t="shared" si="15"/>
        <v>250.36319185925703</v>
      </c>
      <c r="L91" s="36">
        <f t="shared" si="16"/>
        <v>876021.09293179738</v>
      </c>
      <c r="M91" s="36">
        <f t="shared" si="17"/>
        <v>765610.64070560795</v>
      </c>
      <c r="N91" s="40">
        <f>jan!M91</f>
        <v>2166277.335989262</v>
      </c>
      <c r="O91" s="40">
        <f t="shared" si="19"/>
        <v>-1400666.6952836541</v>
      </c>
      <c r="P91" s="4"/>
      <c r="Q91" s="64"/>
      <c r="R91" s="4"/>
    </row>
    <row r="92" spans="1:18" s="34" customFormat="1" x14ac:dyDescent="0.3">
      <c r="A92" s="33">
        <v>541</v>
      </c>
      <c r="B92" s="34" t="s">
        <v>147</v>
      </c>
      <c r="C92" s="35">
        <v>3217</v>
      </c>
      <c r="D92" s="35">
        <v>1321</v>
      </c>
      <c r="E92" s="36">
        <f t="shared" si="11"/>
        <v>2435.2763058289174</v>
      </c>
      <c r="F92" s="37">
        <f t="shared" si="18"/>
        <v>0.71583011777319983</v>
      </c>
      <c r="G92" s="38">
        <f t="shared" si="12"/>
        <v>580.05286212591079</v>
      </c>
      <c r="H92" s="38">
        <f t="shared" si="13"/>
        <v>219.293081912091</v>
      </c>
      <c r="I92" s="36">
        <f t="shared" si="14"/>
        <v>799.34594403800179</v>
      </c>
      <c r="J92" s="39">
        <f t="shared" si="20"/>
        <v>-36.105445463109675</v>
      </c>
      <c r="K92" s="36">
        <f t="shared" si="15"/>
        <v>763.24049857489217</v>
      </c>
      <c r="L92" s="36">
        <f t="shared" si="16"/>
        <v>1055935.9920742004</v>
      </c>
      <c r="M92" s="36">
        <f t="shared" si="17"/>
        <v>1008240.6986174326</v>
      </c>
      <c r="N92" s="40">
        <f>jan!M92</f>
        <v>898055.88974552485</v>
      </c>
      <c r="O92" s="40">
        <f t="shared" si="19"/>
        <v>110184.80887190776</v>
      </c>
      <c r="P92" s="4"/>
      <c r="Q92" s="64"/>
      <c r="R92" s="4"/>
    </row>
    <row r="93" spans="1:18" s="34" customFormat="1" x14ac:dyDescent="0.3">
      <c r="A93" s="33">
        <v>542</v>
      </c>
      <c r="B93" s="34" t="s">
        <v>148</v>
      </c>
      <c r="C93" s="35">
        <v>20930</v>
      </c>
      <c r="D93" s="35">
        <v>6458</v>
      </c>
      <c r="E93" s="36">
        <f t="shared" si="11"/>
        <v>3240.9414679467327</v>
      </c>
      <c r="F93" s="37">
        <f t="shared" si="18"/>
        <v>0.95264898982651136</v>
      </c>
      <c r="G93" s="38">
        <f t="shared" si="12"/>
        <v>96.653764855221652</v>
      </c>
      <c r="H93" s="38">
        <f t="shared" si="13"/>
        <v>0</v>
      </c>
      <c r="I93" s="36">
        <f t="shared" si="14"/>
        <v>96.653764855221652</v>
      </c>
      <c r="J93" s="39">
        <f t="shared" si="20"/>
        <v>-36.105445463109675</v>
      </c>
      <c r="K93" s="36">
        <f t="shared" si="15"/>
        <v>60.548319392111978</v>
      </c>
      <c r="L93" s="36">
        <f t="shared" si="16"/>
        <v>624190.01343502139</v>
      </c>
      <c r="M93" s="36">
        <f t="shared" si="17"/>
        <v>391021.04663425917</v>
      </c>
      <c r="N93" s="40">
        <f>jan!M93</f>
        <v>2077441.0189073435</v>
      </c>
      <c r="O93" s="40">
        <f t="shared" si="19"/>
        <v>-1686419.9722730843</v>
      </c>
      <c r="P93" s="4"/>
      <c r="Q93" s="64"/>
      <c r="R93" s="4"/>
    </row>
    <row r="94" spans="1:18" s="34" customFormat="1" x14ac:dyDescent="0.3">
      <c r="A94" s="33">
        <v>543</v>
      </c>
      <c r="B94" s="34" t="s">
        <v>149</v>
      </c>
      <c r="C94" s="35">
        <v>7175</v>
      </c>
      <c r="D94" s="35">
        <v>2168</v>
      </c>
      <c r="E94" s="36">
        <f t="shared" si="11"/>
        <v>3309.5018450184502</v>
      </c>
      <c r="F94" s="37">
        <f t="shared" si="18"/>
        <v>0.97280176784038752</v>
      </c>
      <c r="G94" s="38">
        <f t="shared" si="12"/>
        <v>55.517538612191125</v>
      </c>
      <c r="H94" s="38">
        <f t="shared" si="13"/>
        <v>0</v>
      </c>
      <c r="I94" s="36">
        <f t="shared" si="14"/>
        <v>55.517538612191125</v>
      </c>
      <c r="J94" s="39">
        <f t="shared" si="20"/>
        <v>-36.105445463109675</v>
      </c>
      <c r="K94" s="36">
        <f t="shared" si="15"/>
        <v>19.41209314908145</v>
      </c>
      <c r="L94" s="36">
        <f t="shared" si="16"/>
        <v>120362.02371123036</v>
      </c>
      <c r="M94" s="36">
        <f t="shared" si="17"/>
        <v>42085.417947208582</v>
      </c>
      <c r="N94" s="40">
        <f>jan!M94</f>
        <v>551686.84251952963</v>
      </c>
      <c r="O94" s="40">
        <f t="shared" si="19"/>
        <v>-509601.42457232106</v>
      </c>
      <c r="P94" s="4"/>
      <c r="Q94" s="64"/>
      <c r="R94" s="4"/>
    </row>
    <row r="95" spans="1:18" s="34" customFormat="1" x14ac:dyDescent="0.3">
      <c r="A95" s="33">
        <v>544</v>
      </c>
      <c r="B95" s="34" t="s">
        <v>150</v>
      </c>
      <c r="C95" s="35">
        <v>9777</v>
      </c>
      <c r="D95" s="35">
        <v>3220</v>
      </c>
      <c r="E95" s="36">
        <f t="shared" si="11"/>
        <v>3036.3354037267081</v>
      </c>
      <c r="F95" s="37">
        <f t="shared" si="18"/>
        <v>0.89250666318490346</v>
      </c>
      <c r="G95" s="38">
        <f t="shared" si="12"/>
        <v>219.41740338723639</v>
      </c>
      <c r="H95" s="38">
        <f t="shared" si="13"/>
        <v>8.9223976478642726</v>
      </c>
      <c r="I95" s="36">
        <f t="shared" si="14"/>
        <v>228.33980103510066</v>
      </c>
      <c r="J95" s="39">
        <f t="shared" si="20"/>
        <v>-36.105445463109675</v>
      </c>
      <c r="K95" s="36">
        <f t="shared" si="15"/>
        <v>192.23435557199099</v>
      </c>
      <c r="L95" s="36">
        <f t="shared" si="16"/>
        <v>735254.15933302417</v>
      </c>
      <c r="M95" s="36">
        <f t="shared" si="17"/>
        <v>618994.62494181097</v>
      </c>
      <c r="N95" s="40">
        <f>jan!M95</f>
        <v>973965.60558712319</v>
      </c>
      <c r="O95" s="40">
        <f t="shared" si="19"/>
        <v>-354970.98064531223</v>
      </c>
      <c r="P95" s="4"/>
      <c r="Q95" s="64"/>
      <c r="R95" s="4"/>
    </row>
    <row r="96" spans="1:18" s="34" customFormat="1" x14ac:dyDescent="0.3">
      <c r="A96" s="33">
        <v>545</v>
      </c>
      <c r="B96" s="34" t="s">
        <v>151</v>
      </c>
      <c r="C96" s="35">
        <v>7020</v>
      </c>
      <c r="D96" s="35">
        <v>1590</v>
      </c>
      <c r="E96" s="36">
        <f t="shared" si="11"/>
        <v>4415.0943396226412</v>
      </c>
      <c r="F96" s="37">
        <f t="shared" si="18"/>
        <v>1.2977818958560059</v>
      </c>
      <c r="G96" s="38">
        <f t="shared" si="12"/>
        <v>-607.8379581503234</v>
      </c>
      <c r="H96" s="38">
        <f t="shared" si="13"/>
        <v>0</v>
      </c>
      <c r="I96" s="36">
        <f t="shared" si="14"/>
        <v>-607.8379581503234</v>
      </c>
      <c r="J96" s="39">
        <f t="shared" si="20"/>
        <v>-36.105445463109675</v>
      </c>
      <c r="K96" s="36">
        <f t="shared" si="15"/>
        <v>-643.94340361343302</v>
      </c>
      <c r="L96" s="36">
        <f t="shared" si="16"/>
        <v>-966462.35345901421</v>
      </c>
      <c r="M96" s="36">
        <f t="shared" si="17"/>
        <v>-1023870.0117453585</v>
      </c>
      <c r="N96" s="40">
        <f>jan!M96</f>
        <v>929233.01642345567</v>
      </c>
      <c r="O96" s="40">
        <f t="shared" si="19"/>
        <v>-1953103.0281688143</v>
      </c>
      <c r="P96" s="4"/>
      <c r="Q96" s="64"/>
      <c r="R96" s="4"/>
    </row>
    <row r="97" spans="1:18" s="34" customFormat="1" x14ac:dyDescent="0.3">
      <c r="A97" s="33">
        <v>602</v>
      </c>
      <c r="B97" s="34" t="s">
        <v>152</v>
      </c>
      <c r="C97" s="35">
        <v>216941</v>
      </c>
      <c r="D97" s="35">
        <v>67895</v>
      </c>
      <c r="E97" s="36">
        <f t="shared" si="11"/>
        <v>3195.2426540982401</v>
      </c>
      <c r="F97" s="37">
        <f t="shared" si="18"/>
        <v>0.93921618664891582</v>
      </c>
      <c r="G97" s="38">
        <f t="shared" si="12"/>
        <v>124.0730531643172</v>
      </c>
      <c r="H97" s="38">
        <f t="shared" si="13"/>
        <v>0</v>
      </c>
      <c r="I97" s="36">
        <f t="shared" si="14"/>
        <v>124.0730531643172</v>
      </c>
      <c r="J97" s="39">
        <f t="shared" si="20"/>
        <v>-36.105445463109675</v>
      </c>
      <c r="K97" s="36">
        <f t="shared" si="15"/>
        <v>87.967607701207527</v>
      </c>
      <c r="L97" s="36">
        <f t="shared" si="16"/>
        <v>8423939.9445913155</v>
      </c>
      <c r="M97" s="36">
        <f t="shared" si="17"/>
        <v>5972560.724873485</v>
      </c>
      <c r="N97" s="40">
        <f>jan!M97</f>
        <v>1829496.2672214459</v>
      </c>
      <c r="O97" s="40">
        <f t="shared" si="19"/>
        <v>4143064.4576520389</v>
      </c>
      <c r="P97" s="4"/>
      <c r="Q97" s="64"/>
      <c r="R97" s="4"/>
    </row>
    <row r="98" spans="1:18" s="34" customFormat="1" x14ac:dyDescent="0.3">
      <c r="A98" s="33">
        <v>604</v>
      </c>
      <c r="B98" s="34" t="s">
        <v>153</v>
      </c>
      <c r="C98" s="35">
        <v>105345</v>
      </c>
      <c r="D98" s="35">
        <v>27013</v>
      </c>
      <c r="E98" s="36">
        <f t="shared" si="11"/>
        <v>3899.7889904860622</v>
      </c>
      <c r="F98" s="37">
        <f t="shared" si="18"/>
        <v>1.1463119834363387</v>
      </c>
      <c r="G98" s="38">
        <f t="shared" si="12"/>
        <v>-298.65474866837604</v>
      </c>
      <c r="H98" s="38">
        <f t="shared" si="13"/>
        <v>0</v>
      </c>
      <c r="I98" s="36">
        <f t="shared" si="14"/>
        <v>-298.65474866837604</v>
      </c>
      <c r="J98" s="39">
        <f t="shared" si="20"/>
        <v>-36.105445463109675</v>
      </c>
      <c r="K98" s="36">
        <f t="shared" si="15"/>
        <v>-334.76019413148572</v>
      </c>
      <c r="L98" s="36">
        <f t="shared" si="16"/>
        <v>-8067560.7257788423</v>
      </c>
      <c r="M98" s="36">
        <f t="shared" si="17"/>
        <v>-9042877.1240738239</v>
      </c>
      <c r="N98" s="40">
        <f>jan!M98</f>
        <v>-8368397.4303490184</v>
      </c>
      <c r="O98" s="40">
        <f t="shared" si="19"/>
        <v>-674479.69372480549</v>
      </c>
      <c r="P98" s="4"/>
      <c r="Q98" s="64"/>
      <c r="R98" s="4"/>
    </row>
    <row r="99" spans="1:18" s="34" customFormat="1" x14ac:dyDescent="0.3">
      <c r="A99" s="33">
        <v>605</v>
      </c>
      <c r="B99" s="34" t="s">
        <v>154</v>
      </c>
      <c r="C99" s="35">
        <v>85284</v>
      </c>
      <c r="D99" s="35">
        <v>29801</v>
      </c>
      <c r="E99" s="36">
        <f t="shared" si="11"/>
        <v>2861.7831616388712</v>
      </c>
      <c r="F99" s="37">
        <f t="shared" si="18"/>
        <v>0.84119841873139289</v>
      </c>
      <c r="G99" s="38">
        <f t="shared" si="12"/>
        <v>324.14874863993856</v>
      </c>
      <c r="H99" s="38">
        <f t="shared" si="13"/>
        <v>70.015682378607195</v>
      </c>
      <c r="I99" s="36">
        <f t="shared" si="14"/>
        <v>394.16443101854577</v>
      </c>
      <c r="J99" s="39">
        <f t="shared" si="20"/>
        <v>-36.105445463109675</v>
      </c>
      <c r="K99" s="36">
        <f t="shared" si="15"/>
        <v>358.0589855554361</v>
      </c>
      <c r="L99" s="36">
        <f t="shared" si="16"/>
        <v>11746494.208783682</v>
      </c>
      <c r="M99" s="36">
        <f t="shared" si="17"/>
        <v>10670515.828537552</v>
      </c>
      <c r="N99" s="40">
        <f>jan!M99</f>
        <v>10133201.680776976</v>
      </c>
      <c r="O99" s="40">
        <f t="shared" si="19"/>
        <v>537314.14776057564</v>
      </c>
      <c r="P99" s="4"/>
      <c r="Q99" s="64"/>
      <c r="R99" s="4"/>
    </row>
    <row r="100" spans="1:18" s="34" customFormat="1" x14ac:dyDescent="0.3">
      <c r="A100" s="33">
        <v>612</v>
      </c>
      <c r="B100" s="34" t="s">
        <v>155</v>
      </c>
      <c r="C100" s="35">
        <v>24650</v>
      </c>
      <c r="D100" s="35">
        <v>6767</v>
      </c>
      <c r="E100" s="36">
        <f t="shared" si="11"/>
        <v>3642.6777006058815</v>
      </c>
      <c r="F100" s="37">
        <f t="shared" si="18"/>
        <v>1.0707361629533716</v>
      </c>
      <c r="G100" s="38">
        <f t="shared" si="12"/>
        <v>-144.38797474026759</v>
      </c>
      <c r="H100" s="38">
        <f t="shared" si="13"/>
        <v>0</v>
      </c>
      <c r="I100" s="36">
        <f t="shared" si="14"/>
        <v>-144.38797474026759</v>
      </c>
      <c r="J100" s="39">
        <f t="shared" si="20"/>
        <v>-36.105445463109675</v>
      </c>
      <c r="K100" s="36">
        <f t="shared" si="15"/>
        <v>-180.49342020337727</v>
      </c>
      <c r="L100" s="36">
        <f t="shared" si="16"/>
        <v>-977073.42506739078</v>
      </c>
      <c r="M100" s="36">
        <f t="shared" si="17"/>
        <v>-1221398.9745162539</v>
      </c>
      <c r="N100" s="40">
        <f>jan!M100</f>
        <v>-1490354.5704354129</v>
      </c>
      <c r="O100" s="40">
        <f t="shared" si="19"/>
        <v>268955.59591915901</v>
      </c>
      <c r="P100" s="4"/>
      <c r="Q100" s="64"/>
      <c r="R100" s="4"/>
    </row>
    <row r="101" spans="1:18" s="34" customFormat="1" x14ac:dyDescent="0.3">
      <c r="A101" s="33">
        <v>615</v>
      </c>
      <c r="B101" s="34" t="s">
        <v>156</v>
      </c>
      <c r="C101" s="35">
        <v>3665</v>
      </c>
      <c r="D101" s="35">
        <v>1074</v>
      </c>
      <c r="E101" s="36">
        <f t="shared" si="11"/>
        <v>3412.4767225325886</v>
      </c>
      <c r="F101" s="37">
        <f t="shared" si="18"/>
        <v>1.0030704147788039</v>
      </c>
      <c r="G101" s="38">
        <f t="shared" si="12"/>
        <v>-6.2673878962918934</v>
      </c>
      <c r="H101" s="38">
        <f t="shared" si="13"/>
        <v>0</v>
      </c>
      <c r="I101" s="36">
        <f t="shared" si="14"/>
        <v>-6.2673878962918934</v>
      </c>
      <c r="J101" s="39">
        <f t="shared" si="20"/>
        <v>-36.105445463109675</v>
      </c>
      <c r="K101" s="36">
        <f t="shared" si="15"/>
        <v>-42.372833359401568</v>
      </c>
      <c r="L101" s="36">
        <f t="shared" si="16"/>
        <v>-6731.1746006174935</v>
      </c>
      <c r="M101" s="36">
        <f t="shared" si="17"/>
        <v>-45508.423027997283</v>
      </c>
      <c r="N101" s="40">
        <f>jan!M101</f>
        <v>279418.52807471156</v>
      </c>
      <c r="O101" s="40">
        <f t="shared" si="19"/>
        <v>-324926.95110270882</v>
      </c>
      <c r="P101" s="4"/>
      <c r="Q101" s="64"/>
      <c r="R101" s="4"/>
    </row>
    <row r="102" spans="1:18" s="34" customFormat="1" x14ac:dyDescent="0.3">
      <c r="A102" s="33">
        <v>616</v>
      </c>
      <c r="B102" s="34" t="s">
        <v>100</v>
      </c>
      <c r="C102" s="35">
        <v>13050</v>
      </c>
      <c r="D102" s="35">
        <v>3422</v>
      </c>
      <c r="E102" s="36">
        <f t="shared" si="11"/>
        <v>3813.5593220338983</v>
      </c>
      <c r="F102" s="37">
        <f t="shared" si="18"/>
        <v>1.1209654576331212</v>
      </c>
      <c r="G102" s="38">
        <f t="shared" si="12"/>
        <v>-246.91694759707769</v>
      </c>
      <c r="H102" s="38">
        <f t="shared" si="13"/>
        <v>0</v>
      </c>
      <c r="I102" s="36">
        <f t="shared" si="14"/>
        <v>-246.91694759707769</v>
      </c>
      <c r="J102" s="39">
        <f t="shared" si="20"/>
        <v>-36.105445463109675</v>
      </c>
      <c r="K102" s="36">
        <f t="shared" si="15"/>
        <v>-283.02239306018737</v>
      </c>
      <c r="L102" s="36">
        <f t="shared" si="16"/>
        <v>-844949.79467719991</v>
      </c>
      <c r="M102" s="36">
        <f t="shared" si="17"/>
        <v>-968502.62905196112</v>
      </c>
      <c r="N102" s="40">
        <f>jan!M102</f>
        <v>524568.11880745017</v>
      </c>
      <c r="O102" s="40">
        <f t="shared" si="19"/>
        <v>-1493070.7478594114</v>
      </c>
      <c r="P102" s="4"/>
      <c r="Q102" s="64"/>
      <c r="R102" s="4"/>
    </row>
    <row r="103" spans="1:18" s="34" customFormat="1" x14ac:dyDescent="0.3">
      <c r="A103" s="33">
        <v>617</v>
      </c>
      <c r="B103" s="34" t="s">
        <v>157</v>
      </c>
      <c r="C103" s="35">
        <v>17614</v>
      </c>
      <c r="D103" s="35">
        <v>4578</v>
      </c>
      <c r="E103" s="36">
        <f t="shared" si="11"/>
        <v>3847.5316732197466</v>
      </c>
      <c r="F103" s="37">
        <f t="shared" si="18"/>
        <v>1.130951360297304</v>
      </c>
      <c r="G103" s="38">
        <f t="shared" si="12"/>
        <v>-267.30035830858668</v>
      </c>
      <c r="H103" s="38">
        <f t="shared" si="13"/>
        <v>0</v>
      </c>
      <c r="I103" s="36">
        <f t="shared" si="14"/>
        <v>-267.30035830858668</v>
      </c>
      <c r="J103" s="39">
        <f t="shared" si="20"/>
        <v>-36.105445463109675</v>
      </c>
      <c r="K103" s="36">
        <f t="shared" si="15"/>
        <v>-303.40580377169636</v>
      </c>
      <c r="L103" s="36">
        <f t="shared" si="16"/>
        <v>-1223701.0403367099</v>
      </c>
      <c r="M103" s="36">
        <f t="shared" si="17"/>
        <v>-1388991.7696668259</v>
      </c>
      <c r="N103" s="40">
        <f>jan!M103</f>
        <v>657435.31499138102</v>
      </c>
      <c r="O103" s="40">
        <f t="shared" si="19"/>
        <v>-2046427.0846582069</v>
      </c>
      <c r="P103" s="4"/>
      <c r="Q103" s="64"/>
      <c r="R103" s="4"/>
    </row>
    <row r="104" spans="1:18" s="34" customFormat="1" x14ac:dyDescent="0.3">
      <c r="A104" s="33">
        <v>618</v>
      </c>
      <c r="B104" s="34" t="s">
        <v>158</v>
      </c>
      <c r="C104" s="35">
        <v>9562</v>
      </c>
      <c r="D104" s="35">
        <v>2422</v>
      </c>
      <c r="E104" s="36">
        <f t="shared" si="11"/>
        <v>3947.976878612717</v>
      </c>
      <c r="F104" s="37">
        <f t="shared" si="18"/>
        <v>1.1604764302181603</v>
      </c>
      <c r="G104" s="38">
        <f t="shared" si="12"/>
        <v>-327.56748154436889</v>
      </c>
      <c r="H104" s="38">
        <f t="shared" si="13"/>
        <v>0</v>
      </c>
      <c r="I104" s="36">
        <f t="shared" si="14"/>
        <v>-327.56748154436889</v>
      </c>
      <c r="J104" s="39">
        <f t="shared" si="20"/>
        <v>-36.105445463109675</v>
      </c>
      <c r="K104" s="36">
        <f t="shared" si="15"/>
        <v>-363.67292700747856</v>
      </c>
      <c r="L104" s="36">
        <f t="shared" si="16"/>
        <v>-793368.44030046149</v>
      </c>
      <c r="M104" s="36">
        <f t="shared" si="17"/>
        <v>-880815.82921211305</v>
      </c>
      <c r="N104" s="40">
        <f>jan!M104</f>
        <v>453564.12941987987</v>
      </c>
      <c r="O104" s="40">
        <f t="shared" si="19"/>
        <v>-1334379.9586319928</v>
      </c>
      <c r="P104" s="4"/>
      <c r="Q104" s="64"/>
      <c r="R104" s="4"/>
    </row>
    <row r="105" spans="1:18" s="34" customFormat="1" x14ac:dyDescent="0.3">
      <c r="A105" s="33">
        <v>619</v>
      </c>
      <c r="B105" s="34" t="s">
        <v>159</v>
      </c>
      <c r="C105" s="35">
        <v>19865</v>
      </c>
      <c r="D105" s="35">
        <v>4711</v>
      </c>
      <c r="E105" s="36">
        <f t="shared" si="11"/>
        <v>4216.7268095945656</v>
      </c>
      <c r="F105" s="37">
        <f t="shared" si="18"/>
        <v>1.2394733367645794</v>
      </c>
      <c r="G105" s="38">
        <f t="shared" si="12"/>
        <v>-488.81744013347804</v>
      </c>
      <c r="H105" s="38">
        <f t="shared" si="13"/>
        <v>0</v>
      </c>
      <c r="I105" s="36">
        <f t="shared" si="14"/>
        <v>-488.81744013347804</v>
      </c>
      <c r="J105" s="39">
        <f t="shared" si="20"/>
        <v>-36.105445463109675</v>
      </c>
      <c r="K105" s="36">
        <f t="shared" si="15"/>
        <v>-524.92288559658778</v>
      </c>
      <c r="L105" s="36">
        <f t="shared" si="16"/>
        <v>-2302818.9604688152</v>
      </c>
      <c r="M105" s="36">
        <f t="shared" si="17"/>
        <v>-2472911.7140455251</v>
      </c>
      <c r="N105" s="40">
        <f>jan!M105</f>
        <v>902569.67947855184</v>
      </c>
      <c r="O105" s="40">
        <f t="shared" si="19"/>
        <v>-3375481.3935240768</v>
      </c>
      <c r="P105" s="4"/>
      <c r="Q105" s="64"/>
      <c r="R105" s="4"/>
    </row>
    <row r="106" spans="1:18" s="34" customFormat="1" x14ac:dyDescent="0.3">
      <c r="A106" s="33">
        <v>620</v>
      </c>
      <c r="B106" s="34" t="s">
        <v>160</v>
      </c>
      <c r="C106" s="35">
        <v>26011</v>
      </c>
      <c r="D106" s="35">
        <v>4497</v>
      </c>
      <c r="E106" s="36">
        <f t="shared" si="11"/>
        <v>5784.0782744051594</v>
      </c>
      <c r="F106" s="37">
        <f t="shared" si="18"/>
        <v>1.7001838446284803</v>
      </c>
      <c r="G106" s="38">
        <f t="shared" si="12"/>
        <v>-1429.2283190198343</v>
      </c>
      <c r="H106" s="38">
        <f t="shared" si="13"/>
        <v>0</v>
      </c>
      <c r="I106" s="36">
        <f t="shared" si="14"/>
        <v>-1429.2283190198343</v>
      </c>
      <c r="J106" s="39">
        <f t="shared" si="20"/>
        <v>-36.105445463109675</v>
      </c>
      <c r="K106" s="36">
        <f t="shared" si="15"/>
        <v>-1465.3337644829439</v>
      </c>
      <c r="L106" s="36">
        <f t="shared" si="16"/>
        <v>-6427239.7506321948</v>
      </c>
      <c r="M106" s="36">
        <f t="shared" si="17"/>
        <v>-6589605.9388797991</v>
      </c>
      <c r="N106" s="40">
        <f>jan!M106</f>
        <v>-465275.79477583169</v>
      </c>
      <c r="O106" s="40">
        <f t="shared" si="19"/>
        <v>-6124330.1441039676</v>
      </c>
      <c r="P106" s="4"/>
      <c r="Q106" s="64"/>
      <c r="R106" s="4"/>
    </row>
    <row r="107" spans="1:18" s="34" customFormat="1" x14ac:dyDescent="0.3">
      <c r="A107" s="33">
        <v>621</v>
      </c>
      <c r="B107" s="34" t="s">
        <v>161</v>
      </c>
      <c r="C107" s="35">
        <v>10849</v>
      </c>
      <c r="D107" s="35">
        <v>3512</v>
      </c>
      <c r="E107" s="36">
        <f t="shared" si="11"/>
        <v>3089.1230068337131</v>
      </c>
      <c r="F107" s="37">
        <f t="shared" si="18"/>
        <v>0.90802315963280467</v>
      </c>
      <c r="G107" s="38">
        <f t="shared" si="12"/>
        <v>187.74484152303339</v>
      </c>
      <c r="H107" s="38">
        <f t="shared" si="13"/>
        <v>0</v>
      </c>
      <c r="I107" s="36">
        <f t="shared" si="14"/>
        <v>187.74484152303339</v>
      </c>
      <c r="J107" s="39">
        <f t="shared" si="20"/>
        <v>-36.105445463109675</v>
      </c>
      <c r="K107" s="36">
        <f t="shared" si="15"/>
        <v>151.63939605992371</v>
      </c>
      <c r="L107" s="36">
        <f t="shared" si="16"/>
        <v>659359.88342889328</v>
      </c>
      <c r="M107" s="36">
        <f t="shared" si="17"/>
        <v>532557.55896245211</v>
      </c>
      <c r="N107" s="40">
        <f>jan!M107</f>
        <v>339624.90743768692</v>
      </c>
      <c r="O107" s="40">
        <f t="shared" si="19"/>
        <v>192932.65152476518</v>
      </c>
      <c r="P107" s="4"/>
      <c r="Q107" s="64"/>
      <c r="R107" s="4"/>
    </row>
    <row r="108" spans="1:18" s="34" customFormat="1" x14ac:dyDescent="0.3">
      <c r="A108" s="33">
        <v>622</v>
      </c>
      <c r="B108" s="34" t="s">
        <v>162</v>
      </c>
      <c r="C108" s="35">
        <v>7611</v>
      </c>
      <c r="D108" s="35">
        <v>2275</v>
      </c>
      <c r="E108" s="36">
        <f t="shared" si="11"/>
        <v>3345.4945054945056</v>
      </c>
      <c r="F108" s="37">
        <f t="shared" si="18"/>
        <v>0.98338152436570547</v>
      </c>
      <c r="G108" s="38">
        <f t="shared" si="12"/>
        <v>33.921942326557925</v>
      </c>
      <c r="H108" s="38">
        <f t="shared" si="13"/>
        <v>0</v>
      </c>
      <c r="I108" s="36">
        <f t="shared" si="14"/>
        <v>33.921942326557925</v>
      </c>
      <c r="J108" s="39">
        <f t="shared" si="20"/>
        <v>-36.105445463109675</v>
      </c>
      <c r="K108" s="36">
        <f t="shared" si="15"/>
        <v>-2.1835031365517494</v>
      </c>
      <c r="L108" s="36">
        <f t="shared" si="16"/>
        <v>77172.418792919285</v>
      </c>
      <c r="M108" s="36">
        <f t="shared" si="17"/>
        <v>-4967.4696356552304</v>
      </c>
      <c r="N108" s="40">
        <f>jan!M108</f>
        <v>48846.601486542517</v>
      </c>
      <c r="O108" s="40">
        <f t="shared" si="19"/>
        <v>-53814.071122197747</v>
      </c>
      <c r="P108" s="4"/>
      <c r="Q108" s="64"/>
      <c r="R108" s="4"/>
    </row>
    <row r="109" spans="1:18" s="34" customFormat="1" x14ac:dyDescent="0.3">
      <c r="A109" s="33">
        <v>623</v>
      </c>
      <c r="B109" s="34" t="s">
        <v>163</v>
      </c>
      <c r="C109" s="35">
        <v>42510</v>
      </c>
      <c r="D109" s="35">
        <v>13794</v>
      </c>
      <c r="E109" s="36">
        <f t="shared" si="11"/>
        <v>3081.7746846454979</v>
      </c>
      <c r="F109" s="37">
        <f t="shared" si="18"/>
        <v>0.90586317872023425</v>
      </c>
      <c r="G109" s="38">
        <f t="shared" si="12"/>
        <v>192.1538348359625</v>
      </c>
      <c r="H109" s="38">
        <f t="shared" si="13"/>
        <v>0</v>
      </c>
      <c r="I109" s="36">
        <f t="shared" si="14"/>
        <v>192.1538348359625</v>
      </c>
      <c r="J109" s="39">
        <f t="shared" si="20"/>
        <v>-36.105445463109675</v>
      </c>
      <c r="K109" s="36">
        <f t="shared" si="15"/>
        <v>156.04838937285282</v>
      </c>
      <c r="L109" s="36">
        <f t="shared" si="16"/>
        <v>2650569.9977272665</v>
      </c>
      <c r="M109" s="36">
        <f t="shared" si="17"/>
        <v>2152531.4830091321</v>
      </c>
      <c r="N109" s="40">
        <f>jan!M109</f>
        <v>5591932.6594623541</v>
      </c>
      <c r="O109" s="40">
        <f t="shared" si="19"/>
        <v>-3439401.1764532221</v>
      </c>
      <c r="P109" s="4"/>
      <c r="Q109" s="64"/>
      <c r="R109" s="4"/>
    </row>
    <row r="110" spans="1:18" s="34" customFormat="1" x14ac:dyDescent="0.3">
      <c r="A110" s="33">
        <v>624</v>
      </c>
      <c r="B110" s="34" t="s">
        <v>164</v>
      </c>
      <c r="C110" s="35">
        <v>54497</v>
      </c>
      <c r="D110" s="35">
        <v>18205</v>
      </c>
      <c r="E110" s="36">
        <f t="shared" si="11"/>
        <v>2993.5182642131281</v>
      </c>
      <c r="F110" s="37">
        <f t="shared" si="18"/>
        <v>0.87992090527835454</v>
      </c>
      <c r="G110" s="38">
        <f t="shared" si="12"/>
        <v>245.10768709538442</v>
      </c>
      <c r="H110" s="38">
        <f t="shared" si="13"/>
        <v>23.908396477617291</v>
      </c>
      <c r="I110" s="36">
        <f t="shared" si="14"/>
        <v>269.01608357300171</v>
      </c>
      <c r="J110" s="39">
        <f t="shared" si="20"/>
        <v>-36.105445463109675</v>
      </c>
      <c r="K110" s="36">
        <f t="shared" si="15"/>
        <v>232.91063810989203</v>
      </c>
      <c r="L110" s="36">
        <f t="shared" si="16"/>
        <v>4897437.8014464965</v>
      </c>
      <c r="M110" s="36">
        <f t="shared" si="17"/>
        <v>4240138.1667905841</v>
      </c>
      <c r="N110" s="40">
        <f>jan!M110</f>
        <v>2944298.1890384667</v>
      </c>
      <c r="O110" s="40">
        <f t="shared" si="19"/>
        <v>1295839.9777521174</v>
      </c>
      <c r="P110" s="4"/>
      <c r="Q110" s="64"/>
      <c r="R110" s="4"/>
    </row>
    <row r="111" spans="1:18" s="34" customFormat="1" x14ac:dyDescent="0.3">
      <c r="A111" s="33">
        <v>625</v>
      </c>
      <c r="B111" s="34" t="s">
        <v>165</v>
      </c>
      <c r="C111" s="35">
        <v>68147</v>
      </c>
      <c r="D111" s="35">
        <v>24431</v>
      </c>
      <c r="E111" s="36">
        <f t="shared" si="11"/>
        <v>2789.3659694650241</v>
      </c>
      <c r="F111" s="37">
        <f t="shared" si="18"/>
        <v>0.81991196056706361</v>
      </c>
      <c r="G111" s="38">
        <f t="shared" si="12"/>
        <v>367.59906394424678</v>
      </c>
      <c r="H111" s="38">
        <f t="shared" si="13"/>
        <v>95.361699639453661</v>
      </c>
      <c r="I111" s="36">
        <f t="shared" si="14"/>
        <v>462.96076358370044</v>
      </c>
      <c r="J111" s="39">
        <f t="shared" si="20"/>
        <v>-36.105445463109675</v>
      </c>
      <c r="K111" s="36">
        <f t="shared" si="15"/>
        <v>426.85531812059077</v>
      </c>
      <c r="L111" s="36">
        <f t="shared" si="16"/>
        <v>11310594.415113386</v>
      </c>
      <c r="M111" s="36">
        <f t="shared" si="17"/>
        <v>10428502.277004153</v>
      </c>
      <c r="N111" s="40">
        <f>jan!M111</f>
        <v>7090709.0404034192</v>
      </c>
      <c r="O111" s="40">
        <f t="shared" si="19"/>
        <v>3337793.2366007334</v>
      </c>
      <c r="P111" s="4"/>
      <c r="Q111" s="64"/>
      <c r="R111" s="4"/>
    </row>
    <row r="112" spans="1:18" s="34" customFormat="1" x14ac:dyDescent="0.3">
      <c r="A112" s="33">
        <v>626</v>
      </c>
      <c r="B112" s="34" t="s">
        <v>166</v>
      </c>
      <c r="C112" s="35">
        <v>91830</v>
      </c>
      <c r="D112" s="35">
        <v>25731</v>
      </c>
      <c r="E112" s="36">
        <f t="shared" si="11"/>
        <v>3568.8469161711555</v>
      </c>
      <c r="F112" s="37">
        <f t="shared" si="18"/>
        <v>1.0490341905773013</v>
      </c>
      <c r="G112" s="38">
        <f t="shared" si="12"/>
        <v>-100.08950407943202</v>
      </c>
      <c r="H112" s="38">
        <f t="shared" si="13"/>
        <v>0</v>
      </c>
      <c r="I112" s="36">
        <f t="shared" si="14"/>
        <v>-100.08950407943202</v>
      </c>
      <c r="J112" s="39">
        <f t="shared" si="20"/>
        <v>-36.105445463109675</v>
      </c>
      <c r="K112" s="36">
        <f t="shared" si="15"/>
        <v>-136.19494954254168</v>
      </c>
      <c r="L112" s="36">
        <f t="shared" si="16"/>
        <v>-2575403.0294678654</v>
      </c>
      <c r="M112" s="36">
        <f t="shared" si="17"/>
        <v>-3504432.2466791398</v>
      </c>
      <c r="N112" s="40">
        <f>jan!M112</f>
        <v>-4886304.1306152819</v>
      </c>
      <c r="O112" s="40">
        <f t="shared" si="19"/>
        <v>1381871.8839361421</v>
      </c>
      <c r="P112" s="4"/>
      <c r="Q112" s="64"/>
      <c r="R112" s="4"/>
    </row>
    <row r="113" spans="1:18" s="34" customFormat="1" x14ac:dyDescent="0.3">
      <c r="A113" s="33">
        <v>627</v>
      </c>
      <c r="B113" s="34" t="s">
        <v>167</v>
      </c>
      <c r="C113" s="35">
        <v>70093</v>
      </c>
      <c r="D113" s="35">
        <v>21492</v>
      </c>
      <c r="E113" s="36">
        <f t="shared" si="11"/>
        <v>3261.3530616043181</v>
      </c>
      <c r="F113" s="37">
        <f t="shared" si="18"/>
        <v>0.95864881557805981</v>
      </c>
      <c r="G113" s="38">
        <f t="shared" si="12"/>
        <v>84.406808660670407</v>
      </c>
      <c r="H113" s="38">
        <f t="shared" si="13"/>
        <v>0</v>
      </c>
      <c r="I113" s="36">
        <f t="shared" si="14"/>
        <v>84.406808660670407</v>
      </c>
      <c r="J113" s="39">
        <f t="shared" si="20"/>
        <v>-36.105445463109675</v>
      </c>
      <c r="K113" s="36">
        <f t="shared" si="15"/>
        <v>48.301363197560732</v>
      </c>
      <c r="L113" s="36">
        <f t="shared" si="16"/>
        <v>1814071.1317351284</v>
      </c>
      <c r="M113" s="36">
        <f t="shared" si="17"/>
        <v>1038092.8978419752</v>
      </c>
      <c r="N113" s="40">
        <f>jan!M113</f>
        <v>-312718.87509944133</v>
      </c>
      <c r="O113" s="40">
        <f t="shared" si="19"/>
        <v>1350811.7729414166</v>
      </c>
      <c r="P113" s="4"/>
      <c r="Q113" s="64"/>
      <c r="R113" s="4"/>
    </row>
    <row r="114" spans="1:18" s="34" customFormat="1" x14ac:dyDescent="0.3">
      <c r="A114" s="33">
        <v>628</v>
      </c>
      <c r="B114" s="34" t="s">
        <v>168</v>
      </c>
      <c r="C114" s="35">
        <v>27470</v>
      </c>
      <c r="D114" s="35">
        <v>9413</v>
      </c>
      <c r="E114" s="36">
        <f t="shared" si="11"/>
        <v>2918.3044725379796</v>
      </c>
      <c r="F114" s="37">
        <f t="shared" si="18"/>
        <v>0.85781240891425747</v>
      </c>
      <c r="G114" s="38">
        <f t="shared" si="12"/>
        <v>290.2359621004735</v>
      </c>
      <c r="H114" s="38">
        <f t="shared" si="13"/>
        <v>50.233223563919267</v>
      </c>
      <c r="I114" s="36">
        <f t="shared" si="14"/>
        <v>340.46918566439274</v>
      </c>
      <c r="J114" s="39">
        <f t="shared" si="20"/>
        <v>-36.105445463109675</v>
      </c>
      <c r="K114" s="36">
        <f t="shared" si="15"/>
        <v>304.36374020128306</v>
      </c>
      <c r="L114" s="36">
        <f t="shared" si="16"/>
        <v>3204836.444658929</v>
      </c>
      <c r="M114" s="36">
        <f t="shared" si="17"/>
        <v>2864975.8865146777</v>
      </c>
      <c r="N114" s="40">
        <f>jan!M114</f>
        <v>1828259.4550905586</v>
      </c>
      <c r="O114" s="40">
        <f t="shared" si="19"/>
        <v>1036716.431424119</v>
      </c>
      <c r="P114" s="4"/>
      <c r="Q114" s="64"/>
      <c r="R114" s="4"/>
    </row>
    <row r="115" spans="1:18" s="34" customFormat="1" x14ac:dyDescent="0.3">
      <c r="A115" s="33">
        <v>631</v>
      </c>
      <c r="B115" s="34" t="s">
        <v>169</v>
      </c>
      <c r="C115" s="35">
        <v>8769</v>
      </c>
      <c r="D115" s="35">
        <v>2699</v>
      </c>
      <c r="E115" s="36">
        <f t="shared" si="11"/>
        <v>3248.9811041126345</v>
      </c>
      <c r="F115" s="37">
        <f t="shared" si="18"/>
        <v>0.95501217698918217</v>
      </c>
      <c r="G115" s="38">
        <f t="shared" si="12"/>
        <v>91.829983155680566</v>
      </c>
      <c r="H115" s="38">
        <f t="shared" si="13"/>
        <v>0</v>
      </c>
      <c r="I115" s="36">
        <f t="shared" si="14"/>
        <v>91.829983155680566</v>
      </c>
      <c r="J115" s="39">
        <f t="shared" si="20"/>
        <v>-36.105445463109675</v>
      </c>
      <c r="K115" s="36">
        <f t="shared" si="15"/>
        <v>55.724537692570891</v>
      </c>
      <c r="L115" s="36">
        <f t="shared" si="16"/>
        <v>247849.12453718184</v>
      </c>
      <c r="M115" s="36">
        <f t="shared" si="17"/>
        <v>150400.52723224883</v>
      </c>
      <c r="N115" s="40">
        <f>jan!M115</f>
        <v>366998.58347788063</v>
      </c>
      <c r="O115" s="40">
        <f t="shared" si="19"/>
        <v>-216598.0562456318</v>
      </c>
      <c r="P115" s="4"/>
      <c r="Q115" s="64"/>
      <c r="R115" s="4"/>
    </row>
    <row r="116" spans="1:18" s="34" customFormat="1" x14ac:dyDescent="0.3">
      <c r="A116" s="33">
        <v>632</v>
      </c>
      <c r="B116" s="34" t="s">
        <v>170</v>
      </c>
      <c r="C116" s="35">
        <v>5551</v>
      </c>
      <c r="D116" s="35">
        <v>1404</v>
      </c>
      <c r="E116" s="36">
        <f t="shared" si="11"/>
        <v>3953.7037037037039</v>
      </c>
      <c r="F116" s="37">
        <f t="shared" si="18"/>
        <v>1.1621597849444949</v>
      </c>
      <c r="G116" s="38">
        <f t="shared" si="12"/>
        <v>-331.00357659896105</v>
      </c>
      <c r="H116" s="38">
        <f t="shared" si="13"/>
        <v>0</v>
      </c>
      <c r="I116" s="36">
        <f t="shared" si="14"/>
        <v>-331.00357659896105</v>
      </c>
      <c r="J116" s="39">
        <f t="shared" si="20"/>
        <v>-36.105445463109675</v>
      </c>
      <c r="K116" s="36">
        <f t="shared" si="15"/>
        <v>-367.10902206207072</v>
      </c>
      <c r="L116" s="36">
        <f t="shared" si="16"/>
        <v>-464729.02154494129</v>
      </c>
      <c r="M116" s="36">
        <f t="shared" si="17"/>
        <v>-515421.06697514729</v>
      </c>
      <c r="N116" s="40">
        <f>jan!M116</f>
        <v>535265.00318146613</v>
      </c>
      <c r="O116" s="40">
        <f t="shared" si="19"/>
        <v>-1050686.0701566134</v>
      </c>
      <c r="P116" s="4"/>
      <c r="Q116" s="64"/>
      <c r="R116" s="4"/>
    </row>
    <row r="117" spans="1:18" s="34" customFormat="1" x14ac:dyDescent="0.3">
      <c r="A117" s="33">
        <v>633</v>
      </c>
      <c r="B117" s="34" t="s">
        <v>171</v>
      </c>
      <c r="C117" s="35">
        <v>17735</v>
      </c>
      <c r="D117" s="35">
        <v>2548</v>
      </c>
      <c r="E117" s="36">
        <f t="shared" si="11"/>
        <v>6960.3610675039245</v>
      </c>
      <c r="F117" s="37">
        <f t="shared" si="18"/>
        <v>2.0459428241344511</v>
      </c>
      <c r="G117" s="38">
        <f t="shared" si="12"/>
        <v>-2134.9979948790933</v>
      </c>
      <c r="H117" s="38">
        <f t="shared" si="13"/>
        <v>0</v>
      </c>
      <c r="I117" s="36">
        <f t="shared" si="14"/>
        <v>-2134.9979948790933</v>
      </c>
      <c r="J117" s="39">
        <f t="shared" si="20"/>
        <v>-36.105445463109675</v>
      </c>
      <c r="K117" s="36">
        <f t="shared" si="15"/>
        <v>-2171.1034403422032</v>
      </c>
      <c r="L117" s="36">
        <f t="shared" si="16"/>
        <v>-5439974.8909519296</v>
      </c>
      <c r="M117" s="36">
        <f t="shared" si="17"/>
        <v>-5531971.5659919335</v>
      </c>
      <c r="N117" s="40">
        <f>jan!M117</f>
        <v>415332.19366492756</v>
      </c>
      <c r="O117" s="40">
        <f t="shared" si="19"/>
        <v>-5947303.7596568614</v>
      </c>
      <c r="P117" s="4"/>
      <c r="Q117" s="64"/>
      <c r="R117" s="4"/>
    </row>
    <row r="118" spans="1:18" s="34" customFormat="1" x14ac:dyDescent="0.3">
      <c r="A118" s="33">
        <v>701</v>
      </c>
      <c r="B118" s="34" t="s">
        <v>172</v>
      </c>
      <c r="C118" s="35">
        <v>75456</v>
      </c>
      <c r="D118" s="35">
        <v>27178</v>
      </c>
      <c r="E118" s="36">
        <f t="shared" si="11"/>
        <v>2776.3632349694608</v>
      </c>
      <c r="F118" s="37">
        <f t="shared" si="18"/>
        <v>0.81608991009046916</v>
      </c>
      <c r="G118" s="38">
        <f t="shared" si="12"/>
        <v>375.40070464158481</v>
      </c>
      <c r="H118" s="38">
        <f t="shared" si="13"/>
        <v>99.912656712900841</v>
      </c>
      <c r="I118" s="36">
        <f t="shared" si="14"/>
        <v>475.31336135448566</v>
      </c>
      <c r="J118" s="39">
        <f t="shared" si="20"/>
        <v>-36.105445463109675</v>
      </c>
      <c r="K118" s="36">
        <f t="shared" si="15"/>
        <v>439.20791589137599</v>
      </c>
      <c r="L118" s="36">
        <f t="shared" si="16"/>
        <v>12918066.534892211</v>
      </c>
      <c r="M118" s="36">
        <f t="shared" si="17"/>
        <v>11936792.738095816</v>
      </c>
      <c r="N118" s="40">
        <f>jan!M118</f>
        <v>8363119.6983375363</v>
      </c>
      <c r="O118" s="40">
        <f t="shared" si="19"/>
        <v>3573673.0397582799</v>
      </c>
      <c r="P118" s="4"/>
      <c r="Q118" s="64"/>
      <c r="R118" s="4"/>
    </row>
    <row r="119" spans="1:18" s="34" customFormat="1" x14ac:dyDescent="0.3">
      <c r="A119" s="33">
        <v>702</v>
      </c>
      <c r="B119" s="34" t="s">
        <v>173</v>
      </c>
      <c r="C119" s="35">
        <v>30543</v>
      </c>
      <c r="D119" s="35">
        <v>10741</v>
      </c>
      <c r="E119" s="36">
        <f t="shared" si="11"/>
        <v>2843.589982310772</v>
      </c>
      <c r="F119" s="37">
        <f t="shared" si="18"/>
        <v>0.83585067824300119</v>
      </c>
      <c r="G119" s="38">
        <f t="shared" si="12"/>
        <v>335.06465623679804</v>
      </c>
      <c r="H119" s="38">
        <f t="shared" si="13"/>
        <v>76.383295143441899</v>
      </c>
      <c r="I119" s="36">
        <f t="shared" si="14"/>
        <v>411.44795138023994</v>
      </c>
      <c r="J119" s="39">
        <f t="shared" si="20"/>
        <v>-36.105445463109675</v>
      </c>
      <c r="K119" s="36">
        <f t="shared" si="15"/>
        <v>375.34250591713027</v>
      </c>
      <c r="L119" s="36">
        <f t="shared" si="16"/>
        <v>4419362.4457751568</v>
      </c>
      <c r="M119" s="36">
        <f t="shared" si="17"/>
        <v>4031553.8560558963</v>
      </c>
      <c r="N119" s="40">
        <f>jan!M119</f>
        <v>2222355.2700656215</v>
      </c>
      <c r="O119" s="40">
        <f t="shared" si="19"/>
        <v>1809198.5859902748</v>
      </c>
      <c r="P119" s="4"/>
      <c r="Q119" s="64"/>
      <c r="R119" s="4"/>
    </row>
    <row r="120" spans="1:18" s="34" customFormat="1" x14ac:dyDescent="0.3">
      <c r="A120" s="33">
        <v>704</v>
      </c>
      <c r="B120" s="34" t="s">
        <v>174</v>
      </c>
      <c r="C120" s="35">
        <v>132091</v>
      </c>
      <c r="D120" s="35">
        <v>42276</v>
      </c>
      <c r="E120" s="36">
        <f t="shared" si="11"/>
        <v>3124.4914372220646</v>
      </c>
      <c r="F120" s="37">
        <f t="shared" si="18"/>
        <v>0.91841942868438942</v>
      </c>
      <c r="G120" s="38">
        <f t="shared" si="12"/>
        <v>166.52378329002249</v>
      </c>
      <c r="H120" s="38">
        <f t="shared" si="13"/>
        <v>0</v>
      </c>
      <c r="I120" s="36">
        <f t="shared" si="14"/>
        <v>166.52378329002249</v>
      </c>
      <c r="J120" s="39">
        <f t="shared" si="20"/>
        <v>-36.105445463109675</v>
      </c>
      <c r="K120" s="36">
        <f t="shared" si="15"/>
        <v>130.41833782691282</v>
      </c>
      <c r="L120" s="36">
        <f t="shared" si="16"/>
        <v>7039959.4623689912</v>
      </c>
      <c r="M120" s="36">
        <f t="shared" si="17"/>
        <v>5513565.6499705659</v>
      </c>
      <c r="N120" s="40">
        <f>jan!M120</f>
        <v>2361368.8459099247</v>
      </c>
      <c r="O120" s="40">
        <f t="shared" si="19"/>
        <v>3152196.8040606412</v>
      </c>
      <c r="P120" s="4"/>
      <c r="Q120" s="64"/>
      <c r="R120" s="4"/>
    </row>
    <row r="121" spans="1:18" s="34" customFormat="1" x14ac:dyDescent="0.3">
      <c r="A121" s="33">
        <v>706</v>
      </c>
      <c r="B121" s="34" t="s">
        <v>175</v>
      </c>
      <c r="C121" s="35">
        <v>133343</v>
      </c>
      <c r="D121" s="35">
        <v>45820</v>
      </c>
      <c r="E121" s="36">
        <f t="shared" si="11"/>
        <v>2910.1484068092536</v>
      </c>
      <c r="F121" s="37">
        <f t="shared" si="18"/>
        <v>0.85541499820682132</v>
      </c>
      <c r="G121" s="38">
        <f t="shared" si="12"/>
        <v>295.12960153770911</v>
      </c>
      <c r="H121" s="38">
        <f t="shared" si="13"/>
        <v>53.087846568973347</v>
      </c>
      <c r="I121" s="36">
        <f t="shared" si="14"/>
        <v>348.21744810668247</v>
      </c>
      <c r="J121" s="39">
        <f t="shared" si="20"/>
        <v>-36.105445463109675</v>
      </c>
      <c r="K121" s="36">
        <f t="shared" si="15"/>
        <v>312.11200264357279</v>
      </c>
      <c r="L121" s="36">
        <f t="shared" si="16"/>
        <v>15955323.472248191</v>
      </c>
      <c r="M121" s="36">
        <f t="shared" si="17"/>
        <v>14300971.961128505</v>
      </c>
      <c r="N121" s="40">
        <f>jan!M121</f>
        <v>9712510.5739136636</v>
      </c>
      <c r="O121" s="40">
        <f t="shared" si="19"/>
        <v>4588461.3872148413</v>
      </c>
      <c r="P121" s="4"/>
      <c r="Q121" s="64"/>
      <c r="R121" s="4"/>
    </row>
    <row r="122" spans="1:18" s="34" customFormat="1" x14ac:dyDescent="0.3">
      <c r="A122" s="33">
        <v>709</v>
      </c>
      <c r="B122" s="34" t="s">
        <v>176</v>
      </c>
      <c r="C122" s="35">
        <v>122872</v>
      </c>
      <c r="D122" s="35">
        <v>43867</v>
      </c>
      <c r="E122" s="36">
        <f t="shared" si="11"/>
        <v>2801.0121503635992</v>
      </c>
      <c r="F122" s="37">
        <f t="shared" si="18"/>
        <v>0.82333526289390058</v>
      </c>
      <c r="G122" s="38">
        <f t="shared" si="12"/>
        <v>360.61135540510173</v>
      </c>
      <c r="H122" s="38">
        <f t="shared" si="13"/>
        <v>91.285536324952403</v>
      </c>
      <c r="I122" s="36">
        <f t="shared" si="14"/>
        <v>451.89689173005411</v>
      </c>
      <c r="J122" s="39">
        <f t="shared" si="20"/>
        <v>-36.105445463109675</v>
      </c>
      <c r="K122" s="36">
        <f t="shared" si="15"/>
        <v>415.79144626694443</v>
      </c>
      <c r="L122" s="36">
        <f t="shared" si="16"/>
        <v>19823360.949522283</v>
      </c>
      <c r="M122" s="36">
        <f t="shared" si="17"/>
        <v>18239523.373392053</v>
      </c>
      <c r="N122" s="40">
        <f>jan!M122</f>
        <v>13814721.43487278</v>
      </c>
      <c r="O122" s="40">
        <f t="shared" si="19"/>
        <v>4424801.938519273</v>
      </c>
      <c r="P122" s="4"/>
      <c r="Q122" s="64"/>
      <c r="R122" s="4"/>
    </row>
    <row r="123" spans="1:18" s="34" customFormat="1" x14ac:dyDescent="0.3">
      <c r="A123" s="33">
        <v>711</v>
      </c>
      <c r="B123" s="34" t="s">
        <v>177</v>
      </c>
      <c r="C123" s="35">
        <v>19349</v>
      </c>
      <c r="D123" s="35">
        <v>6604</v>
      </c>
      <c r="E123" s="36">
        <f t="shared" si="11"/>
        <v>2929.8909751665656</v>
      </c>
      <c r="F123" s="37">
        <f t="shared" si="18"/>
        <v>0.86121816928787431</v>
      </c>
      <c r="G123" s="38">
        <f t="shared" si="12"/>
        <v>283.2840605233219</v>
      </c>
      <c r="H123" s="38">
        <f t="shared" si="13"/>
        <v>46.177947643914166</v>
      </c>
      <c r="I123" s="36">
        <f t="shared" si="14"/>
        <v>329.46200816723604</v>
      </c>
      <c r="J123" s="39">
        <f t="shared" si="20"/>
        <v>-36.105445463109675</v>
      </c>
      <c r="K123" s="36">
        <f t="shared" si="15"/>
        <v>293.35656270412636</v>
      </c>
      <c r="L123" s="36">
        <f t="shared" si="16"/>
        <v>2175767.1019364269</v>
      </c>
      <c r="M123" s="36">
        <f t="shared" si="17"/>
        <v>1937326.7400980506</v>
      </c>
      <c r="N123" s="40">
        <f>jan!M123</f>
        <v>1393209.4594091207</v>
      </c>
      <c r="O123" s="40">
        <f t="shared" si="19"/>
        <v>544117.28068892984</v>
      </c>
      <c r="P123" s="4"/>
      <c r="Q123" s="64"/>
      <c r="R123" s="4"/>
    </row>
    <row r="124" spans="1:18" s="34" customFormat="1" x14ac:dyDescent="0.3">
      <c r="A124" s="33">
        <v>713</v>
      </c>
      <c r="B124" s="34" t="s">
        <v>178</v>
      </c>
      <c r="C124" s="35">
        <v>27786</v>
      </c>
      <c r="D124" s="35">
        <v>9297</v>
      </c>
      <c r="E124" s="36">
        <f t="shared" si="11"/>
        <v>2988.706034204582</v>
      </c>
      <c r="F124" s="37">
        <f t="shared" si="18"/>
        <v>0.8785063885085227</v>
      </c>
      <c r="G124" s="38">
        <f t="shared" si="12"/>
        <v>247.99502510051207</v>
      </c>
      <c r="H124" s="38">
        <f t="shared" si="13"/>
        <v>25.592676980608417</v>
      </c>
      <c r="I124" s="36">
        <f t="shared" si="14"/>
        <v>273.58770208112048</v>
      </c>
      <c r="J124" s="39">
        <f t="shared" si="20"/>
        <v>-36.105445463109675</v>
      </c>
      <c r="K124" s="36">
        <f t="shared" si="15"/>
        <v>237.48225661801081</v>
      </c>
      <c r="L124" s="36">
        <f t="shared" si="16"/>
        <v>2543544.8662481769</v>
      </c>
      <c r="M124" s="36">
        <f t="shared" si="17"/>
        <v>2207872.5397776463</v>
      </c>
      <c r="N124" s="40">
        <f>jan!M124</f>
        <v>1263686.2655034654</v>
      </c>
      <c r="O124" s="40">
        <f t="shared" si="19"/>
        <v>944186.27427418088</v>
      </c>
      <c r="P124" s="4"/>
      <c r="Q124" s="64"/>
      <c r="R124" s="4"/>
    </row>
    <row r="125" spans="1:18" s="34" customFormat="1" x14ac:dyDescent="0.3">
      <c r="A125" s="33">
        <v>714</v>
      </c>
      <c r="B125" s="34" t="s">
        <v>179</v>
      </c>
      <c r="C125" s="35">
        <v>8406</v>
      </c>
      <c r="D125" s="35">
        <v>3163</v>
      </c>
      <c r="E125" s="36">
        <f t="shared" si="11"/>
        <v>2657.6035409421434</v>
      </c>
      <c r="F125" s="37">
        <f t="shared" si="18"/>
        <v>0.7811814417746541</v>
      </c>
      <c r="G125" s="38">
        <f t="shared" si="12"/>
        <v>446.65652105797523</v>
      </c>
      <c r="H125" s="38">
        <f t="shared" si="13"/>
        <v>141.47854962246194</v>
      </c>
      <c r="I125" s="36">
        <f t="shared" si="14"/>
        <v>588.13507068043714</v>
      </c>
      <c r="J125" s="39">
        <f t="shared" si="20"/>
        <v>-36.105445463109675</v>
      </c>
      <c r="K125" s="36">
        <f t="shared" si="15"/>
        <v>552.02962521732752</v>
      </c>
      <c r="L125" s="36">
        <f t="shared" si="16"/>
        <v>1860271.2285622226</v>
      </c>
      <c r="M125" s="36">
        <f t="shared" si="17"/>
        <v>1746069.704562407</v>
      </c>
      <c r="N125" s="40">
        <f>jan!M125</f>
        <v>1263526.2144323213</v>
      </c>
      <c r="O125" s="40">
        <f t="shared" si="19"/>
        <v>482543.49013008573</v>
      </c>
      <c r="P125" s="4"/>
      <c r="Q125" s="64"/>
      <c r="R125" s="4"/>
    </row>
    <row r="126" spans="1:18" s="34" customFormat="1" x14ac:dyDescent="0.3">
      <c r="A126" s="33">
        <v>716</v>
      </c>
      <c r="B126" s="34" t="s">
        <v>180</v>
      </c>
      <c r="C126" s="35">
        <v>25329</v>
      </c>
      <c r="D126" s="35">
        <v>9361</v>
      </c>
      <c r="E126" s="36">
        <f t="shared" si="11"/>
        <v>2705.8006623224014</v>
      </c>
      <c r="F126" s="37">
        <f t="shared" si="18"/>
        <v>0.79534860259799889</v>
      </c>
      <c r="G126" s="38">
        <f t="shared" si="12"/>
        <v>417.73824822982039</v>
      </c>
      <c r="H126" s="38">
        <f t="shared" si="13"/>
        <v>124.60955713937162</v>
      </c>
      <c r="I126" s="36">
        <f t="shared" si="14"/>
        <v>542.34780536919197</v>
      </c>
      <c r="J126" s="39">
        <f t="shared" si="20"/>
        <v>-36.105445463109675</v>
      </c>
      <c r="K126" s="36">
        <f t="shared" si="15"/>
        <v>506.2423599060823</v>
      </c>
      <c r="L126" s="36">
        <f t="shared" si="16"/>
        <v>5076917.8060610062</v>
      </c>
      <c r="M126" s="36">
        <f t="shared" si="17"/>
        <v>4738934.7310808366</v>
      </c>
      <c r="N126" s="40">
        <f>jan!M126</f>
        <v>3465270.0105282795</v>
      </c>
      <c r="O126" s="40">
        <f t="shared" si="19"/>
        <v>1273664.7205525571</v>
      </c>
      <c r="P126" s="4"/>
      <c r="Q126" s="64"/>
      <c r="R126" s="4"/>
    </row>
    <row r="127" spans="1:18" s="34" customFormat="1" x14ac:dyDescent="0.3">
      <c r="A127" s="33">
        <v>719</v>
      </c>
      <c r="B127" s="34" t="s">
        <v>181</v>
      </c>
      <c r="C127" s="35">
        <v>16434</v>
      </c>
      <c r="D127" s="35">
        <v>5937</v>
      </c>
      <c r="E127" s="36">
        <f t="shared" si="11"/>
        <v>2768.0646791308741</v>
      </c>
      <c r="F127" s="37">
        <f t="shared" si="18"/>
        <v>0.81365061554756057</v>
      </c>
      <c r="G127" s="38">
        <f t="shared" si="12"/>
        <v>380.37983814473682</v>
      </c>
      <c r="H127" s="38">
        <f t="shared" si="13"/>
        <v>102.81715125640619</v>
      </c>
      <c r="I127" s="36">
        <f t="shared" si="14"/>
        <v>483.19698940114301</v>
      </c>
      <c r="J127" s="39">
        <f t="shared" si="20"/>
        <v>-36.105445463109675</v>
      </c>
      <c r="K127" s="36">
        <f t="shared" si="15"/>
        <v>447.09154393803334</v>
      </c>
      <c r="L127" s="36">
        <f t="shared" si="16"/>
        <v>2868740.526074586</v>
      </c>
      <c r="M127" s="36">
        <f t="shared" si="17"/>
        <v>2654382.4963601041</v>
      </c>
      <c r="N127" s="40">
        <f>jan!M127</f>
        <v>1990626.583966072</v>
      </c>
      <c r="O127" s="40">
        <f t="shared" si="19"/>
        <v>663755.91239403212</v>
      </c>
      <c r="P127" s="4"/>
      <c r="Q127" s="64"/>
      <c r="R127" s="4"/>
    </row>
    <row r="128" spans="1:18" s="34" customFormat="1" x14ac:dyDescent="0.3">
      <c r="A128" s="33">
        <v>720</v>
      </c>
      <c r="B128" s="34" t="s">
        <v>182</v>
      </c>
      <c r="C128" s="35">
        <v>32375</v>
      </c>
      <c r="D128" s="35">
        <v>11657</v>
      </c>
      <c r="E128" s="36">
        <f t="shared" si="11"/>
        <v>2777.3011924165739</v>
      </c>
      <c r="F128" s="37">
        <f t="shared" si="18"/>
        <v>0.81636561522841433</v>
      </c>
      <c r="G128" s="38">
        <f t="shared" si="12"/>
        <v>374.83793017331692</v>
      </c>
      <c r="H128" s="38">
        <f t="shared" si="13"/>
        <v>99.584371606411239</v>
      </c>
      <c r="I128" s="36">
        <f t="shared" si="14"/>
        <v>474.42230177972817</v>
      </c>
      <c r="J128" s="39">
        <f t="shared" si="20"/>
        <v>-36.105445463109675</v>
      </c>
      <c r="K128" s="36">
        <f t="shared" si="15"/>
        <v>438.3168563166185</v>
      </c>
      <c r="L128" s="36">
        <f t="shared" si="16"/>
        <v>5530340.7718462916</v>
      </c>
      <c r="M128" s="36">
        <f t="shared" si="17"/>
        <v>5109459.5940828221</v>
      </c>
      <c r="N128" s="40">
        <f>jan!M128</f>
        <v>3400815.4858164922</v>
      </c>
      <c r="O128" s="40">
        <f t="shared" si="19"/>
        <v>1708644.1082663299</v>
      </c>
      <c r="P128" s="4"/>
      <c r="Q128" s="64"/>
      <c r="R128" s="4"/>
    </row>
    <row r="129" spans="1:18" s="34" customFormat="1" x14ac:dyDescent="0.3">
      <c r="A129" s="33">
        <v>722</v>
      </c>
      <c r="B129" s="34" t="s">
        <v>183</v>
      </c>
      <c r="C129" s="35">
        <v>69241</v>
      </c>
      <c r="D129" s="35">
        <v>21621</v>
      </c>
      <c r="E129" s="36">
        <f t="shared" si="11"/>
        <v>3202.4883215392442</v>
      </c>
      <c r="F129" s="37">
        <f t="shared" si="18"/>
        <v>0.94134599301430644</v>
      </c>
      <c r="G129" s="38">
        <f t="shared" si="12"/>
        <v>119.72565269971473</v>
      </c>
      <c r="H129" s="38">
        <f t="shared" si="13"/>
        <v>0</v>
      </c>
      <c r="I129" s="36">
        <f t="shared" si="14"/>
        <v>119.72565269971473</v>
      </c>
      <c r="J129" s="39">
        <f t="shared" si="20"/>
        <v>-36.105445463109675</v>
      </c>
      <c r="K129" s="36">
        <f t="shared" si="15"/>
        <v>83.620207236605054</v>
      </c>
      <c r="L129" s="36">
        <f t="shared" si="16"/>
        <v>2588588.3370205322</v>
      </c>
      <c r="M129" s="36">
        <f t="shared" si="17"/>
        <v>1807952.5006626379</v>
      </c>
      <c r="N129" s="40">
        <f>jan!M129</f>
        <v>471235.85527056496</v>
      </c>
      <c r="O129" s="40">
        <f t="shared" si="19"/>
        <v>1336716.6453920729</v>
      </c>
      <c r="P129" s="4"/>
      <c r="Q129" s="64"/>
      <c r="R129" s="4"/>
    </row>
    <row r="130" spans="1:18" s="34" customFormat="1" x14ac:dyDescent="0.3">
      <c r="A130" s="33">
        <v>723</v>
      </c>
      <c r="B130" s="34" t="s">
        <v>184</v>
      </c>
      <c r="C130" s="35">
        <v>16037</v>
      </c>
      <c r="D130" s="35">
        <v>4971</v>
      </c>
      <c r="E130" s="36">
        <f t="shared" si="11"/>
        <v>3226.1114463890567</v>
      </c>
      <c r="F130" s="37">
        <f t="shared" si="18"/>
        <v>0.94828982283884722</v>
      </c>
      <c r="G130" s="38">
        <f t="shared" si="12"/>
        <v>105.55177778982724</v>
      </c>
      <c r="H130" s="38">
        <f t="shared" si="13"/>
        <v>0</v>
      </c>
      <c r="I130" s="36">
        <f t="shared" si="14"/>
        <v>105.55177778982724</v>
      </c>
      <c r="J130" s="39">
        <f t="shared" si="20"/>
        <v>-36.105445463109675</v>
      </c>
      <c r="K130" s="36">
        <f t="shared" si="15"/>
        <v>69.446332326717567</v>
      </c>
      <c r="L130" s="36">
        <f t="shared" si="16"/>
        <v>524697.88739323127</v>
      </c>
      <c r="M130" s="36">
        <f t="shared" si="17"/>
        <v>345217.717996113</v>
      </c>
      <c r="N130" s="40">
        <f>jan!M130</f>
        <v>149129.95867674856</v>
      </c>
      <c r="O130" s="40">
        <f t="shared" si="19"/>
        <v>196087.75931936444</v>
      </c>
      <c r="P130" s="4"/>
      <c r="Q130" s="64"/>
      <c r="R130" s="4"/>
    </row>
    <row r="131" spans="1:18" s="34" customFormat="1" x14ac:dyDescent="0.3">
      <c r="A131" s="33">
        <v>728</v>
      </c>
      <c r="B131" s="34" t="s">
        <v>185</v>
      </c>
      <c r="C131" s="35">
        <v>6827</v>
      </c>
      <c r="D131" s="35">
        <v>2474</v>
      </c>
      <c r="E131" s="36">
        <f t="shared" si="11"/>
        <v>2759.498787388844</v>
      </c>
      <c r="F131" s="37">
        <f t="shared" si="18"/>
        <v>0.81113273974026368</v>
      </c>
      <c r="G131" s="38">
        <f t="shared" si="12"/>
        <v>385.51937318995488</v>
      </c>
      <c r="H131" s="38">
        <f t="shared" si="13"/>
        <v>105.81521336611672</v>
      </c>
      <c r="I131" s="36">
        <f t="shared" si="14"/>
        <v>491.3345865560716</v>
      </c>
      <c r="J131" s="39">
        <f t="shared" si="20"/>
        <v>-36.105445463109675</v>
      </c>
      <c r="K131" s="36">
        <f t="shared" si="15"/>
        <v>455.22914109296192</v>
      </c>
      <c r="L131" s="36">
        <f t="shared" si="16"/>
        <v>1215561.7671397212</v>
      </c>
      <c r="M131" s="36">
        <f t="shared" si="17"/>
        <v>1126236.8950639877</v>
      </c>
      <c r="N131" s="40">
        <f>jan!M131</f>
        <v>1008203.5739821566</v>
      </c>
      <c r="O131" s="40">
        <f t="shared" si="19"/>
        <v>118033.32108183112</v>
      </c>
      <c r="P131" s="4"/>
      <c r="Q131" s="64"/>
      <c r="R131" s="4"/>
    </row>
    <row r="132" spans="1:18" s="34" customFormat="1" x14ac:dyDescent="0.3">
      <c r="A132" s="33">
        <v>805</v>
      </c>
      <c r="B132" s="34" t="s">
        <v>186</v>
      </c>
      <c r="C132" s="35">
        <v>107030</v>
      </c>
      <c r="D132" s="35">
        <v>35955</v>
      </c>
      <c r="E132" s="36">
        <f t="shared" si="11"/>
        <v>2976.7765262133221</v>
      </c>
      <c r="F132" s="37">
        <f t="shared" si="18"/>
        <v>0.87499980443429648</v>
      </c>
      <c r="G132" s="38">
        <f t="shared" si="12"/>
        <v>255.15272989526801</v>
      </c>
      <c r="H132" s="38">
        <f t="shared" si="13"/>
        <v>29.76800477754939</v>
      </c>
      <c r="I132" s="36">
        <f t="shared" si="14"/>
        <v>284.92073467281739</v>
      </c>
      <c r="J132" s="39">
        <f t="shared" si="20"/>
        <v>-36.105445463109675</v>
      </c>
      <c r="K132" s="36">
        <f t="shared" si="15"/>
        <v>248.81528920970771</v>
      </c>
      <c r="L132" s="36">
        <f t="shared" si="16"/>
        <v>10244325.015161149</v>
      </c>
      <c r="M132" s="36">
        <f t="shared" si="17"/>
        <v>8946153.7235350404</v>
      </c>
      <c r="N132" s="40">
        <f>jan!M132</f>
        <v>4718787.0577796232</v>
      </c>
      <c r="O132" s="40">
        <f t="shared" si="19"/>
        <v>4227366.6657554172</v>
      </c>
      <c r="P132" s="4"/>
      <c r="Q132" s="64"/>
      <c r="R132" s="4"/>
    </row>
    <row r="133" spans="1:18" s="34" customFormat="1" x14ac:dyDescent="0.3">
      <c r="A133" s="33">
        <v>806</v>
      </c>
      <c r="B133" s="34" t="s">
        <v>187</v>
      </c>
      <c r="C133" s="35">
        <v>151659</v>
      </c>
      <c r="D133" s="35">
        <v>53952</v>
      </c>
      <c r="E133" s="36">
        <f t="shared" si="11"/>
        <v>2810.998665480427</v>
      </c>
      <c r="F133" s="37">
        <f t="shared" si="18"/>
        <v>0.82627071965300103</v>
      </c>
      <c r="G133" s="38">
        <f t="shared" si="12"/>
        <v>354.61944633500508</v>
      </c>
      <c r="H133" s="38">
        <f t="shared" si="13"/>
        <v>87.790256034062665</v>
      </c>
      <c r="I133" s="36">
        <f t="shared" si="14"/>
        <v>442.40970236906776</v>
      </c>
      <c r="J133" s="39">
        <f t="shared" si="20"/>
        <v>-36.105445463109675</v>
      </c>
      <c r="K133" s="36">
        <f t="shared" si="15"/>
        <v>406.30425690595808</v>
      </c>
      <c r="L133" s="36">
        <f t="shared" si="16"/>
        <v>23868888.262215942</v>
      </c>
      <c r="M133" s="36">
        <f t="shared" si="17"/>
        <v>21920927.268590249</v>
      </c>
      <c r="N133" s="40">
        <f>jan!M133</f>
        <v>17000063.711998925</v>
      </c>
      <c r="O133" s="40">
        <f t="shared" si="19"/>
        <v>4920863.5565913245</v>
      </c>
      <c r="P133" s="4"/>
      <c r="Q133" s="64"/>
      <c r="R133" s="4"/>
    </row>
    <row r="134" spans="1:18" s="34" customFormat="1" x14ac:dyDescent="0.3">
      <c r="A134" s="33">
        <v>807</v>
      </c>
      <c r="B134" s="34" t="s">
        <v>188</v>
      </c>
      <c r="C134" s="35">
        <v>39584</v>
      </c>
      <c r="D134" s="35">
        <v>12717</v>
      </c>
      <c r="E134" s="36">
        <f t="shared" si="11"/>
        <v>3112.6838090744673</v>
      </c>
      <c r="F134" s="37">
        <f t="shared" si="18"/>
        <v>0.91494867022166959</v>
      </c>
      <c r="G134" s="38">
        <f t="shared" si="12"/>
        <v>173.60836017858091</v>
      </c>
      <c r="H134" s="38">
        <f t="shared" si="13"/>
        <v>0</v>
      </c>
      <c r="I134" s="36">
        <f t="shared" si="14"/>
        <v>173.60836017858091</v>
      </c>
      <c r="J134" s="39">
        <f t="shared" si="20"/>
        <v>-36.105445463109675</v>
      </c>
      <c r="K134" s="36">
        <f t="shared" si="15"/>
        <v>137.50291471547123</v>
      </c>
      <c r="L134" s="36">
        <f t="shared" si="16"/>
        <v>2207777.5163910133</v>
      </c>
      <c r="M134" s="36">
        <f t="shared" si="17"/>
        <v>1748624.5664366477</v>
      </c>
      <c r="N134" s="40">
        <f>jan!M134</f>
        <v>4971254.1634321287</v>
      </c>
      <c r="O134" s="40">
        <f t="shared" si="19"/>
        <v>-3222629.5969954813</v>
      </c>
      <c r="P134" s="4"/>
      <c r="Q134" s="64"/>
      <c r="R134" s="4"/>
    </row>
    <row r="135" spans="1:18" s="34" customFormat="1" x14ac:dyDescent="0.3">
      <c r="A135" s="33">
        <v>811</v>
      </c>
      <c r="B135" s="34" t="s">
        <v>189</v>
      </c>
      <c r="C135" s="35">
        <v>6383</v>
      </c>
      <c r="D135" s="35">
        <v>2335</v>
      </c>
      <c r="E135" s="36">
        <f t="shared" si="11"/>
        <v>2733.6188436830835</v>
      </c>
      <c r="F135" s="37">
        <f t="shared" si="18"/>
        <v>0.80352553594720066</v>
      </c>
      <c r="G135" s="38">
        <f t="shared" si="12"/>
        <v>401.04733941341118</v>
      </c>
      <c r="H135" s="38">
        <f t="shared" si="13"/>
        <v>114.87319366313289</v>
      </c>
      <c r="I135" s="36">
        <f t="shared" si="14"/>
        <v>515.92053307654407</v>
      </c>
      <c r="J135" s="39">
        <f t="shared" si="20"/>
        <v>-36.105445463109675</v>
      </c>
      <c r="K135" s="36">
        <f t="shared" si="15"/>
        <v>479.8150876134344</v>
      </c>
      <c r="L135" s="36">
        <f t="shared" si="16"/>
        <v>1204674.4447337305</v>
      </c>
      <c r="M135" s="36">
        <f t="shared" si="17"/>
        <v>1120368.2295773693</v>
      </c>
      <c r="N135" s="40">
        <f>jan!M135</f>
        <v>1017475.0587099172</v>
      </c>
      <c r="O135" s="40">
        <f t="shared" si="19"/>
        <v>102893.17086745205</v>
      </c>
      <c r="P135" s="4"/>
      <c r="Q135" s="64"/>
      <c r="R135" s="4"/>
    </row>
    <row r="136" spans="1:18" s="34" customFormat="1" x14ac:dyDescent="0.3">
      <c r="A136" s="33">
        <v>814</v>
      </c>
      <c r="B136" s="34" t="s">
        <v>190</v>
      </c>
      <c r="C136" s="35">
        <v>41541</v>
      </c>
      <c r="D136" s="35">
        <v>14088</v>
      </c>
      <c r="E136" s="36">
        <f t="shared" ref="E136:E199" si="21">(C136*1000)/D136</f>
        <v>2948.6797274275978</v>
      </c>
      <c r="F136" s="37">
        <f t="shared" si="18"/>
        <v>0.86674097370708303</v>
      </c>
      <c r="G136" s="38">
        <f t="shared" ref="G136:G199" si="22">(E$437-E136)*0.6</f>
        <v>272.01080916670259</v>
      </c>
      <c r="H136" s="38">
        <f t="shared" ref="H136:H199" si="23">IF(E136&gt;=E$437*0.9,0,IF(E136&lt;0.9*E$437,(E$437*0.9-E136)*0.35))</f>
        <v>39.601884352552901</v>
      </c>
      <c r="I136" s="36">
        <f t="shared" ref="I136:I199" si="24">G136+H136</f>
        <v>311.61269351925546</v>
      </c>
      <c r="J136" s="39">
        <f t="shared" si="20"/>
        <v>-36.105445463109675</v>
      </c>
      <c r="K136" s="36">
        <f t="shared" ref="K136:K199" si="25">I136+J136</f>
        <v>275.50724805614578</v>
      </c>
      <c r="L136" s="36">
        <f t="shared" ref="L136:L199" si="26">(I136*D136)</f>
        <v>4389999.6262992714</v>
      </c>
      <c r="M136" s="36">
        <f t="shared" ref="M136:M199" si="27">(K136*D136)</f>
        <v>3881346.110614982</v>
      </c>
      <c r="N136" s="40">
        <f>jan!M136</f>
        <v>2471809.5191029217</v>
      </c>
      <c r="O136" s="40">
        <f t="shared" si="19"/>
        <v>1409536.5915120603</v>
      </c>
      <c r="P136" s="4"/>
      <c r="Q136" s="64"/>
      <c r="R136" s="4"/>
    </row>
    <row r="137" spans="1:18" s="34" customFormat="1" x14ac:dyDescent="0.3">
      <c r="A137" s="33">
        <v>815</v>
      </c>
      <c r="B137" s="34" t="s">
        <v>191</v>
      </c>
      <c r="C137" s="35">
        <v>27522</v>
      </c>
      <c r="D137" s="35">
        <v>10607</v>
      </c>
      <c r="E137" s="36">
        <f t="shared" si="21"/>
        <v>2594.7016121429247</v>
      </c>
      <c r="F137" s="37">
        <f t="shared" ref="F137:F200" si="28">IF(ISNUMBER(C137),E137/E$437,"")</f>
        <v>0.76269191966468564</v>
      </c>
      <c r="G137" s="38">
        <f t="shared" si="22"/>
        <v>484.39767833750648</v>
      </c>
      <c r="H137" s="38">
        <f t="shared" si="23"/>
        <v>163.49422470218849</v>
      </c>
      <c r="I137" s="36">
        <f t="shared" si="24"/>
        <v>647.89190303969497</v>
      </c>
      <c r="J137" s="39">
        <f t="shared" si="20"/>
        <v>-36.105445463109675</v>
      </c>
      <c r="K137" s="36">
        <f t="shared" si="25"/>
        <v>611.78645757658524</v>
      </c>
      <c r="L137" s="36">
        <f t="shared" si="26"/>
        <v>6872189.4155420447</v>
      </c>
      <c r="M137" s="36">
        <f t="shared" si="27"/>
        <v>6489218.9555148399</v>
      </c>
      <c r="N137" s="40">
        <f>jan!M137</f>
        <v>5370776.701385905</v>
      </c>
      <c r="O137" s="40">
        <f t="shared" ref="O137:O200" si="29">M137-N137</f>
        <v>1118442.2541289348</v>
      </c>
      <c r="P137" s="4"/>
      <c r="Q137" s="64"/>
      <c r="R137" s="4"/>
    </row>
    <row r="138" spans="1:18" s="34" customFormat="1" x14ac:dyDescent="0.3">
      <c r="A138" s="33">
        <v>817</v>
      </c>
      <c r="B138" s="34" t="s">
        <v>192</v>
      </c>
      <c r="C138" s="35">
        <v>10152</v>
      </c>
      <c r="D138" s="35">
        <v>4136</v>
      </c>
      <c r="E138" s="36">
        <f t="shared" si="21"/>
        <v>2454.5454545454545</v>
      </c>
      <c r="F138" s="37">
        <f t="shared" si="28"/>
        <v>0.72149413091295433</v>
      </c>
      <c r="G138" s="38">
        <f t="shared" si="22"/>
        <v>568.49137289598855</v>
      </c>
      <c r="H138" s="38">
        <f t="shared" si="23"/>
        <v>212.54887986130302</v>
      </c>
      <c r="I138" s="36">
        <f t="shared" si="24"/>
        <v>781.04025275729157</v>
      </c>
      <c r="J138" s="39">
        <f t="shared" ref="J138:J201" si="30">I$439</f>
        <v>-36.105445463109675</v>
      </c>
      <c r="K138" s="36">
        <f t="shared" si="25"/>
        <v>744.93480729418184</v>
      </c>
      <c r="L138" s="36">
        <f t="shared" si="26"/>
        <v>3230382.485404158</v>
      </c>
      <c r="M138" s="36">
        <f t="shared" si="27"/>
        <v>3081050.3629687359</v>
      </c>
      <c r="N138" s="40">
        <f>jan!M138</f>
        <v>2597975.8213379956</v>
      </c>
      <c r="O138" s="40">
        <f t="shared" si="29"/>
        <v>483074.54163074028</v>
      </c>
      <c r="P138" s="4"/>
      <c r="Q138" s="64"/>
      <c r="R138" s="4"/>
    </row>
    <row r="139" spans="1:18" s="34" customFormat="1" x14ac:dyDescent="0.3">
      <c r="A139" s="33">
        <v>819</v>
      </c>
      <c r="B139" s="34" t="s">
        <v>193</v>
      </c>
      <c r="C139" s="35">
        <v>19121</v>
      </c>
      <c r="D139" s="35">
        <v>6534</v>
      </c>
      <c r="E139" s="36">
        <f t="shared" si="21"/>
        <v>2926.3850627486991</v>
      </c>
      <c r="F139" s="37">
        <f t="shared" si="28"/>
        <v>0.8601876341929543</v>
      </c>
      <c r="G139" s="38">
        <f t="shared" si="22"/>
        <v>285.38760797404183</v>
      </c>
      <c r="H139" s="38">
        <f t="shared" si="23"/>
        <v>47.405016990167447</v>
      </c>
      <c r="I139" s="36">
        <f t="shared" si="24"/>
        <v>332.79262496420927</v>
      </c>
      <c r="J139" s="39">
        <f t="shared" si="30"/>
        <v>-36.105445463109675</v>
      </c>
      <c r="K139" s="36">
        <f t="shared" si="25"/>
        <v>296.68717950109959</v>
      </c>
      <c r="L139" s="36">
        <f t="shared" si="26"/>
        <v>2174467.0115161436</v>
      </c>
      <c r="M139" s="36">
        <f t="shared" si="27"/>
        <v>1938554.0308601847</v>
      </c>
      <c r="N139" s="40">
        <f>jan!M139</f>
        <v>2922560.2071137466</v>
      </c>
      <c r="O139" s="40">
        <f t="shared" si="29"/>
        <v>-984006.17625356186</v>
      </c>
      <c r="P139" s="4"/>
      <c r="Q139" s="64"/>
      <c r="R139" s="4"/>
    </row>
    <row r="140" spans="1:18" s="34" customFormat="1" x14ac:dyDescent="0.3">
      <c r="A140" s="33">
        <v>821</v>
      </c>
      <c r="B140" s="34" t="s">
        <v>194</v>
      </c>
      <c r="C140" s="35">
        <v>14724</v>
      </c>
      <c r="D140" s="35">
        <v>6101</v>
      </c>
      <c r="E140" s="36">
        <f t="shared" si="21"/>
        <v>2413.3748565808883</v>
      </c>
      <c r="F140" s="37">
        <f t="shared" si="28"/>
        <v>0.70939236081022383</v>
      </c>
      <c r="G140" s="38">
        <f t="shared" si="22"/>
        <v>593.19373167472827</v>
      </c>
      <c r="H140" s="38">
        <f t="shared" si="23"/>
        <v>226.95858914890121</v>
      </c>
      <c r="I140" s="36">
        <f t="shared" si="24"/>
        <v>820.15232082362945</v>
      </c>
      <c r="J140" s="39">
        <f t="shared" si="30"/>
        <v>-36.105445463109675</v>
      </c>
      <c r="K140" s="36">
        <f t="shared" si="25"/>
        <v>784.04687536051983</v>
      </c>
      <c r="L140" s="36">
        <f t="shared" si="26"/>
        <v>5003749.3093449632</v>
      </c>
      <c r="M140" s="36">
        <f t="shared" si="27"/>
        <v>4783469.9865745315</v>
      </c>
      <c r="N140" s="40">
        <f>jan!M140</f>
        <v>4007554.8322009449</v>
      </c>
      <c r="O140" s="40">
        <f t="shared" si="29"/>
        <v>775915.15437358664</v>
      </c>
      <c r="P140" s="4"/>
      <c r="Q140" s="64"/>
      <c r="R140" s="4"/>
    </row>
    <row r="141" spans="1:18" s="34" customFormat="1" x14ac:dyDescent="0.3">
      <c r="A141" s="33">
        <v>822</v>
      </c>
      <c r="B141" s="34" t="s">
        <v>195</v>
      </c>
      <c r="C141" s="35">
        <v>11455</v>
      </c>
      <c r="D141" s="35">
        <v>4338</v>
      </c>
      <c r="E141" s="36">
        <f t="shared" si="21"/>
        <v>2640.6177962194561</v>
      </c>
      <c r="F141" s="37">
        <f t="shared" si="28"/>
        <v>0.77618861709344489</v>
      </c>
      <c r="G141" s="38">
        <f t="shared" si="22"/>
        <v>456.84796789158764</v>
      </c>
      <c r="H141" s="38">
        <f t="shared" si="23"/>
        <v>147.42356027540248</v>
      </c>
      <c r="I141" s="36">
        <f t="shared" si="24"/>
        <v>604.27152816699015</v>
      </c>
      <c r="J141" s="39">
        <f t="shared" si="30"/>
        <v>-36.105445463109675</v>
      </c>
      <c r="K141" s="36">
        <f t="shared" si="25"/>
        <v>568.16608270388042</v>
      </c>
      <c r="L141" s="36">
        <f t="shared" si="26"/>
        <v>2621329.8891884033</v>
      </c>
      <c r="M141" s="36">
        <f t="shared" si="27"/>
        <v>2464704.4667694331</v>
      </c>
      <c r="N141" s="40">
        <f>jan!M141</f>
        <v>1859713.6636760691</v>
      </c>
      <c r="O141" s="40">
        <f t="shared" si="29"/>
        <v>604990.803093364</v>
      </c>
      <c r="P141" s="4"/>
      <c r="Q141" s="64"/>
      <c r="R141" s="4"/>
    </row>
    <row r="142" spans="1:18" s="34" customFormat="1" x14ac:dyDescent="0.3">
      <c r="A142" s="33">
        <v>826</v>
      </c>
      <c r="B142" s="34" t="s">
        <v>196</v>
      </c>
      <c r="C142" s="35">
        <v>39184</v>
      </c>
      <c r="D142" s="35">
        <v>5940</v>
      </c>
      <c r="E142" s="36">
        <f t="shared" si="21"/>
        <v>6596.6329966329968</v>
      </c>
      <c r="F142" s="37">
        <f t="shared" si="28"/>
        <v>1.9390278481271059</v>
      </c>
      <c r="G142" s="38">
        <f t="shared" si="22"/>
        <v>-1916.7611523565367</v>
      </c>
      <c r="H142" s="38">
        <f t="shared" si="23"/>
        <v>0</v>
      </c>
      <c r="I142" s="36">
        <f t="shared" si="24"/>
        <v>-1916.7611523565367</v>
      </c>
      <c r="J142" s="39">
        <f t="shared" si="30"/>
        <v>-36.105445463109675</v>
      </c>
      <c r="K142" s="36">
        <f t="shared" si="25"/>
        <v>-1952.8665978196464</v>
      </c>
      <c r="L142" s="36">
        <f t="shared" si="26"/>
        <v>-11385561.244997827</v>
      </c>
      <c r="M142" s="36">
        <f t="shared" si="27"/>
        <v>-11600027.591048699</v>
      </c>
      <c r="N142" s="40">
        <f>jan!M142</f>
        <v>1287836.5519215884</v>
      </c>
      <c r="O142" s="40">
        <f t="shared" si="29"/>
        <v>-12887864.142970286</v>
      </c>
      <c r="P142" s="4"/>
      <c r="Q142" s="64"/>
      <c r="R142" s="4"/>
    </row>
    <row r="143" spans="1:18" s="34" customFormat="1" x14ac:dyDescent="0.3">
      <c r="A143" s="33">
        <v>827</v>
      </c>
      <c r="B143" s="34" t="s">
        <v>197</v>
      </c>
      <c r="C143" s="35">
        <v>6805</v>
      </c>
      <c r="D143" s="35">
        <v>1613</v>
      </c>
      <c r="E143" s="36">
        <f t="shared" si="21"/>
        <v>4218.8468691878488</v>
      </c>
      <c r="F143" s="37">
        <f t="shared" si="28"/>
        <v>1.2400965114346216</v>
      </c>
      <c r="G143" s="38">
        <f t="shared" si="22"/>
        <v>-490.08947588944801</v>
      </c>
      <c r="H143" s="38">
        <f t="shared" si="23"/>
        <v>0</v>
      </c>
      <c r="I143" s="36">
        <f t="shared" si="24"/>
        <v>-490.08947588944801</v>
      </c>
      <c r="J143" s="39">
        <f t="shared" si="30"/>
        <v>-36.105445463109675</v>
      </c>
      <c r="K143" s="36">
        <f t="shared" si="25"/>
        <v>-526.19492135255769</v>
      </c>
      <c r="L143" s="36">
        <f t="shared" si="26"/>
        <v>-790514.32460967964</v>
      </c>
      <c r="M143" s="36">
        <f t="shared" si="27"/>
        <v>-848752.40814167552</v>
      </c>
      <c r="N143" s="40">
        <f>jan!M143</f>
        <v>738942.7707490779</v>
      </c>
      <c r="O143" s="40">
        <f t="shared" si="29"/>
        <v>-1587695.1788907535</v>
      </c>
      <c r="P143" s="4"/>
      <c r="Q143" s="64"/>
      <c r="R143" s="4"/>
    </row>
    <row r="144" spans="1:18" s="34" customFormat="1" x14ac:dyDescent="0.3">
      <c r="A144" s="33">
        <v>828</v>
      </c>
      <c r="B144" s="34" t="s">
        <v>198</v>
      </c>
      <c r="C144" s="35">
        <v>10279</v>
      </c>
      <c r="D144" s="35">
        <v>2991</v>
      </c>
      <c r="E144" s="36">
        <f t="shared" si="21"/>
        <v>3436.6432631227012</v>
      </c>
      <c r="F144" s="37">
        <f t="shared" si="28"/>
        <v>1.010173977341863</v>
      </c>
      <c r="G144" s="38">
        <f t="shared" si="22"/>
        <v>-20.767312250359463</v>
      </c>
      <c r="H144" s="38">
        <f t="shared" si="23"/>
        <v>0</v>
      </c>
      <c r="I144" s="36">
        <f t="shared" si="24"/>
        <v>-20.767312250359463</v>
      </c>
      <c r="J144" s="39">
        <f t="shared" si="30"/>
        <v>-36.105445463109675</v>
      </c>
      <c r="K144" s="36">
        <f t="shared" si="25"/>
        <v>-56.872757713469142</v>
      </c>
      <c r="L144" s="36">
        <f t="shared" si="26"/>
        <v>-62115.030940825156</v>
      </c>
      <c r="M144" s="36">
        <f t="shared" si="27"/>
        <v>-170106.41832098621</v>
      </c>
      <c r="N144" s="40">
        <f>jan!M144</f>
        <v>1123238.0516494066</v>
      </c>
      <c r="O144" s="40">
        <f t="shared" si="29"/>
        <v>-1293344.4699703928</v>
      </c>
      <c r="P144" s="4"/>
      <c r="Q144" s="64"/>
      <c r="R144" s="4"/>
    </row>
    <row r="145" spans="1:18" s="34" customFormat="1" x14ac:dyDescent="0.3">
      <c r="A145" s="33">
        <v>829</v>
      </c>
      <c r="B145" s="34" t="s">
        <v>199</v>
      </c>
      <c r="C145" s="35">
        <v>8397</v>
      </c>
      <c r="D145" s="35">
        <v>2448</v>
      </c>
      <c r="E145" s="36">
        <f t="shared" si="21"/>
        <v>3430.1470588235293</v>
      </c>
      <c r="F145" s="37">
        <f t="shared" si="28"/>
        <v>1.0082644697112815</v>
      </c>
      <c r="G145" s="38">
        <f t="shared" si="22"/>
        <v>-16.869589670856293</v>
      </c>
      <c r="H145" s="38">
        <f t="shared" si="23"/>
        <v>0</v>
      </c>
      <c r="I145" s="36">
        <f t="shared" si="24"/>
        <v>-16.869589670856293</v>
      </c>
      <c r="J145" s="39">
        <f t="shared" si="30"/>
        <v>-36.105445463109675</v>
      </c>
      <c r="K145" s="36">
        <f t="shared" si="25"/>
        <v>-52.975035133965967</v>
      </c>
      <c r="L145" s="36">
        <f t="shared" si="26"/>
        <v>-41296.755514256205</v>
      </c>
      <c r="M145" s="36">
        <f t="shared" si="27"/>
        <v>-129682.88600794869</v>
      </c>
      <c r="N145" s="40">
        <f>jan!M145</f>
        <v>353824.65074244241</v>
      </c>
      <c r="O145" s="40">
        <f t="shared" si="29"/>
        <v>-483507.53675039113</v>
      </c>
      <c r="P145" s="4"/>
      <c r="Q145" s="64"/>
      <c r="R145" s="4"/>
    </row>
    <row r="146" spans="1:18" s="34" customFormat="1" x14ac:dyDescent="0.3">
      <c r="A146" s="33">
        <v>830</v>
      </c>
      <c r="B146" s="34" t="s">
        <v>200</v>
      </c>
      <c r="C146" s="35">
        <v>7093</v>
      </c>
      <c r="D146" s="35">
        <v>1443</v>
      </c>
      <c r="E146" s="36">
        <f t="shared" si="21"/>
        <v>4915.4539154539152</v>
      </c>
      <c r="F146" s="37">
        <f t="shared" si="28"/>
        <v>1.444858616981634</v>
      </c>
      <c r="G146" s="38">
        <f t="shared" si="22"/>
        <v>-908.05370364908788</v>
      </c>
      <c r="H146" s="38">
        <f t="shared" si="23"/>
        <v>0</v>
      </c>
      <c r="I146" s="36">
        <f t="shared" si="24"/>
        <v>-908.05370364908788</v>
      </c>
      <c r="J146" s="39">
        <f t="shared" si="30"/>
        <v>-36.105445463109675</v>
      </c>
      <c r="K146" s="36">
        <f t="shared" si="25"/>
        <v>-944.15914911219761</v>
      </c>
      <c r="L146" s="36">
        <f t="shared" si="26"/>
        <v>-1310321.4943656337</v>
      </c>
      <c r="M146" s="36">
        <f t="shared" si="27"/>
        <v>-1362421.6521689012</v>
      </c>
      <c r="N146" s="40">
        <f>jan!M146</f>
        <v>412594.58660317393</v>
      </c>
      <c r="O146" s="40">
        <f t="shared" si="29"/>
        <v>-1775016.2387720752</v>
      </c>
      <c r="P146" s="4"/>
      <c r="Q146" s="64"/>
      <c r="R146" s="4"/>
    </row>
    <row r="147" spans="1:18" s="34" customFormat="1" x14ac:dyDescent="0.3">
      <c r="A147" s="33">
        <v>831</v>
      </c>
      <c r="B147" s="34" t="s">
        <v>201</v>
      </c>
      <c r="C147" s="35">
        <v>5932</v>
      </c>
      <c r="D147" s="35">
        <v>1323</v>
      </c>
      <c r="E147" s="36">
        <f t="shared" si="21"/>
        <v>4483.7490551776264</v>
      </c>
      <c r="F147" s="37">
        <f t="shared" si="28"/>
        <v>1.3179624039173623</v>
      </c>
      <c r="G147" s="38">
        <f t="shared" si="22"/>
        <v>-649.0307874833145</v>
      </c>
      <c r="H147" s="38">
        <f t="shared" si="23"/>
        <v>0</v>
      </c>
      <c r="I147" s="36">
        <f t="shared" si="24"/>
        <v>-649.0307874833145</v>
      </c>
      <c r="J147" s="39">
        <f t="shared" si="30"/>
        <v>-36.105445463109675</v>
      </c>
      <c r="K147" s="36">
        <f t="shared" si="25"/>
        <v>-685.13623294642412</v>
      </c>
      <c r="L147" s="36">
        <f t="shared" si="26"/>
        <v>-858667.73184042505</v>
      </c>
      <c r="M147" s="36">
        <f t="shared" si="27"/>
        <v>-906435.23618811916</v>
      </c>
      <c r="N147" s="40">
        <f>jan!M147</f>
        <v>849745.86838253587</v>
      </c>
      <c r="O147" s="40">
        <f t="shared" si="29"/>
        <v>-1756181.1045706552</v>
      </c>
      <c r="P147" s="4"/>
      <c r="Q147" s="64"/>
      <c r="R147" s="4"/>
    </row>
    <row r="148" spans="1:18" s="34" customFormat="1" x14ac:dyDescent="0.3">
      <c r="A148" s="33">
        <v>833</v>
      </c>
      <c r="B148" s="34" t="s">
        <v>202</v>
      </c>
      <c r="C148" s="35">
        <v>18564</v>
      </c>
      <c r="D148" s="35">
        <v>2246</v>
      </c>
      <c r="E148" s="36">
        <f t="shared" si="21"/>
        <v>8265.3606411398032</v>
      </c>
      <c r="F148" s="37">
        <f t="shared" si="28"/>
        <v>2.42953707841016</v>
      </c>
      <c r="G148" s="38">
        <f t="shared" si="22"/>
        <v>-2917.9977390606205</v>
      </c>
      <c r="H148" s="38">
        <f t="shared" si="23"/>
        <v>0</v>
      </c>
      <c r="I148" s="36">
        <f t="shared" si="24"/>
        <v>-2917.9977390606205</v>
      </c>
      <c r="J148" s="39">
        <f t="shared" si="30"/>
        <v>-36.105445463109675</v>
      </c>
      <c r="K148" s="36">
        <f t="shared" si="25"/>
        <v>-2954.1031845237303</v>
      </c>
      <c r="L148" s="36">
        <f t="shared" si="26"/>
        <v>-6553822.9219301539</v>
      </c>
      <c r="M148" s="36">
        <f t="shared" si="27"/>
        <v>-6634915.752440298</v>
      </c>
      <c r="N148" s="40">
        <f>jan!M148</f>
        <v>345799.41403902159</v>
      </c>
      <c r="O148" s="40">
        <f t="shared" si="29"/>
        <v>-6980715.1664793193</v>
      </c>
      <c r="P148" s="4"/>
      <c r="Q148" s="64"/>
      <c r="R148" s="4"/>
    </row>
    <row r="149" spans="1:18" s="34" customFormat="1" x14ac:dyDescent="0.3">
      <c r="A149" s="33">
        <v>834</v>
      </c>
      <c r="B149" s="34" t="s">
        <v>203</v>
      </c>
      <c r="C149" s="35">
        <v>28862</v>
      </c>
      <c r="D149" s="35">
        <v>3727</v>
      </c>
      <c r="E149" s="36">
        <f t="shared" si="21"/>
        <v>7744.0300509793396</v>
      </c>
      <c r="F149" s="37">
        <f t="shared" si="28"/>
        <v>2.2762960942720945</v>
      </c>
      <c r="G149" s="38">
        <f t="shared" si="22"/>
        <v>-2605.1993849643422</v>
      </c>
      <c r="H149" s="38">
        <f t="shared" si="23"/>
        <v>0</v>
      </c>
      <c r="I149" s="36">
        <f t="shared" si="24"/>
        <v>-2605.1993849643422</v>
      </c>
      <c r="J149" s="39">
        <f t="shared" si="30"/>
        <v>-36.105445463109675</v>
      </c>
      <c r="K149" s="36">
        <f t="shared" si="25"/>
        <v>-2641.3048304274521</v>
      </c>
      <c r="L149" s="36">
        <f t="shared" si="26"/>
        <v>-9709578.1077621039</v>
      </c>
      <c r="M149" s="36">
        <f t="shared" si="27"/>
        <v>-9844143.1030031145</v>
      </c>
      <c r="N149" s="40">
        <f>jan!M149</f>
        <v>242816.12472103065</v>
      </c>
      <c r="O149" s="40">
        <f t="shared" si="29"/>
        <v>-10086959.227724144</v>
      </c>
      <c r="P149" s="4"/>
      <c r="Q149" s="64"/>
      <c r="R149" s="4"/>
    </row>
    <row r="150" spans="1:18" s="34" customFormat="1" x14ac:dyDescent="0.3">
      <c r="A150" s="33">
        <v>901</v>
      </c>
      <c r="B150" s="34" t="s">
        <v>204</v>
      </c>
      <c r="C150" s="35">
        <v>17391</v>
      </c>
      <c r="D150" s="35">
        <v>6920</v>
      </c>
      <c r="E150" s="36">
        <f t="shared" si="21"/>
        <v>2513.150289017341</v>
      </c>
      <c r="F150" s="37">
        <f t="shared" si="28"/>
        <v>0.73872055629297306</v>
      </c>
      <c r="G150" s="38">
        <f t="shared" si="22"/>
        <v>533.32847221285658</v>
      </c>
      <c r="H150" s="38">
        <f t="shared" si="23"/>
        <v>192.03718779614275</v>
      </c>
      <c r="I150" s="36">
        <f t="shared" si="24"/>
        <v>725.36566000899938</v>
      </c>
      <c r="J150" s="39">
        <f t="shared" si="30"/>
        <v>-36.105445463109675</v>
      </c>
      <c r="K150" s="36">
        <f t="shared" si="25"/>
        <v>689.26021454588977</v>
      </c>
      <c r="L150" s="36">
        <f t="shared" si="26"/>
        <v>5019530.3672622759</v>
      </c>
      <c r="M150" s="36">
        <f t="shared" si="27"/>
        <v>4769680.6846575569</v>
      </c>
      <c r="N150" s="40">
        <f>jan!M150</f>
        <v>3611726.0840567993</v>
      </c>
      <c r="O150" s="40">
        <f t="shared" si="29"/>
        <v>1157954.6006007576</v>
      </c>
      <c r="P150" s="4"/>
      <c r="Q150" s="64"/>
      <c r="R150" s="4"/>
    </row>
    <row r="151" spans="1:18" s="34" customFormat="1" x14ac:dyDescent="0.3">
      <c r="A151" s="33">
        <v>904</v>
      </c>
      <c r="B151" s="34" t="s">
        <v>205</v>
      </c>
      <c r="C151" s="35">
        <v>67224</v>
      </c>
      <c r="D151" s="35">
        <v>22550</v>
      </c>
      <c r="E151" s="36">
        <f t="shared" si="21"/>
        <v>2981.1086474501108</v>
      </c>
      <c r="F151" s="37">
        <f t="shared" si="28"/>
        <v>0.87627319704593398</v>
      </c>
      <c r="G151" s="38">
        <f t="shared" si="22"/>
        <v>252.55345715319481</v>
      </c>
      <c r="H151" s="38">
        <f t="shared" si="23"/>
        <v>28.251762344673349</v>
      </c>
      <c r="I151" s="36">
        <f t="shared" si="24"/>
        <v>280.80521949786817</v>
      </c>
      <c r="J151" s="39">
        <f t="shared" si="30"/>
        <v>-36.105445463109675</v>
      </c>
      <c r="K151" s="36">
        <f t="shared" si="25"/>
        <v>244.69977403475849</v>
      </c>
      <c r="L151" s="36">
        <f t="shared" si="26"/>
        <v>6332157.6996769272</v>
      </c>
      <c r="M151" s="36">
        <f t="shared" si="27"/>
        <v>5517979.9044838035</v>
      </c>
      <c r="N151" s="40">
        <f>jan!M151</f>
        <v>3755659.1322949165</v>
      </c>
      <c r="O151" s="40">
        <f t="shared" si="29"/>
        <v>1762320.772188887</v>
      </c>
      <c r="P151" s="4"/>
      <c r="Q151" s="64"/>
      <c r="R151" s="4"/>
    </row>
    <row r="152" spans="1:18" s="34" customFormat="1" x14ac:dyDescent="0.3">
      <c r="A152" s="33">
        <v>906</v>
      </c>
      <c r="B152" s="34" t="s">
        <v>206</v>
      </c>
      <c r="C152" s="35">
        <v>128855</v>
      </c>
      <c r="D152" s="35">
        <v>44313</v>
      </c>
      <c r="E152" s="36">
        <f t="shared" si="21"/>
        <v>2907.8374291968498</v>
      </c>
      <c r="F152" s="37">
        <f t="shared" si="28"/>
        <v>0.85473570470222027</v>
      </c>
      <c r="G152" s="38">
        <f t="shared" si="22"/>
        <v>296.51618810515134</v>
      </c>
      <c r="H152" s="38">
        <f t="shared" si="23"/>
        <v>53.896688733314676</v>
      </c>
      <c r="I152" s="36">
        <f t="shared" si="24"/>
        <v>350.41287683846599</v>
      </c>
      <c r="J152" s="39">
        <f t="shared" si="30"/>
        <v>-36.105445463109675</v>
      </c>
      <c r="K152" s="36">
        <f t="shared" si="25"/>
        <v>314.30743137535632</v>
      </c>
      <c r="L152" s="36">
        <f t="shared" si="26"/>
        <v>15527845.811342943</v>
      </c>
      <c r="M152" s="36">
        <f t="shared" si="27"/>
        <v>13927905.206536165</v>
      </c>
      <c r="N152" s="40">
        <f>jan!M152</f>
        <v>9390436.6709261611</v>
      </c>
      <c r="O152" s="40">
        <f t="shared" si="29"/>
        <v>4537468.5356100034</v>
      </c>
      <c r="P152" s="4"/>
      <c r="Q152" s="64"/>
      <c r="R152" s="4"/>
    </row>
    <row r="153" spans="1:18" s="34" customFormat="1" x14ac:dyDescent="0.3">
      <c r="A153" s="33">
        <v>911</v>
      </c>
      <c r="B153" s="34" t="s">
        <v>207</v>
      </c>
      <c r="C153" s="35">
        <v>6130</v>
      </c>
      <c r="D153" s="35">
        <v>2473</v>
      </c>
      <c r="E153" s="36">
        <f t="shared" si="21"/>
        <v>2478.7707238172261</v>
      </c>
      <c r="F153" s="37">
        <f t="shared" si="28"/>
        <v>0.72861495630528994</v>
      </c>
      <c r="G153" s="38">
        <f t="shared" si="22"/>
        <v>553.95621133292559</v>
      </c>
      <c r="H153" s="38">
        <f t="shared" si="23"/>
        <v>204.07003561618296</v>
      </c>
      <c r="I153" s="36">
        <f t="shared" si="24"/>
        <v>758.02624694910855</v>
      </c>
      <c r="J153" s="39">
        <f t="shared" si="30"/>
        <v>-36.105445463109675</v>
      </c>
      <c r="K153" s="36">
        <f t="shared" si="25"/>
        <v>721.92080148599894</v>
      </c>
      <c r="L153" s="36">
        <f t="shared" si="26"/>
        <v>1874598.9087051454</v>
      </c>
      <c r="M153" s="36">
        <f t="shared" si="27"/>
        <v>1785310.1420748753</v>
      </c>
      <c r="N153" s="40">
        <f>jan!M153</f>
        <v>1559133.584663651</v>
      </c>
      <c r="O153" s="40">
        <f t="shared" si="29"/>
        <v>226176.55741122435</v>
      </c>
      <c r="P153" s="4"/>
      <c r="Q153" s="64"/>
      <c r="R153" s="4"/>
    </row>
    <row r="154" spans="1:18" s="34" customFormat="1" x14ac:dyDescent="0.3">
      <c r="A154" s="33">
        <v>912</v>
      </c>
      <c r="B154" s="34" t="s">
        <v>208</v>
      </c>
      <c r="C154" s="35">
        <v>4955</v>
      </c>
      <c r="D154" s="35">
        <v>2036</v>
      </c>
      <c r="E154" s="36">
        <f t="shared" si="21"/>
        <v>2433.6935166994108</v>
      </c>
      <c r="F154" s="37">
        <f t="shared" si="28"/>
        <v>0.71536486948647637</v>
      </c>
      <c r="G154" s="38">
        <f t="shared" si="22"/>
        <v>581.00253560361477</v>
      </c>
      <c r="H154" s="38">
        <f t="shared" si="23"/>
        <v>219.84705810741832</v>
      </c>
      <c r="I154" s="36">
        <f t="shared" si="24"/>
        <v>800.84959371103309</v>
      </c>
      <c r="J154" s="39">
        <f t="shared" si="30"/>
        <v>-36.105445463109675</v>
      </c>
      <c r="K154" s="36">
        <f t="shared" si="25"/>
        <v>764.74414824792348</v>
      </c>
      <c r="L154" s="36">
        <f t="shared" si="26"/>
        <v>1630529.7727956634</v>
      </c>
      <c r="M154" s="36">
        <f t="shared" si="27"/>
        <v>1557019.0858327723</v>
      </c>
      <c r="N154" s="40">
        <f>jan!M154</f>
        <v>1224548.2524768272</v>
      </c>
      <c r="O154" s="40">
        <f t="shared" si="29"/>
        <v>332470.83335594507</v>
      </c>
      <c r="P154" s="4"/>
      <c r="Q154" s="64"/>
      <c r="R154" s="4"/>
    </row>
    <row r="155" spans="1:18" s="34" customFormat="1" x14ac:dyDescent="0.3">
      <c r="A155" s="33">
        <v>914</v>
      </c>
      <c r="B155" s="34" t="s">
        <v>209</v>
      </c>
      <c r="C155" s="35">
        <v>17039</v>
      </c>
      <c r="D155" s="35">
        <v>6014</v>
      </c>
      <c r="E155" s="36">
        <f t="shared" si="21"/>
        <v>2833.2224808779515</v>
      </c>
      <c r="F155" s="37">
        <f t="shared" si="28"/>
        <v>0.83280323358388531</v>
      </c>
      <c r="G155" s="38">
        <f t="shared" si="22"/>
        <v>341.28515709649037</v>
      </c>
      <c r="H155" s="38">
        <f t="shared" si="23"/>
        <v>80.011920644929091</v>
      </c>
      <c r="I155" s="36">
        <f t="shared" si="24"/>
        <v>421.29707774141946</v>
      </c>
      <c r="J155" s="39">
        <f t="shared" si="30"/>
        <v>-36.105445463109675</v>
      </c>
      <c r="K155" s="36">
        <f t="shared" si="25"/>
        <v>385.19163227830978</v>
      </c>
      <c r="L155" s="36">
        <f t="shared" si="26"/>
        <v>2533680.6255368968</v>
      </c>
      <c r="M155" s="36">
        <f t="shared" si="27"/>
        <v>2316542.4765217551</v>
      </c>
      <c r="N155" s="40">
        <f>jan!M155</f>
        <v>1441215.7614909827</v>
      </c>
      <c r="O155" s="40">
        <f t="shared" si="29"/>
        <v>875326.71503077238</v>
      </c>
      <c r="P155" s="4"/>
      <c r="Q155" s="64"/>
      <c r="R155" s="4"/>
    </row>
    <row r="156" spans="1:18" s="34" customFormat="1" x14ac:dyDescent="0.3">
      <c r="A156" s="33">
        <v>919</v>
      </c>
      <c r="B156" s="34" t="s">
        <v>210</v>
      </c>
      <c r="C156" s="35">
        <v>18027</v>
      </c>
      <c r="D156" s="35">
        <v>5618</v>
      </c>
      <c r="E156" s="36">
        <f t="shared" si="21"/>
        <v>3208.7931648273407</v>
      </c>
      <c r="F156" s="37">
        <f t="shared" si="28"/>
        <v>0.94319925159636431</v>
      </c>
      <c r="G156" s="38">
        <f t="shared" si="22"/>
        <v>115.94274672685687</v>
      </c>
      <c r="H156" s="38">
        <f t="shared" si="23"/>
        <v>0</v>
      </c>
      <c r="I156" s="36">
        <f t="shared" si="24"/>
        <v>115.94274672685687</v>
      </c>
      <c r="J156" s="39">
        <f t="shared" si="30"/>
        <v>-36.105445463109675</v>
      </c>
      <c r="K156" s="36">
        <f t="shared" si="25"/>
        <v>79.837301263747193</v>
      </c>
      <c r="L156" s="36">
        <f t="shared" si="26"/>
        <v>651366.3511114819</v>
      </c>
      <c r="M156" s="36">
        <f t="shared" si="27"/>
        <v>448525.95849973173</v>
      </c>
      <c r="N156" s="40">
        <f>jan!M156</f>
        <v>1443899.991362877</v>
      </c>
      <c r="O156" s="40">
        <f t="shared" si="29"/>
        <v>-995374.03286314523</v>
      </c>
      <c r="P156" s="4"/>
      <c r="Q156" s="64"/>
      <c r="R156" s="4"/>
    </row>
    <row r="157" spans="1:18" s="34" customFormat="1" x14ac:dyDescent="0.3">
      <c r="A157" s="33">
        <v>926</v>
      </c>
      <c r="B157" s="34" t="s">
        <v>211</v>
      </c>
      <c r="C157" s="35">
        <v>30292</v>
      </c>
      <c r="D157" s="35">
        <v>10577</v>
      </c>
      <c r="E157" s="36">
        <f t="shared" si="21"/>
        <v>2863.9500803630517</v>
      </c>
      <c r="F157" s="37">
        <f t="shared" si="28"/>
        <v>0.84183536727058828</v>
      </c>
      <c r="G157" s="38">
        <f t="shared" si="22"/>
        <v>322.84859740543021</v>
      </c>
      <c r="H157" s="38">
        <f t="shared" si="23"/>
        <v>69.257260825144016</v>
      </c>
      <c r="I157" s="36">
        <f t="shared" si="24"/>
        <v>392.1058582305742</v>
      </c>
      <c r="J157" s="39">
        <f t="shared" si="30"/>
        <v>-36.105445463109675</v>
      </c>
      <c r="K157" s="36">
        <f t="shared" si="25"/>
        <v>356.00041276746452</v>
      </c>
      <c r="L157" s="36">
        <f t="shared" si="26"/>
        <v>4147303.6625047834</v>
      </c>
      <c r="M157" s="36">
        <f t="shared" si="27"/>
        <v>3765416.3658414721</v>
      </c>
      <c r="N157" s="40">
        <f>jan!M157</f>
        <v>2592777.0218307469</v>
      </c>
      <c r="O157" s="40">
        <f t="shared" si="29"/>
        <v>1172639.3440107252</v>
      </c>
      <c r="P157" s="4"/>
      <c r="Q157" s="64"/>
      <c r="R157" s="4"/>
    </row>
    <row r="158" spans="1:18" s="34" customFormat="1" x14ac:dyDescent="0.3">
      <c r="A158" s="33">
        <v>928</v>
      </c>
      <c r="B158" s="34" t="s">
        <v>212</v>
      </c>
      <c r="C158" s="35">
        <v>13027</v>
      </c>
      <c r="D158" s="35">
        <v>5147</v>
      </c>
      <c r="E158" s="36">
        <f t="shared" si="21"/>
        <v>2530.988925587721</v>
      </c>
      <c r="F158" s="37">
        <f t="shared" si="28"/>
        <v>0.74396408175516571</v>
      </c>
      <c r="G158" s="38">
        <f t="shared" si="22"/>
        <v>522.62529027062862</v>
      </c>
      <c r="H158" s="38">
        <f t="shared" si="23"/>
        <v>185.79366499650973</v>
      </c>
      <c r="I158" s="36">
        <f t="shared" si="24"/>
        <v>708.41895526713836</v>
      </c>
      <c r="J158" s="39">
        <f t="shared" si="30"/>
        <v>-36.105445463109675</v>
      </c>
      <c r="K158" s="36">
        <f t="shared" si="25"/>
        <v>672.31350980402863</v>
      </c>
      <c r="L158" s="36">
        <f t="shared" si="26"/>
        <v>3646232.3627599613</v>
      </c>
      <c r="M158" s="36">
        <f t="shared" si="27"/>
        <v>3460397.6349613355</v>
      </c>
      <c r="N158" s="40">
        <f>jan!M158</f>
        <v>3135185.0223468714</v>
      </c>
      <c r="O158" s="40">
        <f t="shared" si="29"/>
        <v>325212.61261446401</v>
      </c>
      <c r="P158" s="4"/>
      <c r="Q158" s="64"/>
      <c r="R158" s="4"/>
    </row>
    <row r="159" spans="1:18" s="34" customFormat="1" x14ac:dyDescent="0.3">
      <c r="A159" s="33">
        <v>929</v>
      </c>
      <c r="B159" s="34" t="s">
        <v>213</v>
      </c>
      <c r="C159" s="35">
        <v>5895</v>
      </c>
      <c r="D159" s="35">
        <v>1847</v>
      </c>
      <c r="E159" s="36">
        <f t="shared" si="21"/>
        <v>3191.6621548456956</v>
      </c>
      <c r="F159" s="37">
        <f t="shared" si="28"/>
        <v>0.93816372734665876</v>
      </c>
      <c r="G159" s="38">
        <f t="shared" si="22"/>
        <v>126.22135271584392</v>
      </c>
      <c r="H159" s="38">
        <f t="shared" si="23"/>
        <v>0</v>
      </c>
      <c r="I159" s="36">
        <f t="shared" si="24"/>
        <v>126.22135271584392</v>
      </c>
      <c r="J159" s="39">
        <f t="shared" si="30"/>
        <v>-36.105445463109675</v>
      </c>
      <c r="K159" s="36">
        <f t="shared" si="25"/>
        <v>90.115907252734246</v>
      </c>
      <c r="L159" s="36">
        <f t="shared" si="26"/>
        <v>233130.83846616372</v>
      </c>
      <c r="M159" s="36">
        <f t="shared" si="27"/>
        <v>166444.08069580016</v>
      </c>
      <c r="N159" s="40">
        <f>jan!M159</f>
        <v>949120.27127932187</v>
      </c>
      <c r="O159" s="40">
        <f t="shared" si="29"/>
        <v>-782676.19058352173</v>
      </c>
      <c r="P159" s="4"/>
      <c r="Q159" s="64"/>
      <c r="R159" s="4"/>
    </row>
    <row r="160" spans="1:18" s="34" customFormat="1" x14ac:dyDescent="0.3">
      <c r="A160" s="33">
        <v>935</v>
      </c>
      <c r="B160" s="34" t="s">
        <v>214</v>
      </c>
      <c r="C160" s="35">
        <v>5304</v>
      </c>
      <c r="D160" s="35">
        <v>1317</v>
      </c>
      <c r="E160" s="36">
        <f t="shared" si="21"/>
        <v>4027.3348519362185</v>
      </c>
      <c r="F160" s="37">
        <f t="shared" si="28"/>
        <v>1.183803075845367</v>
      </c>
      <c r="G160" s="38">
        <f t="shared" si="22"/>
        <v>-375.18226553846978</v>
      </c>
      <c r="H160" s="38">
        <f t="shared" si="23"/>
        <v>0</v>
      </c>
      <c r="I160" s="36">
        <f t="shared" si="24"/>
        <v>-375.18226553846978</v>
      </c>
      <c r="J160" s="39">
        <f t="shared" si="30"/>
        <v>-36.105445463109675</v>
      </c>
      <c r="K160" s="36">
        <f t="shared" si="25"/>
        <v>-411.28771100157945</v>
      </c>
      <c r="L160" s="36">
        <f t="shared" si="26"/>
        <v>-494115.0437141647</v>
      </c>
      <c r="M160" s="36">
        <f t="shared" si="27"/>
        <v>-541665.91538908018</v>
      </c>
      <c r="N160" s="40">
        <f>jan!M160</f>
        <v>919625.93247150397</v>
      </c>
      <c r="O160" s="40">
        <f t="shared" si="29"/>
        <v>-1461291.847860584</v>
      </c>
      <c r="P160" s="4"/>
      <c r="Q160" s="64"/>
      <c r="R160" s="4"/>
    </row>
    <row r="161" spans="1:18" s="34" customFormat="1" x14ac:dyDescent="0.3">
      <c r="A161" s="33">
        <v>937</v>
      </c>
      <c r="B161" s="34" t="s">
        <v>215</v>
      </c>
      <c r="C161" s="35">
        <v>9497</v>
      </c>
      <c r="D161" s="35">
        <v>3582</v>
      </c>
      <c r="E161" s="36">
        <f t="shared" si="21"/>
        <v>2651.3121161362369</v>
      </c>
      <c r="F161" s="37">
        <f t="shared" si="28"/>
        <v>0.77933212744880376</v>
      </c>
      <c r="G161" s="38">
        <f t="shared" si="22"/>
        <v>450.43137594151909</v>
      </c>
      <c r="H161" s="38">
        <f t="shared" si="23"/>
        <v>143.6805483045292</v>
      </c>
      <c r="I161" s="36">
        <f t="shared" si="24"/>
        <v>594.11192424604826</v>
      </c>
      <c r="J161" s="39">
        <f t="shared" si="30"/>
        <v>-36.105445463109675</v>
      </c>
      <c r="K161" s="36">
        <f t="shared" si="25"/>
        <v>558.00647878293853</v>
      </c>
      <c r="L161" s="36">
        <f t="shared" si="26"/>
        <v>2128108.9126493447</v>
      </c>
      <c r="M161" s="36">
        <f t="shared" si="27"/>
        <v>1998779.2070004859</v>
      </c>
      <c r="N161" s="40">
        <f>jan!M161</f>
        <v>1869501.7388860481</v>
      </c>
      <c r="O161" s="40">
        <f t="shared" si="29"/>
        <v>129277.46811443777</v>
      </c>
      <c r="P161" s="4"/>
      <c r="Q161" s="64"/>
      <c r="R161" s="4"/>
    </row>
    <row r="162" spans="1:18" s="34" customFormat="1" x14ac:dyDescent="0.3">
      <c r="A162" s="33">
        <v>938</v>
      </c>
      <c r="B162" s="34" t="s">
        <v>216</v>
      </c>
      <c r="C162" s="35">
        <v>4629</v>
      </c>
      <c r="D162" s="35">
        <v>1204</v>
      </c>
      <c r="E162" s="36">
        <f t="shared" si="21"/>
        <v>3844.6843853820596</v>
      </c>
      <c r="F162" s="37">
        <f t="shared" si="28"/>
        <v>1.1301144226638589</v>
      </c>
      <c r="G162" s="38">
        <f t="shared" si="22"/>
        <v>-265.59198560597451</v>
      </c>
      <c r="H162" s="38">
        <f t="shared" si="23"/>
        <v>0</v>
      </c>
      <c r="I162" s="36">
        <f t="shared" si="24"/>
        <v>-265.59198560597451</v>
      </c>
      <c r="J162" s="39">
        <f t="shared" si="30"/>
        <v>-36.105445463109675</v>
      </c>
      <c r="K162" s="36">
        <f t="shared" si="25"/>
        <v>-301.69743106908419</v>
      </c>
      <c r="L162" s="36">
        <f t="shared" si="26"/>
        <v>-319772.75066959334</v>
      </c>
      <c r="M162" s="36">
        <f t="shared" si="27"/>
        <v>-363243.70700717735</v>
      </c>
      <c r="N162" s="40">
        <f>jan!M162</f>
        <v>705567.13948040304</v>
      </c>
      <c r="O162" s="40">
        <f t="shared" si="29"/>
        <v>-1068810.8464875803</v>
      </c>
      <c r="P162" s="4"/>
      <c r="Q162" s="64"/>
      <c r="R162" s="4"/>
    </row>
    <row r="163" spans="1:18" s="34" customFormat="1" x14ac:dyDescent="0.3">
      <c r="A163" s="33">
        <v>940</v>
      </c>
      <c r="B163" s="34" t="s">
        <v>217</v>
      </c>
      <c r="C163" s="35">
        <v>11056</v>
      </c>
      <c r="D163" s="35">
        <v>1242</v>
      </c>
      <c r="E163" s="36">
        <f t="shared" si="21"/>
        <v>8901.7713365539457</v>
      </c>
      <c r="F163" s="37">
        <f t="shared" si="28"/>
        <v>2.6166049449844895</v>
      </c>
      <c r="G163" s="38">
        <f t="shared" si="22"/>
        <v>-3299.844156309106</v>
      </c>
      <c r="H163" s="38">
        <f t="shared" si="23"/>
        <v>0</v>
      </c>
      <c r="I163" s="36">
        <f t="shared" si="24"/>
        <v>-3299.844156309106</v>
      </c>
      <c r="J163" s="39">
        <f t="shared" si="30"/>
        <v>-36.105445463109675</v>
      </c>
      <c r="K163" s="36">
        <f t="shared" si="25"/>
        <v>-3335.9496017722158</v>
      </c>
      <c r="L163" s="36">
        <f t="shared" si="26"/>
        <v>-4098406.4421359096</v>
      </c>
      <c r="M163" s="36">
        <f t="shared" si="27"/>
        <v>-4143249.405401092</v>
      </c>
      <c r="N163" s="40">
        <f>jan!M163</f>
        <v>-296.31690273146052</v>
      </c>
      <c r="O163" s="40">
        <f t="shared" si="29"/>
        <v>-4142953.0884983605</v>
      </c>
      <c r="P163" s="4"/>
      <c r="Q163" s="64"/>
      <c r="R163" s="4"/>
    </row>
    <row r="164" spans="1:18" s="34" customFormat="1" x14ac:dyDescent="0.3">
      <c r="A164" s="33">
        <v>941</v>
      </c>
      <c r="B164" s="34" t="s">
        <v>218</v>
      </c>
      <c r="C164" s="35">
        <v>21408</v>
      </c>
      <c r="D164" s="35">
        <v>945</v>
      </c>
      <c r="E164" s="36">
        <f t="shared" si="21"/>
        <v>22653.968253968254</v>
      </c>
      <c r="F164" s="37">
        <f t="shared" si="28"/>
        <v>6.6589539447552344</v>
      </c>
      <c r="G164" s="38">
        <f t="shared" si="22"/>
        <v>-11551.162306757691</v>
      </c>
      <c r="H164" s="38">
        <f t="shared" si="23"/>
        <v>0</v>
      </c>
      <c r="I164" s="36">
        <f t="shared" si="24"/>
        <v>-11551.162306757691</v>
      </c>
      <c r="J164" s="39">
        <f t="shared" si="30"/>
        <v>-36.105445463109675</v>
      </c>
      <c r="K164" s="36">
        <f t="shared" si="25"/>
        <v>-11587.267752220801</v>
      </c>
      <c r="L164" s="36">
        <f t="shared" si="26"/>
        <v>-10915848.379886018</v>
      </c>
      <c r="M164" s="36">
        <f t="shared" si="27"/>
        <v>-10949968.025848657</v>
      </c>
      <c r="N164" s="40">
        <f>jan!M164</f>
        <v>-426903.71938251297</v>
      </c>
      <c r="O164" s="40">
        <f t="shared" si="29"/>
        <v>-10523064.306466144</v>
      </c>
      <c r="P164" s="4"/>
      <c r="Q164" s="64"/>
      <c r="R164" s="4"/>
    </row>
    <row r="165" spans="1:18" s="34" customFormat="1" x14ac:dyDescent="0.3">
      <c r="A165" s="33">
        <v>1001</v>
      </c>
      <c r="B165" s="34" t="s">
        <v>219</v>
      </c>
      <c r="C165" s="35">
        <v>265687</v>
      </c>
      <c r="D165" s="35">
        <v>88447</v>
      </c>
      <c r="E165" s="36">
        <f t="shared" si="21"/>
        <v>3003.9119472678553</v>
      </c>
      <c r="F165" s="37">
        <f t="shared" si="28"/>
        <v>0.88297604581717326</v>
      </c>
      <c r="G165" s="38">
        <f t="shared" si="22"/>
        <v>238.87147726254807</v>
      </c>
      <c r="H165" s="38">
        <f t="shared" si="23"/>
        <v>20.270607408462752</v>
      </c>
      <c r="I165" s="36">
        <f t="shared" si="24"/>
        <v>259.14208467101082</v>
      </c>
      <c r="J165" s="39">
        <f t="shared" si="30"/>
        <v>-36.105445463109675</v>
      </c>
      <c r="K165" s="36">
        <f t="shared" si="25"/>
        <v>223.03663920790115</v>
      </c>
      <c r="L165" s="36">
        <f t="shared" si="26"/>
        <v>22920339.962896895</v>
      </c>
      <c r="M165" s="36">
        <f t="shared" si="27"/>
        <v>19726921.628021233</v>
      </c>
      <c r="N165" s="40">
        <f>jan!M165</f>
        <v>10335806.488650652</v>
      </c>
      <c r="O165" s="40">
        <f t="shared" si="29"/>
        <v>9391115.1393705811</v>
      </c>
      <c r="P165" s="4"/>
      <c r="Q165" s="64"/>
      <c r="R165" s="4"/>
    </row>
    <row r="166" spans="1:18" s="34" customFormat="1" x14ac:dyDescent="0.3">
      <c r="A166" s="33">
        <v>1002</v>
      </c>
      <c r="B166" s="34" t="s">
        <v>220</v>
      </c>
      <c r="C166" s="35">
        <v>43200</v>
      </c>
      <c r="D166" s="35">
        <v>15529</v>
      </c>
      <c r="E166" s="36">
        <f t="shared" si="21"/>
        <v>2781.8919441045787</v>
      </c>
      <c r="F166" s="37">
        <f t="shared" si="28"/>
        <v>0.81771503020593717</v>
      </c>
      <c r="G166" s="38">
        <f t="shared" si="22"/>
        <v>372.08347916051406</v>
      </c>
      <c r="H166" s="38">
        <f t="shared" si="23"/>
        <v>97.977608515609575</v>
      </c>
      <c r="I166" s="36">
        <f t="shared" si="24"/>
        <v>470.06108767612363</v>
      </c>
      <c r="J166" s="39">
        <f t="shared" si="30"/>
        <v>-36.105445463109675</v>
      </c>
      <c r="K166" s="36">
        <f t="shared" si="25"/>
        <v>433.95564221301396</v>
      </c>
      <c r="L166" s="36">
        <f t="shared" si="26"/>
        <v>7299578.630522524</v>
      </c>
      <c r="M166" s="36">
        <f t="shared" si="27"/>
        <v>6738897.1679258933</v>
      </c>
      <c r="N166" s="40">
        <f>jan!M166</f>
        <v>4801364.127069083</v>
      </c>
      <c r="O166" s="40">
        <f t="shared" si="29"/>
        <v>1937533.0408568103</v>
      </c>
      <c r="P166" s="4"/>
      <c r="Q166" s="64"/>
      <c r="R166" s="4"/>
    </row>
    <row r="167" spans="1:18" s="34" customFormat="1" x14ac:dyDescent="0.3">
      <c r="A167" s="33">
        <v>1003</v>
      </c>
      <c r="B167" s="34" t="s">
        <v>221</v>
      </c>
      <c r="C167" s="35">
        <v>27449</v>
      </c>
      <c r="D167" s="35">
        <v>9705</v>
      </c>
      <c r="E167" s="36">
        <f t="shared" si="21"/>
        <v>2828.3359093250901</v>
      </c>
      <c r="F167" s="37">
        <f t="shared" si="28"/>
        <v>0.83136686470786936</v>
      </c>
      <c r="G167" s="38">
        <f t="shared" si="22"/>
        <v>344.2171000282072</v>
      </c>
      <c r="H167" s="38">
        <f t="shared" si="23"/>
        <v>81.722220688430568</v>
      </c>
      <c r="I167" s="36">
        <f t="shared" si="24"/>
        <v>425.93932071663778</v>
      </c>
      <c r="J167" s="39">
        <f t="shared" si="30"/>
        <v>-36.105445463109675</v>
      </c>
      <c r="K167" s="36">
        <f t="shared" si="25"/>
        <v>389.83387525352811</v>
      </c>
      <c r="L167" s="36">
        <f t="shared" si="26"/>
        <v>4133741.1075549698</v>
      </c>
      <c r="M167" s="36">
        <f t="shared" si="27"/>
        <v>3783337.7593354904</v>
      </c>
      <c r="N167" s="40">
        <f>jan!M167</f>
        <v>2664746.3360941112</v>
      </c>
      <c r="O167" s="40">
        <f t="shared" si="29"/>
        <v>1118591.4232413792</v>
      </c>
      <c r="P167" s="4"/>
      <c r="Q167" s="64"/>
      <c r="R167" s="4"/>
    </row>
    <row r="168" spans="1:18" s="34" customFormat="1" x14ac:dyDescent="0.3">
      <c r="A168" s="33">
        <v>1004</v>
      </c>
      <c r="B168" s="34" t="s">
        <v>222</v>
      </c>
      <c r="C168" s="35">
        <v>29688</v>
      </c>
      <c r="D168" s="35">
        <v>9096</v>
      </c>
      <c r="E168" s="36">
        <f t="shared" si="21"/>
        <v>3263.8522427440635</v>
      </c>
      <c r="F168" s="37">
        <f t="shared" si="28"/>
        <v>0.95938343001393245</v>
      </c>
      <c r="G168" s="38">
        <f t="shared" si="22"/>
        <v>82.907299976823197</v>
      </c>
      <c r="H168" s="38">
        <f t="shared" si="23"/>
        <v>0</v>
      </c>
      <c r="I168" s="36">
        <f t="shared" si="24"/>
        <v>82.907299976823197</v>
      </c>
      <c r="J168" s="39">
        <f t="shared" si="30"/>
        <v>-36.105445463109675</v>
      </c>
      <c r="K168" s="36">
        <f t="shared" si="25"/>
        <v>46.801854513713522</v>
      </c>
      <c r="L168" s="36">
        <f t="shared" si="26"/>
        <v>754124.80058918381</v>
      </c>
      <c r="M168" s="36">
        <f t="shared" si="27"/>
        <v>425709.66865673818</v>
      </c>
      <c r="N168" s="40">
        <f>jan!M168</f>
        <v>453566.10422927007</v>
      </c>
      <c r="O168" s="40">
        <f t="shared" si="29"/>
        <v>-27856.435572531889</v>
      </c>
      <c r="P168" s="4"/>
      <c r="Q168" s="64"/>
      <c r="R168" s="4"/>
    </row>
    <row r="169" spans="1:18" s="34" customFormat="1" x14ac:dyDescent="0.3">
      <c r="A169" s="33">
        <v>1014</v>
      </c>
      <c r="B169" s="34" t="s">
        <v>223</v>
      </c>
      <c r="C169" s="35">
        <v>39048</v>
      </c>
      <c r="D169" s="35">
        <v>14308</v>
      </c>
      <c r="E169" s="36">
        <f t="shared" si="21"/>
        <v>2729.1025999440872</v>
      </c>
      <c r="F169" s="37">
        <f t="shared" si="28"/>
        <v>0.80219802198919921</v>
      </c>
      <c r="G169" s="38">
        <f t="shared" si="22"/>
        <v>403.75708565680895</v>
      </c>
      <c r="H169" s="38">
        <f t="shared" si="23"/>
        <v>116.45387897178161</v>
      </c>
      <c r="I169" s="36">
        <f t="shared" si="24"/>
        <v>520.21096462859055</v>
      </c>
      <c r="J169" s="39">
        <f t="shared" si="30"/>
        <v>-36.105445463109675</v>
      </c>
      <c r="K169" s="36">
        <f t="shared" si="25"/>
        <v>484.10551916548087</v>
      </c>
      <c r="L169" s="36">
        <f t="shared" si="26"/>
        <v>7443178.4819058739</v>
      </c>
      <c r="M169" s="36">
        <f t="shared" si="27"/>
        <v>6926581.7682197001</v>
      </c>
      <c r="N169" s="40">
        <f>jan!M169</f>
        <v>8177707.1691740882</v>
      </c>
      <c r="O169" s="40">
        <f t="shared" si="29"/>
        <v>-1251125.4009543881</v>
      </c>
      <c r="P169" s="4"/>
      <c r="Q169" s="64"/>
      <c r="R169" s="4"/>
    </row>
    <row r="170" spans="1:18" s="34" customFormat="1" x14ac:dyDescent="0.3">
      <c r="A170" s="33">
        <v>1017</v>
      </c>
      <c r="B170" s="34" t="s">
        <v>224</v>
      </c>
      <c r="C170" s="35">
        <v>17078</v>
      </c>
      <c r="D170" s="35">
        <v>6419</v>
      </c>
      <c r="E170" s="36">
        <f t="shared" si="21"/>
        <v>2660.5390247702135</v>
      </c>
      <c r="F170" s="37">
        <f t="shared" si="28"/>
        <v>0.78204430391860846</v>
      </c>
      <c r="G170" s="38">
        <f t="shared" si="22"/>
        <v>444.89523076113318</v>
      </c>
      <c r="H170" s="38">
        <f t="shared" si="23"/>
        <v>140.45113028263739</v>
      </c>
      <c r="I170" s="36">
        <f t="shared" si="24"/>
        <v>585.34636104377057</v>
      </c>
      <c r="J170" s="39">
        <f t="shared" si="30"/>
        <v>-36.105445463109675</v>
      </c>
      <c r="K170" s="36">
        <f t="shared" si="25"/>
        <v>549.24091558066084</v>
      </c>
      <c r="L170" s="36">
        <f t="shared" si="26"/>
        <v>3757338.2915399633</v>
      </c>
      <c r="M170" s="36">
        <f t="shared" si="27"/>
        <v>3525577.437112262</v>
      </c>
      <c r="N170" s="40">
        <f>jan!M170</f>
        <v>2642811.435485635</v>
      </c>
      <c r="O170" s="40">
        <f t="shared" si="29"/>
        <v>882766.00162662705</v>
      </c>
      <c r="P170" s="4"/>
      <c r="Q170" s="64"/>
      <c r="R170" s="4"/>
    </row>
    <row r="171" spans="1:18" s="34" customFormat="1" x14ac:dyDescent="0.3">
      <c r="A171" s="33">
        <v>1018</v>
      </c>
      <c r="B171" s="34" t="s">
        <v>225</v>
      </c>
      <c r="C171" s="35">
        <v>32734</v>
      </c>
      <c r="D171" s="35">
        <v>11260</v>
      </c>
      <c r="E171" s="36">
        <f t="shared" si="21"/>
        <v>2907.1047957371225</v>
      </c>
      <c r="F171" s="37">
        <f t="shared" si="28"/>
        <v>0.85452035291872619</v>
      </c>
      <c r="G171" s="38">
        <f t="shared" si="22"/>
        <v>296.95576818098777</v>
      </c>
      <c r="H171" s="38">
        <f t="shared" si="23"/>
        <v>54.153110444219259</v>
      </c>
      <c r="I171" s="36">
        <f t="shared" si="24"/>
        <v>351.10887862520701</v>
      </c>
      <c r="J171" s="39">
        <f t="shared" si="30"/>
        <v>-36.105445463109675</v>
      </c>
      <c r="K171" s="36">
        <f t="shared" si="25"/>
        <v>315.00343316209734</v>
      </c>
      <c r="L171" s="36">
        <f t="shared" si="26"/>
        <v>3953485.9733198308</v>
      </c>
      <c r="M171" s="36">
        <f t="shared" si="27"/>
        <v>3546938.6574052162</v>
      </c>
      <c r="N171" s="40">
        <f>jan!M171</f>
        <v>2357479.7263698806</v>
      </c>
      <c r="O171" s="40">
        <f t="shared" si="29"/>
        <v>1189458.9310353356</v>
      </c>
      <c r="P171" s="4"/>
      <c r="Q171" s="64"/>
      <c r="R171" s="4"/>
    </row>
    <row r="172" spans="1:18" s="34" customFormat="1" x14ac:dyDescent="0.3">
      <c r="A172" s="33">
        <v>1021</v>
      </c>
      <c r="B172" s="34" t="s">
        <v>226</v>
      </c>
      <c r="C172" s="35">
        <v>7418</v>
      </c>
      <c r="D172" s="35">
        <v>2290</v>
      </c>
      <c r="E172" s="36">
        <f t="shared" si="21"/>
        <v>3239.3013100436683</v>
      </c>
      <c r="F172" s="37">
        <f t="shared" si="28"/>
        <v>0.95216687844469117</v>
      </c>
      <c r="G172" s="38">
        <f t="shared" si="22"/>
        <v>97.637859597060285</v>
      </c>
      <c r="H172" s="38">
        <f t="shared" si="23"/>
        <v>0</v>
      </c>
      <c r="I172" s="36">
        <f t="shared" si="24"/>
        <v>97.637859597060285</v>
      </c>
      <c r="J172" s="39">
        <f t="shared" si="30"/>
        <v>-36.105445463109675</v>
      </c>
      <c r="K172" s="36">
        <f t="shared" si="25"/>
        <v>61.53241413395061</v>
      </c>
      <c r="L172" s="36">
        <f t="shared" si="26"/>
        <v>223590.69847726804</v>
      </c>
      <c r="M172" s="36">
        <f t="shared" si="27"/>
        <v>140909.22836674689</v>
      </c>
      <c r="N172" s="40">
        <f>jan!M172</f>
        <v>1696425.5393771778</v>
      </c>
      <c r="O172" s="40">
        <f t="shared" si="29"/>
        <v>-1555516.311010431</v>
      </c>
      <c r="P172" s="4"/>
      <c r="Q172" s="64"/>
      <c r="R172" s="4"/>
    </row>
    <row r="173" spans="1:18" s="34" customFormat="1" x14ac:dyDescent="0.3">
      <c r="A173" s="33">
        <v>1026</v>
      </c>
      <c r="B173" s="34" t="s">
        <v>227</v>
      </c>
      <c r="C173" s="35">
        <v>9697</v>
      </c>
      <c r="D173" s="35">
        <v>942</v>
      </c>
      <c r="E173" s="36">
        <f t="shared" si="21"/>
        <v>10294.055201698513</v>
      </c>
      <c r="F173" s="37">
        <f t="shared" si="28"/>
        <v>3.0258557231301446</v>
      </c>
      <c r="G173" s="38">
        <f t="shared" si="22"/>
        <v>-4135.2144753958464</v>
      </c>
      <c r="H173" s="38">
        <f t="shared" si="23"/>
        <v>0</v>
      </c>
      <c r="I173" s="36">
        <f t="shared" si="24"/>
        <v>-4135.2144753958464</v>
      </c>
      <c r="J173" s="39">
        <f t="shared" si="30"/>
        <v>-36.105445463109675</v>
      </c>
      <c r="K173" s="36">
        <f t="shared" si="25"/>
        <v>-4171.3199208589558</v>
      </c>
      <c r="L173" s="36">
        <f t="shared" si="26"/>
        <v>-3895372.0358228874</v>
      </c>
      <c r="M173" s="36">
        <f t="shared" si="27"/>
        <v>-3929383.3654491366</v>
      </c>
      <c r="N173" s="40">
        <f>jan!M173</f>
        <v>393679.93803200952</v>
      </c>
      <c r="O173" s="40">
        <f t="shared" si="29"/>
        <v>-4323063.3034811458</v>
      </c>
      <c r="P173" s="4"/>
      <c r="Q173" s="64"/>
      <c r="R173" s="4"/>
    </row>
    <row r="174" spans="1:18" s="34" customFormat="1" x14ac:dyDescent="0.3">
      <c r="A174" s="33">
        <v>1027</v>
      </c>
      <c r="B174" s="34" t="s">
        <v>228</v>
      </c>
      <c r="C174" s="35">
        <v>4871</v>
      </c>
      <c r="D174" s="35">
        <v>1750</v>
      </c>
      <c r="E174" s="36">
        <f t="shared" si="21"/>
        <v>2783.4285714285716</v>
      </c>
      <c r="F174" s="37">
        <f t="shared" si="28"/>
        <v>0.81816670959676219</v>
      </c>
      <c r="G174" s="38">
        <f t="shared" si="22"/>
        <v>371.1615027661183</v>
      </c>
      <c r="H174" s="38">
        <f t="shared" si="23"/>
        <v>97.439788952212069</v>
      </c>
      <c r="I174" s="36">
        <f t="shared" si="24"/>
        <v>468.60129171833034</v>
      </c>
      <c r="J174" s="39">
        <f t="shared" si="30"/>
        <v>-36.105445463109675</v>
      </c>
      <c r="K174" s="36">
        <f t="shared" si="25"/>
        <v>432.49584625522067</v>
      </c>
      <c r="L174" s="36">
        <f t="shared" si="26"/>
        <v>820052.26050707814</v>
      </c>
      <c r="M174" s="36">
        <f t="shared" si="27"/>
        <v>756867.73094663618</v>
      </c>
      <c r="N174" s="40">
        <f>jan!M174</f>
        <v>864431.30738430622</v>
      </c>
      <c r="O174" s="40">
        <f t="shared" si="29"/>
        <v>-107563.57643767004</v>
      </c>
      <c r="P174" s="4"/>
      <c r="Q174" s="64"/>
      <c r="R174" s="4"/>
    </row>
    <row r="175" spans="1:18" s="34" customFormat="1" x14ac:dyDescent="0.3">
      <c r="A175" s="33">
        <v>1029</v>
      </c>
      <c r="B175" s="34" t="s">
        <v>229</v>
      </c>
      <c r="C175" s="35">
        <v>12717</v>
      </c>
      <c r="D175" s="35">
        <v>4943</v>
      </c>
      <c r="E175" s="36">
        <f t="shared" si="21"/>
        <v>2572.7291118753792</v>
      </c>
      <c r="F175" s="37">
        <f t="shared" si="28"/>
        <v>0.75623327781914151</v>
      </c>
      <c r="G175" s="38">
        <f t="shared" si="22"/>
        <v>497.58117849803375</v>
      </c>
      <c r="H175" s="38">
        <f t="shared" si="23"/>
        <v>171.1845997958294</v>
      </c>
      <c r="I175" s="36">
        <f t="shared" si="24"/>
        <v>668.76577829386315</v>
      </c>
      <c r="J175" s="39">
        <f t="shared" si="30"/>
        <v>-36.105445463109675</v>
      </c>
      <c r="K175" s="36">
        <f t="shared" si="25"/>
        <v>632.66033283075353</v>
      </c>
      <c r="L175" s="36">
        <f t="shared" si="26"/>
        <v>3305709.2421065657</v>
      </c>
      <c r="M175" s="36">
        <f t="shared" si="27"/>
        <v>3127240.0251824148</v>
      </c>
      <c r="N175" s="40">
        <f>jan!M175</f>
        <v>2715257.2013717867</v>
      </c>
      <c r="O175" s="40">
        <f t="shared" si="29"/>
        <v>411982.82381062815</v>
      </c>
      <c r="P175" s="4"/>
      <c r="Q175" s="64"/>
      <c r="R175" s="4"/>
    </row>
    <row r="176" spans="1:18" s="34" customFormat="1" x14ac:dyDescent="0.3">
      <c r="A176" s="33">
        <v>1032</v>
      </c>
      <c r="B176" s="34" t="s">
        <v>230</v>
      </c>
      <c r="C176" s="35">
        <v>21914</v>
      </c>
      <c r="D176" s="35">
        <v>8497</v>
      </c>
      <c r="E176" s="36">
        <f t="shared" si="21"/>
        <v>2579.0278921972463</v>
      </c>
      <c r="F176" s="37">
        <f t="shared" si="28"/>
        <v>0.75808475424045663</v>
      </c>
      <c r="G176" s="38">
        <f t="shared" si="22"/>
        <v>493.80191030491346</v>
      </c>
      <c r="H176" s="38">
        <f t="shared" si="23"/>
        <v>168.98002668317591</v>
      </c>
      <c r="I176" s="36">
        <f t="shared" si="24"/>
        <v>662.78193698808934</v>
      </c>
      <c r="J176" s="39">
        <f t="shared" si="30"/>
        <v>-36.105445463109675</v>
      </c>
      <c r="K176" s="36">
        <f t="shared" si="25"/>
        <v>626.67649152497961</v>
      </c>
      <c r="L176" s="36">
        <f t="shared" si="26"/>
        <v>5631658.1185877947</v>
      </c>
      <c r="M176" s="36">
        <f t="shared" si="27"/>
        <v>5324870.1484877514</v>
      </c>
      <c r="N176" s="40">
        <f>jan!M176</f>
        <v>4086899.2393396869</v>
      </c>
      <c r="O176" s="40">
        <f t="shared" si="29"/>
        <v>1237970.9091480644</v>
      </c>
      <c r="P176" s="4"/>
      <c r="Q176" s="64"/>
      <c r="R176" s="4"/>
    </row>
    <row r="177" spans="1:18" s="34" customFormat="1" x14ac:dyDescent="0.3">
      <c r="A177" s="33">
        <v>1034</v>
      </c>
      <c r="B177" s="34" t="s">
        <v>231</v>
      </c>
      <c r="C177" s="35">
        <v>4917</v>
      </c>
      <c r="D177" s="35">
        <v>1702</v>
      </c>
      <c r="E177" s="36">
        <f t="shared" si="21"/>
        <v>2888.954171562867</v>
      </c>
      <c r="F177" s="37">
        <f t="shared" si="28"/>
        <v>0.84918512117963529</v>
      </c>
      <c r="G177" s="38">
        <f t="shared" si="22"/>
        <v>307.84614268554105</v>
      </c>
      <c r="H177" s="38">
        <f t="shared" si="23"/>
        <v>60.505828905208652</v>
      </c>
      <c r="I177" s="36">
        <f t="shared" si="24"/>
        <v>368.35197159074971</v>
      </c>
      <c r="J177" s="39">
        <f t="shared" si="30"/>
        <v>-36.105445463109675</v>
      </c>
      <c r="K177" s="36">
        <f t="shared" si="25"/>
        <v>332.24652612764004</v>
      </c>
      <c r="L177" s="36">
        <f t="shared" si="26"/>
        <v>626935.05564745597</v>
      </c>
      <c r="M177" s="36">
        <f t="shared" si="27"/>
        <v>565483.58746924333</v>
      </c>
      <c r="N177" s="40">
        <f>jan!M177</f>
        <v>503871.82009605103</v>
      </c>
      <c r="O177" s="40">
        <f t="shared" si="29"/>
        <v>61611.767373192299</v>
      </c>
      <c r="P177" s="4"/>
      <c r="Q177" s="64"/>
      <c r="R177" s="4"/>
    </row>
    <row r="178" spans="1:18" s="34" customFormat="1" x14ac:dyDescent="0.3">
      <c r="A178" s="33">
        <v>1037</v>
      </c>
      <c r="B178" s="34" t="s">
        <v>232</v>
      </c>
      <c r="C178" s="35">
        <v>28450</v>
      </c>
      <c r="D178" s="35">
        <v>5981</v>
      </c>
      <c r="E178" s="36">
        <f t="shared" si="21"/>
        <v>4756.7296438722624</v>
      </c>
      <c r="F178" s="37">
        <f t="shared" si="28"/>
        <v>1.3982028786788354</v>
      </c>
      <c r="G178" s="38">
        <f t="shared" si="22"/>
        <v>-812.81914070009611</v>
      </c>
      <c r="H178" s="38">
        <f t="shared" si="23"/>
        <v>0</v>
      </c>
      <c r="I178" s="36">
        <f t="shared" si="24"/>
        <v>-812.81914070009611</v>
      </c>
      <c r="J178" s="39">
        <f t="shared" si="30"/>
        <v>-36.105445463109675</v>
      </c>
      <c r="K178" s="36">
        <f t="shared" si="25"/>
        <v>-848.92458616320573</v>
      </c>
      <c r="L178" s="36">
        <f t="shared" si="26"/>
        <v>-4861471.2805272751</v>
      </c>
      <c r="M178" s="36">
        <f t="shared" si="27"/>
        <v>-5077417.9498421336</v>
      </c>
      <c r="N178" s="40">
        <f>jan!M178</f>
        <v>1709656.1139803075</v>
      </c>
      <c r="O178" s="40">
        <f t="shared" si="29"/>
        <v>-6787074.0638224408</v>
      </c>
      <c r="P178" s="4"/>
      <c r="Q178" s="64"/>
      <c r="R178" s="4"/>
    </row>
    <row r="179" spans="1:18" s="34" customFormat="1" x14ac:dyDescent="0.3">
      <c r="A179" s="33">
        <v>1046</v>
      </c>
      <c r="B179" s="34" t="s">
        <v>233</v>
      </c>
      <c r="C179" s="35">
        <v>25681</v>
      </c>
      <c r="D179" s="35">
        <v>1832</v>
      </c>
      <c r="E179" s="36">
        <f t="shared" si="21"/>
        <v>14018.013100436681</v>
      </c>
      <c r="F179" s="37">
        <f t="shared" si="28"/>
        <v>4.120483554417989</v>
      </c>
      <c r="G179" s="38">
        <f t="shared" si="22"/>
        <v>-6369.5892146387469</v>
      </c>
      <c r="H179" s="38">
        <f t="shared" si="23"/>
        <v>0</v>
      </c>
      <c r="I179" s="36">
        <f t="shared" si="24"/>
        <v>-6369.5892146387469</v>
      </c>
      <c r="J179" s="39">
        <f t="shared" si="30"/>
        <v>-36.105445463109675</v>
      </c>
      <c r="K179" s="36">
        <f t="shared" si="25"/>
        <v>-6405.6946601018562</v>
      </c>
      <c r="L179" s="36">
        <f t="shared" si="26"/>
        <v>-11669087.441218184</v>
      </c>
      <c r="M179" s="36">
        <f t="shared" si="27"/>
        <v>-11735232.617306601</v>
      </c>
      <c r="N179" s="40">
        <f>jan!M179</f>
        <v>-444701.81366006745</v>
      </c>
      <c r="O179" s="40">
        <f t="shared" si="29"/>
        <v>-11290530.803646535</v>
      </c>
      <c r="P179" s="4"/>
      <c r="Q179" s="64"/>
      <c r="R179" s="4"/>
    </row>
    <row r="180" spans="1:18" s="34" customFormat="1" x14ac:dyDescent="0.3">
      <c r="A180" s="33">
        <v>1101</v>
      </c>
      <c r="B180" s="34" t="s">
        <v>234</v>
      </c>
      <c r="C180" s="35">
        <v>51225</v>
      </c>
      <c r="D180" s="35">
        <v>14942</v>
      </c>
      <c r="E180" s="36">
        <f t="shared" si="21"/>
        <v>3428.2559229018875</v>
      </c>
      <c r="F180" s="37">
        <f t="shared" si="28"/>
        <v>1.0077085853353387</v>
      </c>
      <c r="G180" s="38">
        <f t="shared" si="22"/>
        <v>-15.734908117871235</v>
      </c>
      <c r="H180" s="38">
        <f t="shared" si="23"/>
        <v>0</v>
      </c>
      <c r="I180" s="36">
        <f t="shared" si="24"/>
        <v>-15.734908117871235</v>
      </c>
      <c r="J180" s="39">
        <f t="shared" si="30"/>
        <v>-36.105445463109675</v>
      </c>
      <c r="K180" s="36">
        <f t="shared" si="25"/>
        <v>-51.84035358098091</v>
      </c>
      <c r="L180" s="36">
        <f t="shared" si="26"/>
        <v>-235110.997097232</v>
      </c>
      <c r="M180" s="36">
        <f t="shared" si="27"/>
        <v>-774598.56320701679</v>
      </c>
      <c r="N180" s="40">
        <f>jan!M180</f>
        <v>-1650162.9365222331</v>
      </c>
      <c r="O180" s="40">
        <f t="shared" si="29"/>
        <v>875564.37331521627</v>
      </c>
      <c r="P180" s="4"/>
      <c r="Q180" s="64"/>
      <c r="R180" s="4"/>
    </row>
    <row r="181" spans="1:18" s="34" customFormat="1" x14ac:dyDescent="0.3">
      <c r="A181" s="33">
        <v>1102</v>
      </c>
      <c r="B181" s="34" t="s">
        <v>235</v>
      </c>
      <c r="C181" s="35">
        <v>269476</v>
      </c>
      <c r="D181" s="35">
        <v>74820</v>
      </c>
      <c r="E181" s="36">
        <f t="shared" si="21"/>
        <v>3601.6573108794441</v>
      </c>
      <c r="F181" s="37">
        <f t="shared" si="28"/>
        <v>1.0586785453685845</v>
      </c>
      <c r="G181" s="38">
        <f t="shared" si="22"/>
        <v>-119.77574090440521</v>
      </c>
      <c r="H181" s="38">
        <f t="shared" si="23"/>
        <v>0</v>
      </c>
      <c r="I181" s="36">
        <f t="shared" si="24"/>
        <v>-119.77574090440521</v>
      </c>
      <c r="J181" s="39">
        <f t="shared" si="30"/>
        <v>-36.105445463109675</v>
      </c>
      <c r="K181" s="36">
        <f t="shared" si="25"/>
        <v>-155.88118636751489</v>
      </c>
      <c r="L181" s="36">
        <f t="shared" si="26"/>
        <v>-8961620.9344675988</v>
      </c>
      <c r="M181" s="36">
        <f t="shared" si="27"/>
        <v>-11663030.364017464</v>
      </c>
      <c r="N181" s="40">
        <f>jan!M181</f>
        <v>-17726456.385396428</v>
      </c>
      <c r="O181" s="40">
        <f t="shared" si="29"/>
        <v>6063426.0213789642</v>
      </c>
      <c r="P181" s="4"/>
      <c r="Q181" s="64"/>
      <c r="R181" s="4"/>
    </row>
    <row r="182" spans="1:18" s="34" customFormat="1" x14ac:dyDescent="0.3">
      <c r="A182" s="33">
        <v>1103</v>
      </c>
      <c r="B182" s="34" t="s">
        <v>236</v>
      </c>
      <c r="C182" s="35">
        <v>595678</v>
      </c>
      <c r="D182" s="35">
        <v>132644</v>
      </c>
      <c r="E182" s="36">
        <f t="shared" si="21"/>
        <v>4490.8024486595696</v>
      </c>
      <c r="F182" s="37">
        <f t="shared" si="28"/>
        <v>1.3200356928804238</v>
      </c>
      <c r="G182" s="38">
        <f t="shared" si="22"/>
        <v>-653.26282357248044</v>
      </c>
      <c r="H182" s="38">
        <f t="shared" si="23"/>
        <v>0</v>
      </c>
      <c r="I182" s="36">
        <f t="shared" si="24"/>
        <v>-653.26282357248044</v>
      </c>
      <c r="J182" s="39">
        <f t="shared" si="30"/>
        <v>-36.105445463109675</v>
      </c>
      <c r="K182" s="36">
        <f t="shared" si="25"/>
        <v>-689.36826903559017</v>
      </c>
      <c r="L182" s="36">
        <f t="shared" si="26"/>
        <v>-86651393.969948098</v>
      </c>
      <c r="M182" s="36">
        <f t="shared" si="27"/>
        <v>-91440564.67795682</v>
      </c>
      <c r="N182" s="40">
        <f>jan!M182</f>
        <v>-102825374.7658985</v>
      </c>
      <c r="O182" s="40">
        <f t="shared" si="29"/>
        <v>11384810.087941676</v>
      </c>
      <c r="P182" s="4"/>
      <c r="Q182" s="64"/>
      <c r="R182" s="4"/>
    </row>
    <row r="183" spans="1:18" s="34" customFormat="1" x14ac:dyDescent="0.3">
      <c r="A183" s="33">
        <v>1106</v>
      </c>
      <c r="B183" s="34" t="s">
        <v>237</v>
      </c>
      <c r="C183" s="35">
        <v>121090</v>
      </c>
      <c r="D183" s="35">
        <v>36951</v>
      </c>
      <c r="E183" s="36">
        <f t="shared" si="21"/>
        <v>3277.0425698898543</v>
      </c>
      <c r="F183" s="37">
        <f t="shared" si="28"/>
        <v>0.96326062185932537</v>
      </c>
      <c r="G183" s="38">
        <f t="shared" si="22"/>
        <v>74.993103689348658</v>
      </c>
      <c r="H183" s="38">
        <f t="shared" si="23"/>
        <v>0</v>
      </c>
      <c r="I183" s="36">
        <f t="shared" si="24"/>
        <v>74.993103689348658</v>
      </c>
      <c r="J183" s="39">
        <f t="shared" si="30"/>
        <v>-36.105445463109675</v>
      </c>
      <c r="K183" s="36">
        <f t="shared" si="25"/>
        <v>38.887658226238983</v>
      </c>
      <c r="L183" s="36">
        <f t="shared" si="26"/>
        <v>2771070.1744251223</v>
      </c>
      <c r="M183" s="36">
        <f t="shared" si="27"/>
        <v>1436937.8591177566</v>
      </c>
      <c r="N183" s="40">
        <f>jan!M183</f>
        <v>-1432757.814712429</v>
      </c>
      <c r="O183" s="40">
        <f t="shared" si="29"/>
        <v>2869695.6738301856</v>
      </c>
      <c r="P183" s="4"/>
      <c r="Q183" s="64"/>
      <c r="R183" s="4"/>
    </row>
    <row r="184" spans="1:18" s="34" customFormat="1" x14ac:dyDescent="0.3">
      <c r="A184" s="33">
        <v>1111</v>
      </c>
      <c r="B184" s="34" t="s">
        <v>238</v>
      </c>
      <c r="C184" s="35">
        <v>10110</v>
      </c>
      <c r="D184" s="35">
        <v>3313</v>
      </c>
      <c r="E184" s="36">
        <f t="shared" si="21"/>
        <v>3051.6148505885903</v>
      </c>
      <c r="F184" s="37">
        <f t="shared" si="28"/>
        <v>0.8969979351693067</v>
      </c>
      <c r="G184" s="38">
        <f t="shared" si="22"/>
        <v>210.24973527010707</v>
      </c>
      <c r="H184" s="38">
        <f t="shared" si="23"/>
        <v>3.5745912462054998</v>
      </c>
      <c r="I184" s="36">
        <f t="shared" si="24"/>
        <v>213.82432651631257</v>
      </c>
      <c r="J184" s="39">
        <f t="shared" si="30"/>
        <v>-36.105445463109675</v>
      </c>
      <c r="K184" s="36">
        <f t="shared" si="25"/>
        <v>177.71888105320289</v>
      </c>
      <c r="L184" s="36">
        <f t="shared" si="26"/>
        <v>708399.99374854355</v>
      </c>
      <c r="M184" s="36">
        <f t="shared" si="27"/>
        <v>588782.65292926121</v>
      </c>
      <c r="N184" s="40">
        <f>jan!M184</f>
        <v>523914.89702194068</v>
      </c>
      <c r="O184" s="40">
        <f t="shared" si="29"/>
        <v>64867.755907320534</v>
      </c>
      <c r="P184" s="4"/>
      <c r="Q184" s="64"/>
      <c r="R184" s="4"/>
    </row>
    <row r="185" spans="1:18" s="34" customFormat="1" x14ac:dyDescent="0.3">
      <c r="A185" s="33">
        <v>1112</v>
      </c>
      <c r="B185" s="34" t="s">
        <v>239</v>
      </c>
      <c r="C185" s="35">
        <v>9413</v>
      </c>
      <c r="D185" s="35">
        <v>3243</v>
      </c>
      <c r="E185" s="36">
        <f t="shared" si="21"/>
        <v>2902.5593586185632</v>
      </c>
      <c r="F185" s="37">
        <f t="shared" si="28"/>
        <v>0.85318425779879214</v>
      </c>
      <c r="G185" s="38">
        <f t="shared" si="22"/>
        <v>299.68303045212332</v>
      </c>
      <c r="H185" s="38">
        <f t="shared" si="23"/>
        <v>55.744013435714983</v>
      </c>
      <c r="I185" s="36">
        <f t="shared" si="24"/>
        <v>355.42704388783829</v>
      </c>
      <c r="J185" s="39">
        <f t="shared" si="30"/>
        <v>-36.105445463109675</v>
      </c>
      <c r="K185" s="36">
        <f t="shared" si="25"/>
        <v>319.32159842472862</v>
      </c>
      <c r="L185" s="36">
        <f t="shared" si="26"/>
        <v>1152649.9033282595</v>
      </c>
      <c r="M185" s="36">
        <f t="shared" si="27"/>
        <v>1035559.9436913949</v>
      </c>
      <c r="N185" s="40">
        <f>jan!M185</f>
        <v>1196925.3599127466</v>
      </c>
      <c r="O185" s="40">
        <f t="shared" si="29"/>
        <v>-161365.41622135171</v>
      </c>
      <c r="P185" s="4"/>
      <c r="Q185" s="64"/>
      <c r="R185" s="4"/>
    </row>
    <row r="186" spans="1:18" s="34" customFormat="1" x14ac:dyDescent="0.3">
      <c r="A186" s="33">
        <v>1114</v>
      </c>
      <c r="B186" s="34" t="s">
        <v>240</v>
      </c>
      <c r="C186" s="35">
        <v>8128</v>
      </c>
      <c r="D186" s="35">
        <v>2825</v>
      </c>
      <c r="E186" s="36">
        <f t="shared" si="21"/>
        <v>2877.1681415929202</v>
      </c>
      <c r="F186" s="37">
        <f t="shared" si="28"/>
        <v>0.84572071132960236</v>
      </c>
      <c r="G186" s="38">
        <f t="shared" si="22"/>
        <v>314.91776066750919</v>
      </c>
      <c r="H186" s="38">
        <f t="shared" si="23"/>
        <v>64.63093939469006</v>
      </c>
      <c r="I186" s="36">
        <f t="shared" si="24"/>
        <v>379.54870006219926</v>
      </c>
      <c r="J186" s="39">
        <f t="shared" si="30"/>
        <v>-36.105445463109675</v>
      </c>
      <c r="K186" s="36">
        <f t="shared" si="25"/>
        <v>343.44325459908958</v>
      </c>
      <c r="L186" s="36">
        <f t="shared" si="26"/>
        <v>1072225.077675713</v>
      </c>
      <c r="M186" s="36">
        <f t="shared" si="27"/>
        <v>970227.19424242806</v>
      </c>
      <c r="N186" s="40">
        <f>jan!M186</f>
        <v>626169.82477752294</v>
      </c>
      <c r="O186" s="40">
        <f t="shared" si="29"/>
        <v>344057.36946490512</v>
      </c>
      <c r="P186" s="4"/>
      <c r="Q186" s="64"/>
      <c r="R186" s="4"/>
    </row>
    <row r="187" spans="1:18" s="34" customFormat="1" x14ac:dyDescent="0.3">
      <c r="A187" s="33">
        <v>1119</v>
      </c>
      <c r="B187" s="34" t="s">
        <v>241</v>
      </c>
      <c r="C187" s="35">
        <v>55970</v>
      </c>
      <c r="D187" s="35">
        <v>18591</v>
      </c>
      <c r="E187" s="36">
        <f t="shared" si="21"/>
        <v>3010.5965252003657</v>
      </c>
      <c r="F187" s="37">
        <f t="shared" si="28"/>
        <v>0.88494092438033267</v>
      </c>
      <c r="G187" s="38">
        <f t="shared" si="22"/>
        <v>234.86073050304185</v>
      </c>
      <c r="H187" s="38">
        <f t="shared" si="23"/>
        <v>17.931005132084124</v>
      </c>
      <c r="I187" s="36">
        <f t="shared" si="24"/>
        <v>252.79173563512597</v>
      </c>
      <c r="J187" s="39">
        <f t="shared" si="30"/>
        <v>-36.105445463109675</v>
      </c>
      <c r="K187" s="36">
        <f t="shared" si="25"/>
        <v>216.6862901720163</v>
      </c>
      <c r="L187" s="36">
        <f t="shared" si="26"/>
        <v>4699651.157192627</v>
      </c>
      <c r="M187" s="36">
        <f t="shared" si="27"/>
        <v>4028414.8205879549</v>
      </c>
      <c r="N187" s="40">
        <f>jan!M187</f>
        <v>2300257.304719259</v>
      </c>
      <c r="O187" s="40">
        <f t="shared" si="29"/>
        <v>1728157.5158686959</v>
      </c>
      <c r="P187" s="4"/>
      <c r="Q187" s="64"/>
      <c r="R187" s="4"/>
    </row>
    <row r="188" spans="1:18" s="34" customFormat="1" x14ac:dyDescent="0.3">
      <c r="A188" s="33">
        <v>1120</v>
      </c>
      <c r="B188" s="34" t="s">
        <v>242</v>
      </c>
      <c r="C188" s="35">
        <v>61300</v>
      </c>
      <c r="D188" s="35">
        <v>18970</v>
      </c>
      <c r="E188" s="36">
        <f t="shared" si="21"/>
        <v>3231.4180284659988</v>
      </c>
      <c r="F188" s="37">
        <f t="shared" si="28"/>
        <v>0.94984965047073378</v>
      </c>
      <c r="G188" s="38">
        <f t="shared" si="22"/>
        <v>102.36782854366201</v>
      </c>
      <c r="H188" s="38">
        <f t="shared" si="23"/>
        <v>0</v>
      </c>
      <c r="I188" s="36">
        <f t="shared" si="24"/>
        <v>102.36782854366201</v>
      </c>
      <c r="J188" s="39">
        <f t="shared" si="30"/>
        <v>-36.105445463109675</v>
      </c>
      <c r="K188" s="36">
        <f t="shared" si="25"/>
        <v>66.26238308055234</v>
      </c>
      <c r="L188" s="36">
        <f t="shared" si="26"/>
        <v>1941917.7074732685</v>
      </c>
      <c r="M188" s="36">
        <f t="shared" si="27"/>
        <v>1256997.4070380779</v>
      </c>
      <c r="N188" s="40">
        <f>jan!M188</f>
        <v>-110919.10760452432</v>
      </c>
      <c r="O188" s="40">
        <f t="shared" si="29"/>
        <v>1367916.5146426023</v>
      </c>
      <c r="P188" s="4"/>
      <c r="Q188" s="64"/>
      <c r="R188" s="4"/>
    </row>
    <row r="189" spans="1:18" s="34" customFormat="1" x14ac:dyDescent="0.3">
      <c r="A189" s="33">
        <v>1121</v>
      </c>
      <c r="B189" s="34" t="s">
        <v>243</v>
      </c>
      <c r="C189" s="35">
        <v>62111</v>
      </c>
      <c r="D189" s="35">
        <v>18572</v>
      </c>
      <c r="E189" s="36">
        <f t="shared" si="21"/>
        <v>3344.3355589058797</v>
      </c>
      <c r="F189" s="37">
        <f t="shared" si="28"/>
        <v>0.9830408612257393</v>
      </c>
      <c r="G189" s="38">
        <f t="shared" si="22"/>
        <v>34.617310279733466</v>
      </c>
      <c r="H189" s="38">
        <f t="shared" si="23"/>
        <v>0</v>
      </c>
      <c r="I189" s="36">
        <f t="shared" si="24"/>
        <v>34.617310279733466</v>
      </c>
      <c r="J189" s="39">
        <f t="shared" si="30"/>
        <v>-36.105445463109675</v>
      </c>
      <c r="K189" s="36">
        <f t="shared" si="25"/>
        <v>-1.4881351833762082</v>
      </c>
      <c r="L189" s="36">
        <f t="shared" si="26"/>
        <v>642912.68651520996</v>
      </c>
      <c r="M189" s="36">
        <f t="shared" si="27"/>
        <v>-27637.646625662939</v>
      </c>
      <c r="N189" s="40">
        <f>jan!M189</f>
        <v>-1663539.1284360115</v>
      </c>
      <c r="O189" s="40">
        <f t="shared" si="29"/>
        <v>1635901.4818103486</v>
      </c>
      <c r="P189" s="4"/>
      <c r="Q189" s="64"/>
      <c r="R189" s="4"/>
    </row>
    <row r="190" spans="1:18" s="34" customFormat="1" x14ac:dyDescent="0.3">
      <c r="A190" s="33">
        <v>1122</v>
      </c>
      <c r="B190" s="34" t="s">
        <v>244</v>
      </c>
      <c r="C190" s="35">
        <v>39303</v>
      </c>
      <c r="D190" s="35">
        <v>11853</v>
      </c>
      <c r="E190" s="36">
        <f t="shared" si="21"/>
        <v>3315.8694001518602</v>
      </c>
      <c r="F190" s="37">
        <f t="shared" si="28"/>
        <v>0.97467346007102529</v>
      </c>
      <c r="G190" s="38">
        <f t="shared" si="22"/>
        <v>51.697005532145155</v>
      </c>
      <c r="H190" s="38">
        <f t="shared" si="23"/>
        <v>0</v>
      </c>
      <c r="I190" s="36">
        <f t="shared" si="24"/>
        <v>51.697005532145155</v>
      </c>
      <c r="J190" s="39">
        <f t="shared" si="30"/>
        <v>-36.105445463109675</v>
      </c>
      <c r="K190" s="36">
        <f t="shared" si="25"/>
        <v>15.591560069035481</v>
      </c>
      <c r="L190" s="36">
        <f t="shared" si="26"/>
        <v>612764.6065725165</v>
      </c>
      <c r="M190" s="36">
        <f t="shared" si="27"/>
        <v>184806.76149827754</v>
      </c>
      <c r="N190" s="40">
        <f>jan!M190</f>
        <v>242259.0626021942</v>
      </c>
      <c r="O190" s="40">
        <f t="shared" si="29"/>
        <v>-57452.301103916659</v>
      </c>
      <c r="P190" s="4"/>
      <c r="Q190" s="64"/>
      <c r="R190" s="4"/>
    </row>
    <row r="191" spans="1:18" s="34" customFormat="1" x14ac:dyDescent="0.3">
      <c r="A191" s="33">
        <v>1124</v>
      </c>
      <c r="B191" s="34" t="s">
        <v>245</v>
      </c>
      <c r="C191" s="35">
        <v>123594</v>
      </c>
      <c r="D191" s="35">
        <v>26096</v>
      </c>
      <c r="E191" s="36">
        <f t="shared" si="21"/>
        <v>4736.1281422440225</v>
      </c>
      <c r="F191" s="37">
        <f t="shared" si="28"/>
        <v>1.3921472309884482</v>
      </c>
      <c r="G191" s="38">
        <f t="shared" si="22"/>
        <v>-800.45823972315213</v>
      </c>
      <c r="H191" s="38">
        <f t="shared" si="23"/>
        <v>0</v>
      </c>
      <c r="I191" s="36">
        <f t="shared" si="24"/>
        <v>-800.45823972315213</v>
      </c>
      <c r="J191" s="39">
        <f t="shared" si="30"/>
        <v>-36.105445463109675</v>
      </c>
      <c r="K191" s="36">
        <f t="shared" si="25"/>
        <v>-836.56368518626186</v>
      </c>
      <c r="L191" s="36">
        <f t="shared" si="26"/>
        <v>-20888758.223815378</v>
      </c>
      <c r="M191" s="36">
        <f t="shared" si="27"/>
        <v>-21830965.928620689</v>
      </c>
      <c r="N191" s="40">
        <f>jan!M191</f>
        <v>-24319151.59894821</v>
      </c>
      <c r="O191" s="40">
        <f t="shared" si="29"/>
        <v>2488185.6703275219</v>
      </c>
      <c r="P191" s="4"/>
      <c r="Q191" s="64"/>
      <c r="R191" s="4"/>
    </row>
    <row r="192" spans="1:18" s="34" customFormat="1" x14ac:dyDescent="0.3">
      <c r="A192" s="33">
        <v>1127</v>
      </c>
      <c r="B192" s="34" t="s">
        <v>246</v>
      </c>
      <c r="C192" s="35">
        <v>42446</v>
      </c>
      <c r="D192" s="35">
        <v>10737</v>
      </c>
      <c r="E192" s="36">
        <f t="shared" si="21"/>
        <v>3953.245785601192</v>
      </c>
      <c r="F192" s="37">
        <f t="shared" si="28"/>
        <v>1.1620251835571833</v>
      </c>
      <c r="G192" s="38">
        <f t="shared" si="22"/>
        <v>-330.72882573745392</v>
      </c>
      <c r="H192" s="38">
        <f t="shared" si="23"/>
        <v>0</v>
      </c>
      <c r="I192" s="36">
        <f t="shared" si="24"/>
        <v>-330.72882573745392</v>
      </c>
      <c r="J192" s="39">
        <f t="shared" si="30"/>
        <v>-36.105445463109675</v>
      </c>
      <c r="K192" s="36">
        <f t="shared" si="25"/>
        <v>-366.83427120056359</v>
      </c>
      <c r="L192" s="36">
        <f t="shared" si="26"/>
        <v>-3551035.4019430429</v>
      </c>
      <c r="M192" s="36">
        <f t="shared" si="27"/>
        <v>-3938699.5698804511</v>
      </c>
      <c r="N192" s="40">
        <f>jan!M192</f>
        <v>-4849605.1164127439</v>
      </c>
      <c r="O192" s="40">
        <f t="shared" si="29"/>
        <v>910905.54653229285</v>
      </c>
      <c r="P192" s="4"/>
      <c r="Q192" s="64"/>
      <c r="R192" s="4"/>
    </row>
    <row r="193" spans="1:18" s="34" customFormat="1" x14ac:dyDescent="0.3">
      <c r="A193" s="33">
        <v>1129</v>
      </c>
      <c r="B193" s="34" t="s">
        <v>247</v>
      </c>
      <c r="C193" s="35">
        <v>12788</v>
      </c>
      <c r="D193" s="35">
        <v>1238</v>
      </c>
      <c r="E193" s="36">
        <f t="shared" si="21"/>
        <v>10329.563812600969</v>
      </c>
      <c r="F193" s="37">
        <f t="shared" si="28"/>
        <v>3.0362931971298828</v>
      </c>
      <c r="G193" s="38">
        <f t="shared" si="22"/>
        <v>-4156.5196419373196</v>
      </c>
      <c r="H193" s="38">
        <f t="shared" si="23"/>
        <v>0</v>
      </c>
      <c r="I193" s="36">
        <f t="shared" si="24"/>
        <v>-4156.5196419373196</v>
      </c>
      <c r="J193" s="39">
        <f t="shared" si="30"/>
        <v>-36.105445463109675</v>
      </c>
      <c r="K193" s="36">
        <f t="shared" si="25"/>
        <v>-4192.625087400429</v>
      </c>
      <c r="L193" s="36">
        <f t="shared" si="26"/>
        <v>-5145771.3167184014</v>
      </c>
      <c r="M193" s="36">
        <f t="shared" si="27"/>
        <v>-5190469.858201731</v>
      </c>
      <c r="N193" s="40">
        <f>jan!M193</f>
        <v>260496.77630958369</v>
      </c>
      <c r="O193" s="40">
        <f t="shared" si="29"/>
        <v>-5450966.6345113143</v>
      </c>
      <c r="P193" s="4"/>
      <c r="Q193" s="64"/>
      <c r="R193" s="4"/>
    </row>
    <row r="194" spans="1:18" s="34" customFormat="1" x14ac:dyDescent="0.3">
      <c r="A194" s="33">
        <v>1130</v>
      </c>
      <c r="B194" s="34" t="s">
        <v>248</v>
      </c>
      <c r="C194" s="35">
        <v>39491</v>
      </c>
      <c r="D194" s="35">
        <v>12464</v>
      </c>
      <c r="E194" s="36">
        <f t="shared" si="21"/>
        <v>3168.4050064184853</v>
      </c>
      <c r="F194" s="37">
        <f t="shared" si="28"/>
        <v>0.93132747338324984</v>
      </c>
      <c r="G194" s="38">
        <f t="shared" si="22"/>
        <v>140.17564177217008</v>
      </c>
      <c r="H194" s="38">
        <f t="shared" si="23"/>
        <v>0</v>
      </c>
      <c r="I194" s="36">
        <f t="shared" si="24"/>
        <v>140.17564177217008</v>
      </c>
      <c r="J194" s="39">
        <f t="shared" si="30"/>
        <v>-36.105445463109675</v>
      </c>
      <c r="K194" s="36">
        <f t="shared" si="25"/>
        <v>104.07019630906041</v>
      </c>
      <c r="L194" s="36">
        <f t="shared" si="26"/>
        <v>1747149.199048328</v>
      </c>
      <c r="M194" s="36">
        <f t="shared" si="27"/>
        <v>1297130.926796129</v>
      </c>
      <c r="N194" s="40">
        <f>jan!M194</f>
        <v>691660.14985857834</v>
      </c>
      <c r="O194" s="40">
        <f t="shared" si="29"/>
        <v>605470.77693755063</v>
      </c>
      <c r="P194" s="4"/>
      <c r="Q194" s="64"/>
      <c r="R194" s="4"/>
    </row>
    <row r="195" spans="1:18" s="34" customFormat="1" x14ac:dyDescent="0.3">
      <c r="A195" s="33">
        <v>1133</v>
      </c>
      <c r="B195" s="34" t="s">
        <v>249</v>
      </c>
      <c r="C195" s="35">
        <v>18588</v>
      </c>
      <c r="D195" s="35">
        <v>2737</v>
      </c>
      <c r="E195" s="36">
        <f t="shared" si="21"/>
        <v>6791.3774205334312</v>
      </c>
      <c r="F195" s="37">
        <f t="shared" si="28"/>
        <v>1.9962714239639232</v>
      </c>
      <c r="G195" s="38">
        <f t="shared" si="22"/>
        <v>-2033.6078066967973</v>
      </c>
      <c r="H195" s="38">
        <f t="shared" si="23"/>
        <v>0</v>
      </c>
      <c r="I195" s="36">
        <f t="shared" si="24"/>
        <v>-2033.6078066967973</v>
      </c>
      <c r="J195" s="39">
        <f t="shared" si="30"/>
        <v>-36.105445463109675</v>
      </c>
      <c r="K195" s="36">
        <f t="shared" si="25"/>
        <v>-2069.7132521599069</v>
      </c>
      <c r="L195" s="36">
        <f t="shared" si="26"/>
        <v>-5565984.5669291345</v>
      </c>
      <c r="M195" s="36">
        <f t="shared" si="27"/>
        <v>-5664805.1711616656</v>
      </c>
      <c r="N195" s="40">
        <f>jan!M195</f>
        <v>532610.76474905515</v>
      </c>
      <c r="O195" s="40">
        <f t="shared" si="29"/>
        <v>-6197415.9359107204</v>
      </c>
      <c r="P195" s="4"/>
      <c r="Q195" s="64"/>
      <c r="R195" s="4"/>
    </row>
    <row r="196" spans="1:18" s="34" customFormat="1" x14ac:dyDescent="0.3">
      <c r="A196" s="33">
        <v>1134</v>
      </c>
      <c r="B196" s="34" t="s">
        <v>250</v>
      </c>
      <c r="C196" s="35">
        <v>32564</v>
      </c>
      <c r="D196" s="35">
        <v>3903</v>
      </c>
      <c r="E196" s="36">
        <f t="shared" si="21"/>
        <v>8343.3256469382522</v>
      </c>
      <c r="F196" s="37">
        <f t="shared" si="28"/>
        <v>2.4524542723028242</v>
      </c>
      <c r="G196" s="38">
        <f t="shared" si="22"/>
        <v>-2964.7767425396896</v>
      </c>
      <c r="H196" s="38">
        <f t="shared" si="23"/>
        <v>0</v>
      </c>
      <c r="I196" s="36">
        <f t="shared" si="24"/>
        <v>-2964.7767425396896</v>
      </c>
      <c r="J196" s="39">
        <f t="shared" si="30"/>
        <v>-36.105445463109675</v>
      </c>
      <c r="K196" s="36">
        <f t="shared" si="25"/>
        <v>-3000.8821880027995</v>
      </c>
      <c r="L196" s="36">
        <f t="shared" si="26"/>
        <v>-11571523.626132408</v>
      </c>
      <c r="M196" s="36">
        <f t="shared" si="27"/>
        <v>-11712443.179774927</v>
      </c>
      <c r="N196" s="40">
        <f>jan!M196</f>
        <v>1017018.3101262562</v>
      </c>
      <c r="O196" s="40">
        <f t="shared" si="29"/>
        <v>-12729461.489901183</v>
      </c>
      <c r="P196" s="4"/>
      <c r="Q196" s="64"/>
      <c r="R196" s="4"/>
    </row>
    <row r="197" spans="1:18" s="34" customFormat="1" x14ac:dyDescent="0.3">
      <c r="A197" s="33">
        <v>1135</v>
      </c>
      <c r="B197" s="34" t="s">
        <v>251</v>
      </c>
      <c r="C197" s="35">
        <v>22960</v>
      </c>
      <c r="D197" s="35">
        <v>4710</v>
      </c>
      <c r="E197" s="36">
        <f t="shared" si="21"/>
        <v>4874.7346072186838</v>
      </c>
      <c r="F197" s="37">
        <f t="shared" si="28"/>
        <v>1.432889499908593</v>
      </c>
      <c r="G197" s="38">
        <f t="shared" si="22"/>
        <v>-883.62211870794897</v>
      </c>
      <c r="H197" s="38">
        <f t="shared" si="23"/>
        <v>0</v>
      </c>
      <c r="I197" s="36">
        <f t="shared" si="24"/>
        <v>-883.62211870794897</v>
      </c>
      <c r="J197" s="39">
        <f t="shared" si="30"/>
        <v>-36.105445463109675</v>
      </c>
      <c r="K197" s="36">
        <f t="shared" si="25"/>
        <v>-919.7275641710587</v>
      </c>
      <c r="L197" s="36">
        <f t="shared" si="26"/>
        <v>-4161860.1791144395</v>
      </c>
      <c r="M197" s="36">
        <f t="shared" si="27"/>
        <v>-4331916.8272456862</v>
      </c>
      <c r="N197" s="40">
        <f>jan!M197</f>
        <v>438505.27164906147</v>
      </c>
      <c r="O197" s="40">
        <f t="shared" si="29"/>
        <v>-4770422.0988947479</v>
      </c>
      <c r="P197" s="4"/>
      <c r="Q197" s="64"/>
      <c r="R197" s="4"/>
    </row>
    <row r="198" spans="1:18" s="34" customFormat="1" x14ac:dyDescent="0.3">
      <c r="A198" s="33">
        <v>1141</v>
      </c>
      <c r="B198" s="34" t="s">
        <v>252</v>
      </c>
      <c r="C198" s="35">
        <v>9003</v>
      </c>
      <c r="D198" s="35">
        <v>3221</v>
      </c>
      <c r="E198" s="36">
        <f t="shared" si="21"/>
        <v>2795.0946910897237</v>
      </c>
      <c r="F198" s="37">
        <f t="shared" si="28"/>
        <v>0.82159587276441193</v>
      </c>
      <c r="G198" s="38">
        <f t="shared" si="22"/>
        <v>364.16183096942706</v>
      </c>
      <c r="H198" s="38">
        <f t="shared" si="23"/>
        <v>93.356647070808819</v>
      </c>
      <c r="I198" s="36">
        <f t="shared" si="24"/>
        <v>457.51847804023589</v>
      </c>
      <c r="J198" s="39">
        <f t="shared" si="30"/>
        <v>-36.105445463109675</v>
      </c>
      <c r="K198" s="36">
        <f t="shared" si="25"/>
        <v>421.41303257712622</v>
      </c>
      <c r="L198" s="36">
        <f t="shared" si="26"/>
        <v>1473667.0177675998</v>
      </c>
      <c r="M198" s="36">
        <f t="shared" si="27"/>
        <v>1357371.3779309236</v>
      </c>
      <c r="N198" s="40">
        <f>jan!M198</f>
        <v>1071885.5949056284</v>
      </c>
      <c r="O198" s="40">
        <f t="shared" si="29"/>
        <v>285485.78302529524</v>
      </c>
      <c r="P198" s="4"/>
      <c r="Q198" s="64"/>
      <c r="R198" s="4"/>
    </row>
    <row r="199" spans="1:18" s="34" customFormat="1" x14ac:dyDescent="0.3">
      <c r="A199" s="33">
        <v>1142</v>
      </c>
      <c r="B199" s="34" t="s">
        <v>253</v>
      </c>
      <c r="C199" s="35">
        <v>16698</v>
      </c>
      <c r="D199" s="35">
        <v>4856</v>
      </c>
      <c r="E199" s="36">
        <f t="shared" si="21"/>
        <v>3438.632619439868</v>
      </c>
      <c r="F199" s="37">
        <f t="shared" si="28"/>
        <v>1.0107587328225458</v>
      </c>
      <c r="G199" s="38">
        <f t="shared" si="22"/>
        <v>-21.960926040659523</v>
      </c>
      <c r="H199" s="38">
        <f t="shared" si="23"/>
        <v>0</v>
      </c>
      <c r="I199" s="36">
        <f t="shared" si="24"/>
        <v>-21.960926040659523</v>
      </c>
      <c r="J199" s="39">
        <f t="shared" si="30"/>
        <v>-36.105445463109675</v>
      </c>
      <c r="K199" s="36">
        <f t="shared" si="25"/>
        <v>-58.066371503769197</v>
      </c>
      <c r="L199" s="36">
        <f t="shared" si="26"/>
        <v>-106642.25685344264</v>
      </c>
      <c r="M199" s="36">
        <f t="shared" si="27"/>
        <v>-281970.30002230324</v>
      </c>
      <c r="N199" s="40">
        <f>jan!M199</f>
        <v>-549953.71568410948</v>
      </c>
      <c r="O199" s="40">
        <f t="shared" si="29"/>
        <v>267983.41566180624</v>
      </c>
      <c r="P199" s="4"/>
      <c r="Q199" s="64"/>
      <c r="R199" s="4"/>
    </row>
    <row r="200" spans="1:18" s="34" customFormat="1" x14ac:dyDescent="0.3">
      <c r="A200" s="33">
        <v>1144</v>
      </c>
      <c r="B200" s="34" t="s">
        <v>254</v>
      </c>
      <c r="C200" s="35">
        <v>1548</v>
      </c>
      <c r="D200" s="35">
        <v>524</v>
      </c>
      <c r="E200" s="36">
        <f t="shared" ref="E200:E263" si="31">(C200*1000)/D200</f>
        <v>2954.1984732824426</v>
      </c>
      <c r="F200" s="37">
        <f t="shared" si="28"/>
        <v>0.86836316519548962</v>
      </c>
      <c r="G200" s="38">
        <f t="shared" ref="G200:G263" si="32">(E$437-E200)*0.6</f>
        <v>268.69956165379568</v>
      </c>
      <c r="H200" s="38">
        <f t="shared" ref="H200:H263" si="33">IF(E200&gt;=E$437*0.9,0,IF(E200&lt;0.9*E$437,(E$437*0.9-E200)*0.35))</f>
        <v>37.670323303357208</v>
      </c>
      <c r="I200" s="36">
        <f t="shared" ref="I200:I263" si="34">G200+H200</f>
        <v>306.36988495715286</v>
      </c>
      <c r="J200" s="39">
        <f t="shared" si="30"/>
        <v>-36.105445463109675</v>
      </c>
      <c r="K200" s="36">
        <f t="shared" ref="K200:K263" si="35">I200+J200</f>
        <v>270.26443949404319</v>
      </c>
      <c r="L200" s="36">
        <f t="shared" ref="L200:L263" si="36">(I200*D200)</f>
        <v>160537.81971754809</v>
      </c>
      <c r="M200" s="36">
        <f t="shared" ref="M200:M263" si="37">(K200*D200)</f>
        <v>141618.56629487863</v>
      </c>
      <c r="N200" s="40">
        <f>jan!M200</f>
        <v>-72740.475086176535</v>
      </c>
      <c r="O200" s="40">
        <f t="shared" si="29"/>
        <v>214359.04138105517</v>
      </c>
      <c r="P200" s="4"/>
      <c r="Q200" s="64"/>
      <c r="R200" s="4"/>
    </row>
    <row r="201" spans="1:18" s="34" customFormat="1" x14ac:dyDescent="0.3">
      <c r="A201" s="33">
        <v>1145</v>
      </c>
      <c r="B201" s="34" t="s">
        <v>255</v>
      </c>
      <c r="C201" s="35">
        <v>2740</v>
      </c>
      <c r="D201" s="35">
        <v>865</v>
      </c>
      <c r="E201" s="36">
        <f t="shared" si="31"/>
        <v>3167.6300578034684</v>
      </c>
      <c r="F201" s="37">
        <f t="shared" ref="F201:F264" si="38">IF(ISNUMBER(C201),E201/E$437,"")</f>
        <v>0.9310996833961227</v>
      </c>
      <c r="G201" s="38">
        <f t="shared" si="32"/>
        <v>140.64061094118023</v>
      </c>
      <c r="H201" s="38">
        <f t="shared" si="33"/>
        <v>0</v>
      </c>
      <c r="I201" s="36">
        <f t="shared" si="34"/>
        <v>140.64061094118023</v>
      </c>
      <c r="J201" s="39">
        <f t="shared" si="30"/>
        <v>-36.105445463109675</v>
      </c>
      <c r="K201" s="36">
        <f t="shared" si="35"/>
        <v>104.53516547807055</v>
      </c>
      <c r="L201" s="36">
        <f t="shared" si="36"/>
        <v>121654.12846412089</v>
      </c>
      <c r="M201" s="36">
        <f t="shared" si="37"/>
        <v>90422.918138531022</v>
      </c>
      <c r="N201" s="40">
        <f>jan!M201</f>
        <v>60890.24627949862</v>
      </c>
      <c r="O201" s="40">
        <f t="shared" ref="O201:O264" si="39">M201-N201</f>
        <v>29532.671859032402</v>
      </c>
      <c r="P201" s="4"/>
      <c r="Q201" s="64"/>
      <c r="R201" s="4"/>
    </row>
    <row r="202" spans="1:18" s="34" customFormat="1" x14ac:dyDescent="0.3">
      <c r="A202" s="33">
        <v>1146</v>
      </c>
      <c r="B202" s="34" t="s">
        <v>256</v>
      </c>
      <c r="C202" s="35">
        <v>32875</v>
      </c>
      <c r="D202" s="35">
        <v>10925</v>
      </c>
      <c r="E202" s="36">
        <f t="shared" si="31"/>
        <v>3009.1533180778033</v>
      </c>
      <c r="F202" s="37">
        <f t="shared" si="38"/>
        <v>0.88451670511533909</v>
      </c>
      <c r="G202" s="38">
        <f t="shared" si="32"/>
        <v>235.72665477657927</v>
      </c>
      <c r="H202" s="38">
        <f t="shared" si="33"/>
        <v>18.436127624980962</v>
      </c>
      <c r="I202" s="36">
        <f t="shared" si="34"/>
        <v>254.16278240156024</v>
      </c>
      <c r="J202" s="39">
        <f t="shared" ref="J202:J265" si="40">I$439</f>
        <v>-36.105445463109675</v>
      </c>
      <c r="K202" s="36">
        <f t="shared" si="35"/>
        <v>218.05733693845056</v>
      </c>
      <c r="L202" s="36">
        <f t="shared" si="36"/>
        <v>2776728.3977370458</v>
      </c>
      <c r="M202" s="36">
        <f t="shared" si="37"/>
        <v>2382276.4060525722</v>
      </c>
      <c r="N202" s="40">
        <f>jan!M202</f>
        <v>1292549.0642815297</v>
      </c>
      <c r="O202" s="40">
        <f t="shared" si="39"/>
        <v>1089727.3417710424</v>
      </c>
      <c r="P202" s="4"/>
      <c r="Q202" s="64"/>
      <c r="R202" s="4"/>
    </row>
    <row r="203" spans="1:18" s="34" customFormat="1" x14ac:dyDescent="0.3">
      <c r="A203" s="33">
        <v>1149</v>
      </c>
      <c r="B203" s="34" t="s">
        <v>257</v>
      </c>
      <c r="C203" s="35">
        <v>126437</v>
      </c>
      <c r="D203" s="35">
        <v>42187</v>
      </c>
      <c r="E203" s="36">
        <f t="shared" si="31"/>
        <v>2997.0607059046624</v>
      </c>
      <c r="F203" s="37">
        <f t="shared" si="38"/>
        <v>0.88096217786298336</v>
      </c>
      <c r="G203" s="38">
        <f t="shared" si="32"/>
        <v>242.9822220804638</v>
      </c>
      <c r="H203" s="38">
        <f t="shared" si="33"/>
        <v>22.668541885580268</v>
      </c>
      <c r="I203" s="36">
        <f t="shared" si="34"/>
        <v>265.65076396604405</v>
      </c>
      <c r="J203" s="39">
        <f t="shared" si="40"/>
        <v>-36.105445463109675</v>
      </c>
      <c r="K203" s="36">
        <f t="shared" si="35"/>
        <v>229.54531850293438</v>
      </c>
      <c r="L203" s="36">
        <f t="shared" si="36"/>
        <v>11207008.779435501</v>
      </c>
      <c r="M203" s="36">
        <f t="shared" si="37"/>
        <v>9683828.3516832925</v>
      </c>
      <c r="N203" s="40">
        <f>jan!M203</f>
        <v>4865417.1327089071</v>
      </c>
      <c r="O203" s="40">
        <f t="shared" si="39"/>
        <v>4818411.2189743854</v>
      </c>
      <c r="P203" s="4"/>
      <c r="Q203" s="64"/>
      <c r="R203" s="4"/>
    </row>
    <row r="204" spans="1:18" s="34" customFormat="1" x14ac:dyDescent="0.3">
      <c r="A204" s="33">
        <v>1151</v>
      </c>
      <c r="B204" s="34" t="s">
        <v>258</v>
      </c>
      <c r="C204" s="35">
        <v>762</v>
      </c>
      <c r="D204" s="35">
        <v>200</v>
      </c>
      <c r="E204" s="36">
        <f t="shared" si="31"/>
        <v>3810</v>
      </c>
      <c r="F204" s="37">
        <f t="shared" si="38"/>
        <v>1.1199192232059969</v>
      </c>
      <c r="G204" s="38">
        <f t="shared" si="32"/>
        <v>-244.7813543767387</v>
      </c>
      <c r="H204" s="38">
        <f t="shared" si="33"/>
        <v>0</v>
      </c>
      <c r="I204" s="36">
        <f t="shared" si="34"/>
        <v>-244.7813543767387</v>
      </c>
      <c r="J204" s="39">
        <f t="shared" si="40"/>
        <v>-36.105445463109675</v>
      </c>
      <c r="K204" s="36">
        <f t="shared" si="35"/>
        <v>-280.88679983984838</v>
      </c>
      <c r="L204" s="36">
        <f t="shared" si="36"/>
        <v>-48956.270875347742</v>
      </c>
      <c r="M204" s="36">
        <f t="shared" si="37"/>
        <v>-56177.359967969678</v>
      </c>
      <c r="N204" s="40">
        <f>jan!M204</f>
        <v>-69584.914155029226</v>
      </c>
      <c r="O204" s="40">
        <f t="shared" si="39"/>
        <v>13407.554187059548</v>
      </c>
      <c r="P204" s="4"/>
      <c r="Q204" s="64"/>
      <c r="R204" s="4"/>
    </row>
    <row r="205" spans="1:18" s="34" customFormat="1" x14ac:dyDescent="0.3">
      <c r="A205" s="33">
        <v>1160</v>
      </c>
      <c r="B205" s="34" t="s">
        <v>259</v>
      </c>
      <c r="C205" s="35">
        <v>28748</v>
      </c>
      <c r="D205" s="35">
        <v>8788</v>
      </c>
      <c r="E205" s="36">
        <f t="shared" si="31"/>
        <v>3271.279016841147</v>
      </c>
      <c r="F205" s="37">
        <f t="shared" si="38"/>
        <v>0.96156647124168371</v>
      </c>
      <c r="G205" s="38">
        <f t="shared" si="32"/>
        <v>78.451235518573043</v>
      </c>
      <c r="H205" s="38">
        <f t="shared" si="33"/>
        <v>0</v>
      </c>
      <c r="I205" s="36">
        <f t="shared" si="34"/>
        <v>78.451235518573043</v>
      </c>
      <c r="J205" s="39">
        <f t="shared" si="40"/>
        <v>-36.105445463109675</v>
      </c>
      <c r="K205" s="36">
        <f t="shared" si="35"/>
        <v>42.345790055463368</v>
      </c>
      <c r="L205" s="36">
        <f t="shared" si="36"/>
        <v>689429.45773721987</v>
      </c>
      <c r="M205" s="36">
        <f t="shared" si="37"/>
        <v>372134.80300741206</v>
      </c>
      <c r="N205" s="40">
        <f>jan!M205</f>
        <v>-61797.127971984875</v>
      </c>
      <c r="O205" s="40">
        <f t="shared" si="39"/>
        <v>433931.93097939692</v>
      </c>
      <c r="P205" s="4"/>
      <c r="Q205" s="64"/>
      <c r="R205" s="4"/>
    </row>
    <row r="206" spans="1:18" s="34" customFormat="1" x14ac:dyDescent="0.3">
      <c r="A206" s="33">
        <v>1201</v>
      </c>
      <c r="B206" s="34" t="s">
        <v>260</v>
      </c>
      <c r="C206" s="35">
        <v>989160</v>
      </c>
      <c r="D206" s="35">
        <v>277391</v>
      </c>
      <c r="E206" s="36">
        <f t="shared" si="31"/>
        <v>3565.9412165499243</v>
      </c>
      <c r="F206" s="37">
        <f t="shared" si="38"/>
        <v>1.0481800832642623</v>
      </c>
      <c r="G206" s="38">
        <f t="shared" si="32"/>
        <v>-98.346084306693314</v>
      </c>
      <c r="H206" s="38">
        <f t="shared" si="33"/>
        <v>0</v>
      </c>
      <c r="I206" s="36">
        <f t="shared" si="34"/>
        <v>-98.346084306693314</v>
      </c>
      <c r="J206" s="39">
        <f t="shared" si="40"/>
        <v>-36.105445463109675</v>
      </c>
      <c r="K206" s="36">
        <f t="shared" si="35"/>
        <v>-134.45152976980299</v>
      </c>
      <c r="L206" s="36">
        <f t="shared" si="36"/>
        <v>-27280318.671917964</v>
      </c>
      <c r="M206" s="36">
        <f t="shared" si="37"/>
        <v>-37295644.29437542</v>
      </c>
      <c r="N206" s="40">
        <f>jan!M206</f>
        <v>-53477821.61188855</v>
      </c>
      <c r="O206" s="40">
        <f t="shared" si="39"/>
        <v>16182177.317513131</v>
      </c>
      <c r="P206" s="4"/>
      <c r="Q206" s="64"/>
      <c r="R206" s="4"/>
    </row>
    <row r="207" spans="1:18" s="34" customFormat="1" x14ac:dyDescent="0.3">
      <c r="A207" s="33">
        <v>1211</v>
      </c>
      <c r="B207" s="34" t="s">
        <v>261</v>
      </c>
      <c r="C207" s="35">
        <v>13980</v>
      </c>
      <c r="D207" s="35">
        <v>4106</v>
      </c>
      <c r="E207" s="36">
        <f t="shared" si="31"/>
        <v>3404.7735021919143</v>
      </c>
      <c r="F207" s="37">
        <f t="shared" si="38"/>
        <v>1.000806114374575</v>
      </c>
      <c r="G207" s="38">
        <f t="shared" si="32"/>
        <v>-1.6454556918873096</v>
      </c>
      <c r="H207" s="38">
        <f t="shared" si="33"/>
        <v>0</v>
      </c>
      <c r="I207" s="36">
        <f t="shared" si="34"/>
        <v>-1.6454556918873096</v>
      </c>
      <c r="J207" s="39">
        <f t="shared" si="40"/>
        <v>-36.105445463109675</v>
      </c>
      <c r="K207" s="36">
        <f t="shared" si="35"/>
        <v>-37.750901154996981</v>
      </c>
      <c r="L207" s="36">
        <f t="shared" si="36"/>
        <v>-6756.241070889293</v>
      </c>
      <c r="M207" s="36">
        <f t="shared" si="37"/>
        <v>-155005.2001424176</v>
      </c>
      <c r="N207" s="40">
        <f>jan!M207</f>
        <v>310239.71239725058</v>
      </c>
      <c r="O207" s="40">
        <f t="shared" si="39"/>
        <v>-465244.91253966815</v>
      </c>
      <c r="P207" s="4"/>
      <c r="Q207" s="64"/>
      <c r="R207" s="4"/>
    </row>
    <row r="208" spans="1:18" s="34" customFormat="1" x14ac:dyDescent="0.3">
      <c r="A208" s="33">
        <v>1216</v>
      </c>
      <c r="B208" s="34" t="s">
        <v>262</v>
      </c>
      <c r="C208" s="35">
        <v>16071</v>
      </c>
      <c r="D208" s="35">
        <v>5593</v>
      </c>
      <c r="E208" s="36">
        <f t="shared" si="31"/>
        <v>2873.41319506526</v>
      </c>
      <c r="F208" s="37">
        <f t="shared" si="38"/>
        <v>0.84461697463709917</v>
      </c>
      <c r="G208" s="38">
        <f t="shared" si="32"/>
        <v>317.17072858410529</v>
      </c>
      <c r="H208" s="38">
        <f t="shared" si="33"/>
        <v>65.945170679371131</v>
      </c>
      <c r="I208" s="36">
        <f t="shared" si="34"/>
        <v>383.11589926347642</v>
      </c>
      <c r="J208" s="39">
        <f t="shared" si="40"/>
        <v>-36.105445463109675</v>
      </c>
      <c r="K208" s="36">
        <f t="shared" si="35"/>
        <v>347.01045380036675</v>
      </c>
      <c r="L208" s="36">
        <f t="shared" si="36"/>
        <v>2142767.2245806237</v>
      </c>
      <c r="M208" s="36">
        <f t="shared" si="37"/>
        <v>1940829.4681054512</v>
      </c>
      <c r="N208" s="40">
        <f>jan!M208</f>
        <v>1449750.2584002432</v>
      </c>
      <c r="O208" s="40">
        <f t="shared" si="39"/>
        <v>491079.20970520796</v>
      </c>
      <c r="P208" s="4"/>
      <c r="Q208" s="64"/>
      <c r="R208" s="4"/>
    </row>
    <row r="209" spans="1:18" s="34" customFormat="1" x14ac:dyDescent="0.3">
      <c r="A209" s="33">
        <v>1219</v>
      </c>
      <c r="B209" s="34" t="s">
        <v>263</v>
      </c>
      <c r="C209" s="35">
        <v>39204</v>
      </c>
      <c r="D209" s="35">
        <v>11778</v>
      </c>
      <c r="E209" s="36">
        <f t="shared" si="31"/>
        <v>3328.5787060621496</v>
      </c>
      <c r="F209" s="37">
        <f t="shared" si="38"/>
        <v>0.97840925954675728</v>
      </c>
      <c r="G209" s="38">
        <f t="shared" si="32"/>
        <v>44.071421985971483</v>
      </c>
      <c r="H209" s="38">
        <f t="shared" si="33"/>
        <v>0</v>
      </c>
      <c r="I209" s="36">
        <f t="shared" si="34"/>
        <v>44.071421985971483</v>
      </c>
      <c r="J209" s="39">
        <f t="shared" si="40"/>
        <v>-36.105445463109675</v>
      </c>
      <c r="K209" s="36">
        <f t="shared" si="35"/>
        <v>7.9659765228618085</v>
      </c>
      <c r="L209" s="36">
        <f t="shared" si="36"/>
        <v>519073.20815077215</v>
      </c>
      <c r="M209" s="36">
        <f t="shared" si="37"/>
        <v>93823.271486266385</v>
      </c>
      <c r="N209" s="40">
        <f>jan!M209</f>
        <v>-815021.594589671</v>
      </c>
      <c r="O209" s="40">
        <f t="shared" si="39"/>
        <v>908844.8660759374</v>
      </c>
      <c r="P209" s="4"/>
      <c r="Q209" s="64"/>
      <c r="R209" s="4"/>
    </row>
    <row r="210" spans="1:18" s="34" customFormat="1" x14ac:dyDescent="0.3">
      <c r="A210" s="33">
        <v>1221</v>
      </c>
      <c r="B210" s="34" t="s">
        <v>264</v>
      </c>
      <c r="C210" s="35">
        <v>63118</v>
      </c>
      <c r="D210" s="35">
        <v>18775</v>
      </c>
      <c r="E210" s="36">
        <f t="shared" si="31"/>
        <v>3361.8109187749669</v>
      </c>
      <c r="F210" s="37">
        <f t="shared" si="38"/>
        <v>0.98817760438842517</v>
      </c>
      <c r="G210" s="38">
        <f t="shared" si="32"/>
        <v>24.132094358281119</v>
      </c>
      <c r="H210" s="38">
        <f t="shared" si="33"/>
        <v>0</v>
      </c>
      <c r="I210" s="36">
        <f t="shared" si="34"/>
        <v>24.132094358281119</v>
      </c>
      <c r="J210" s="39">
        <f t="shared" si="40"/>
        <v>-36.105445463109675</v>
      </c>
      <c r="K210" s="36">
        <f t="shared" si="35"/>
        <v>-11.973351104828556</v>
      </c>
      <c r="L210" s="36">
        <f t="shared" si="36"/>
        <v>453080.07157672802</v>
      </c>
      <c r="M210" s="36">
        <f t="shared" si="37"/>
        <v>-224799.66699315613</v>
      </c>
      <c r="N210" s="40">
        <f>jan!M210</f>
        <v>-1289408.8163033701</v>
      </c>
      <c r="O210" s="40">
        <f t="shared" si="39"/>
        <v>1064609.149310214</v>
      </c>
      <c r="P210" s="4"/>
      <c r="Q210" s="64"/>
      <c r="R210" s="4"/>
    </row>
    <row r="211" spans="1:18" s="34" customFormat="1" x14ac:dyDescent="0.3">
      <c r="A211" s="33">
        <v>1222</v>
      </c>
      <c r="B211" s="34" t="s">
        <v>265</v>
      </c>
      <c r="C211" s="35">
        <v>10563</v>
      </c>
      <c r="D211" s="35">
        <v>3140</v>
      </c>
      <c r="E211" s="36">
        <f t="shared" si="31"/>
        <v>3364.0127388535034</v>
      </c>
      <c r="F211" s="37">
        <f t="shared" si="38"/>
        <v>0.98882481190338423</v>
      </c>
      <c r="G211" s="38">
        <f t="shared" si="32"/>
        <v>22.811002311159246</v>
      </c>
      <c r="H211" s="38">
        <f t="shared" si="33"/>
        <v>0</v>
      </c>
      <c r="I211" s="36">
        <f t="shared" si="34"/>
        <v>22.811002311159246</v>
      </c>
      <c r="J211" s="39">
        <f t="shared" si="40"/>
        <v>-36.105445463109675</v>
      </c>
      <c r="K211" s="36">
        <f t="shared" si="35"/>
        <v>-13.294443151950428</v>
      </c>
      <c r="L211" s="36">
        <f t="shared" si="36"/>
        <v>71626.547257040031</v>
      </c>
      <c r="M211" s="36">
        <f t="shared" si="37"/>
        <v>-41744.551497124346</v>
      </c>
      <c r="N211" s="40">
        <f>jan!M211</f>
        <v>-160263.15223395915</v>
      </c>
      <c r="O211" s="40">
        <f t="shared" si="39"/>
        <v>118518.60073683481</v>
      </c>
      <c r="P211" s="4"/>
      <c r="Q211" s="64"/>
      <c r="R211" s="4"/>
    </row>
    <row r="212" spans="1:18" s="34" customFormat="1" x14ac:dyDescent="0.3">
      <c r="A212" s="33">
        <v>1223</v>
      </c>
      <c r="B212" s="34" t="s">
        <v>266</v>
      </c>
      <c r="C212" s="35">
        <v>8480</v>
      </c>
      <c r="D212" s="35">
        <v>2797</v>
      </c>
      <c r="E212" s="36">
        <f t="shared" si="31"/>
        <v>3031.8198069360028</v>
      </c>
      <c r="F212" s="37">
        <f t="shared" si="38"/>
        <v>0.89117933939221106</v>
      </c>
      <c r="G212" s="38">
        <f t="shared" si="32"/>
        <v>222.12676146165958</v>
      </c>
      <c r="H212" s="38">
        <f t="shared" si="33"/>
        <v>10.502856524611138</v>
      </c>
      <c r="I212" s="36">
        <f t="shared" si="34"/>
        <v>232.62961798627072</v>
      </c>
      <c r="J212" s="39">
        <f t="shared" si="40"/>
        <v>-36.105445463109675</v>
      </c>
      <c r="K212" s="36">
        <f t="shared" si="35"/>
        <v>196.52417252316104</v>
      </c>
      <c r="L212" s="36">
        <f t="shared" si="36"/>
        <v>650665.04150759918</v>
      </c>
      <c r="M212" s="36">
        <f t="shared" si="37"/>
        <v>549678.11054728145</v>
      </c>
      <c r="N212" s="40">
        <f>jan!M212</f>
        <v>343695.97554191627</v>
      </c>
      <c r="O212" s="40">
        <f t="shared" si="39"/>
        <v>205982.13500536518</v>
      </c>
      <c r="P212" s="4"/>
      <c r="Q212" s="64"/>
      <c r="R212" s="4"/>
    </row>
    <row r="213" spans="1:18" s="34" customFormat="1" x14ac:dyDescent="0.3">
      <c r="A213" s="33">
        <v>1224</v>
      </c>
      <c r="B213" s="34" t="s">
        <v>267</v>
      </c>
      <c r="C213" s="35">
        <v>50996</v>
      </c>
      <c r="D213" s="35">
        <v>13271</v>
      </c>
      <c r="E213" s="36">
        <f t="shared" si="31"/>
        <v>3842.6644563333584</v>
      </c>
      <c r="F213" s="37">
        <f t="shared" si="38"/>
        <v>1.1295206805716929</v>
      </c>
      <c r="G213" s="38">
        <f t="shared" si="32"/>
        <v>-264.3800281767538</v>
      </c>
      <c r="H213" s="38">
        <f t="shared" si="33"/>
        <v>0</v>
      </c>
      <c r="I213" s="36">
        <f t="shared" si="34"/>
        <v>-264.3800281767538</v>
      </c>
      <c r="J213" s="39">
        <f t="shared" si="40"/>
        <v>-36.105445463109675</v>
      </c>
      <c r="K213" s="36">
        <f t="shared" si="35"/>
        <v>-300.48547363986347</v>
      </c>
      <c r="L213" s="36">
        <f t="shared" si="36"/>
        <v>-3508587.3539336994</v>
      </c>
      <c r="M213" s="36">
        <f t="shared" si="37"/>
        <v>-3987742.7206746279</v>
      </c>
      <c r="N213" s="40">
        <f>jan!M213</f>
        <v>1989656.0212430358</v>
      </c>
      <c r="O213" s="40">
        <f t="shared" si="39"/>
        <v>-5977398.7419176642</v>
      </c>
      <c r="P213" s="4"/>
      <c r="Q213" s="64"/>
      <c r="R213" s="4"/>
    </row>
    <row r="214" spans="1:18" s="34" customFormat="1" x14ac:dyDescent="0.3">
      <c r="A214" s="33">
        <v>1227</v>
      </c>
      <c r="B214" s="34" t="s">
        <v>268</v>
      </c>
      <c r="C214" s="35">
        <v>4655</v>
      </c>
      <c r="D214" s="35">
        <v>1104</v>
      </c>
      <c r="E214" s="36">
        <f t="shared" si="31"/>
        <v>4216.485507246377</v>
      </c>
      <c r="F214" s="37">
        <f t="shared" si="38"/>
        <v>1.2394024078568784</v>
      </c>
      <c r="G214" s="38">
        <f t="shared" si="32"/>
        <v>-488.67265872456488</v>
      </c>
      <c r="H214" s="38">
        <f t="shared" si="33"/>
        <v>0</v>
      </c>
      <c r="I214" s="36">
        <f t="shared" si="34"/>
        <v>-488.67265872456488</v>
      </c>
      <c r="J214" s="39">
        <f t="shared" si="40"/>
        <v>-36.105445463109675</v>
      </c>
      <c r="K214" s="36">
        <f t="shared" si="35"/>
        <v>-524.77810418767456</v>
      </c>
      <c r="L214" s="36">
        <f t="shared" si="36"/>
        <v>-539494.61523191968</v>
      </c>
      <c r="M214" s="36">
        <f t="shared" si="37"/>
        <v>-579355.02702319273</v>
      </c>
      <c r="N214" s="40">
        <f>jan!M214</f>
        <v>1008268.2076298712</v>
      </c>
      <c r="O214" s="40">
        <f t="shared" si="39"/>
        <v>-1587623.234653064</v>
      </c>
      <c r="P214" s="4"/>
      <c r="Q214" s="64"/>
      <c r="R214" s="4"/>
    </row>
    <row r="215" spans="1:18" s="34" customFormat="1" x14ac:dyDescent="0.3">
      <c r="A215" s="33">
        <v>1228</v>
      </c>
      <c r="B215" s="34" t="s">
        <v>269</v>
      </c>
      <c r="C215" s="35">
        <v>36764</v>
      </c>
      <c r="D215" s="35">
        <v>6930</v>
      </c>
      <c r="E215" s="36">
        <f t="shared" si="31"/>
        <v>5305.0505050505053</v>
      </c>
      <c r="F215" s="37">
        <f t="shared" si="38"/>
        <v>1.5593774384999328</v>
      </c>
      <c r="G215" s="38">
        <f t="shared" si="32"/>
        <v>-1141.8116574070418</v>
      </c>
      <c r="H215" s="38">
        <f t="shared" si="33"/>
        <v>0</v>
      </c>
      <c r="I215" s="36">
        <f t="shared" si="34"/>
        <v>-1141.8116574070418</v>
      </c>
      <c r="J215" s="39">
        <f t="shared" si="40"/>
        <v>-36.105445463109675</v>
      </c>
      <c r="K215" s="36">
        <f t="shared" si="35"/>
        <v>-1177.9171028701514</v>
      </c>
      <c r="L215" s="36">
        <f t="shared" si="36"/>
        <v>-7912754.7858307995</v>
      </c>
      <c r="M215" s="36">
        <f t="shared" si="37"/>
        <v>-8162965.5228901496</v>
      </c>
      <c r="N215" s="40">
        <f>jan!M215</f>
        <v>-176627.27547176211</v>
      </c>
      <c r="O215" s="40">
        <f t="shared" si="39"/>
        <v>-7986338.2474183878</v>
      </c>
      <c r="P215" s="4"/>
      <c r="Q215" s="64"/>
      <c r="R215" s="4"/>
    </row>
    <row r="216" spans="1:18" s="34" customFormat="1" x14ac:dyDescent="0.3">
      <c r="A216" s="33">
        <v>1231</v>
      </c>
      <c r="B216" s="34" t="s">
        <v>270</v>
      </c>
      <c r="C216" s="35">
        <v>12203</v>
      </c>
      <c r="D216" s="35">
        <v>3401</v>
      </c>
      <c r="E216" s="36">
        <f t="shared" si="31"/>
        <v>3588.0623346074685</v>
      </c>
      <c r="F216" s="37">
        <f t="shared" si="38"/>
        <v>1.0546824101281607</v>
      </c>
      <c r="G216" s="38">
        <f t="shared" si="32"/>
        <v>-111.61875514121984</v>
      </c>
      <c r="H216" s="38">
        <f t="shared" si="33"/>
        <v>0</v>
      </c>
      <c r="I216" s="36">
        <f t="shared" si="34"/>
        <v>-111.61875514121984</v>
      </c>
      <c r="J216" s="39">
        <f t="shared" si="40"/>
        <v>-36.105445463109675</v>
      </c>
      <c r="K216" s="36">
        <f t="shared" si="35"/>
        <v>-147.7242006043295</v>
      </c>
      <c r="L216" s="36">
        <f t="shared" si="36"/>
        <v>-379615.38623528864</v>
      </c>
      <c r="M216" s="36">
        <f t="shared" si="37"/>
        <v>-502410.00625532464</v>
      </c>
      <c r="N216" s="40">
        <f>jan!M216</f>
        <v>585733.67223658704</v>
      </c>
      <c r="O216" s="40">
        <f t="shared" si="39"/>
        <v>-1088143.6784919116</v>
      </c>
      <c r="P216" s="4"/>
      <c r="Q216" s="64"/>
      <c r="R216" s="4"/>
    </row>
    <row r="217" spans="1:18" s="34" customFormat="1" x14ac:dyDescent="0.3">
      <c r="A217" s="33">
        <v>1232</v>
      </c>
      <c r="B217" s="34" t="s">
        <v>271</v>
      </c>
      <c r="C217" s="35">
        <v>14803</v>
      </c>
      <c r="D217" s="35">
        <v>925</v>
      </c>
      <c r="E217" s="36">
        <f t="shared" si="31"/>
        <v>16003.243243243243</v>
      </c>
      <c r="F217" s="37">
        <f t="shared" si="38"/>
        <v>4.7040261789369007</v>
      </c>
      <c r="G217" s="38">
        <f t="shared" si="32"/>
        <v>-7560.7273003226837</v>
      </c>
      <c r="H217" s="38">
        <f t="shared" si="33"/>
        <v>0</v>
      </c>
      <c r="I217" s="36">
        <f t="shared" si="34"/>
        <v>-7560.7273003226837</v>
      </c>
      <c r="J217" s="39">
        <f t="shared" si="40"/>
        <v>-36.105445463109675</v>
      </c>
      <c r="K217" s="36">
        <f t="shared" si="35"/>
        <v>-7596.8327457857931</v>
      </c>
      <c r="L217" s="36">
        <f t="shared" si="36"/>
        <v>-6993672.7527984828</v>
      </c>
      <c r="M217" s="36">
        <f t="shared" si="37"/>
        <v>-7027070.2898518583</v>
      </c>
      <c r="N217" s="40">
        <f>jan!M217</f>
        <v>-144605.22796701026</v>
      </c>
      <c r="O217" s="40">
        <f t="shared" si="39"/>
        <v>-6882465.0618848484</v>
      </c>
      <c r="P217" s="4"/>
      <c r="Q217" s="64"/>
      <c r="R217" s="4"/>
    </row>
    <row r="218" spans="1:18" s="34" customFormat="1" x14ac:dyDescent="0.3">
      <c r="A218" s="33">
        <v>1233</v>
      </c>
      <c r="B218" s="34" t="s">
        <v>272</v>
      </c>
      <c r="C218" s="35">
        <v>7219</v>
      </c>
      <c r="D218" s="35">
        <v>1116</v>
      </c>
      <c r="E218" s="36">
        <f t="shared" si="31"/>
        <v>6468.6379928315409</v>
      </c>
      <c r="F218" s="37">
        <f t="shared" si="38"/>
        <v>1.9014047338930968</v>
      </c>
      <c r="G218" s="38">
        <f t="shared" si="32"/>
        <v>-1839.9641500756632</v>
      </c>
      <c r="H218" s="38">
        <f t="shared" si="33"/>
        <v>0</v>
      </c>
      <c r="I218" s="36">
        <f t="shared" si="34"/>
        <v>-1839.9641500756632</v>
      </c>
      <c r="J218" s="39">
        <f t="shared" si="40"/>
        <v>-36.105445463109675</v>
      </c>
      <c r="K218" s="36">
        <f t="shared" si="35"/>
        <v>-1876.0695955387728</v>
      </c>
      <c r="L218" s="36">
        <f t="shared" si="36"/>
        <v>-2053399.9914844402</v>
      </c>
      <c r="M218" s="36">
        <f t="shared" si="37"/>
        <v>-2093693.6686212705</v>
      </c>
      <c r="N218" s="40">
        <f>jan!M218</f>
        <v>650958.07945193502</v>
      </c>
      <c r="O218" s="40">
        <f t="shared" si="39"/>
        <v>-2744651.7480732054</v>
      </c>
      <c r="P218" s="4"/>
      <c r="Q218" s="64"/>
      <c r="R218" s="4"/>
    </row>
    <row r="219" spans="1:18" s="34" customFormat="1" x14ac:dyDescent="0.3">
      <c r="A219" s="33">
        <v>1234</v>
      </c>
      <c r="B219" s="34" t="s">
        <v>273</v>
      </c>
      <c r="C219" s="35">
        <v>2582</v>
      </c>
      <c r="D219" s="35">
        <v>920</v>
      </c>
      <c r="E219" s="36">
        <f t="shared" si="31"/>
        <v>2806.521739130435</v>
      </c>
      <c r="F219" s="37">
        <f t="shared" si="38"/>
        <v>0.82495476272905521</v>
      </c>
      <c r="G219" s="38">
        <f t="shared" si="32"/>
        <v>357.30560214500025</v>
      </c>
      <c r="H219" s="38">
        <f t="shared" si="33"/>
        <v>89.357180256559872</v>
      </c>
      <c r="I219" s="36">
        <f t="shared" si="34"/>
        <v>446.66278240156009</v>
      </c>
      <c r="J219" s="39">
        <f t="shared" si="40"/>
        <v>-36.105445463109675</v>
      </c>
      <c r="K219" s="36">
        <f t="shared" si="35"/>
        <v>410.55733693845042</v>
      </c>
      <c r="L219" s="36">
        <f t="shared" si="36"/>
        <v>410929.75980943529</v>
      </c>
      <c r="M219" s="36">
        <f t="shared" si="37"/>
        <v>377712.74998337438</v>
      </c>
      <c r="N219" s="40">
        <f>jan!M219</f>
        <v>240140.17302489243</v>
      </c>
      <c r="O219" s="40">
        <f t="shared" si="39"/>
        <v>137572.57695848195</v>
      </c>
      <c r="P219" s="4"/>
      <c r="Q219" s="64"/>
      <c r="R219" s="4"/>
    </row>
    <row r="220" spans="1:18" s="34" customFormat="1" x14ac:dyDescent="0.3">
      <c r="A220" s="33">
        <v>1235</v>
      </c>
      <c r="B220" s="34" t="s">
        <v>274</v>
      </c>
      <c r="C220" s="35">
        <v>48298</v>
      </c>
      <c r="D220" s="35">
        <v>14425</v>
      </c>
      <c r="E220" s="36">
        <f t="shared" si="31"/>
        <v>3348.2149046793761</v>
      </c>
      <c r="F220" s="37">
        <f t="shared" si="38"/>
        <v>0.98418116408799683</v>
      </c>
      <c r="G220" s="38">
        <f t="shared" si="32"/>
        <v>32.289702815635607</v>
      </c>
      <c r="H220" s="38">
        <f t="shared" si="33"/>
        <v>0</v>
      </c>
      <c r="I220" s="36">
        <f t="shared" si="34"/>
        <v>32.289702815635607</v>
      </c>
      <c r="J220" s="39">
        <f t="shared" si="40"/>
        <v>-36.105445463109675</v>
      </c>
      <c r="K220" s="36">
        <f t="shared" si="35"/>
        <v>-3.8157426474740674</v>
      </c>
      <c r="L220" s="36">
        <f t="shared" si="36"/>
        <v>465778.96311554365</v>
      </c>
      <c r="M220" s="36">
        <f t="shared" si="37"/>
        <v>-55042.087689813423</v>
      </c>
      <c r="N220" s="40">
        <f>jan!M220</f>
        <v>2077313.066568519</v>
      </c>
      <c r="O220" s="40">
        <f t="shared" si="39"/>
        <v>-2132355.1542583322</v>
      </c>
      <c r="P220" s="4"/>
      <c r="Q220" s="64"/>
      <c r="R220" s="4"/>
    </row>
    <row r="221" spans="1:18" s="34" customFormat="1" x14ac:dyDescent="0.3">
      <c r="A221" s="33">
        <v>1238</v>
      </c>
      <c r="B221" s="34" t="s">
        <v>275</v>
      </c>
      <c r="C221" s="35">
        <v>27486</v>
      </c>
      <c r="D221" s="35">
        <v>8475</v>
      </c>
      <c r="E221" s="36">
        <f t="shared" si="31"/>
        <v>3243.1858407079644</v>
      </c>
      <c r="F221" s="37">
        <f t="shared" si="38"/>
        <v>0.95330870536439682</v>
      </c>
      <c r="G221" s="38">
        <f t="shared" si="32"/>
        <v>95.307141198482626</v>
      </c>
      <c r="H221" s="38">
        <f t="shared" si="33"/>
        <v>0</v>
      </c>
      <c r="I221" s="36">
        <f t="shared" si="34"/>
        <v>95.307141198482626</v>
      </c>
      <c r="J221" s="39">
        <f t="shared" si="40"/>
        <v>-36.105445463109675</v>
      </c>
      <c r="K221" s="36">
        <f t="shared" si="35"/>
        <v>59.201695735372951</v>
      </c>
      <c r="L221" s="36">
        <f t="shared" si="36"/>
        <v>807728.02165714023</v>
      </c>
      <c r="M221" s="36">
        <f t="shared" si="37"/>
        <v>501734.37135728577</v>
      </c>
      <c r="N221" s="40">
        <f>jan!M221</f>
        <v>1548859.4743325685</v>
      </c>
      <c r="O221" s="40">
        <f t="shared" si="39"/>
        <v>-1047125.1029752827</v>
      </c>
      <c r="P221" s="4"/>
      <c r="Q221" s="64"/>
      <c r="R221" s="4"/>
    </row>
    <row r="222" spans="1:18" s="34" customFormat="1" x14ac:dyDescent="0.3">
      <c r="A222" s="33">
        <v>1241</v>
      </c>
      <c r="B222" s="34" t="s">
        <v>276</v>
      </c>
      <c r="C222" s="35">
        <v>13553</v>
      </c>
      <c r="D222" s="35">
        <v>3876</v>
      </c>
      <c r="E222" s="36">
        <f t="shared" si="31"/>
        <v>3496.6460268317855</v>
      </c>
      <c r="F222" s="37">
        <f t="shared" si="38"/>
        <v>1.0278113129122806</v>
      </c>
      <c r="G222" s="38">
        <f t="shared" si="32"/>
        <v>-56.768970475810058</v>
      </c>
      <c r="H222" s="38">
        <f t="shared" si="33"/>
        <v>0</v>
      </c>
      <c r="I222" s="36">
        <f t="shared" si="34"/>
        <v>-56.768970475810058</v>
      </c>
      <c r="J222" s="39">
        <f t="shared" si="40"/>
        <v>-36.105445463109675</v>
      </c>
      <c r="K222" s="36">
        <f t="shared" si="35"/>
        <v>-92.874415938919725</v>
      </c>
      <c r="L222" s="36">
        <f t="shared" si="36"/>
        <v>-220036.52956423978</v>
      </c>
      <c r="M222" s="36">
        <f t="shared" si="37"/>
        <v>-359981.23617925285</v>
      </c>
      <c r="N222" s="40">
        <f>jan!M222</f>
        <v>111472.36367553384</v>
      </c>
      <c r="O222" s="40">
        <f t="shared" si="39"/>
        <v>-471453.59985478671</v>
      </c>
      <c r="P222" s="4"/>
      <c r="Q222" s="64"/>
      <c r="R222" s="4"/>
    </row>
    <row r="223" spans="1:18" s="34" customFormat="1" x14ac:dyDescent="0.3">
      <c r="A223" s="33">
        <v>1242</v>
      </c>
      <c r="B223" s="34" t="s">
        <v>277</v>
      </c>
      <c r="C223" s="35">
        <v>9371</v>
      </c>
      <c r="D223" s="35">
        <v>2443</v>
      </c>
      <c r="E223" s="36">
        <f t="shared" si="31"/>
        <v>3835.8575521899306</v>
      </c>
      <c r="F223" s="37">
        <f t="shared" si="38"/>
        <v>1.1275198451909196</v>
      </c>
      <c r="G223" s="38">
        <f t="shared" si="32"/>
        <v>-260.29588569069711</v>
      </c>
      <c r="H223" s="38">
        <f t="shared" si="33"/>
        <v>0</v>
      </c>
      <c r="I223" s="36">
        <f t="shared" si="34"/>
        <v>-260.29588569069711</v>
      </c>
      <c r="J223" s="39">
        <f t="shared" si="40"/>
        <v>-36.105445463109675</v>
      </c>
      <c r="K223" s="36">
        <f t="shared" si="35"/>
        <v>-296.40133115380678</v>
      </c>
      <c r="L223" s="36">
        <f t="shared" si="36"/>
        <v>-635902.84874237305</v>
      </c>
      <c r="M223" s="36">
        <f t="shared" si="37"/>
        <v>-724108.45200874994</v>
      </c>
      <c r="N223" s="40">
        <f>jan!M223</f>
        <v>293299.27359631821</v>
      </c>
      <c r="O223" s="40">
        <f t="shared" si="39"/>
        <v>-1017407.7256050681</v>
      </c>
      <c r="P223" s="4"/>
      <c r="Q223" s="64"/>
      <c r="R223" s="4"/>
    </row>
    <row r="224" spans="1:18" s="34" customFormat="1" x14ac:dyDescent="0.3">
      <c r="A224" s="33">
        <v>1243</v>
      </c>
      <c r="B224" s="34" t="s">
        <v>125</v>
      </c>
      <c r="C224" s="35">
        <v>62765</v>
      </c>
      <c r="D224" s="35">
        <v>19742</v>
      </c>
      <c r="E224" s="36">
        <f t="shared" si="31"/>
        <v>3179.2624860703067</v>
      </c>
      <c r="F224" s="37">
        <f t="shared" si="38"/>
        <v>0.93451894324614826</v>
      </c>
      <c r="G224" s="38">
        <f t="shared" si="32"/>
        <v>133.66115398107721</v>
      </c>
      <c r="H224" s="38">
        <f t="shared" si="33"/>
        <v>0</v>
      </c>
      <c r="I224" s="36">
        <f t="shared" si="34"/>
        <v>133.66115398107721</v>
      </c>
      <c r="J224" s="39">
        <f t="shared" si="40"/>
        <v>-36.105445463109675</v>
      </c>
      <c r="K224" s="36">
        <f t="shared" si="35"/>
        <v>97.555708517967531</v>
      </c>
      <c r="L224" s="36">
        <f t="shared" si="36"/>
        <v>2638738.5018944261</v>
      </c>
      <c r="M224" s="36">
        <f t="shared" si="37"/>
        <v>1925944.7975617149</v>
      </c>
      <c r="N224" s="40">
        <f>jan!M224</f>
        <v>438199.12375706522</v>
      </c>
      <c r="O224" s="40">
        <f t="shared" si="39"/>
        <v>1487745.6738046496</v>
      </c>
      <c r="P224" s="4"/>
      <c r="Q224" s="64"/>
      <c r="R224" s="4"/>
    </row>
    <row r="225" spans="1:18" s="34" customFormat="1" x14ac:dyDescent="0.3">
      <c r="A225" s="33">
        <v>1244</v>
      </c>
      <c r="B225" s="34" t="s">
        <v>278</v>
      </c>
      <c r="C225" s="35">
        <v>31053</v>
      </c>
      <c r="D225" s="35">
        <v>5118</v>
      </c>
      <c r="E225" s="36">
        <f t="shared" si="31"/>
        <v>6067.4091441969522</v>
      </c>
      <c r="F225" s="37">
        <f t="shared" si="38"/>
        <v>1.7834667022682451</v>
      </c>
      <c r="G225" s="38">
        <f t="shared" si="32"/>
        <v>-1599.2268408949101</v>
      </c>
      <c r="H225" s="38">
        <f t="shared" si="33"/>
        <v>0</v>
      </c>
      <c r="I225" s="36">
        <f t="shared" si="34"/>
        <v>-1599.2268408949101</v>
      </c>
      <c r="J225" s="39">
        <f t="shared" si="40"/>
        <v>-36.105445463109675</v>
      </c>
      <c r="K225" s="36">
        <f t="shared" si="35"/>
        <v>-1635.3322863580197</v>
      </c>
      <c r="L225" s="36">
        <f t="shared" si="36"/>
        <v>-8184842.9717001496</v>
      </c>
      <c r="M225" s="36">
        <f t="shared" si="37"/>
        <v>-8369630.6415803451</v>
      </c>
      <c r="N225" s="40">
        <f>jan!M225</f>
        <v>-8423223.9532271996</v>
      </c>
      <c r="O225" s="40">
        <f t="shared" si="39"/>
        <v>53593.311646854505</v>
      </c>
      <c r="P225" s="4"/>
      <c r="Q225" s="64"/>
      <c r="R225" s="4"/>
    </row>
    <row r="226" spans="1:18" s="34" customFormat="1" x14ac:dyDescent="0.3">
      <c r="A226" s="33">
        <v>1245</v>
      </c>
      <c r="B226" s="34" t="s">
        <v>279</v>
      </c>
      <c r="C226" s="35">
        <v>21713</v>
      </c>
      <c r="D226" s="35">
        <v>6975</v>
      </c>
      <c r="E226" s="36">
        <f t="shared" si="31"/>
        <v>3112.9749103942654</v>
      </c>
      <c r="F226" s="37">
        <f t="shared" si="38"/>
        <v>0.91503423714133958</v>
      </c>
      <c r="G226" s="38">
        <f t="shared" si="32"/>
        <v>173.43369938670202</v>
      </c>
      <c r="H226" s="38">
        <f t="shared" si="33"/>
        <v>0</v>
      </c>
      <c r="I226" s="36">
        <f t="shared" si="34"/>
        <v>173.43369938670202</v>
      </c>
      <c r="J226" s="39">
        <f t="shared" si="40"/>
        <v>-36.105445463109675</v>
      </c>
      <c r="K226" s="36">
        <f t="shared" si="35"/>
        <v>137.32825392359234</v>
      </c>
      <c r="L226" s="36">
        <f t="shared" si="36"/>
        <v>1209700.0532222465</v>
      </c>
      <c r="M226" s="36">
        <f t="shared" si="37"/>
        <v>957864.57111705653</v>
      </c>
      <c r="N226" s="40">
        <f>jan!M226</f>
        <v>420901.11884335667</v>
      </c>
      <c r="O226" s="40">
        <f t="shared" si="39"/>
        <v>536963.45227369992</v>
      </c>
      <c r="P226" s="4"/>
      <c r="Q226" s="64"/>
      <c r="R226" s="4"/>
    </row>
    <row r="227" spans="1:18" s="34" customFormat="1" x14ac:dyDescent="0.3">
      <c r="A227" s="33">
        <v>1246</v>
      </c>
      <c r="B227" s="34" t="s">
        <v>280</v>
      </c>
      <c r="C227" s="35">
        <v>84125</v>
      </c>
      <c r="D227" s="35">
        <v>24870</v>
      </c>
      <c r="E227" s="36">
        <f t="shared" si="31"/>
        <v>3382.5894652191396</v>
      </c>
      <c r="F227" s="37">
        <f t="shared" si="38"/>
        <v>0.99428529299554003</v>
      </c>
      <c r="G227" s="38">
        <f t="shared" si="32"/>
        <v>11.664966491777522</v>
      </c>
      <c r="H227" s="38">
        <f t="shared" si="33"/>
        <v>0</v>
      </c>
      <c r="I227" s="36">
        <f t="shared" si="34"/>
        <v>11.664966491777522</v>
      </c>
      <c r="J227" s="39">
        <f t="shared" si="40"/>
        <v>-36.105445463109675</v>
      </c>
      <c r="K227" s="36">
        <f t="shared" si="35"/>
        <v>-24.440478971332155</v>
      </c>
      <c r="L227" s="36">
        <f t="shared" si="36"/>
        <v>290107.71665050695</v>
      </c>
      <c r="M227" s="36">
        <f t="shared" si="37"/>
        <v>-607834.71201703069</v>
      </c>
      <c r="N227" s="40">
        <f>jan!M227</f>
        <v>-2700974.0751778847</v>
      </c>
      <c r="O227" s="40">
        <f t="shared" si="39"/>
        <v>2093139.363160854</v>
      </c>
      <c r="P227" s="4"/>
      <c r="Q227" s="64"/>
      <c r="R227" s="4"/>
    </row>
    <row r="228" spans="1:18" s="34" customFormat="1" x14ac:dyDescent="0.3">
      <c r="A228" s="33">
        <v>1247</v>
      </c>
      <c r="B228" s="34" t="s">
        <v>281</v>
      </c>
      <c r="C228" s="35">
        <v>86172</v>
      </c>
      <c r="D228" s="35">
        <v>28380</v>
      </c>
      <c r="E228" s="36">
        <f t="shared" si="31"/>
        <v>3036.3636363636365</v>
      </c>
      <c r="F228" s="37">
        <f t="shared" si="38"/>
        <v>0.89251496194417324</v>
      </c>
      <c r="G228" s="38">
        <f t="shared" si="32"/>
        <v>219.40046380507937</v>
      </c>
      <c r="H228" s="38">
        <f t="shared" si="33"/>
        <v>8.912516224939349</v>
      </c>
      <c r="I228" s="36">
        <f t="shared" si="34"/>
        <v>228.31298003001871</v>
      </c>
      <c r="J228" s="39">
        <f t="shared" si="40"/>
        <v>-36.105445463109675</v>
      </c>
      <c r="K228" s="36">
        <f t="shared" si="35"/>
        <v>192.20753456690903</v>
      </c>
      <c r="L228" s="36">
        <f t="shared" si="36"/>
        <v>6479522.3732519308</v>
      </c>
      <c r="M228" s="36">
        <f t="shared" si="37"/>
        <v>5454849.8310088785</v>
      </c>
      <c r="N228" s="40">
        <f>jan!M228</f>
        <v>2984440.6814013533</v>
      </c>
      <c r="O228" s="40">
        <f t="shared" si="39"/>
        <v>2470409.1496075252</v>
      </c>
      <c r="P228" s="4"/>
      <c r="Q228" s="64"/>
      <c r="R228" s="4"/>
    </row>
    <row r="229" spans="1:18" s="34" customFormat="1" x14ac:dyDescent="0.3">
      <c r="A229" s="33">
        <v>1251</v>
      </c>
      <c r="B229" s="34" t="s">
        <v>282</v>
      </c>
      <c r="C229" s="35">
        <v>18388</v>
      </c>
      <c r="D229" s="35">
        <v>4125</v>
      </c>
      <c r="E229" s="36">
        <f t="shared" si="31"/>
        <v>4457.69696969697</v>
      </c>
      <c r="F229" s="37">
        <f t="shared" si="38"/>
        <v>1.3103046004175216</v>
      </c>
      <c r="G229" s="38">
        <f t="shared" si="32"/>
        <v>-633.39953619492064</v>
      </c>
      <c r="H229" s="38">
        <f t="shared" si="33"/>
        <v>0</v>
      </c>
      <c r="I229" s="36">
        <f t="shared" si="34"/>
        <v>-633.39953619492064</v>
      </c>
      <c r="J229" s="39">
        <f t="shared" si="40"/>
        <v>-36.105445463109675</v>
      </c>
      <c r="K229" s="36">
        <f t="shared" si="35"/>
        <v>-669.50498165803037</v>
      </c>
      <c r="L229" s="36">
        <f t="shared" si="36"/>
        <v>-2612773.0868040477</v>
      </c>
      <c r="M229" s="36">
        <f t="shared" si="37"/>
        <v>-2761708.0493393755</v>
      </c>
      <c r="N229" s="40">
        <f>jan!M229</f>
        <v>1765955.9388344365</v>
      </c>
      <c r="O229" s="40">
        <f t="shared" si="39"/>
        <v>-4527663.9881738117</v>
      </c>
      <c r="P229" s="4"/>
      <c r="Q229" s="64"/>
      <c r="R229" s="4"/>
    </row>
    <row r="230" spans="1:18" s="34" customFormat="1" x14ac:dyDescent="0.3">
      <c r="A230" s="33">
        <v>1252</v>
      </c>
      <c r="B230" s="34" t="s">
        <v>283</v>
      </c>
      <c r="C230" s="35">
        <v>8940</v>
      </c>
      <c r="D230" s="35">
        <v>381</v>
      </c>
      <c r="E230" s="36">
        <f t="shared" si="31"/>
        <v>23464.56692913386</v>
      </c>
      <c r="F230" s="37">
        <f t="shared" si="38"/>
        <v>6.8972229837639683</v>
      </c>
      <c r="G230" s="38">
        <f t="shared" si="32"/>
        <v>-12037.521511857054</v>
      </c>
      <c r="H230" s="38">
        <f t="shared" si="33"/>
        <v>0</v>
      </c>
      <c r="I230" s="36">
        <f t="shared" si="34"/>
        <v>-12037.521511857054</v>
      </c>
      <c r="J230" s="39">
        <f t="shared" si="40"/>
        <v>-36.105445463109675</v>
      </c>
      <c r="K230" s="36">
        <f t="shared" si="35"/>
        <v>-12073.626957320164</v>
      </c>
      <c r="L230" s="36">
        <f t="shared" si="36"/>
        <v>-4586295.6960175373</v>
      </c>
      <c r="M230" s="36">
        <f t="shared" si="37"/>
        <v>-4600051.8707389822</v>
      </c>
      <c r="N230" s="40">
        <f>jan!M230</f>
        <v>58633.738534669363</v>
      </c>
      <c r="O230" s="40">
        <f t="shared" si="39"/>
        <v>-4658685.6092736516</v>
      </c>
      <c r="P230" s="4"/>
      <c r="Q230" s="64"/>
      <c r="R230" s="4"/>
    </row>
    <row r="231" spans="1:18" s="34" customFormat="1" x14ac:dyDescent="0.3">
      <c r="A231" s="33">
        <v>1253</v>
      </c>
      <c r="B231" s="34" t="s">
        <v>284</v>
      </c>
      <c r="C231" s="35">
        <v>22410</v>
      </c>
      <c r="D231" s="35">
        <v>7957</v>
      </c>
      <c r="E231" s="36">
        <f t="shared" si="31"/>
        <v>2816.3880859620458</v>
      </c>
      <c r="F231" s="37">
        <f t="shared" si="38"/>
        <v>0.82785489697565329</v>
      </c>
      <c r="G231" s="38">
        <f t="shared" si="32"/>
        <v>351.38579404603377</v>
      </c>
      <c r="H231" s="38">
        <f t="shared" si="33"/>
        <v>85.90395886549608</v>
      </c>
      <c r="I231" s="36">
        <f t="shared" si="34"/>
        <v>437.28975291152983</v>
      </c>
      <c r="J231" s="39">
        <f t="shared" si="40"/>
        <v>-36.105445463109675</v>
      </c>
      <c r="K231" s="36">
        <f t="shared" si="35"/>
        <v>401.18430744842016</v>
      </c>
      <c r="L231" s="36">
        <f t="shared" si="36"/>
        <v>3479514.5639170427</v>
      </c>
      <c r="M231" s="36">
        <f t="shared" si="37"/>
        <v>3192223.5343670794</v>
      </c>
      <c r="N231" s="40">
        <f>jan!M231</f>
        <v>2528155.007346815</v>
      </c>
      <c r="O231" s="40">
        <f t="shared" si="39"/>
        <v>664068.52702026442</v>
      </c>
      <c r="P231" s="4"/>
      <c r="Q231" s="64"/>
      <c r="R231" s="4"/>
    </row>
    <row r="232" spans="1:18" s="34" customFormat="1" x14ac:dyDescent="0.3">
      <c r="A232" s="33">
        <v>1256</v>
      </c>
      <c r="B232" s="34" t="s">
        <v>285</v>
      </c>
      <c r="C232" s="35">
        <v>22831</v>
      </c>
      <c r="D232" s="35">
        <v>7812</v>
      </c>
      <c r="E232" s="36">
        <f t="shared" si="31"/>
        <v>2922.5550435227856</v>
      </c>
      <c r="F232" s="37">
        <f t="shared" si="38"/>
        <v>0.85906183047737705</v>
      </c>
      <c r="G232" s="38">
        <f t="shared" si="32"/>
        <v>287.68561950958991</v>
      </c>
      <c r="H232" s="38">
        <f t="shared" si="33"/>
        <v>48.745523719237163</v>
      </c>
      <c r="I232" s="36">
        <f t="shared" si="34"/>
        <v>336.43114322882707</v>
      </c>
      <c r="J232" s="39">
        <f t="shared" si="40"/>
        <v>-36.105445463109675</v>
      </c>
      <c r="K232" s="36">
        <f t="shared" si="35"/>
        <v>300.32569776571739</v>
      </c>
      <c r="L232" s="36">
        <f t="shared" si="36"/>
        <v>2628200.090903597</v>
      </c>
      <c r="M232" s="36">
        <f t="shared" si="37"/>
        <v>2346144.3509457842</v>
      </c>
      <c r="N232" s="40">
        <f>jan!M232</f>
        <v>1322906.5561635424</v>
      </c>
      <c r="O232" s="40">
        <f t="shared" si="39"/>
        <v>1023237.7947822418</v>
      </c>
      <c r="P232" s="4"/>
      <c r="Q232" s="64"/>
      <c r="R232" s="4"/>
    </row>
    <row r="233" spans="1:18" s="34" customFormat="1" x14ac:dyDescent="0.3">
      <c r="A233" s="33">
        <v>1259</v>
      </c>
      <c r="B233" s="34" t="s">
        <v>286</v>
      </c>
      <c r="C233" s="35">
        <v>15108</v>
      </c>
      <c r="D233" s="35">
        <v>4852</v>
      </c>
      <c r="E233" s="36">
        <f t="shared" si="31"/>
        <v>3113.7675185490521</v>
      </c>
      <c r="F233" s="37">
        <f t="shared" si="38"/>
        <v>0.91526721800984756</v>
      </c>
      <c r="G233" s="38">
        <f t="shared" si="32"/>
        <v>172.95813449383004</v>
      </c>
      <c r="H233" s="38">
        <f t="shared" si="33"/>
        <v>0</v>
      </c>
      <c r="I233" s="36">
        <f t="shared" si="34"/>
        <v>172.95813449383004</v>
      </c>
      <c r="J233" s="39">
        <f t="shared" si="40"/>
        <v>-36.105445463109675</v>
      </c>
      <c r="K233" s="36">
        <f t="shared" si="35"/>
        <v>136.85268903072037</v>
      </c>
      <c r="L233" s="36">
        <f t="shared" si="36"/>
        <v>839192.86856406333</v>
      </c>
      <c r="M233" s="36">
        <f t="shared" si="37"/>
        <v>664009.24717705522</v>
      </c>
      <c r="N233" s="40">
        <f>jan!M233</f>
        <v>388025.98259899055</v>
      </c>
      <c r="O233" s="40">
        <f t="shared" si="39"/>
        <v>275983.26457806467</v>
      </c>
      <c r="P233" s="4"/>
      <c r="Q233" s="64"/>
      <c r="R233" s="4"/>
    </row>
    <row r="234" spans="1:18" s="34" customFormat="1" x14ac:dyDescent="0.3">
      <c r="A234" s="33">
        <v>1260</v>
      </c>
      <c r="B234" s="34" t="s">
        <v>287</v>
      </c>
      <c r="C234" s="35">
        <v>13545</v>
      </c>
      <c r="D234" s="35">
        <v>5077</v>
      </c>
      <c r="E234" s="36">
        <f t="shared" si="31"/>
        <v>2667.9141225132953</v>
      </c>
      <c r="F234" s="37">
        <f t="shared" si="38"/>
        <v>0.78421215529275556</v>
      </c>
      <c r="G234" s="38">
        <f t="shared" si="32"/>
        <v>440.47017211528407</v>
      </c>
      <c r="H234" s="38">
        <f t="shared" si="33"/>
        <v>137.86984607255874</v>
      </c>
      <c r="I234" s="36">
        <f t="shared" si="34"/>
        <v>578.34001818784282</v>
      </c>
      <c r="J234" s="39">
        <f t="shared" si="40"/>
        <v>-36.105445463109675</v>
      </c>
      <c r="K234" s="36">
        <f t="shared" si="35"/>
        <v>542.2345727247332</v>
      </c>
      <c r="L234" s="36">
        <f t="shared" si="36"/>
        <v>2936232.2723396779</v>
      </c>
      <c r="M234" s="36">
        <f t="shared" si="37"/>
        <v>2752924.9257234703</v>
      </c>
      <c r="N234" s="40">
        <f>jan!M234</f>
        <v>2003585.7700514984</v>
      </c>
      <c r="O234" s="40">
        <f t="shared" si="39"/>
        <v>749339.15567197185</v>
      </c>
      <c r="P234" s="4"/>
      <c r="Q234" s="64"/>
      <c r="R234" s="4"/>
    </row>
    <row r="235" spans="1:18" s="34" customFormat="1" x14ac:dyDescent="0.3">
      <c r="A235" s="33">
        <v>1263</v>
      </c>
      <c r="B235" s="34" t="s">
        <v>288</v>
      </c>
      <c r="C235" s="35">
        <v>48769</v>
      </c>
      <c r="D235" s="35">
        <v>15607</v>
      </c>
      <c r="E235" s="36">
        <f t="shared" si="31"/>
        <v>3124.8157877875315</v>
      </c>
      <c r="F235" s="37">
        <f t="shared" si="38"/>
        <v>0.91851476895560313</v>
      </c>
      <c r="G235" s="38">
        <f t="shared" si="32"/>
        <v>166.32917295074239</v>
      </c>
      <c r="H235" s="38">
        <f t="shared" si="33"/>
        <v>0</v>
      </c>
      <c r="I235" s="36">
        <f t="shared" si="34"/>
        <v>166.32917295074239</v>
      </c>
      <c r="J235" s="39">
        <f t="shared" si="40"/>
        <v>-36.105445463109675</v>
      </c>
      <c r="K235" s="36">
        <f t="shared" si="35"/>
        <v>130.22372748763271</v>
      </c>
      <c r="L235" s="36">
        <f t="shared" si="36"/>
        <v>2595899.4022422363</v>
      </c>
      <c r="M235" s="36">
        <f t="shared" si="37"/>
        <v>2032401.7148994838</v>
      </c>
      <c r="N235" s="40">
        <f>jan!M235</f>
        <v>835912.22391229367</v>
      </c>
      <c r="O235" s="40">
        <f t="shared" si="39"/>
        <v>1196489.49098719</v>
      </c>
      <c r="P235" s="4"/>
      <c r="Q235" s="64"/>
      <c r="R235" s="4"/>
    </row>
    <row r="236" spans="1:18" s="34" customFormat="1" x14ac:dyDescent="0.3">
      <c r="A236" s="33">
        <v>1264</v>
      </c>
      <c r="B236" s="34" t="s">
        <v>289</v>
      </c>
      <c r="C236" s="35">
        <v>10360</v>
      </c>
      <c r="D236" s="35">
        <v>2858</v>
      </c>
      <c r="E236" s="36">
        <f t="shared" si="31"/>
        <v>3624.9125262421276</v>
      </c>
      <c r="F236" s="37">
        <f t="shared" si="38"/>
        <v>1.0655142311230372</v>
      </c>
      <c r="G236" s="38">
        <f t="shared" si="32"/>
        <v>-133.72887012201525</v>
      </c>
      <c r="H236" s="38">
        <f t="shared" si="33"/>
        <v>0</v>
      </c>
      <c r="I236" s="36">
        <f t="shared" si="34"/>
        <v>-133.72887012201525</v>
      </c>
      <c r="J236" s="39">
        <f t="shared" si="40"/>
        <v>-36.105445463109675</v>
      </c>
      <c r="K236" s="36">
        <f t="shared" si="35"/>
        <v>-169.83431558512493</v>
      </c>
      <c r="L236" s="36">
        <f t="shared" si="36"/>
        <v>-382197.11080871959</v>
      </c>
      <c r="M236" s="36">
        <f t="shared" si="37"/>
        <v>-485386.47394228703</v>
      </c>
      <c r="N236" s="40">
        <f>jan!M236</f>
        <v>-669294.42327536736</v>
      </c>
      <c r="O236" s="40">
        <f t="shared" si="39"/>
        <v>183907.94933308032</v>
      </c>
      <c r="P236" s="4"/>
      <c r="Q236" s="64"/>
      <c r="R236" s="4"/>
    </row>
    <row r="237" spans="1:18" s="34" customFormat="1" x14ac:dyDescent="0.3">
      <c r="A237" s="33">
        <v>1265</v>
      </c>
      <c r="B237" s="34" t="s">
        <v>290</v>
      </c>
      <c r="C237" s="35">
        <v>1791</v>
      </c>
      <c r="D237" s="35">
        <v>576</v>
      </c>
      <c r="E237" s="36">
        <f t="shared" si="31"/>
        <v>3109.375</v>
      </c>
      <c r="F237" s="37">
        <f t="shared" si="38"/>
        <v>0.91397607208822751</v>
      </c>
      <c r="G237" s="38">
        <f t="shared" si="32"/>
        <v>175.59364562326127</v>
      </c>
      <c r="H237" s="38">
        <f t="shared" si="33"/>
        <v>0</v>
      </c>
      <c r="I237" s="36">
        <f t="shared" si="34"/>
        <v>175.59364562326127</v>
      </c>
      <c r="J237" s="39">
        <f t="shared" si="40"/>
        <v>-36.105445463109675</v>
      </c>
      <c r="K237" s="36">
        <f t="shared" si="35"/>
        <v>139.48820016015159</v>
      </c>
      <c r="L237" s="36">
        <f t="shared" si="36"/>
        <v>101141.93987899848</v>
      </c>
      <c r="M237" s="36">
        <f t="shared" si="37"/>
        <v>80345.203292247315</v>
      </c>
      <c r="N237" s="40">
        <f>jan!M237</f>
        <v>50323.447233515901</v>
      </c>
      <c r="O237" s="40">
        <f t="shared" si="39"/>
        <v>30021.756058731415</v>
      </c>
      <c r="P237" s="4"/>
      <c r="Q237" s="64"/>
      <c r="R237" s="4"/>
    </row>
    <row r="238" spans="1:18" s="34" customFormat="1" x14ac:dyDescent="0.3">
      <c r="A238" s="33">
        <v>1266</v>
      </c>
      <c r="B238" s="34" t="s">
        <v>291</v>
      </c>
      <c r="C238" s="35">
        <v>10759</v>
      </c>
      <c r="D238" s="35">
        <v>1701</v>
      </c>
      <c r="E238" s="36">
        <f t="shared" si="31"/>
        <v>6325.1028806584363</v>
      </c>
      <c r="F238" s="37">
        <f t="shared" si="38"/>
        <v>1.8592137282952781</v>
      </c>
      <c r="G238" s="38">
        <f t="shared" si="32"/>
        <v>-1753.8430827718005</v>
      </c>
      <c r="H238" s="38">
        <f t="shared" si="33"/>
        <v>0</v>
      </c>
      <c r="I238" s="36">
        <f t="shared" si="34"/>
        <v>-1753.8430827718005</v>
      </c>
      <c r="J238" s="39">
        <f t="shared" si="40"/>
        <v>-36.105445463109675</v>
      </c>
      <c r="K238" s="36">
        <f t="shared" si="35"/>
        <v>-1789.9485282349101</v>
      </c>
      <c r="L238" s="36">
        <f t="shared" si="36"/>
        <v>-2983287.0837948327</v>
      </c>
      <c r="M238" s="36">
        <f t="shared" si="37"/>
        <v>-3044702.4465275821</v>
      </c>
      <c r="N238" s="40">
        <f>jan!M238</f>
        <v>6533.3051114764849</v>
      </c>
      <c r="O238" s="40">
        <f t="shared" si="39"/>
        <v>-3051235.7516390588</v>
      </c>
      <c r="P238" s="4"/>
      <c r="Q238" s="64"/>
      <c r="R238" s="4"/>
    </row>
    <row r="239" spans="1:18" s="34" customFormat="1" x14ac:dyDescent="0.3">
      <c r="A239" s="33">
        <v>1401</v>
      </c>
      <c r="B239" s="34" t="s">
        <v>292</v>
      </c>
      <c r="C239" s="35">
        <v>42115</v>
      </c>
      <c r="D239" s="35">
        <v>11923</v>
      </c>
      <c r="E239" s="36">
        <f t="shared" si="31"/>
        <v>3532.2485951522267</v>
      </c>
      <c r="F239" s="37">
        <f t="shared" si="38"/>
        <v>1.0382764049483875</v>
      </c>
      <c r="G239" s="38">
        <f t="shared" si="32"/>
        <v>-78.130511468074744</v>
      </c>
      <c r="H239" s="38">
        <f t="shared" si="33"/>
        <v>0</v>
      </c>
      <c r="I239" s="36">
        <f t="shared" si="34"/>
        <v>-78.130511468074744</v>
      </c>
      <c r="J239" s="39">
        <f t="shared" si="40"/>
        <v>-36.105445463109675</v>
      </c>
      <c r="K239" s="36">
        <f t="shared" si="35"/>
        <v>-114.23595693118442</v>
      </c>
      <c r="L239" s="36">
        <f t="shared" si="36"/>
        <v>-931550.0882338552</v>
      </c>
      <c r="M239" s="36">
        <f t="shared" si="37"/>
        <v>-1362035.3144905118</v>
      </c>
      <c r="N239" s="40">
        <f>jan!M239</f>
        <v>-2026785.657352068</v>
      </c>
      <c r="O239" s="40">
        <f t="shared" si="39"/>
        <v>664750.34286155622</v>
      </c>
      <c r="P239" s="4"/>
      <c r="Q239" s="64"/>
      <c r="R239" s="4"/>
    </row>
    <row r="240" spans="1:18" s="34" customFormat="1" x14ac:dyDescent="0.3">
      <c r="A240" s="33">
        <v>1411</v>
      </c>
      <c r="B240" s="34" t="s">
        <v>293</v>
      </c>
      <c r="C240" s="35">
        <v>8149</v>
      </c>
      <c r="D240" s="35">
        <v>2370</v>
      </c>
      <c r="E240" s="36">
        <f t="shared" si="31"/>
        <v>3438.3966244725739</v>
      </c>
      <c r="F240" s="37">
        <f t="shared" si="38"/>
        <v>1.0106893639772827</v>
      </c>
      <c r="G240" s="38">
        <f t="shared" si="32"/>
        <v>-21.819329060283053</v>
      </c>
      <c r="H240" s="38">
        <f t="shared" si="33"/>
        <v>0</v>
      </c>
      <c r="I240" s="36">
        <f t="shared" si="34"/>
        <v>-21.819329060283053</v>
      </c>
      <c r="J240" s="39">
        <f t="shared" si="40"/>
        <v>-36.105445463109675</v>
      </c>
      <c r="K240" s="36">
        <f t="shared" si="35"/>
        <v>-57.924774523392728</v>
      </c>
      <c r="L240" s="36">
        <f t="shared" si="36"/>
        <v>-51711.809872870836</v>
      </c>
      <c r="M240" s="36">
        <f t="shared" si="37"/>
        <v>-137281.71562044075</v>
      </c>
      <c r="N240" s="40">
        <f>jan!M240</f>
        <v>-131971.23273709603</v>
      </c>
      <c r="O240" s="40">
        <f t="shared" si="39"/>
        <v>-5310.4828833447245</v>
      </c>
      <c r="P240" s="4"/>
      <c r="Q240" s="64"/>
      <c r="R240" s="4"/>
    </row>
    <row r="241" spans="1:18" s="34" customFormat="1" x14ac:dyDescent="0.3">
      <c r="A241" s="33">
        <v>1412</v>
      </c>
      <c r="B241" s="34" t="s">
        <v>294</v>
      </c>
      <c r="C241" s="35">
        <v>3496</v>
      </c>
      <c r="D241" s="35">
        <v>785</v>
      </c>
      <c r="E241" s="36">
        <f t="shared" si="31"/>
        <v>4453.503184713376</v>
      </c>
      <c r="F241" s="37">
        <f t="shared" si="38"/>
        <v>1.309071870648199</v>
      </c>
      <c r="G241" s="38">
        <f t="shared" si="32"/>
        <v>-630.88326520476426</v>
      </c>
      <c r="H241" s="38">
        <f t="shared" si="33"/>
        <v>0</v>
      </c>
      <c r="I241" s="36">
        <f t="shared" si="34"/>
        <v>-630.88326520476426</v>
      </c>
      <c r="J241" s="39">
        <f t="shared" si="40"/>
        <v>-36.105445463109675</v>
      </c>
      <c r="K241" s="36">
        <f t="shared" si="35"/>
        <v>-666.98871066787387</v>
      </c>
      <c r="L241" s="36">
        <f t="shared" si="36"/>
        <v>-495243.36318573996</v>
      </c>
      <c r="M241" s="36">
        <f t="shared" si="37"/>
        <v>-523586.13787428098</v>
      </c>
      <c r="N241" s="40">
        <f>jan!M241</f>
        <v>-476115.78805848979</v>
      </c>
      <c r="O241" s="40">
        <f t="shared" si="39"/>
        <v>-47470.349815791182</v>
      </c>
      <c r="P241" s="4"/>
      <c r="Q241" s="64"/>
      <c r="R241" s="4"/>
    </row>
    <row r="242" spans="1:18" s="34" customFormat="1" x14ac:dyDescent="0.3">
      <c r="A242" s="33">
        <v>1413</v>
      </c>
      <c r="B242" s="34" t="s">
        <v>295</v>
      </c>
      <c r="C242" s="35">
        <v>5039</v>
      </c>
      <c r="D242" s="35">
        <v>1395</v>
      </c>
      <c r="E242" s="36">
        <f t="shared" si="31"/>
        <v>3612.1863799283155</v>
      </c>
      <c r="F242" s="37">
        <f t="shared" si="38"/>
        <v>1.0617734815445148</v>
      </c>
      <c r="G242" s="38">
        <f t="shared" si="32"/>
        <v>-126.09318233372805</v>
      </c>
      <c r="H242" s="38">
        <f t="shared" si="33"/>
        <v>0</v>
      </c>
      <c r="I242" s="36">
        <f t="shared" si="34"/>
        <v>-126.09318233372805</v>
      </c>
      <c r="J242" s="39">
        <f t="shared" si="40"/>
        <v>-36.105445463109675</v>
      </c>
      <c r="K242" s="36">
        <f t="shared" si="35"/>
        <v>-162.19862779683774</v>
      </c>
      <c r="L242" s="36">
        <f t="shared" si="36"/>
        <v>-175899.98935555064</v>
      </c>
      <c r="M242" s="36">
        <f t="shared" si="37"/>
        <v>-226267.08577658865</v>
      </c>
      <c r="N242" s="40">
        <f>jan!M242</f>
        <v>-247019.7762313289</v>
      </c>
      <c r="O242" s="40">
        <f t="shared" si="39"/>
        <v>20752.690454740252</v>
      </c>
      <c r="P242" s="4"/>
      <c r="Q242" s="64"/>
      <c r="R242" s="4"/>
    </row>
    <row r="243" spans="1:18" s="34" customFormat="1" x14ac:dyDescent="0.3">
      <c r="A243" s="33">
        <v>1416</v>
      </c>
      <c r="B243" s="34" t="s">
        <v>296</v>
      </c>
      <c r="C243" s="35">
        <v>18091</v>
      </c>
      <c r="D243" s="35">
        <v>4161</v>
      </c>
      <c r="E243" s="36">
        <f t="shared" si="31"/>
        <v>4347.7529440038452</v>
      </c>
      <c r="F243" s="37">
        <f t="shared" si="38"/>
        <v>1.2779874277533787</v>
      </c>
      <c r="G243" s="38">
        <f t="shared" si="32"/>
        <v>-567.43312077904579</v>
      </c>
      <c r="H243" s="38">
        <f t="shared" si="33"/>
        <v>0</v>
      </c>
      <c r="I243" s="36">
        <f t="shared" si="34"/>
        <v>-567.43312077904579</v>
      </c>
      <c r="J243" s="39">
        <f t="shared" si="40"/>
        <v>-36.105445463109675</v>
      </c>
      <c r="K243" s="36">
        <f t="shared" si="35"/>
        <v>-603.53856624215541</v>
      </c>
      <c r="L243" s="36">
        <f t="shared" si="36"/>
        <v>-2361089.2155616097</v>
      </c>
      <c r="M243" s="36">
        <f t="shared" si="37"/>
        <v>-2511323.9741336089</v>
      </c>
      <c r="N243" s="40">
        <f>jan!M243</f>
        <v>1227925.5543006284</v>
      </c>
      <c r="O243" s="40">
        <f t="shared" si="39"/>
        <v>-3739249.5284342375</v>
      </c>
      <c r="P243" s="4"/>
      <c r="Q243" s="64"/>
      <c r="R243" s="4"/>
    </row>
    <row r="244" spans="1:18" s="34" customFormat="1" x14ac:dyDescent="0.3">
      <c r="A244" s="33">
        <v>1417</v>
      </c>
      <c r="B244" s="34" t="s">
        <v>297</v>
      </c>
      <c r="C244" s="35">
        <v>12098</v>
      </c>
      <c r="D244" s="35">
        <v>2689</v>
      </c>
      <c r="E244" s="36">
        <f t="shared" si="31"/>
        <v>4499.0702863518036</v>
      </c>
      <c r="F244" s="37">
        <f t="shared" si="38"/>
        <v>1.3224659580683187</v>
      </c>
      <c r="G244" s="38">
        <f t="shared" si="32"/>
        <v>-658.22352618782088</v>
      </c>
      <c r="H244" s="38">
        <f t="shared" si="33"/>
        <v>0</v>
      </c>
      <c r="I244" s="36">
        <f t="shared" si="34"/>
        <v>-658.22352618782088</v>
      </c>
      <c r="J244" s="39">
        <f t="shared" si="40"/>
        <v>-36.105445463109675</v>
      </c>
      <c r="K244" s="36">
        <f t="shared" si="35"/>
        <v>-694.3289716509305</v>
      </c>
      <c r="L244" s="36">
        <f t="shared" si="36"/>
        <v>-1769963.0619190503</v>
      </c>
      <c r="M244" s="36">
        <f t="shared" si="37"/>
        <v>-1867050.6047693521</v>
      </c>
      <c r="N244" s="40">
        <f>jan!M244</f>
        <v>536851.27746079955</v>
      </c>
      <c r="O244" s="40">
        <f t="shared" si="39"/>
        <v>-2403901.8822301514</v>
      </c>
      <c r="P244" s="4"/>
      <c r="Q244" s="64"/>
      <c r="R244" s="4"/>
    </row>
    <row r="245" spans="1:18" s="34" customFormat="1" x14ac:dyDescent="0.3">
      <c r="A245" s="33">
        <v>1418</v>
      </c>
      <c r="B245" s="34" t="s">
        <v>298</v>
      </c>
      <c r="C245" s="35">
        <v>5099</v>
      </c>
      <c r="D245" s="35">
        <v>1294</v>
      </c>
      <c r="E245" s="36">
        <f t="shared" si="31"/>
        <v>3940.4945904173105</v>
      </c>
      <c r="F245" s="37">
        <f t="shared" si="38"/>
        <v>1.1582770710623589</v>
      </c>
      <c r="G245" s="38">
        <f t="shared" si="32"/>
        <v>-323.078108627125</v>
      </c>
      <c r="H245" s="38">
        <f t="shared" si="33"/>
        <v>0</v>
      </c>
      <c r="I245" s="36">
        <f t="shared" si="34"/>
        <v>-323.078108627125</v>
      </c>
      <c r="J245" s="39">
        <f t="shared" si="40"/>
        <v>-36.105445463109675</v>
      </c>
      <c r="K245" s="36">
        <f t="shared" si="35"/>
        <v>-359.18355409023468</v>
      </c>
      <c r="L245" s="36">
        <f t="shared" si="36"/>
        <v>-418063.07256349974</v>
      </c>
      <c r="M245" s="36">
        <f t="shared" si="37"/>
        <v>-464783.51899276365</v>
      </c>
      <c r="N245" s="40">
        <f>jan!M245</f>
        <v>316666.17814588133</v>
      </c>
      <c r="O245" s="40">
        <f t="shared" si="39"/>
        <v>-781449.69713864499</v>
      </c>
      <c r="P245" s="4"/>
      <c r="Q245" s="64"/>
      <c r="R245" s="4"/>
    </row>
    <row r="246" spans="1:18" s="34" customFormat="1" x14ac:dyDescent="0.3">
      <c r="A246" s="33">
        <v>1419</v>
      </c>
      <c r="B246" s="34" t="s">
        <v>299</v>
      </c>
      <c r="C246" s="35">
        <v>7944</v>
      </c>
      <c r="D246" s="35">
        <v>2298</v>
      </c>
      <c r="E246" s="36">
        <f t="shared" si="31"/>
        <v>3456.9190600522193</v>
      </c>
      <c r="F246" s="37">
        <f t="shared" si="38"/>
        <v>1.0161338867243273</v>
      </c>
      <c r="G246" s="38">
        <f t="shared" si="32"/>
        <v>-32.932790408070282</v>
      </c>
      <c r="H246" s="38">
        <f t="shared" si="33"/>
        <v>0</v>
      </c>
      <c r="I246" s="36">
        <f t="shared" si="34"/>
        <v>-32.932790408070282</v>
      </c>
      <c r="J246" s="39">
        <f t="shared" si="40"/>
        <v>-36.105445463109675</v>
      </c>
      <c r="K246" s="36">
        <f t="shared" si="35"/>
        <v>-69.03823587117995</v>
      </c>
      <c r="L246" s="36">
        <f t="shared" si="36"/>
        <v>-75679.552357745502</v>
      </c>
      <c r="M246" s="36">
        <f t="shared" si="37"/>
        <v>-158649.86603197153</v>
      </c>
      <c r="N246" s="40">
        <f>jan!M246</f>
        <v>-266736.66364128585</v>
      </c>
      <c r="O246" s="40">
        <f t="shared" si="39"/>
        <v>108086.79760931432</v>
      </c>
      <c r="P246" s="4"/>
      <c r="Q246" s="64"/>
      <c r="R246" s="4"/>
    </row>
    <row r="247" spans="1:18" s="34" customFormat="1" x14ac:dyDescent="0.3">
      <c r="A247" s="33">
        <v>1420</v>
      </c>
      <c r="B247" s="34" t="s">
        <v>300</v>
      </c>
      <c r="C247" s="35">
        <v>24638</v>
      </c>
      <c r="D247" s="35">
        <v>7839</v>
      </c>
      <c r="E247" s="36">
        <f t="shared" si="31"/>
        <v>3143.0029340477104</v>
      </c>
      <c r="F247" s="37">
        <f t="shared" si="38"/>
        <v>0.92386073607162233</v>
      </c>
      <c r="G247" s="38">
        <f t="shared" si="32"/>
        <v>155.41688519463506</v>
      </c>
      <c r="H247" s="38">
        <f t="shared" si="33"/>
        <v>0</v>
      </c>
      <c r="I247" s="36">
        <f t="shared" si="34"/>
        <v>155.41688519463506</v>
      </c>
      <c r="J247" s="39">
        <f t="shared" si="40"/>
        <v>-36.105445463109675</v>
      </c>
      <c r="K247" s="36">
        <f t="shared" si="35"/>
        <v>119.31143973152538</v>
      </c>
      <c r="L247" s="36">
        <f t="shared" si="36"/>
        <v>1218312.9630407442</v>
      </c>
      <c r="M247" s="36">
        <f t="shared" si="37"/>
        <v>935282.37605542748</v>
      </c>
      <c r="N247" s="40">
        <f>jan!M247</f>
        <v>1111686.2896936301</v>
      </c>
      <c r="O247" s="40">
        <f t="shared" si="39"/>
        <v>-176403.91363820259</v>
      </c>
      <c r="P247" s="4"/>
      <c r="Q247" s="64"/>
      <c r="R247" s="4"/>
    </row>
    <row r="248" spans="1:18" s="34" customFormat="1" x14ac:dyDescent="0.3">
      <c r="A248" s="33">
        <v>1421</v>
      </c>
      <c r="B248" s="34" t="s">
        <v>301</v>
      </c>
      <c r="C248" s="35">
        <v>20703</v>
      </c>
      <c r="D248" s="35">
        <v>1764</v>
      </c>
      <c r="E248" s="36">
        <f t="shared" si="31"/>
        <v>11736.394557823129</v>
      </c>
      <c r="F248" s="37">
        <f t="shared" si="38"/>
        <v>3.4498199150751625</v>
      </c>
      <c r="G248" s="38">
        <f t="shared" si="32"/>
        <v>-5000.6180890706155</v>
      </c>
      <c r="H248" s="38">
        <f t="shared" si="33"/>
        <v>0</v>
      </c>
      <c r="I248" s="36">
        <f t="shared" si="34"/>
        <v>-5000.6180890706155</v>
      </c>
      <c r="J248" s="39">
        <f t="shared" si="40"/>
        <v>-36.105445463109675</v>
      </c>
      <c r="K248" s="36">
        <f t="shared" si="35"/>
        <v>-5036.7235345337249</v>
      </c>
      <c r="L248" s="36">
        <f t="shared" si="36"/>
        <v>-8821090.3091205657</v>
      </c>
      <c r="M248" s="36">
        <f t="shared" si="37"/>
        <v>-8884780.3149174899</v>
      </c>
      <c r="N248" s="40">
        <f>jan!M248</f>
        <v>-27046.942847357586</v>
      </c>
      <c r="O248" s="40">
        <f t="shared" si="39"/>
        <v>-8857733.3720701318</v>
      </c>
      <c r="P248" s="4"/>
      <c r="Q248" s="64"/>
      <c r="R248" s="4"/>
    </row>
    <row r="249" spans="1:18" s="34" customFormat="1" x14ac:dyDescent="0.3">
      <c r="A249" s="33">
        <v>1422</v>
      </c>
      <c r="B249" s="34" t="s">
        <v>302</v>
      </c>
      <c r="C249" s="35">
        <v>13263</v>
      </c>
      <c r="D249" s="35">
        <v>2172</v>
      </c>
      <c r="E249" s="36">
        <f t="shared" si="31"/>
        <v>6106.3535911602212</v>
      </c>
      <c r="F249" s="37">
        <f t="shared" si="38"/>
        <v>1.7949141129746207</v>
      </c>
      <c r="G249" s="38">
        <f t="shared" si="32"/>
        <v>-1622.5935090728715</v>
      </c>
      <c r="H249" s="38">
        <f t="shared" si="33"/>
        <v>0</v>
      </c>
      <c r="I249" s="36">
        <f t="shared" si="34"/>
        <v>-1622.5935090728715</v>
      </c>
      <c r="J249" s="39">
        <f t="shared" si="40"/>
        <v>-36.105445463109675</v>
      </c>
      <c r="K249" s="36">
        <f t="shared" si="35"/>
        <v>-1658.6989545359811</v>
      </c>
      <c r="L249" s="36">
        <f t="shared" si="36"/>
        <v>-3524273.1017062766</v>
      </c>
      <c r="M249" s="36">
        <f t="shared" si="37"/>
        <v>-3602694.1292521511</v>
      </c>
      <c r="N249" s="40">
        <f>jan!M249</f>
        <v>147823.83227638292</v>
      </c>
      <c r="O249" s="40">
        <f t="shared" si="39"/>
        <v>-3750517.9615285341</v>
      </c>
      <c r="P249" s="4"/>
      <c r="Q249" s="64"/>
      <c r="R249" s="4"/>
    </row>
    <row r="250" spans="1:18" s="34" customFormat="1" x14ac:dyDescent="0.3">
      <c r="A250" s="33">
        <v>1424</v>
      </c>
      <c r="B250" s="34" t="s">
        <v>303</v>
      </c>
      <c r="C250" s="35">
        <v>28444</v>
      </c>
      <c r="D250" s="35">
        <v>5359</v>
      </c>
      <c r="E250" s="36">
        <f t="shared" si="31"/>
        <v>5307.7066616906141</v>
      </c>
      <c r="F250" s="37">
        <f t="shared" si="38"/>
        <v>1.5601581946367056</v>
      </c>
      <c r="G250" s="38">
        <f t="shared" si="32"/>
        <v>-1143.4053513911072</v>
      </c>
      <c r="H250" s="38">
        <f t="shared" si="33"/>
        <v>0</v>
      </c>
      <c r="I250" s="36">
        <f t="shared" si="34"/>
        <v>-1143.4053513911072</v>
      </c>
      <c r="J250" s="39">
        <f t="shared" si="40"/>
        <v>-36.105445463109675</v>
      </c>
      <c r="K250" s="36">
        <f t="shared" si="35"/>
        <v>-1179.5107968542168</v>
      </c>
      <c r="L250" s="36">
        <f t="shared" si="36"/>
        <v>-6127509.2781049432</v>
      </c>
      <c r="M250" s="36">
        <f t="shared" si="37"/>
        <v>-6320998.3603417473</v>
      </c>
      <c r="N250" s="40">
        <f>jan!M250</f>
        <v>-622500.77478400792</v>
      </c>
      <c r="O250" s="40">
        <f t="shared" si="39"/>
        <v>-5698497.5855577393</v>
      </c>
      <c r="P250" s="4"/>
      <c r="Q250" s="64"/>
      <c r="R250" s="4"/>
    </row>
    <row r="251" spans="1:18" s="34" customFormat="1" x14ac:dyDescent="0.3">
      <c r="A251" s="33">
        <v>1426</v>
      </c>
      <c r="B251" s="34" t="s">
        <v>304</v>
      </c>
      <c r="C251" s="35">
        <v>30397</v>
      </c>
      <c r="D251" s="35">
        <v>5093</v>
      </c>
      <c r="E251" s="36">
        <f t="shared" si="31"/>
        <v>5968.3879835067737</v>
      </c>
      <c r="F251" s="37">
        <f t="shared" si="38"/>
        <v>1.7543602189713681</v>
      </c>
      <c r="G251" s="38">
        <f t="shared" si="32"/>
        <v>-1539.814144480803</v>
      </c>
      <c r="H251" s="38">
        <f t="shared" si="33"/>
        <v>0</v>
      </c>
      <c r="I251" s="36">
        <f t="shared" si="34"/>
        <v>-1539.814144480803</v>
      </c>
      <c r="J251" s="39">
        <f t="shared" si="40"/>
        <v>-36.105445463109675</v>
      </c>
      <c r="K251" s="36">
        <f t="shared" si="35"/>
        <v>-1575.9195899439126</v>
      </c>
      <c r="L251" s="36">
        <f t="shared" si="36"/>
        <v>-7842273.437840729</v>
      </c>
      <c r="M251" s="36">
        <f t="shared" si="37"/>
        <v>-8026158.4715843471</v>
      </c>
      <c r="N251" s="40">
        <f>jan!M251</f>
        <v>1795705.5991475843</v>
      </c>
      <c r="O251" s="40">
        <f t="shared" si="39"/>
        <v>-9821864.0707319304</v>
      </c>
      <c r="P251" s="4"/>
      <c r="Q251" s="64"/>
      <c r="R251" s="4"/>
    </row>
    <row r="252" spans="1:18" s="34" customFormat="1" x14ac:dyDescent="0.3">
      <c r="A252" s="33">
        <v>1428</v>
      </c>
      <c r="B252" s="34" t="s">
        <v>305</v>
      </c>
      <c r="C252" s="35">
        <v>8689</v>
      </c>
      <c r="D252" s="35">
        <v>3023</v>
      </c>
      <c r="E252" s="36">
        <f t="shared" si="31"/>
        <v>2874.2970559047303</v>
      </c>
      <c r="F252" s="37">
        <f t="shared" si="38"/>
        <v>0.8448767785071154</v>
      </c>
      <c r="G252" s="38">
        <f t="shared" si="32"/>
        <v>316.64041208042306</v>
      </c>
      <c r="H252" s="38">
        <f t="shared" si="33"/>
        <v>65.635819385556502</v>
      </c>
      <c r="I252" s="36">
        <f t="shared" si="34"/>
        <v>382.27623146597955</v>
      </c>
      <c r="J252" s="39">
        <f t="shared" si="40"/>
        <v>-36.105445463109675</v>
      </c>
      <c r="K252" s="36">
        <f t="shared" si="35"/>
        <v>346.17078600286987</v>
      </c>
      <c r="L252" s="36">
        <f t="shared" si="36"/>
        <v>1155621.0477216563</v>
      </c>
      <c r="M252" s="36">
        <f t="shared" si="37"/>
        <v>1046474.2860866756</v>
      </c>
      <c r="N252" s="40">
        <f>jan!M252</f>
        <v>608677.70984157629</v>
      </c>
      <c r="O252" s="40">
        <f t="shared" si="39"/>
        <v>437796.57624509931</v>
      </c>
      <c r="P252" s="4"/>
      <c r="Q252" s="64"/>
      <c r="R252" s="4"/>
    </row>
    <row r="253" spans="1:18" s="34" customFormat="1" x14ac:dyDescent="0.3">
      <c r="A253" s="33">
        <v>1429</v>
      </c>
      <c r="B253" s="34" t="s">
        <v>306</v>
      </c>
      <c r="C253" s="35">
        <v>7505</v>
      </c>
      <c r="D253" s="35">
        <v>2830</v>
      </c>
      <c r="E253" s="36">
        <f t="shared" si="31"/>
        <v>2651.9434628975264</v>
      </c>
      <c r="F253" s="37">
        <f t="shared" si="38"/>
        <v>0.77951770681218358</v>
      </c>
      <c r="G253" s="38">
        <f t="shared" si="32"/>
        <v>450.05256788474543</v>
      </c>
      <c r="H253" s="38">
        <f t="shared" si="33"/>
        <v>143.45957693807787</v>
      </c>
      <c r="I253" s="36">
        <f t="shared" si="34"/>
        <v>593.5121448228233</v>
      </c>
      <c r="J253" s="39">
        <f t="shared" si="40"/>
        <v>-36.105445463109675</v>
      </c>
      <c r="K253" s="36">
        <f t="shared" si="35"/>
        <v>557.40669935971368</v>
      </c>
      <c r="L253" s="36">
        <f t="shared" si="36"/>
        <v>1679639.3698485899</v>
      </c>
      <c r="M253" s="36">
        <f t="shared" si="37"/>
        <v>1577460.9591879898</v>
      </c>
      <c r="N253" s="40">
        <f>jan!M253</f>
        <v>1354219.7713700498</v>
      </c>
      <c r="O253" s="40">
        <f t="shared" si="39"/>
        <v>223241.18781794002</v>
      </c>
      <c r="P253" s="4"/>
      <c r="Q253" s="64"/>
      <c r="R253" s="4"/>
    </row>
    <row r="254" spans="1:18" s="34" customFormat="1" x14ac:dyDescent="0.3">
      <c r="A254" s="33">
        <v>1430</v>
      </c>
      <c r="B254" s="34" t="s">
        <v>307</v>
      </c>
      <c r="C254" s="35">
        <v>8051</v>
      </c>
      <c r="D254" s="35">
        <v>2942</v>
      </c>
      <c r="E254" s="36">
        <f t="shared" si="31"/>
        <v>2736.5737593473827</v>
      </c>
      <c r="F254" s="37">
        <f t="shared" si="38"/>
        <v>0.80439410992499627</v>
      </c>
      <c r="G254" s="38">
        <f t="shared" si="32"/>
        <v>399.27439001483162</v>
      </c>
      <c r="H254" s="38">
        <f t="shared" si="33"/>
        <v>113.83897318062814</v>
      </c>
      <c r="I254" s="36">
        <f t="shared" si="34"/>
        <v>513.11336319545978</v>
      </c>
      <c r="J254" s="39">
        <f t="shared" si="40"/>
        <v>-36.105445463109675</v>
      </c>
      <c r="K254" s="36">
        <f t="shared" si="35"/>
        <v>477.00791773235011</v>
      </c>
      <c r="L254" s="36">
        <f t="shared" si="36"/>
        <v>1509579.5145210426</v>
      </c>
      <c r="M254" s="36">
        <f t="shared" si="37"/>
        <v>1403357.2939685739</v>
      </c>
      <c r="N254" s="40">
        <f>jan!M254</f>
        <v>1173008.5750426452</v>
      </c>
      <c r="O254" s="40">
        <f t="shared" si="39"/>
        <v>230348.7189259287</v>
      </c>
      <c r="P254" s="4"/>
      <c r="Q254" s="64"/>
      <c r="R254" s="4"/>
    </row>
    <row r="255" spans="1:18" s="34" customFormat="1" x14ac:dyDescent="0.3">
      <c r="A255" s="33">
        <v>1431</v>
      </c>
      <c r="B255" s="34" t="s">
        <v>308</v>
      </c>
      <c r="C255" s="35">
        <v>9999</v>
      </c>
      <c r="D255" s="35">
        <v>3020</v>
      </c>
      <c r="E255" s="36">
        <f t="shared" si="31"/>
        <v>3310.9271523178809</v>
      </c>
      <c r="F255" s="37">
        <f t="shared" si="38"/>
        <v>0.97322072559461548</v>
      </c>
      <c r="G255" s="38">
        <f t="shared" si="32"/>
        <v>54.662354232532742</v>
      </c>
      <c r="H255" s="38">
        <f t="shared" si="33"/>
        <v>0</v>
      </c>
      <c r="I255" s="36">
        <f t="shared" si="34"/>
        <v>54.662354232532742</v>
      </c>
      <c r="J255" s="39">
        <f t="shared" si="40"/>
        <v>-36.105445463109675</v>
      </c>
      <c r="K255" s="36">
        <f t="shared" si="35"/>
        <v>18.556908769423067</v>
      </c>
      <c r="L255" s="36">
        <f t="shared" si="36"/>
        <v>165080.30978224889</v>
      </c>
      <c r="M255" s="36">
        <f t="shared" si="37"/>
        <v>56041.864483657664</v>
      </c>
      <c r="N255" s="40">
        <f>jan!M255</f>
        <v>554317.74188606068</v>
      </c>
      <c r="O255" s="40">
        <f t="shared" si="39"/>
        <v>-498275.87740240304</v>
      </c>
      <c r="P255" s="4"/>
      <c r="Q255" s="64"/>
      <c r="R255" s="4"/>
    </row>
    <row r="256" spans="1:18" s="34" customFormat="1" x14ac:dyDescent="0.3">
      <c r="A256" s="33">
        <v>1432</v>
      </c>
      <c r="B256" s="34" t="s">
        <v>309</v>
      </c>
      <c r="C256" s="35">
        <v>43414</v>
      </c>
      <c r="D256" s="35">
        <v>12900</v>
      </c>
      <c r="E256" s="36">
        <f t="shared" si="31"/>
        <v>3365.4263565891474</v>
      </c>
      <c r="F256" s="37">
        <f t="shared" si="38"/>
        <v>0.98924033360323005</v>
      </c>
      <c r="G256" s="38">
        <f t="shared" si="32"/>
        <v>21.962831669772822</v>
      </c>
      <c r="H256" s="38">
        <f t="shared" si="33"/>
        <v>0</v>
      </c>
      <c r="I256" s="36">
        <f t="shared" si="34"/>
        <v>21.962831669772822</v>
      </c>
      <c r="J256" s="39">
        <f t="shared" si="40"/>
        <v>-36.105445463109675</v>
      </c>
      <c r="K256" s="36">
        <f t="shared" si="35"/>
        <v>-14.142613793336853</v>
      </c>
      <c r="L256" s="36">
        <f t="shared" si="36"/>
        <v>283320.52854006941</v>
      </c>
      <c r="M256" s="36">
        <f t="shared" si="37"/>
        <v>-182439.71793404542</v>
      </c>
      <c r="N256" s="40">
        <f>jan!M256</f>
        <v>-709126.96299938357</v>
      </c>
      <c r="O256" s="40">
        <f t="shared" si="39"/>
        <v>526687.24506533821</v>
      </c>
      <c r="P256" s="4"/>
      <c r="Q256" s="64"/>
      <c r="R256" s="4"/>
    </row>
    <row r="257" spans="1:18" s="34" customFormat="1" x14ac:dyDescent="0.3">
      <c r="A257" s="33">
        <v>1433</v>
      </c>
      <c r="B257" s="34" t="s">
        <v>310</v>
      </c>
      <c r="C257" s="35">
        <v>7418</v>
      </c>
      <c r="D257" s="35">
        <v>2840</v>
      </c>
      <c r="E257" s="36">
        <f t="shared" si="31"/>
        <v>2611.9718309859154</v>
      </c>
      <c r="F257" s="37">
        <f t="shared" si="38"/>
        <v>0.76776836325293751</v>
      </c>
      <c r="G257" s="38">
        <f t="shared" si="32"/>
        <v>474.03554703171199</v>
      </c>
      <c r="H257" s="38">
        <f t="shared" si="33"/>
        <v>157.44964810714171</v>
      </c>
      <c r="I257" s="36">
        <f t="shared" si="34"/>
        <v>631.48519513885367</v>
      </c>
      <c r="J257" s="39">
        <f t="shared" si="40"/>
        <v>-36.105445463109675</v>
      </c>
      <c r="K257" s="36">
        <f t="shared" si="35"/>
        <v>595.37974967574405</v>
      </c>
      <c r="L257" s="36">
        <f t="shared" si="36"/>
        <v>1793417.9541943443</v>
      </c>
      <c r="M257" s="36">
        <f t="shared" si="37"/>
        <v>1690878.4890791131</v>
      </c>
      <c r="N257" s="40">
        <f>jan!M257</f>
        <v>1350169.6645551035</v>
      </c>
      <c r="O257" s="40">
        <f t="shared" si="39"/>
        <v>340708.8245240096</v>
      </c>
      <c r="P257" s="4"/>
      <c r="Q257" s="64"/>
      <c r="R257" s="4"/>
    </row>
    <row r="258" spans="1:18" s="34" customFormat="1" x14ac:dyDescent="0.3">
      <c r="A258" s="33">
        <v>1438</v>
      </c>
      <c r="B258" s="34" t="s">
        <v>311</v>
      </c>
      <c r="C258" s="35">
        <v>17990</v>
      </c>
      <c r="D258" s="35">
        <v>3846</v>
      </c>
      <c r="E258" s="36">
        <f t="shared" si="31"/>
        <v>4677.5871034841393</v>
      </c>
      <c r="F258" s="37">
        <f t="shared" si="38"/>
        <v>1.3749395578510097</v>
      </c>
      <c r="G258" s="38">
        <f t="shared" si="32"/>
        <v>-765.33361646722233</v>
      </c>
      <c r="H258" s="38">
        <f t="shared" si="33"/>
        <v>0</v>
      </c>
      <c r="I258" s="36">
        <f t="shared" si="34"/>
        <v>-765.33361646722233</v>
      </c>
      <c r="J258" s="39">
        <f t="shared" si="40"/>
        <v>-36.105445463109675</v>
      </c>
      <c r="K258" s="36">
        <f t="shared" si="35"/>
        <v>-801.43906193033195</v>
      </c>
      <c r="L258" s="36">
        <f t="shared" si="36"/>
        <v>-2943473.088932937</v>
      </c>
      <c r="M258" s="36">
        <f t="shared" si="37"/>
        <v>-3082334.6321840566</v>
      </c>
      <c r="N258" s="40">
        <f>jan!M258</f>
        <v>515720.10079878831</v>
      </c>
      <c r="O258" s="40">
        <f t="shared" si="39"/>
        <v>-3598054.732982845</v>
      </c>
      <c r="P258" s="4"/>
      <c r="Q258" s="64"/>
      <c r="R258" s="4"/>
    </row>
    <row r="259" spans="1:18" s="34" customFormat="1" x14ac:dyDescent="0.3">
      <c r="A259" s="33">
        <v>1439</v>
      </c>
      <c r="B259" s="34" t="s">
        <v>312</v>
      </c>
      <c r="C259" s="35">
        <v>21539</v>
      </c>
      <c r="D259" s="35">
        <v>6046</v>
      </c>
      <c r="E259" s="36">
        <f t="shared" si="31"/>
        <v>3562.5206748263313</v>
      </c>
      <c r="F259" s="37">
        <f t="shared" si="38"/>
        <v>1.0471746422065116</v>
      </c>
      <c r="G259" s="38">
        <f t="shared" si="32"/>
        <v>-96.2937592725375</v>
      </c>
      <c r="H259" s="38">
        <f t="shared" si="33"/>
        <v>0</v>
      </c>
      <c r="I259" s="36">
        <f t="shared" si="34"/>
        <v>-96.2937592725375</v>
      </c>
      <c r="J259" s="39">
        <f t="shared" si="40"/>
        <v>-36.105445463109675</v>
      </c>
      <c r="K259" s="36">
        <f t="shared" si="35"/>
        <v>-132.39920473564717</v>
      </c>
      <c r="L259" s="36">
        <f t="shared" si="36"/>
        <v>-582192.06856176176</v>
      </c>
      <c r="M259" s="36">
        <f t="shared" si="37"/>
        <v>-800485.59183172276</v>
      </c>
      <c r="N259" s="40">
        <f>jan!M259</f>
        <v>-848513.95490653312</v>
      </c>
      <c r="O259" s="40">
        <f t="shared" si="39"/>
        <v>48028.363074810361</v>
      </c>
      <c r="P259" s="4"/>
      <c r="Q259" s="64"/>
      <c r="R259" s="4"/>
    </row>
    <row r="260" spans="1:18" s="34" customFormat="1" x14ac:dyDescent="0.3">
      <c r="A260" s="33">
        <v>1441</v>
      </c>
      <c r="B260" s="34" t="s">
        <v>313</v>
      </c>
      <c r="C260" s="35">
        <v>9240</v>
      </c>
      <c r="D260" s="35">
        <v>2774</v>
      </c>
      <c r="E260" s="36">
        <f t="shared" si="31"/>
        <v>3330.9300648882481</v>
      </c>
      <c r="F260" s="37">
        <f t="shared" si="38"/>
        <v>0.97910042278822784</v>
      </c>
      <c r="G260" s="38">
        <f t="shared" si="32"/>
        <v>42.660606690312399</v>
      </c>
      <c r="H260" s="38">
        <f t="shared" si="33"/>
        <v>0</v>
      </c>
      <c r="I260" s="36">
        <f t="shared" si="34"/>
        <v>42.660606690312399</v>
      </c>
      <c r="J260" s="39">
        <f t="shared" si="40"/>
        <v>-36.105445463109675</v>
      </c>
      <c r="K260" s="36">
        <f t="shared" si="35"/>
        <v>6.5551612272027242</v>
      </c>
      <c r="L260" s="36">
        <f t="shared" si="36"/>
        <v>118340.52295892659</v>
      </c>
      <c r="M260" s="36">
        <f t="shared" si="37"/>
        <v>18184.017244260358</v>
      </c>
      <c r="N260" s="40">
        <f>jan!M260</f>
        <v>-30720.759330255587</v>
      </c>
      <c r="O260" s="40">
        <f t="shared" si="39"/>
        <v>48904.776574515941</v>
      </c>
      <c r="P260" s="4"/>
      <c r="Q260" s="64"/>
      <c r="R260" s="4"/>
    </row>
    <row r="261" spans="1:18" s="34" customFormat="1" x14ac:dyDescent="0.3">
      <c r="A261" s="33">
        <v>1443</v>
      </c>
      <c r="B261" s="34" t="s">
        <v>314</v>
      </c>
      <c r="C261" s="35">
        <v>17767</v>
      </c>
      <c r="D261" s="35">
        <v>6015</v>
      </c>
      <c r="E261" s="36">
        <f t="shared" si="31"/>
        <v>2953.7822111388195</v>
      </c>
      <c r="F261" s="37">
        <f t="shared" si="38"/>
        <v>0.86824080824626748</v>
      </c>
      <c r="G261" s="38">
        <f t="shared" si="32"/>
        <v>268.94931893996954</v>
      </c>
      <c r="H261" s="38">
        <f t="shared" si="33"/>
        <v>37.816015053625279</v>
      </c>
      <c r="I261" s="36">
        <f t="shared" si="34"/>
        <v>306.76533399359482</v>
      </c>
      <c r="J261" s="39">
        <f t="shared" si="40"/>
        <v>-36.105445463109675</v>
      </c>
      <c r="K261" s="36">
        <f t="shared" si="35"/>
        <v>270.65988853048515</v>
      </c>
      <c r="L261" s="36">
        <f t="shared" si="36"/>
        <v>1845193.4839714728</v>
      </c>
      <c r="M261" s="36">
        <f t="shared" si="37"/>
        <v>1628019.2295108682</v>
      </c>
      <c r="N261" s="40">
        <f>jan!M261</f>
        <v>935628.70678749681</v>
      </c>
      <c r="O261" s="40">
        <f t="shared" si="39"/>
        <v>692390.5227233714</v>
      </c>
      <c r="P261" s="4"/>
      <c r="Q261" s="64"/>
      <c r="R261" s="4"/>
    </row>
    <row r="262" spans="1:18" s="34" customFormat="1" x14ac:dyDescent="0.3">
      <c r="A262" s="33">
        <v>1444</v>
      </c>
      <c r="B262" s="34" t="s">
        <v>315</v>
      </c>
      <c r="C262" s="35">
        <v>3323</v>
      </c>
      <c r="D262" s="35">
        <v>1200</v>
      </c>
      <c r="E262" s="36">
        <f t="shared" si="31"/>
        <v>2769.1666666666665</v>
      </c>
      <c r="F262" s="37">
        <f t="shared" si="38"/>
        <v>0.81397453602658087</v>
      </c>
      <c r="G262" s="38">
        <f t="shared" si="32"/>
        <v>379.71864562326135</v>
      </c>
      <c r="H262" s="38">
        <f t="shared" si="33"/>
        <v>102.43145561887883</v>
      </c>
      <c r="I262" s="36">
        <f t="shared" si="34"/>
        <v>482.15010124214018</v>
      </c>
      <c r="J262" s="39">
        <f t="shared" si="40"/>
        <v>-36.105445463109675</v>
      </c>
      <c r="K262" s="36">
        <f t="shared" si="35"/>
        <v>446.04465577903051</v>
      </c>
      <c r="L262" s="36">
        <f t="shared" si="36"/>
        <v>578580.12149056827</v>
      </c>
      <c r="M262" s="36">
        <f t="shared" si="37"/>
        <v>535253.58693483658</v>
      </c>
      <c r="N262" s="40">
        <f>jan!M262</f>
        <v>779387.18220638146</v>
      </c>
      <c r="O262" s="40">
        <f t="shared" si="39"/>
        <v>-244133.59527154488</v>
      </c>
      <c r="P262" s="4"/>
      <c r="Q262" s="64"/>
      <c r="R262" s="4"/>
    </row>
    <row r="263" spans="1:18" s="34" customFormat="1" x14ac:dyDescent="0.3">
      <c r="A263" s="33">
        <v>1445</v>
      </c>
      <c r="B263" s="34" t="s">
        <v>316</v>
      </c>
      <c r="C263" s="35">
        <v>17301</v>
      </c>
      <c r="D263" s="35">
        <v>5784</v>
      </c>
      <c r="E263" s="36">
        <f t="shared" si="31"/>
        <v>2991.1825726141078</v>
      </c>
      <c r="F263" s="37">
        <f t="shared" si="38"/>
        <v>0.87923434729378147</v>
      </c>
      <c r="G263" s="38">
        <f t="shared" si="32"/>
        <v>246.50910205479659</v>
      </c>
      <c r="H263" s="38">
        <f t="shared" si="33"/>
        <v>24.725888537274386</v>
      </c>
      <c r="I263" s="36">
        <f t="shared" si="34"/>
        <v>271.23499059207097</v>
      </c>
      <c r="J263" s="39">
        <f t="shared" si="40"/>
        <v>-36.105445463109675</v>
      </c>
      <c r="K263" s="36">
        <f t="shared" si="35"/>
        <v>235.1295451289613</v>
      </c>
      <c r="L263" s="36">
        <f t="shared" si="36"/>
        <v>1568823.1855845386</v>
      </c>
      <c r="M263" s="36">
        <f t="shared" si="37"/>
        <v>1359989.2890259121</v>
      </c>
      <c r="N263" s="40">
        <f>jan!M263</f>
        <v>1729118.2182347588</v>
      </c>
      <c r="O263" s="40">
        <f t="shared" si="39"/>
        <v>-369128.92920884676</v>
      </c>
      <c r="P263" s="4"/>
      <c r="Q263" s="64"/>
      <c r="R263" s="4"/>
    </row>
    <row r="264" spans="1:18" s="34" customFormat="1" x14ac:dyDescent="0.3">
      <c r="A264" s="33">
        <v>1449</v>
      </c>
      <c r="B264" s="34" t="s">
        <v>317</v>
      </c>
      <c r="C264" s="35">
        <v>20968</v>
      </c>
      <c r="D264" s="35">
        <v>7168</v>
      </c>
      <c r="E264" s="36">
        <f t="shared" ref="E264:E327" si="41">(C264*1000)/D264</f>
        <v>2925.2232142857142</v>
      </c>
      <c r="F264" s="37">
        <f t="shared" si="38"/>
        <v>0.85984611807008049</v>
      </c>
      <c r="G264" s="38">
        <f t="shared" ref="G264:G327" si="42">(E$437-E264)*0.6</f>
        <v>286.08471705183274</v>
      </c>
      <c r="H264" s="38">
        <f t="shared" ref="H264:H327" si="43">IF(E264&gt;=E$437*0.9,0,IF(E264&lt;0.9*E$437,(E$437*0.9-E264)*0.35))</f>
        <v>47.811663952212143</v>
      </c>
      <c r="I264" s="36">
        <f t="shared" ref="I264:I327" si="44">G264+H264</f>
        <v>333.89638100404488</v>
      </c>
      <c r="J264" s="39">
        <f t="shared" si="40"/>
        <v>-36.105445463109675</v>
      </c>
      <c r="K264" s="36">
        <f t="shared" ref="K264:K327" si="45">I264+J264</f>
        <v>297.79093554093521</v>
      </c>
      <c r="L264" s="36">
        <f t="shared" ref="L264:L327" si="46">(I264*D264)</f>
        <v>2393369.2590369936</v>
      </c>
      <c r="M264" s="36">
        <f t="shared" ref="M264:M327" si="47">(K264*D264)</f>
        <v>2134565.4259574236</v>
      </c>
      <c r="N264" s="40">
        <f>jan!M264</f>
        <v>1514383.4350461178</v>
      </c>
      <c r="O264" s="40">
        <f t="shared" si="39"/>
        <v>620181.99091130588</v>
      </c>
      <c r="P264" s="4"/>
      <c r="Q264" s="64"/>
      <c r="R264" s="4"/>
    </row>
    <row r="265" spans="1:18" s="34" customFormat="1" x14ac:dyDescent="0.3">
      <c r="A265" s="33">
        <v>1502</v>
      </c>
      <c r="B265" s="34" t="s">
        <v>318</v>
      </c>
      <c r="C265" s="35">
        <v>88061</v>
      </c>
      <c r="D265" s="35">
        <v>26732</v>
      </c>
      <c r="E265" s="36">
        <f t="shared" si="41"/>
        <v>3294.2166691605566</v>
      </c>
      <c r="F265" s="37">
        <f t="shared" ref="F265:F328" si="48">IF(ISNUMBER(C265),E265/E$437,"")</f>
        <v>0.96830881186313311</v>
      </c>
      <c r="G265" s="38">
        <f t="shared" si="42"/>
        <v>64.688644126927286</v>
      </c>
      <c r="H265" s="38">
        <f t="shared" si="43"/>
        <v>0</v>
      </c>
      <c r="I265" s="36">
        <f t="shared" si="44"/>
        <v>64.688644126927286</v>
      </c>
      <c r="J265" s="39">
        <f t="shared" si="40"/>
        <v>-36.105445463109675</v>
      </c>
      <c r="K265" s="36">
        <f t="shared" si="45"/>
        <v>28.583198663817612</v>
      </c>
      <c r="L265" s="36">
        <f t="shared" si="46"/>
        <v>1729256.8348010203</v>
      </c>
      <c r="M265" s="36">
        <f t="shared" si="47"/>
        <v>764086.06668117235</v>
      </c>
      <c r="N265" s="40">
        <f>jan!M265</f>
        <v>-1262723.625961205</v>
      </c>
      <c r="O265" s="40">
        <f t="shared" ref="O265:O328" si="49">M265-N265</f>
        <v>2026809.6926423772</v>
      </c>
      <c r="P265" s="4"/>
      <c r="Q265" s="64"/>
      <c r="R265" s="4"/>
    </row>
    <row r="266" spans="1:18" s="34" customFormat="1" x14ac:dyDescent="0.3">
      <c r="A266" s="33">
        <v>1504</v>
      </c>
      <c r="B266" s="34" t="s">
        <v>319</v>
      </c>
      <c r="C266" s="35">
        <v>169631</v>
      </c>
      <c r="D266" s="35">
        <v>46747</v>
      </c>
      <c r="E266" s="36">
        <f t="shared" si="41"/>
        <v>3628.7034462104521</v>
      </c>
      <c r="F266" s="37">
        <f t="shared" si="48"/>
        <v>1.0666285419225547</v>
      </c>
      <c r="G266" s="38">
        <f t="shared" si="42"/>
        <v>-136.00342210300997</v>
      </c>
      <c r="H266" s="38">
        <f t="shared" si="43"/>
        <v>0</v>
      </c>
      <c r="I266" s="36">
        <f t="shared" si="44"/>
        <v>-136.00342210300997</v>
      </c>
      <c r="J266" s="39">
        <f t="shared" ref="J266:J329" si="50">I$439</f>
        <v>-36.105445463109675</v>
      </c>
      <c r="K266" s="36">
        <f t="shared" si="45"/>
        <v>-172.10886756611964</v>
      </c>
      <c r="L266" s="36">
        <f t="shared" si="46"/>
        <v>-6357751.9730494069</v>
      </c>
      <c r="M266" s="36">
        <f t="shared" si="47"/>
        <v>-8045573.2321133949</v>
      </c>
      <c r="N266" s="40">
        <f>jan!M266</f>
        <v>-9581038.9100257605</v>
      </c>
      <c r="O266" s="40">
        <f t="shared" si="49"/>
        <v>1535465.6779123656</v>
      </c>
      <c r="P266" s="4"/>
      <c r="Q266" s="64"/>
      <c r="R266" s="4"/>
    </row>
    <row r="267" spans="1:18" s="34" customFormat="1" x14ac:dyDescent="0.3">
      <c r="A267" s="33">
        <v>1505</v>
      </c>
      <c r="B267" s="34" t="s">
        <v>320</v>
      </c>
      <c r="C267" s="35">
        <v>75027</v>
      </c>
      <c r="D267" s="35">
        <v>24526</v>
      </c>
      <c r="E267" s="36">
        <f t="shared" si="41"/>
        <v>3059.0801598303842</v>
      </c>
      <c r="F267" s="37">
        <f t="shared" si="48"/>
        <v>0.89919230349661972</v>
      </c>
      <c r="G267" s="38">
        <f t="shared" si="42"/>
        <v>205.77054972503075</v>
      </c>
      <c r="H267" s="38">
        <f t="shared" si="43"/>
        <v>0.9617330115776439</v>
      </c>
      <c r="I267" s="36">
        <f t="shared" si="44"/>
        <v>206.7322827366084</v>
      </c>
      <c r="J267" s="39">
        <f t="shared" si="50"/>
        <v>-36.105445463109675</v>
      </c>
      <c r="K267" s="36">
        <f t="shared" si="45"/>
        <v>170.62683727349872</v>
      </c>
      <c r="L267" s="36">
        <f t="shared" si="46"/>
        <v>5070315.9663980575</v>
      </c>
      <c r="M267" s="36">
        <f t="shared" si="47"/>
        <v>4184793.8109698296</v>
      </c>
      <c r="N267" s="40">
        <f>jan!M267</f>
        <v>2072479.9771687675</v>
      </c>
      <c r="O267" s="40">
        <f t="shared" si="49"/>
        <v>2112313.8338010618</v>
      </c>
      <c r="P267" s="4"/>
      <c r="Q267" s="64"/>
      <c r="R267" s="4"/>
    </row>
    <row r="268" spans="1:18" s="34" customFormat="1" x14ac:dyDescent="0.3">
      <c r="A268" s="33">
        <v>1511</v>
      </c>
      <c r="B268" s="34" t="s">
        <v>321</v>
      </c>
      <c r="C268" s="35">
        <v>10612</v>
      </c>
      <c r="D268" s="35">
        <v>3256</v>
      </c>
      <c r="E268" s="36">
        <f t="shared" si="41"/>
        <v>3259.2137592137592</v>
      </c>
      <c r="F268" s="37">
        <f t="shared" si="48"/>
        <v>0.95801998464067473</v>
      </c>
      <c r="G268" s="38">
        <f t="shared" si="42"/>
        <v>85.690390095005753</v>
      </c>
      <c r="H268" s="38">
        <f t="shared" si="43"/>
        <v>0</v>
      </c>
      <c r="I268" s="36">
        <f t="shared" si="44"/>
        <v>85.690390095005753</v>
      </c>
      <c r="J268" s="39">
        <f t="shared" si="50"/>
        <v>-36.105445463109675</v>
      </c>
      <c r="K268" s="36">
        <f t="shared" si="45"/>
        <v>49.584944631896079</v>
      </c>
      <c r="L268" s="36">
        <f t="shared" si="46"/>
        <v>279007.91014933871</v>
      </c>
      <c r="M268" s="36">
        <f t="shared" si="47"/>
        <v>161448.57972145363</v>
      </c>
      <c r="N268" s="40">
        <f>jan!M268</f>
        <v>349925.59755612392</v>
      </c>
      <c r="O268" s="40">
        <f t="shared" si="49"/>
        <v>-188477.01783467029</v>
      </c>
      <c r="P268" s="4"/>
      <c r="Q268" s="64"/>
      <c r="R268" s="4"/>
    </row>
    <row r="269" spans="1:18" s="34" customFormat="1" x14ac:dyDescent="0.3">
      <c r="A269" s="33">
        <v>1514</v>
      </c>
      <c r="B269" s="34" t="s">
        <v>178</v>
      </c>
      <c r="C269" s="35">
        <v>9849</v>
      </c>
      <c r="D269" s="35">
        <v>2559</v>
      </c>
      <c r="E269" s="36">
        <f t="shared" si="41"/>
        <v>3848.7690504103166</v>
      </c>
      <c r="F269" s="37">
        <f t="shared" si="48"/>
        <v>1.13131507748945</v>
      </c>
      <c r="G269" s="38">
        <f t="shared" si="42"/>
        <v>-268.04278462292865</v>
      </c>
      <c r="H269" s="38">
        <f t="shared" si="43"/>
        <v>0</v>
      </c>
      <c r="I269" s="36">
        <f t="shared" si="44"/>
        <v>-268.04278462292865</v>
      </c>
      <c r="J269" s="39">
        <f t="shared" si="50"/>
        <v>-36.105445463109675</v>
      </c>
      <c r="K269" s="36">
        <f t="shared" si="45"/>
        <v>-304.14823008603832</v>
      </c>
      <c r="L269" s="36">
        <f t="shared" si="46"/>
        <v>-685921.48585007444</v>
      </c>
      <c r="M269" s="36">
        <f t="shared" si="47"/>
        <v>-778315.32079017209</v>
      </c>
      <c r="N269" s="40">
        <f>jan!M269</f>
        <v>-781111.97661359888</v>
      </c>
      <c r="O269" s="40">
        <f t="shared" si="49"/>
        <v>2796.6558234267868</v>
      </c>
      <c r="P269" s="4"/>
      <c r="Q269" s="64"/>
      <c r="R269" s="4"/>
    </row>
    <row r="270" spans="1:18" s="34" customFormat="1" x14ac:dyDescent="0.3">
      <c r="A270" s="33">
        <v>1515</v>
      </c>
      <c r="B270" s="34" t="s">
        <v>322</v>
      </c>
      <c r="C270" s="35">
        <v>39403</v>
      </c>
      <c r="D270" s="35">
        <v>8972</v>
      </c>
      <c r="E270" s="36">
        <f t="shared" si="41"/>
        <v>4391.7744092732946</v>
      </c>
      <c r="F270" s="37">
        <f t="shared" si="48"/>
        <v>1.290927187645492</v>
      </c>
      <c r="G270" s="38">
        <f t="shared" si="42"/>
        <v>-593.8459999407155</v>
      </c>
      <c r="H270" s="38">
        <f t="shared" si="43"/>
        <v>0</v>
      </c>
      <c r="I270" s="36">
        <f t="shared" si="44"/>
        <v>-593.8459999407155</v>
      </c>
      <c r="J270" s="39">
        <f t="shared" si="50"/>
        <v>-36.105445463109675</v>
      </c>
      <c r="K270" s="36">
        <f t="shared" si="45"/>
        <v>-629.95144540382512</v>
      </c>
      <c r="L270" s="36">
        <f t="shared" si="46"/>
        <v>-5327986.3114680992</v>
      </c>
      <c r="M270" s="36">
        <f t="shared" si="47"/>
        <v>-5651924.3681631191</v>
      </c>
      <c r="N270" s="40">
        <f>jan!M270</f>
        <v>-6022663.2489946112</v>
      </c>
      <c r="O270" s="40">
        <f t="shared" si="49"/>
        <v>370738.88083149213</v>
      </c>
      <c r="P270" s="4"/>
      <c r="Q270" s="64"/>
      <c r="R270" s="4"/>
    </row>
    <row r="271" spans="1:18" s="34" customFormat="1" x14ac:dyDescent="0.3">
      <c r="A271" s="33">
        <v>1516</v>
      </c>
      <c r="B271" s="34" t="s">
        <v>323</v>
      </c>
      <c r="C271" s="35">
        <v>32243</v>
      </c>
      <c r="D271" s="35">
        <v>8430</v>
      </c>
      <c r="E271" s="36">
        <f t="shared" si="41"/>
        <v>3824.7924080664293</v>
      </c>
      <c r="F271" s="37">
        <f t="shared" si="48"/>
        <v>1.124267334006811</v>
      </c>
      <c r="G271" s="38">
        <f t="shared" si="42"/>
        <v>-253.65679921659628</v>
      </c>
      <c r="H271" s="38">
        <f t="shared" si="43"/>
        <v>0</v>
      </c>
      <c r="I271" s="36">
        <f t="shared" si="44"/>
        <v>-253.65679921659628</v>
      </c>
      <c r="J271" s="39">
        <f t="shared" si="50"/>
        <v>-36.105445463109675</v>
      </c>
      <c r="K271" s="36">
        <f t="shared" si="45"/>
        <v>-289.76224467970599</v>
      </c>
      <c r="L271" s="36">
        <f t="shared" si="46"/>
        <v>-2138326.8173959069</v>
      </c>
      <c r="M271" s="36">
        <f t="shared" si="47"/>
        <v>-2442695.7226499217</v>
      </c>
      <c r="N271" s="40">
        <f>jan!M271</f>
        <v>-3106614.1316344813</v>
      </c>
      <c r="O271" s="40">
        <f t="shared" si="49"/>
        <v>663918.40898455959</v>
      </c>
      <c r="P271" s="4"/>
      <c r="Q271" s="64"/>
      <c r="R271" s="4"/>
    </row>
    <row r="272" spans="1:18" s="34" customFormat="1" x14ac:dyDescent="0.3">
      <c r="A272" s="33">
        <v>1517</v>
      </c>
      <c r="B272" s="34" t="s">
        <v>324</v>
      </c>
      <c r="C272" s="35">
        <v>15581</v>
      </c>
      <c r="D272" s="35">
        <v>5189</v>
      </c>
      <c r="E272" s="36">
        <f t="shared" si="41"/>
        <v>3002.6980150317981</v>
      </c>
      <c r="F272" s="37">
        <f t="shared" si="48"/>
        <v>0.88261922008309723</v>
      </c>
      <c r="G272" s="38">
        <f t="shared" si="42"/>
        <v>239.59983660418237</v>
      </c>
      <c r="H272" s="38">
        <f t="shared" si="43"/>
        <v>20.695483691082767</v>
      </c>
      <c r="I272" s="36">
        <f t="shared" si="44"/>
        <v>260.29532029526513</v>
      </c>
      <c r="J272" s="39">
        <f t="shared" si="50"/>
        <v>-36.105445463109675</v>
      </c>
      <c r="K272" s="36">
        <f t="shared" si="45"/>
        <v>224.18987483215545</v>
      </c>
      <c r="L272" s="36">
        <f t="shared" si="46"/>
        <v>1350672.4170121308</v>
      </c>
      <c r="M272" s="36">
        <f t="shared" si="47"/>
        <v>1163321.2605040546</v>
      </c>
      <c r="N272" s="40">
        <f>jan!M272</f>
        <v>510436.40224776609</v>
      </c>
      <c r="O272" s="40">
        <f t="shared" si="49"/>
        <v>652884.85825628857</v>
      </c>
      <c r="P272" s="4"/>
      <c r="Q272" s="64"/>
      <c r="R272" s="4"/>
    </row>
    <row r="273" spans="1:18" s="34" customFormat="1" x14ac:dyDescent="0.3">
      <c r="A273" s="33">
        <v>1519</v>
      </c>
      <c r="B273" s="34" t="s">
        <v>325</v>
      </c>
      <c r="C273" s="35">
        <v>27357</v>
      </c>
      <c r="D273" s="35">
        <v>9037</v>
      </c>
      <c r="E273" s="36">
        <f t="shared" si="41"/>
        <v>3027.2214230386189</v>
      </c>
      <c r="F273" s="37">
        <f t="shared" si="48"/>
        <v>0.88982768098739184</v>
      </c>
      <c r="G273" s="38">
        <f t="shared" si="42"/>
        <v>224.88579180008992</v>
      </c>
      <c r="H273" s="38">
        <f t="shared" si="43"/>
        <v>12.112290888695497</v>
      </c>
      <c r="I273" s="36">
        <f t="shared" si="44"/>
        <v>236.99808268878542</v>
      </c>
      <c r="J273" s="39">
        <f t="shared" si="50"/>
        <v>-36.105445463109675</v>
      </c>
      <c r="K273" s="36">
        <f t="shared" si="45"/>
        <v>200.89263722567574</v>
      </c>
      <c r="L273" s="36">
        <f t="shared" si="46"/>
        <v>2141751.6732585537</v>
      </c>
      <c r="M273" s="36">
        <f t="shared" si="47"/>
        <v>1815466.7626084317</v>
      </c>
      <c r="N273" s="40">
        <f>jan!M273</f>
        <v>1676543.4713325563</v>
      </c>
      <c r="O273" s="40">
        <f t="shared" si="49"/>
        <v>138923.29127587541</v>
      </c>
      <c r="P273" s="4"/>
      <c r="Q273" s="64"/>
      <c r="R273" s="4"/>
    </row>
    <row r="274" spans="1:18" s="34" customFormat="1" x14ac:dyDescent="0.3">
      <c r="A274" s="33">
        <v>1520</v>
      </c>
      <c r="B274" s="34" t="s">
        <v>326</v>
      </c>
      <c r="C274" s="35">
        <v>34686</v>
      </c>
      <c r="D274" s="35">
        <v>10677</v>
      </c>
      <c r="E274" s="36">
        <f t="shared" si="41"/>
        <v>3248.6653554369204</v>
      </c>
      <c r="F274" s="37">
        <f t="shared" si="48"/>
        <v>0.95491936517510501</v>
      </c>
      <c r="G274" s="38">
        <f t="shared" si="42"/>
        <v>92.019432361109011</v>
      </c>
      <c r="H274" s="38">
        <f t="shared" si="43"/>
        <v>0</v>
      </c>
      <c r="I274" s="36">
        <f t="shared" si="44"/>
        <v>92.019432361109011</v>
      </c>
      <c r="J274" s="39">
        <f t="shared" si="50"/>
        <v>-36.105445463109675</v>
      </c>
      <c r="K274" s="36">
        <f t="shared" si="45"/>
        <v>55.913986897999337</v>
      </c>
      <c r="L274" s="36">
        <f t="shared" si="46"/>
        <v>982491.47931956092</v>
      </c>
      <c r="M274" s="36">
        <f t="shared" si="47"/>
        <v>596993.63810993894</v>
      </c>
      <c r="N274" s="40">
        <f>jan!M274</f>
        <v>1108090.3578337645</v>
      </c>
      <c r="O274" s="40">
        <f t="shared" si="49"/>
        <v>-511096.71972382558</v>
      </c>
      <c r="P274" s="4"/>
      <c r="Q274" s="64"/>
      <c r="R274" s="4"/>
    </row>
    <row r="275" spans="1:18" s="34" customFormat="1" x14ac:dyDescent="0.3">
      <c r="A275" s="33">
        <v>1523</v>
      </c>
      <c r="B275" s="34" t="s">
        <v>327</v>
      </c>
      <c r="C275" s="35">
        <v>6727</v>
      </c>
      <c r="D275" s="35">
        <v>2310</v>
      </c>
      <c r="E275" s="36">
        <f t="shared" si="41"/>
        <v>2912.121212121212</v>
      </c>
      <c r="F275" s="37">
        <f t="shared" si="48"/>
        <v>0.85599488865104834</v>
      </c>
      <c r="G275" s="38">
        <f t="shared" si="42"/>
        <v>293.94591835053404</v>
      </c>
      <c r="H275" s="38">
        <f t="shared" si="43"/>
        <v>52.397364709787915</v>
      </c>
      <c r="I275" s="36">
        <f t="shared" si="44"/>
        <v>346.34328306032194</v>
      </c>
      <c r="J275" s="39">
        <f t="shared" si="50"/>
        <v>-36.105445463109675</v>
      </c>
      <c r="K275" s="36">
        <f t="shared" si="45"/>
        <v>310.23783759721226</v>
      </c>
      <c r="L275" s="36">
        <f t="shared" si="46"/>
        <v>800052.98386934365</v>
      </c>
      <c r="M275" s="36">
        <f t="shared" si="47"/>
        <v>716649.40484956035</v>
      </c>
      <c r="N275" s="40">
        <f>jan!M275</f>
        <v>483725.32574728481</v>
      </c>
      <c r="O275" s="40">
        <f t="shared" si="49"/>
        <v>232924.07910227554</v>
      </c>
      <c r="P275" s="4"/>
      <c r="Q275" s="64"/>
      <c r="R275" s="4"/>
    </row>
    <row r="276" spans="1:18" s="34" customFormat="1" x14ac:dyDescent="0.3">
      <c r="A276" s="33">
        <v>1524</v>
      </c>
      <c r="B276" s="34" t="s">
        <v>328</v>
      </c>
      <c r="C276" s="35">
        <v>9391</v>
      </c>
      <c r="D276" s="35">
        <v>1652</v>
      </c>
      <c r="E276" s="36">
        <f t="shared" si="41"/>
        <v>5684.6246973365614</v>
      </c>
      <c r="F276" s="37">
        <f t="shared" si="48"/>
        <v>1.6709502559734351</v>
      </c>
      <c r="G276" s="38">
        <f t="shared" si="42"/>
        <v>-1369.5561727786755</v>
      </c>
      <c r="H276" s="38">
        <f t="shared" si="43"/>
        <v>0</v>
      </c>
      <c r="I276" s="36">
        <f t="shared" si="44"/>
        <v>-1369.5561727786755</v>
      </c>
      <c r="J276" s="39">
        <f t="shared" si="50"/>
        <v>-36.105445463109675</v>
      </c>
      <c r="K276" s="36">
        <f t="shared" si="45"/>
        <v>-1405.6616182417852</v>
      </c>
      <c r="L276" s="36">
        <f t="shared" si="46"/>
        <v>-2262506.7974303719</v>
      </c>
      <c r="M276" s="36">
        <f t="shared" si="47"/>
        <v>-2322152.9933354291</v>
      </c>
      <c r="N276" s="40">
        <f>jan!M276</f>
        <v>669472.35417078552</v>
      </c>
      <c r="O276" s="40">
        <f t="shared" si="49"/>
        <v>-2991625.3475062149</v>
      </c>
      <c r="P276" s="4"/>
      <c r="Q276" s="64"/>
      <c r="R276" s="4"/>
    </row>
    <row r="277" spans="1:18" s="34" customFormat="1" x14ac:dyDescent="0.3">
      <c r="A277" s="33">
        <v>1525</v>
      </c>
      <c r="B277" s="34" t="s">
        <v>329</v>
      </c>
      <c r="C277" s="35">
        <v>15072</v>
      </c>
      <c r="D277" s="35">
        <v>4598</v>
      </c>
      <c r="E277" s="36">
        <f t="shared" si="41"/>
        <v>3277.9469334493256</v>
      </c>
      <c r="F277" s="37">
        <f t="shared" si="48"/>
        <v>0.96352645234095768</v>
      </c>
      <c r="G277" s="38">
        <f t="shared" si="42"/>
        <v>74.450485553665928</v>
      </c>
      <c r="H277" s="38">
        <f t="shared" si="43"/>
        <v>0</v>
      </c>
      <c r="I277" s="36">
        <f t="shared" si="44"/>
        <v>74.450485553665928</v>
      </c>
      <c r="J277" s="39">
        <f t="shared" si="50"/>
        <v>-36.105445463109675</v>
      </c>
      <c r="K277" s="36">
        <f t="shared" si="45"/>
        <v>38.345040090556253</v>
      </c>
      <c r="L277" s="36">
        <f t="shared" si="46"/>
        <v>342323.33257575595</v>
      </c>
      <c r="M277" s="36">
        <f t="shared" si="47"/>
        <v>176310.49433637765</v>
      </c>
      <c r="N277" s="40">
        <f>jan!M277</f>
        <v>30136.823575878461</v>
      </c>
      <c r="O277" s="40">
        <f t="shared" si="49"/>
        <v>146173.6707604992</v>
      </c>
      <c r="P277" s="4"/>
      <c r="Q277" s="64"/>
      <c r="R277" s="4"/>
    </row>
    <row r="278" spans="1:18" s="34" customFormat="1" x14ac:dyDescent="0.3">
      <c r="A278" s="33">
        <v>1526</v>
      </c>
      <c r="B278" s="34" t="s">
        <v>330</v>
      </c>
      <c r="C278" s="35">
        <v>2687</v>
      </c>
      <c r="D278" s="35">
        <v>1020</v>
      </c>
      <c r="E278" s="36">
        <f t="shared" si="41"/>
        <v>2634.3137254901962</v>
      </c>
      <c r="F278" s="37">
        <f t="shared" si="48"/>
        <v>0.77433558559891769</v>
      </c>
      <c r="G278" s="38">
        <f t="shared" si="42"/>
        <v>460.6304103291435</v>
      </c>
      <c r="H278" s="38">
        <f t="shared" si="43"/>
        <v>149.62998503064341</v>
      </c>
      <c r="I278" s="36">
        <f t="shared" si="44"/>
        <v>610.26039535978691</v>
      </c>
      <c r="J278" s="39">
        <f t="shared" si="50"/>
        <v>-36.105445463109675</v>
      </c>
      <c r="K278" s="36">
        <f t="shared" si="45"/>
        <v>574.15494989667718</v>
      </c>
      <c r="L278" s="36">
        <f t="shared" si="46"/>
        <v>622465.60326698259</v>
      </c>
      <c r="M278" s="36">
        <f t="shared" si="47"/>
        <v>585638.04889461072</v>
      </c>
      <c r="N278" s="40">
        <f>jan!M278</f>
        <v>497939.10487542406</v>
      </c>
      <c r="O278" s="40">
        <f t="shared" si="49"/>
        <v>87698.94401918666</v>
      </c>
      <c r="P278" s="4"/>
      <c r="Q278" s="64"/>
      <c r="R278" s="4"/>
    </row>
    <row r="279" spans="1:18" s="34" customFormat="1" x14ac:dyDescent="0.3">
      <c r="A279" s="33">
        <v>1528</v>
      </c>
      <c r="B279" s="34" t="s">
        <v>331</v>
      </c>
      <c r="C279" s="35">
        <v>22466</v>
      </c>
      <c r="D279" s="35">
        <v>7675</v>
      </c>
      <c r="E279" s="36">
        <f t="shared" si="41"/>
        <v>2927.1661237785015</v>
      </c>
      <c r="F279" s="37">
        <f t="shared" si="48"/>
        <v>0.86041722087583428</v>
      </c>
      <c r="G279" s="38">
        <f t="shared" si="42"/>
        <v>284.91897135616034</v>
      </c>
      <c r="H279" s="38">
        <f t="shared" si="43"/>
        <v>47.131645629736589</v>
      </c>
      <c r="I279" s="36">
        <f t="shared" si="44"/>
        <v>332.05061698589691</v>
      </c>
      <c r="J279" s="39">
        <f t="shared" si="50"/>
        <v>-36.105445463109675</v>
      </c>
      <c r="K279" s="36">
        <f t="shared" si="45"/>
        <v>295.94517152278723</v>
      </c>
      <c r="L279" s="36">
        <f t="shared" si="46"/>
        <v>2548488.4853667589</v>
      </c>
      <c r="M279" s="36">
        <f t="shared" si="47"/>
        <v>2271379.191437392</v>
      </c>
      <c r="N279" s="40">
        <f>jan!M279</f>
        <v>1632518.0195283161</v>
      </c>
      <c r="O279" s="40">
        <f t="shared" si="49"/>
        <v>638861.17190907593</v>
      </c>
      <c r="P279" s="4"/>
      <c r="Q279" s="64"/>
      <c r="R279" s="4"/>
    </row>
    <row r="280" spans="1:18" s="34" customFormat="1" x14ac:dyDescent="0.3">
      <c r="A280" s="33">
        <v>1529</v>
      </c>
      <c r="B280" s="34" t="s">
        <v>332</v>
      </c>
      <c r="C280" s="35">
        <v>13235</v>
      </c>
      <c r="D280" s="35">
        <v>4620</v>
      </c>
      <c r="E280" s="36">
        <f t="shared" si="41"/>
        <v>2864.7186147186148</v>
      </c>
      <c r="F280" s="37">
        <f t="shared" si="48"/>
        <v>0.84206127183712098</v>
      </c>
      <c r="G280" s="38">
        <f t="shared" si="42"/>
        <v>322.38747679209234</v>
      </c>
      <c r="H280" s="38">
        <f t="shared" si="43"/>
        <v>68.988273800696916</v>
      </c>
      <c r="I280" s="36">
        <f t="shared" si="44"/>
        <v>391.37575059278925</v>
      </c>
      <c r="J280" s="39">
        <f t="shared" si="50"/>
        <v>-36.105445463109675</v>
      </c>
      <c r="K280" s="36">
        <f t="shared" si="45"/>
        <v>355.27030512967957</v>
      </c>
      <c r="L280" s="36">
        <f t="shared" si="46"/>
        <v>1808155.9677386864</v>
      </c>
      <c r="M280" s="36">
        <f t="shared" si="47"/>
        <v>1641348.8096991195</v>
      </c>
      <c r="N280" s="40">
        <f>jan!M280</f>
        <v>1006400.6514945698</v>
      </c>
      <c r="O280" s="40">
        <f t="shared" si="49"/>
        <v>634948.15820454969</v>
      </c>
      <c r="P280" s="4"/>
      <c r="Q280" s="64"/>
      <c r="R280" s="4"/>
    </row>
    <row r="281" spans="1:18" s="34" customFormat="1" x14ac:dyDescent="0.3">
      <c r="A281" s="33">
        <v>1531</v>
      </c>
      <c r="B281" s="34" t="s">
        <v>333</v>
      </c>
      <c r="C281" s="35">
        <v>27545</v>
      </c>
      <c r="D281" s="35">
        <v>8952</v>
      </c>
      <c r="E281" s="36">
        <f t="shared" si="41"/>
        <v>3076.9660411081322</v>
      </c>
      <c r="F281" s="37">
        <f t="shared" si="48"/>
        <v>0.90444971616510528</v>
      </c>
      <c r="G281" s="38">
        <f t="shared" si="42"/>
        <v>195.03902095838194</v>
      </c>
      <c r="H281" s="38">
        <f t="shared" si="43"/>
        <v>0</v>
      </c>
      <c r="I281" s="36">
        <f t="shared" si="44"/>
        <v>195.03902095838194</v>
      </c>
      <c r="J281" s="39">
        <f t="shared" si="50"/>
        <v>-36.105445463109675</v>
      </c>
      <c r="K281" s="36">
        <f t="shared" si="45"/>
        <v>158.93357549527227</v>
      </c>
      <c r="L281" s="36">
        <f t="shared" si="46"/>
        <v>1745989.3156194352</v>
      </c>
      <c r="M281" s="36">
        <f t="shared" si="47"/>
        <v>1422773.3678336772</v>
      </c>
      <c r="N281" s="40">
        <f>jan!M281</f>
        <v>956835.24242089083</v>
      </c>
      <c r="O281" s="40">
        <f t="shared" si="49"/>
        <v>465938.12541278638</v>
      </c>
      <c r="P281" s="4"/>
      <c r="Q281" s="64"/>
      <c r="R281" s="4"/>
    </row>
    <row r="282" spans="1:18" s="34" customFormat="1" x14ac:dyDescent="0.3">
      <c r="A282" s="33">
        <v>1532</v>
      </c>
      <c r="B282" s="34" t="s">
        <v>334</v>
      </c>
      <c r="C282" s="35">
        <v>30410</v>
      </c>
      <c r="D282" s="35">
        <v>8094</v>
      </c>
      <c r="E282" s="36">
        <f t="shared" si="41"/>
        <v>3757.1040276748208</v>
      </c>
      <c r="F282" s="37">
        <f t="shared" si="48"/>
        <v>1.1043708724875874</v>
      </c>
      <c r="G282" s="38">
        <f t="shared" si="42"/>
        <v>-213.04377098163121</v>
      </c>
      <c r="H282" s="38">
        <f t="shared" si="43"/>
        <v>0</v>
      </c>
      <c r="I282" s="36">
        <f t="shared" si="44"/>
        <v>-213.04377098163121</v>
      </c>
      <c r="J282" s="39">
        <f t="shared" si="50"/>
        <v>-36.105445463109675</v>
      </c>
      <c r="K282" s="36">
        <f t="shared" si="45"/>
        <v>-249.14921644474089</v>
      </c>
      <c r="L282" s="36">
        <f t="shared" si="46"/>
        <v>-1724376.282325323</v>
      </c>
      <c r="M282" s="36">
        <f t="shared" si="47"/>
        <v>-2016613.7579037328</v>
      </c>
      <c r="N282" s="40">
        <f>jan!M282</f>
        <v>-1514719.4758540327</v>
      </c>
      <c r="O282" s="40">
        <f t="shared" si="49"/>
        <v>-501894.28204970015</v>
      </c>
      <c r="P282" s="4"/>
      <c r="Q282" s="64"/>
      <c r="R282" s="4"/>
    </row>
    <row r="283" spans="1:18" s="34" customFormat="1" x14ac:dyDescent="0.3">
      <c r="A283" s="33">
        <v>1534</v>
      </c>
      <c r="B283" s="34" t="s">
        <v>335</v>
      </c>
      <c r="C283" s="35">
        <v>32882</v>
      </c>
      <c r="D283" s="35">
        <v>9200</v>
      </c>
      <c r="E283" s="36">
        <f t="shared" si="41"/>
        <v>3574.1304347826085</v>
      </c>
      <c r="F283" s="37">
        <f t="shared" si="48"/>
        <v>1.0505872388867852</v>
      </c>
      <c r="G283" s="38">
        <f t="shared" si="42"/>
        <v>-103.25961524630384</v>
      </c>
      <c r="H283" s="38">
        <f t="shared" si="43"/>
        <v>0</v>
      </c>
      <c r="I283" s="36">
        <f t="shared" si="44"/>
        <v>-103.25961524630384</v>
      </c>
      <c r="J283" s="39">
        <f t="shared" si="50"/>
        <v>-36.105445463109675</v>
      </c>
      <c r="K283" s="36">
        <f t="shared" si="45"/>
        <v>-139.36506070941351</v>
      </c>
      <c r="L283" s="36">
        <f t="shared" si="46"/>
        <v>-949988.46026599535</v>
      </c>
      <c r="M283" s="36">
        <f t="shared" si="47"/>
        <v>-1282158.5585266042</v>
      </c>
      <c r="N283" s="40">
        <f>jan!M283</f>
        <v>-1522106.0511313451</v>
      </c>
      <c r="O283" s="40">
        <f t="shared" si="49"/>
        <v>239947.4926047409</v>
      </c>
      <c r="P283" s="4"/>
      <c r="Q283" s="64"/>
      <c r="R283" s="4"/>
    </row>
    <row r="284" spans="1:18" s="34" customFormat="1" x14ac:dyDescent="0.3">
      <c r="A284" s="33">
        <v>1535</v>
      </c>
      <c r="B284" s="34" t="s">
        <v>336</v>
      </c>
      <c r="C284" s="35">
        <v>20466</v>
      </c>
      <c r="D284" s="35">
        <v>6611</v>
      </c>
      <c r="E284" s="36">
        <f t="shared" si="41"/>
        <v>3095.7495083950989</v>
      </c>
      <c r="F284" s="37">
        <f t="shared" si="48"/>
        <v>0.90997096710818537</v>
      </c>
      <c r="G284" s="38">
        <f t="shared" si="42"/>
        <v>183.76894058620192</v>
      </c>
      <c r="H284" s="38">
        <f t="shared" si="43"/>
        <v>0</v>
      </c>
      <c r="I284" s="36">
        <f t="shared" si="44"/>
        <v>183.76894058620192</v>
      </c>
      <c r="J284" s="39">
        <f t="shared" si="50"/>
        <v>-36.105445463109675</v>
      </c>
      <c r="K284" s="36">
        <f t="shared" si="45"/>
        <v>147.66349512309225</v>
      </c>
      <c r="L284" s="36">
        <f t="shared" si="46"/>
        <v>1214896.4662153809</v>
      </c>
      <c r="M284" s="36">
        <f t="shared" si="47"/>
        <v>976203.36625876289</v>
      </c>
      <c r="N284" s="40">
        <f>jan!M284</f>
        <v>728253.66260550916</v>
      </c>
      <c r="O284" s="40">
        <f t="shared" si="49"/>
        <v>247949.70365325373</v>
      </c>
      <c r="P284" s="4"/>
      <c r="Q284" s="64"/>
      <c r="R284" s="4"/>
    </row>
    <row r="285" spans="1:18" s="34" customFormat="1" x14ac:dyDescent="0.3">
      <c r="A285" s="33">
        <v>1539</v>
      </c>
      <c r="B285" s="34" t="s">
        <v>337</v>
      </c>
      <c r="C285" s="35">
        <v>23504</v>
      </c>
      <c r="D285" s="35">
        <v>7492</v>
      </c>
      <c r="E285" s="36">
        <f t="shared" si="41"/>
        <v>3137.2130272290442</v>
      </c>
      <c r="F285" s="37">
        <f t="shared" si="48"/>
        <v>0.92215883897272588</v>
      </c>
      <c r="G285" s="38">
        <f t="shared" si="42"/>
        <v>158.89082928583474</v>
      </c>
      <c r="H285" s="38">
        <f t="shared" si="43"/>
        <v>0</v>
      </c>
      <c r="I285" s="36">
        <f t="shared" si="44"/>
        <v>158.89082928583474</v>
      </c>
      <c r="J285" s="39">
        <f t="shared" si="50"/>
        <v>-36.105445463109675</v>
      </c>
      <c r="K285" s="36">
        <f t="shared" si="45"/>
        <v>122.78538382272507</v>
      </c>
      <c r="L285" s="36">
        <f t="shared" si="46"/>
        <v>1190410.093009474</v>
      </c>
      <c r="M285" s="36">
        <f t="shared" si="47"/>
        <v>919908.09559985623</v>
      </c>
      <c r="N285" s="40">
        <f>jan!M285</f>
        <v>1313809.9742418432</v>
      </c>
      <c r="O285" s="40">
        <f t="shared" si="49"/>
        <v>-393901.87864198699</v>
      </c>
      <c r="P285" s="4"/>
      <c r="Q285" s="64"/>
      <c r="R285" s="4"/>
    </row>
    <row r="286" spans="1:18" s="34" customFormat="1" x14ac:dyDescent="0.3">
      <c r="A286" s="33">
        <v>1543</v>
      </c>
      <c r="B286" s="34" t="s">
        <v>338</v>
      </c>
      <c r="C286" s="35">
        <v>14479</v>
      </c>
      <c r="D286" s="35">
        <v>2970</v>
      </c>
      <c r="E286" s="36">
        <f t="shared" si="41"/>
        <v>4875.0841750841755</v>
      </c>
      <c r="F286" s="37">
        <f t="shared" si="48"/>
        <v>1.4329922526047556</v>
      </c>
      <c r="G286" s="38">
        <f t="shared" si="42"/>
        <v>-883.83185942724401</v>
      </c>
      <c r="H286" s="38">
        <f t="shared" si="43"/>
        <v>0</v>
      </c>
      <c r="I286" s="36">
        <f t="shared" si="44"/>
        <v>-883.83185942724401</v>
      </c>
      <c r="J286" s="39">
        <f t="shared" si="50"/>
        <v>-36.105445463109675</v>
      </c>
      <c r="K286" s="36">
        <f t="shared" si="45"/>
        <v>-919.93730489035374</v>
      </c>
      <c r="L286" s="36">
        <f t="shared" si="46"/>
        <v>-2624980.6224989146</v>
      </c>
      <c r="M286" s="36">
        <f t="shared" si="47"/>
        <v>-2732213.7955243508</v>
      </c>
      <c r="N286" s="40">
        <f>jan!M286</f>
        <v>850068.27596079453</v>
      </c>
      <c r="O286" s="40">
        <f t="shared" si="49"/>
        <v>-3582282.0714851455</v>
      </c>
      <c r="P286" s="4"/>
      <c r="Q286" s="64"/>
      <c r="R286" s="4"/>
    </row>
    <row r="287" spans="1:18" s="34" customFormat="1" x14ac:dyDescent="0.3">
      <c r="A287" s="33">
        <v>1545</v>
      </c>
      <c r="B287" s="34" t="s">
        <v>339</v>
      </c>
      <c r="C287" s="35">
        <v>7780</v>
      </c>
      <c r="D287" s="35">
        <v>2088</v>
      </c>
      <c r="E287" s="36">
        <f t="shared" si="41"/>
        <v>3726.0536398467434</v>
      </c>
      <c r="F287" s="37">
        <f t="shared" si="48"/>
        <v>1.0952438577325572</v>
      </c>
      <c r="G287" s="38">
        <f t="shared" si="42"/>
        <v>-194.41353828478478</v>
      </c>
      <c r="H287" s="38">
        <f t="shared" si="43"/>
        <v>0</v>
      </c>
      <c r="I287" s="36">
        <f t="shared" si="44"/>
        <v>-194.41353828478478</v>
      </c>
      <c r="J287" s="39">
        <f t="shared" si="50"/>
        <v>-36.105445463109675</v>
      </c>
      <c r="K287" s="36">
        <f t="shared" si="45"/>
        <v>-230.51898374789445</v>
      </c>
      <c r="L287" s="36">
        <f t="shared" si="46"/>
        <v>-405935.46793863061</v>
      </c>
      <c r="M287" s="36">
        <f t="shared" si="47"/>
        <v>-481323.63806560362</v>
      </c>
      <c r="N287" s="40">
        <f>jan!M287</f>
        <v>-357202.50377850479</v>
      </c>
      <c r="O287" s="40">
        <f t="shared" si="49"/>
        <v>-124121.13428709883</v>
      </c>
      <c r="P287" s="4"/>
      <c r="Q287" s="64"/>
      <c r="R287" s="4"/>
    </row>
    <row r="288" spans="1:18" s="34" customFormat="1" x14ac:dyDescent="0.3">
      <c r="A288" s="33">
        <v>1546</v>
      </c>
      <c r="B288" s="34" t="s">
        <v>340</v>
      </c>
      <c r="C288" s="35">
        <v>5099</v>
      </c>
      <c r="D288" s="35">
        <v>1270</v>
      </c>
      <c r="E288" s="36">
        <f t="shared" si="41"/>
        <v>4014.9606299212596</v>
      </c>
      <c r="F288" s="37">
        <f t="shared" si="48"/>
        <v>1.1801657716178682</v>
      </c>
      <c r="G288" s="38">
        <f t="shared" si="42"/>
        <v>-367.7577323294945</v>
      </c>
      <c r="H288" s="38">
        <f t="shared" si="43"/>
        <v>0</v>
      </c>
      <c r="I288" s="36">
        <f t="shared" si="44"/>
        <v>-367.7577323294945</v>
      </c>
      <c r="J288" s="39">
        <f t="shared" si="50"/>
        <v>-36.105445463109675</v>
      </c>
      <c r="K288" s="36">
        <f t="shared" si="45"/>
        <v>-403.86317779260418</v>
      </c>
      <c r="L288" s="36">
        <f t="shared" si="46"/>
        <v>-467052.32005845802</v>
      </c>
      <c r="M288" s="36">
        <f t="shared" si="47"/>
        <v>-512906.23579660733</v>
      </c>
      <c r="N288" s="40">
        <f>jan!M288</f>
        <v>-452754.20488443569</v>
      </c>
      <c r="O288" s="40">
        <f t="shared" si="49"/>
        <v>-60152.030912171642</v>
      </c>
      <c r="P288" s="4"/>
      <c r="Q288" s="64"/>
      <c r="R288" s="4"/>
    </row>
    <row r="289" spans="1:18" s="34" customFormat="1" x14ac:dyDescent="0.3">
      <c r="A289" s="33">
        <v>1547</v>
      </c>
      <c r="B289" s="34" t="s">
        <v>341</v>
      </c>
      <c r="C289" s="35">
        <v>14281</v>
      </c>
      <c r="D289" s="35">
        <v>3518</v>
      </c>
      <c r="E289" s="36">
        <f t="shared" si="41"/>
        <v>4059.4087549744172</v>
      </c>
      <c r="F289" s="37">
        <f t="shared" si="48"/>
        <v>1.1932309447628799</v>
      </c>
      <c r="G289" s="38">
        <f t="shared" si="42"/>
        <v>-394.42660736138902</v>
      </c>
      <c r="H289" s="38">
        <f t="shared" si="43"/>
        <v>0</v>
      </c>
      <c r="I289" s="36">
        <f t="shared" si="44"/>
        <v>-394.42660736138902</v>
      </c>
      <c r="J289" s="39">
        <f t="shared" si="50"/>
        <v>-36.105445463109675</v>
      </c>
      <c r="K289" s="36">
        <f t="shared" si="45"/>
        <v>-430.53205282449869</v>
      </c>
      <c r="L289" s="36">
        <f t="shared" si="46"/>
        <v>-1387592.8046973667</v>
      </c>
      <c r="M289" s="36">
        <f t="shared" si="47"/>
        <v>-1514611.7618365863</v>
      </c>
      <c r="N289" s="40">
        <f>jan!M289</f>
        <v>-1547344.6399869637</v>
      </c>
      <c r="O289" s="40">
        <f t="shared" si="49"/>
        <v>32732.878150377423</v>
      </c>
      <c r="P289" s="4"/>
      <c r="Q289" s="64"/>
      <c r="R289" s="4"/>
    </row>
    <row r="290" spans="1:18" s="34" customFormat="1" x14ac:dyDescent="0.3">
      <c r="A290" s="33">
        <v>1548</v>
      </c>
      <c r="B290" s="34" t="s">
        <v>342</v>
      </c>
      <c r="C290" s="35">
        <v>28547</v>
      </c>
      <c r="D290" s="35">
        <v>9717</v>
      </c>
      <c r="E290" s="36">
        <f t="shared" si="41"/>
        <v>2937.8408973963155</v>
      </c>
      <c r="F290" s="37">
        <f t="shared" si="48"/>
        <v>0.86355498575193979</v>
      </c>
      <c r="G290" s="38">
        <f t="shared" si="42"/>
        <v>278.51410718547191</v>
      </c>
      <c r="H290" s="38">
        <f t="shared" si="43"/>
        <v>43.395474863501676</v>
      </c>
      <c r="I290" s="36">
        <f t="shared" si="44"/>
        <v>321.90958204897356</v>
      </c>
      <c r="J290" s="39">
        <f t="shared" si="50"/>
        <v>-36.105445463109675</v>
      </c>
      <c r="K290" s="36">
        <f t="shared" si="45"/>
        <v>285.80413658586389</v>
      </c>
      <c r="L290" s="36">
        <f t="shared" si="46"/>
        <v>3127995.4087698762</v>
      </c>
      <c r="M290" s="36">
        <f t="shared" si="47"/>
        <v>2777158.7952048392</v>
      </c>
      <c r="N290" s="40">
        <f>jan!M290</f>
        <v>1890386.2079161757</v>
      </c>
      <c r="O290" s="40">
        <f t="shared" si="49"/>
        <v>886772.58728866349</v>
      </c>
      <c r="P290" s="4"/>
      <c r="Q290" s="64"/>
      <c r="R290" s="4"/>
    </row>
    <row r="291" spans="1:18" s="34" customFormat="1" x14ac:dyDescent="0.3">
      <c r="A291" s="33">
        <v>1551</v>
      </c>
      <c r="B291" s="34" t="s">
        <v>343</v>
      </c>
      <c r="C291" s="35">
        <v>10466</v>
      </c>
      <c r="D291" s="35">
        <v>3467</v>
      </c>
      <c r="E291" s="36">
        <f t="shared" si="41"/>
        <v>3018.7481972887222</v>
      </c>
      <c r="F291" s="37">
        <f t="shared" si="48"/>
        <v>0.88733704361209698</v>
      </c>
      <c r="G291" s="38">
        <f t="shared" si="42"/>
        <v>229.96972725002797</v>
      </c>
      <c r="H291" s="38">
        <f t="shared" si="43"/>
        <v>15.07791990115936</v>
      </c>
      <c r="I291" s="36">
        <f t="shared" si="44"/>
        <v>245.04764715118733</v>
      </c>
      <c r="J291" s="39">
        <f t="shared" si="50"/>
        <v>-36.105445463109675</v>
      </c>
      <c r="K291" s="36">
        <f t="shared" si="45"/>
        <v>208.94220168807766</v>
      </c>
      <c r="L291" s="36">
        <f t="shared" si="46"/>
        <v>849580.19267316652</v>
      </c>
      <c r="M291" s="36">
        <f t="shared" si="47"/>
        <v>724402.61325256526</v>
      </c>
      <c r="N291" s="40">
        <f>jan!M291</f>
        <v>711002.96725793683</v>
      </c>
      <c r="O291" s="40">
        <f t="shared" si="49"/>
        <v>13399.64599462843</v>
      </c>
      <c r="P291" s="4"/>
      <c r="Q291" s="64"/>
      <c r="R291" s="4"/>
    </row>
    <row r="292" spans="1:18" s="34" customFormat="1" x14ac:dyDescent="0.3">
      <c r="A292" s="33">
        <v>1554</v>
      </c>
      <c r="B292" s="34" t="s">
        <v>344</v>
      </c>
      <c r="C292" s="35">
        <v>18632</v>
      </c>
      <c r="D292" s="35">
        <v>5826</v>
      </c>
      <c r="E292" s="36">
        <f t="shared" si="41"/>
        <v>3198.077583247511</v>
      </c>
      <c r="F292" s="37">
        <f t="shared" si="48"/>
        <v>0.94004949154411144</v>
      </c>
      <c r="G292" s="38">
        <f t="shared" si="42"/>
        <v>122.37209567475465</v>
      </c>
      <c r="H292" s="38">
        <f t="shared" si="43"/>
        <v>0</v>
      </c>
      <c r="I292" s="36">
        <f t="shared" si="44"/>
        <v>122.37209567475465</v>
      </c>
      <c r="J292" s="39">
        <f t="shared" si="50"/>
        <v>-36.105445463109675</v>
      </c>
      <c r="K292" s="36">
        <f t="shared" si="45"/>
        <v>86.266650211644972</v>
      </c>
      <c r="L292" s="36">
        <f t="shared" si="46"/>
        <v>712939.82940112054</v>
      </c>
      <c r="M292" s="36">
        <f t="shared" si="47"/>
        <v>502589.50413304364</v>
      </c>
      <c r="N292" s="40">
        <f>jan!M292</f>
        <v>19969.450663997934</v>
      </c>
      <c r="O292" s="40">
        <f t="shared" si="49"/>
        <v>482620.05346904573</v>
      </c>
      <c r="P292" s="4"/>
      <c r="Q292" s="64"/>
      <c r="R292" s="4"/>
    </row>
    <row r="293" spans="1:18" s="34" customFormat="1" x14ac:dyDescent="0.3">
      <c r="A293" s="33">
        <v>1557</v>
      </c>
      <c r="B293" s="34" t="s">
        <v>345</v>
      </c>
      <c r="C293" s="35">
        <v>6765</v>
      </c>
      <c r="D293" s="35">
        <v>2593</v>
      </c>
      <c r="E293" s="36">
        <f t="shared" si="41"/>
        <v>2608.9471654454301</v>
      </c>
      <c r="F293" s="37">
        <f t="shared" si="48"/>
        <v>0.76687928685331597</v>
      </c>
      <c r="G293" s="38">
        <f t="shared" si="42"/>
        <v>475.85034635600323</v>
      </c>
      <c r="H293" s="38">
        <f t="shared" si="43"/>
        <v>158.50828104631159</v>
      </c>
      <c r="I293" s="36">
        <f t="shared" si="44"/>
        <v>634.35862740231482</v>
      </c>
      <c r="J293" s="39">
        <f t="shared" si="50"/>
        <v>-36.105445463109675</v>
      </c>
      <c r="K293" s="36">
        <f t="shared" si="45"/>
        <v>598.25318193920521</v>
      </c>
      <c r="L293" s="36">
        <f t="shared" si="46"/>
        <v>1644891.9208542022</v>
      </c>
      <c r="M293" s="36">
        <f t="shared" si="47"/>
        <v>1551270.5007683591</v>
      </c>
      <c r="N293" s="40">
        <f>jan!M293</f>
        <v>1208432.3028842891</v>
      </c>
      <c r="O293" s="40">
        <f t="shared" si="49"/>
        <v>342838.19788406999</v>
      </c>
      <c r="P293" s="4"/>
      <c r="Q293" s="64"/>
      <c r="R293" s="4"/>
    </row>
    <row r="294" spans="1:18" s="34" customFormat="1" x14ac:dyDescent="0.3">
      <c r="A294" s="33">
        <v>1560</v>
      </c>
      <c r="B294" s="34" t="s">
        <v>346</v>
      </c>
      <c r="C294" s="35">
        <v>7935</v>
      </c>
      <c r="D294" s="35">
        <v>3103</v>
      </c>
      <c r="E294" s="36">
        <f t="shared" si="41"/>
        <v>2557.202707057686</v>
      </c>
      <c r="F294" s="37">
        <f t="shared" si="48"/>
        <v>0.75166941450611979</v>
      </c>
      <c r="G294" s="38">
        <f t="shared" si="42"/>
        <v>506.89702138864965</v>
      </c>
      <c r="H294" s="38">
        <f t="shared" si="43"/>
        <v>176.61884148202202</v>
      </c>
      <c r="I294" s="36">
        <f t="shared" si="44"/>
        <v>683.51586287067164</v>
      </c>
      <c r="J294" s="39">
        <f t="shared" si="50"/>
        <v>-36.105445463109675</v>
      </c>
      <c r="K294" s="36">
        <f t="shared" si="45"/>
        <v>647.41041740756191</v>
      </c>
      <c r="L294" s="36">
        <f t="shared" si="46"/>
        <v>2120949.7224876941</v>
      </c>
      <c r="M294" s="36">
        <f t="shared" si="47"/>
        <v>2008914.5252156646</v>
      </c>
      <c r="N294" s="40">
        <f>jan!M294</f>
        <v>1928126.8553220022</v>
      </c>
      <c r="O294" s="40">
        <f t="shared" si="49"/>
        <v>80787.669893662445</v>
      </c>
      <c r="P294" s="4"/>
      <c r="Q294" s="64"/>
      <c r="R294" s="4"/>
    </row>
    <row r="295" spans="1:18" s="34" customFormat="1" x14ac:dyDescent="0.3">
      <c r="A295" s="33">
        <v>1563</v>
      </c>
      <c r="B295" s="34" t="s">
        <v>347</v>
      </c>
      <c r="C295" s="35">
        <v>28802</v>
      </c>
      <c r="D295" s="35">
        <v>7160</v>
      </c>
      <c r="E295" s="36">
        <f t="shared" si="41"/>
        <v>4022.6256983240223</v>
      </c>
      <c r="F295" s="37">
        <f t="shared" si="48"/>
        <v>1.1824188575631287</v>
      </c>
      <c r="G295" s="38">
        <f t="shared" si="42"/>
        <v>-372.35677337115209</v>
      </c>
      <c r="H295" s="38">
        <f t="shared" si="43"/>
        <v>0</v>
      </c>
      <c r="I295" s="36">
        <f t="shared" si="44"/>
        <v>-372.35677337115209</v>
      </c>
      <c r="J295" s="39">
        <f t="shared" si="50"/>
        <v>-36.105445463109675</v>
      </c>
      <c r="K295" s="36">
        <f t="shared" si="45"/>
        <v>-408.46221883426176</v>
      </c>
      <c r="L295" s="36">
        <f t="shared" si="46"/>
        <v>-2666074.4973374489</v>
      </c>
      <c r="M295" s="36">
        <f t="shared" si="47"/>
        <v>-2924589.4868533141</v>
      </c>
      <c r="N295" s="40">
        <f>jan!M295</f>
        <v>857340.07324995415</v>
      </c>
      <c r="O295" s="40">
        <f t="shared" si="49"/>
        <v>-3781929.5601032684</v>
      </c>
      <c r="P295" s="4"/>
      <c r="Q295" s="64"/>
      <c r="R295" s="4"/>
    </row>
    <row r="296" spans="1:18" s="34" customFormat="1" x14ac:dyDescent="0.3">
      <c r="A296" s="33">
        <v>1566</v>
      </c>
      <c r="B296" s="34" t="s">
        <v>348</v>
      </c>
      <c r="C296" s="35">
        <v>17799</v>
      </c>
      <c r="D296" s="35">
        <v>5969</v>
      </c>
      <c r="E296" s="36">
        <f t="shared" si="41"/>
        <v>2981.9065170045233</v>
      </c>
      <c r="F296" s="37">
        <f t="shared" si="48"/>
        <v>0.87650772446105141</v>
      </c>
      <c r="G296" s="38">
        <f t="shared" si="42"/>
        <v>252.07473542054731</v>
      </c>
      <c r="H296" s="38">
        <f t="shared" si="43"/>
        <v>27.972508000628977</v>
      </c>
      <c r="I296" s="36">
        <f t="shared" si="44"/>
        <v>280.04724342117629</v>
      </c>
      <c r="J296" s="39">
        <f t="shared" si="50"/>
        <v>-36.105445463109675</v>
      </c>
      <c r="K296" s="36">
        <f t="shared" si="45"/>
        <v>243.94179795806662</v>
      </c>
      <c r="L296" s="36">
        <f t="shared" si="46"/>
        <v>1671601.9959810013</v>
      </c>
      <c r="M296" s="36">
        <f t="shared" si="47"/>
        <v>1456088.5920116997</v>
      </c>
      <c r="N296" s="40">
        <f>jan!M296</f>
        <v>3341866.2421582416</v>
      </c>
      <c r="O296" s="40">
        <f t="shared" si="49"/>
        <v>-1885777.6501465419</v>
      </c>
      <c r="P296" s="4"/>
      <c r="Q296" s="64"/>
      <c r="R296" s="4"/>
    </row>
    <row r="297" spans="1:18" s="34" customFormat="1" x14ac:dyDescent="0.3">
      <c r="A297" s="33">
        <v>1567</v>
      </c>
      <c r="B297" s="34" t="s">
        <v>349</v>
      </c>
      <c r="C297" s="35">
        <v>6577</v>
      </c>
      <c r="D297" s="35">
        <v>2036</v>
      </c>
      <c r="E297" s="36">
        <f t="shared" si="41"/>
        <v>3230.3536345776033</v>
      </c>
      <c r="F297" s="37">
        <f t="shared" si="48"/>
        <v>0.94953678034562161</v>
      </c>
      <c r="G297" s="38">
        <f t="shared" si="42"/>
        <v>103.00646487669928</v>
      </c>
      <c r="H297" s="38">
        <f t="shared" si="43"/>
        <v>0</v>
      </c>
      <c r="I297" s="36">
        <f t="shared" si="44"/>
        <v>103.00646487669928</v>
      </c>
      <c r="J297" s="39">
        <f t="shared" si="50"/>
        <v>-36.105445463109675</v>
      </c>
      <c r="K297" s="36">
        <f t="shared" si="45"/>
        <v>66.901019413589609</v>
      </c>
      <c r="L297" s="36">
        <f t="shared" si="46"/>
        <v>209721.16248895973</v>
      </c>
      <c r="M297" s="36">
        <f t="shared" si="47"/>
        <v>136210.47552606845</v>
      </c>
      <c r="N297" s="40">
        <f>jan!M297</f>
        <v>1404098.252476827</v>
      </c>
      <c r="O297" s="40">
        <f t="shared" si="49"/>
        <v>-1267887.7769507586</v>
      </c>
      <c r="P297" s="4"/>
      <c r="Q297" s="64"/>
      <c r="R297" s="4"/>
    </row>
    <row r="298" spans="1:18" s="34" customFormat="1" x14ac:dyDescent="0.3">
      <c r="A298" s="33">
        <v>1571</v>
      </c>
      <c r="B298" s="34" t="s">
        <v>350</v>
      </c>
      <c r="C298" s="35">
        <v>4212</v>
      </c>
      <c r="D298" s="35">
        <v>1547</v>
      </c>
      <c r="E298" s="36">
        <f t="shared" si="41"/>
        <v>2722.6890756302523</v>
      </c>
      <c r="F298" s="37">
        <f t="shared" si="48"/>
        <v>0.80031281748327721</v>
      </c>
      <c r="G298" s="38">
        <f t="shared" si="42"/>
        <v>407.60520024510987</v>
      </c>
      <c r="H298" s="38">
        <f t="shared" si="43"/>
        <v>118.6986124816238</v>
      </c>
      <c r="I298" s="36">
        <f t="shared" si="44"/>
        <v>526.30381272673367</v>
      </c>
      <c r="J298" s="39">
        <f t="shared" si="50"/>
        <v>-36.105445463109675</v>
      </c>
      <c r="K298" s="36">
        <f t="shared" si="45"/>
        <v>490.19836726362399</v>
      </c>
      <c r="L298" s="36">
        <f t="shared" si="46"/>
        <v>814191.99828825693</v>
      </c>
      <c r="M298" s="36">
        <f t="shared" si="47"/>
        <v>758336.87415682629</v>
      </c>
      <c r="N298" s="40">
        <f>jan!M298</f>
        <v>560473.47572772671</v>
      </c>
      <c r="O298" s="40">
        <f t="shared" si="49"/>
        <v>197863.39842909959</v>
      </c>
      <c r="P298" s="4"/>
      <c r="Q298" s="64"/>
      <c r="R298" s="4"/>
    </row>
    <row r="299" spans="1:18" s="34" customFormat="1" x14ac:dyDescent="0.3">
      <c r="A299" s="33">
        <v>1573</v>
      </c>
      <c r="B299" s="34" t="s">
        <v>351</v>
      </c>
      <c r="C299" s="35">
        <v>6537</v>
      </c>
      <c r="D299" s="35">
        <v>2141</v>
      </c>
      <c r="E299" s="36">
        <f t="shared" si="41"/>
        <v>3053.2461466604391</v>
      </c>
      <c r="F299" s="37">
        <f t="shared" si="48"/>
        <v>0.89747744168626309</v>
      </c>
      <c r="G299" s="38">
        <f t="shared" si="42"/>
        <v>209.27095762699781</v>
      </c>
      <c r="H299" s="38">
        <f t="shared" si="43"/>
        <v>3.0036376210584419</v>
      </c>
      <c r="I299" s="36">
        <f t="shared" si="44"/>
        <v>212.27459524805624</v>
      </c>
      <c r="J299" s="39">
        <f t="shared" si="50"/>
        <v>-36.105445463109675</v>
      </c>
      <c r="K299" s="36">
        <f t="shared" si="45"/>
        <v>176.16914978494657</v>
      </c>
      <c r="L299" s="36">
        <f t="shared" si="46"/>
        <v>454479.9084260884</v>
      </c>
      <c r="M299" s="36">
        <f t="shared" si="47"/>
        <v>377178.14968957059</v>
      </c>
      <c r="N299" s="40">
        <f>jan!M299</f>
        <v>316166.493970412</v>
      </c>
      <c r="O299" s="40">
        <f t="shared" si="49"/>
        <v>61011.655719158589</v>
      </c>
      <c r="P299" s="4"/>
      <c r="Q299" s="64"/>
      <c r="R299" s="4"/>
    </row>
    <row r="300" spans="1:18" s="34" customFormat="1" x14ac:dyDescent="0.3">
      <c r="A300" s="33">
        <v>1576</v>
      </c>
      <c r="B300" s="34" t="s">
        <v>352</v>
      </c>
      <c r="C300" s="35">
        <v>10719</v>
      </c>
      <c r="D300" s="35">
        <v>3536</v>
      </c>
      <c r="E300" s="36">
        <f t="shared" si="41"/>
        <v>3031.3914027149322</v>
      </c>
      <c r="F300" s="37">
        <f t="shared" si="48"/>
        <v>0.89105341337581223</v>
      </c>
      <c r="G300" s="38">
        <f t="shared" si="42"/>
        <v>222.38380399430199</v>
      </c>
      <c r="H300" s="38">
        <f t="shared" si="43"/>
        <v>10.652798001985865</v>
      </c>
      <c r="I300" s="36">
        <f t="shared" si="44"/>
        <v>233.03660199628786</v>
      </c>
      <c r="J300" s="39">
        <f t="shared" si="50"/>
        <v>-36.105445463109675</v>
      </c>
      <c r="K300" s="36">
        <f t="shared" si="45"/>
        <v>196.93115653317818</v>
      </c>
      <c r="L300" s="36">
        <f t="shared" si="46"/>
        <v>824017.42465887382</v>
      </c>
      <c r="M300" s="36">
        <f t="shared" si="47"/>
        <v>696348.56950131804</v>
      </c>
      <c r="N300" s="40">
        <f>jan!M300</f>
        <v>448346.71773908351</v>
      </c>
      <c r="O300" s="40">
        <f t="shared" si="49"/>
        <v>248001.85176223452</v>
      </c>
      <c r="P300" s="4"/>
      <c r="Q300" s="64"/>
      <c r="R300" s="4"/>
    </row>
    <row r="301" spans="1:18" s="34" customFormat="1" x14ac:dyDescent="0.3">
      <c r="A301" s="33">
        <v>1601</v>
      </c>
      <c r="B301" s="34" t="s">
        <v>353</v>
      </c>
      <c r="C301" s="35">
        <v>639381</v>
      </c>
      <c r="D301" s="35">
        <v>187353</v>
      </c>
      <c r="E301" s="36">
        <f t="shared" si="41"/>
        <v>3412.7075627291797</v>
      </c>
      <c r="F301" s="37">
        <f t="shared" si="48"/>
        <v>1.0031382684201822</v>
      </c>
      <c r="G301" s="38">
        <f t="shared" si="42"/>
        <v>-6.4058920142465468</v>
      </c>
      <c r="H301" s="38">
        <f t="shared" si="43"/>
        <v>0</v>
      </c>
      <c r="I301" s="36">
        <f t="shared" si="44"/>
        <v>-6.4058920142465468</v>
      </c>
      <c r="J301" s="39">
        <f t="shared" si="50"/>
        <v>-36.105445463109675</v>
      </c>
      <c r="K301" s="36">
        <f t="shared" si="45"/>
        <v>-42.511337477356221</v>
      </c>
      <c r="L301" s="36">
        <f t="shared" si="46"/>
        <v>-1200163.0865451333</v>
      </c>
      <c r="M301" s="36">
        <f t="shared" si="47"/>
        <v>-7964626.6103951205</v>
      </c>
      <c r="N301" s="40">
        <f>jan!M301</f>
        <v>-18519403.108435962</v>
      </c>
      <c r="O301" s="40">
        <f t="shared" si="49"/>
        <v>10554776.498040842</v>
      </c>
      <c r="P301" s="4"/>
      <c r="Q301" s="64"/>
      <c r="R301" s="4"/>
    </row>
    <row r="302" spans="1:18" s="34" customFormat="1" x14ac:dyDescent="0.3">
      <c r="A302" s="33">
        <v>1612</v>
      </c>
      <c r="B302" s="34" t="s">
        <v>354</v>
      </c>
      <c r="C302" s="35">
        <v>12712</v>
      </c>
      <c r="D302" s="35">
        <v>4260</v>
      </c>
      <c r="E302" s="36">
        <f t="shared" si="41"/>
        <v>2984.0375586854461</v>
      </c>
      <c r="F302" s="37">
        <f t="shared" si="48"/>
        <v>0.87713412722848416</v>
      </c>
      <c r="G302" s="38">
        <f t="shared" si="42"/>
        <v>250.7961104119936</v>
      </c>
      <c r="H302" s="38">
        <f t="shared" si="43"/>
        <v>27.226643412305975</v>
      </c>
      <c r="I302" s="36">
        <f t="shared" si="44"/>
        <v>278.02275382429957</v>
      </c>
      <c r="J302" s="39">
        <f t="shared" si="50"/>
        <v>-36.105445463109675</v>
      </c>
      <c r="K302" s="36">
        <f t="shared" si="45"/>
        <v>241.9173083611899</v>
      </c>
      <c r="L302" s="36">
        <f t="shared" si="46"/>
        <v>1184376.9312915162</v>
      </c>
      <c r="M302" s="36">
        <f t="shared" si="47"/>
        <v>1030567.733618669</v>
      </c>
      <c r="N302" s="40">
        <f>jan!M302</f>
        <v>1200654.4968326543</v>
      </c>
      <c r="O302" s="40">
        <f t="shared" si="49"/>
        <v>-170086.76321398537</v>
      </c>
      <c r="P302" s="4"/>
      <c r="Q302" s="64"/>
      <c r="R302" s="4"/>
    </row>
    <row r="303" spans="1:18" s="34" customFormat="1" x14ac:dyDescent="0.3">
      <c r="A303" s="33">
        <v>1613</v>
      </c>
      <c r="B303" s="34" t="s">
        <v>355</v>
      </c>
      <c r="C303" s="35">
        <v>3114</v>
      </c>
      <c r="D303" s="35">
        <v>978</v>
      </c>
      <c r="E303" s="36">
        <f t="shared" si="41"/>
        <v>3184.0490797546013</v>
      </c>
      <c r="F303" s="37">
        <f t="shared" si="48"/>
        <v>0.93592592442218969</v>
      </c>
      <c r="G303" s="38">
        <f t="shared" si="42"/>
        <v>130.78919777050049</v>
      </c>
      <c r="H303" s="38">
        <f t="shared" si="43"/>
        <v>0</v>
      </c>
      <c r="I303" s="36">
        <f t="shared" si="44"/>
        <v>130.78919777050049</v>
      </c>
      <c r="J303" s="39">
        <f t="shared" si="50"/>
        <v>-36.105445463109675</v>
      </c>
      <c r="K303" s="36">
        <f t="shared" si="45"/>
        <v>94.683752307390819</v>
      </c>
      <c r="L303" s="36">
        <f t="shared" si="46"/>
        <v>127911.83541954948</v>
      </c>
      <c r="M303" s="36">
        <f t="shared" si="47"/>
        <v>92600.709756628217</v>
      </c>
      <c r="N303" s="40">
        <f>jan!M303</f>
        <v>27763.769781907173</v>
      </c>
      <c r="O303" s="40">
        <f t="shared" si="49"/>
        <v>64836.939974721041</v>
      </c>
      <c r="P303" s="4"/>
      <c r="Q303" s="64"/>
      <c r="R303" s="4"/>
    </row>
    <row r="304" spans="1:18" s="34" customFormat="1" x14ac:dyDescent="0.3">
      <c r="A304" s="33">
        <v>1617</v>
      </c>
      <c r="B304" s="34" t="s">
        <v>356</v>
      </c>
      <c r="C304" s="35">
        <v>12175</v>
      </c>
      <c r="D304" s="35">
        <v>4622</v>
      </c>
      <c r="E304" s="36">
        <f t="shared" si="41"/>
        <v>2634.1410644742537</v>
      </c>
      <c r="F304" s="37">
        <f t="shared" si="48"/>
        <v>0.77428483326536068</v>
      </c>
      <c r="G304" s="38">
        <f t="shared" si="42"/>
        <v>460.73400693870906</v>
      </c>
      <c r="H304" s="38">
        <f t="shared" si="43"/>
        <v>149.69041638622332</v>
      </c>
      <c r="I304" s="36">
        <f t="shared" si="44"/>
        <v>610.42442332493238</v>
      </c>
      <c r="J304" s="39">
        <f t="shared" si="50"/>
        <v>-36.105445463109675</v>
      </c>
      <c r="K304" s="36">
        <f t="shared" si="45"/>
        <v>574.31897786182276</v>
      </c>
      <c r="L304" s="36">
        <f t="shared" si="46"/>
        <v>2821381.6846078373</v>
      </c>
      <c r="M304" s="36">
        <f t="shared" si="47"/>
        <v>2654502.3156773448</v>
      </c>
      <c r="N304" s="40">
        <f>jan!M304</f>
        <v>2241540.6301315785</v>
      </c>
      <c r="O304" s="40">
        <f t="shared" si="49"/>
        <v>412961.68554576626</v>
      </c>
      <c r="P304" s="4"/>
      <c r="Q304" s="64"/>
      <c r="R304" s="4"/>
    </row>
    <row r="305" spans="1:18" s="34" customFormat="1" x14ac:dyDescent="0.3">
      <c r="A305" s="33">
        <v>1620</v>
      </c>
      <c r="B305" s="34" t="s">
        <v>357</v>
      </c>
      <c r="C305" s="35">
        <v>19397</v>
      </c>
      <c r="D305" s="35">
        <v>4799</v>
      </c>
      <c r="E305" s="36">
        <f t="shared" si="41"/>
        <v>4041.8837257762034</v>
      </c>
      <c r="F305" s="37">
        <f t="shared" si="48"/>
        <v>1.1880796016956028</v>
      </c>
      <c r="G305" s="38">
        <f t="shared" si="42"/>
        <v>-383.91158984246073</v>
      </c>
      <c r="H305" s="38">
        <f t="shared" si="43"/>
        <v>0</v>
      </c>
      <c r="I305" s="36">
        <f t="shared" si="44"/>
        <v>-383.91158984246073</v>
      </c>
      <c r="J305" s="39">
        <f t="shared" si="50"/>
        <v>-36.105445463109675</v>
      </c>
      <c r="K305" s="36">
        <f t="shared" si="45"/>
        <v>-420.0170353055704</v>
      </c>
      <c r="L305" s="36">
        <f t="shared" si="46"/>
        <v>-1842391.7196539689</v>
      </c>
      <c r="M305" s="36">
        <f t="shared" si="47"/>
        <v>-2015661.7524314323</v>
      </c>
      <c r="N305" s="40">
        <f>jan!M305</f>
        <v>-2217343.0151499254</v>
      </c>
      <c r="O305" s="40">
        <f t="shared" si="49"/>
        <v>201681.26271849312</v>
      </c>
      <c r="P305" s="4"/>
      <c r="Q305" s="64"/>
      <c r="R305" s="4"/>
    </row>
    <row r="306" spans="1:18" s="34" customFormat="1" x14ac:dyDescent="0.3">
      <c r="A306" s="33">
        <v>1621</v>
      </c>
      <c r="B306" s="34" t="s">
        <v>358</v>
      </c>
      <c r="C306" s="35">
        <v>15063</v>
      </c>
      <c r="D306" s="35">
        <v>5209</v>
      </c>
      <c r="E306" s="36">
        <f t="shared" si="41"/>
        <v>2891.7258590900365</v>
      </c>
      <c r="F306" s="37">
        <f t="shared" si="48"/>
        <v>0.84999983670257429</v>
      </c>
      <c r="G306" s="38">
        <f t="shared" si="42"/>
        <v>306.1831301692394</v>
      </c>
      <c r="H306" s="38">
        <f t="shared" si="43"/>
        <v>59.535738270699355</v>
      </c>
      <c r="I306" s="36">
        <f t="shared" si="44"/>
        <v>365.71886843993877</v>
      </c>
      <c r="J306" s="39">
        <f t="shared" si="50"/>
        <v>-36.105445463109675</v>
      </c>
      <c r="K306" s="36">
        <f t="shared" si="45"/>
        <v>329.6134229768291</v>
      </c>
      <c r="L306" s="36">
        <f t="shared" si="46"/>
        <v>1905029.5857036412</v>
      </c>
      <c r="M306" s="36">
        <f t="shared" si="47"/>
        <v>1716956.3202863028</v>
      </c>
      <c r="N306" s="40">
        <f>jan!M306</f>
        <v>955474.36009420175</v>
      </c>
      <c r="O306" s="40">
        <f t="shared" si="49"/>
        <v>761481.96019210108</v>
      </c>
      <c r="P306" s="4"/>
      <c r="Q306" s="64"/>
      <c r="R306" s="4"/>
    </row>
    <row r="307" spans="1:18" s="34" customFormat="1" x14ac:dyDescent="0.3">
      <c r="A307" s="33">
        <v>1622</v>
      </c>
      <c r="B307" s="34" t="s">
        <v>359</v>
      </c>
      <c r="C307" s="35">
        <v>4394</v>
      </c>
      <c r="D307" s="35">
        <v>1733</v>
      </c>
      <c r="E307" s="36">
        <f t="shared" si="41"/>
        <v>2535.4875937680322</v>
      </c>
      <c r="F307" s="37">
        <f t="shared" si="48"/>
        <v>0.74528642951735879</v>
      </c>
      <c r="G307" s="38">
        <f t="shared" si="42"/>
        <v>519.92608936244199</v>
      </c>
      <c r="H307" s="38">
        <f t="shared" si="43"/>
        <v>184.21913113340085</v>
      </c>
      <c r="I307" s="36">
        <f t="shared" si="44"/>
        <v>704.14522049584286</v>
      </c>
      <c r="J307" s="39">
        <f t="shared" si="50"/>
        <v>-36.105445463109675</v>
      </c>
      <c r="K307" s="36">
        <f t="shared" si="45"/>
        <v>668.03977503273313</v>
      </c>
      <c r="L307" s="36">
        <f t="shared" si="46"/>
        <v>1220283.6671192956</v>
      </c>
      <c r="M307" s="36">
        <f t="shared" si="47"/>
        <v>1157712.9301317264</v>
      </c>
      <c r="N307" s="40">
        <f>jan!M307</f>
        <v>1050391.488969716</v>
      </c>
      <c r="O307" s="40">
        <f t="shared" si="49"/>
        <v>107321.44116201042</v>
      </c>
      <c r="P307" s="4"/>
      <c r="Q307" s="64"/>
      <c r="R307" s="4"/>
    </row>
    <row r="308" spans="1:18" s="34" customFormat="1" x14ac:dyDescent="0.3">
      <c r="A308" s="33">
        <v>1624</v>
      </c>
      <c r="B308" s="34" t="s">
        <v>360</v>
      </c>
      <c r="C308" s="35">
        <v>16211</v>
      </c>
      <c r="D308" s="35">
        <v>6644</v>
      </c>
      <c r="E308" s="36">
        <f t="shared" si="41"/>
        <v>2439.9458157736303</v>
      </c>
      <c r="F308" s="37">
        <f t="shared" si="48"/>
        <v>0.71720268311441648</v>
      </c>
      <c r="G308" s="38">
        <f t="shared" si="42"/>
        <v>577.25115615908305</v>
      </c>
      <c r="H308" s="38">
        <f t="shared" si="43"/>
        <v>217.65875343144148</v>
      </c>
      <c r="I308" s="36">
        <f t="shared" si="44"/>
        <v>794.90990959052453</v>
      </c>
      <c r="J308" s="39">
        <f t="shared" si="50"/>
        <v>-36.105445463109675</v>
      </c>
      <c r="K308" s="36">
        <f t="shared" si="45"/>
        <v>758.8044641274148</v>
      </c>
      <c r="L308" s="36">
        <f t="shared" si="46"/>
        <v>5281381.4393194448</v>
      </c>
      <c r="M308" s="36">
        <f t="shared" si="47"/>
        <v>5041496.859662544</v>
      </c>
      <c r="N308" s="40">
        <f>jan!M308</f>
        <v>4340059.0321493326</v>
      </c>
      <c r="O308" s="40">
        <f t="shared" si="49"/>
        <v>701437.82751321141</v>
      </c>
      <c r="P308" s="4"/>
      <c r="Q308" s="64"/>
      <c r="R308" s="4"/>
    </row>
    <row r="309" spans="1:18" s="34" customFormat="1" x14ac:dyDescent="0.3">
      <c r="A309" s="33">
        <v>1627</v>
      </c>
      <c r="B309" s="34" t="s">
        <v>361</v>
      </c>
      <c r="C309" s="35">
        <v>11956</v>
      </c>
      <c r="D309" s="35">
        <v>4779</v>
      </c>
      <c r="E309" s="36">
        <f t="shared" si="41"/>
        <v>2501.7786147729648</v>
      </c>
      <c r="F309" s="37">
        <f t="shared" si="48"/>
        <v>0.73537794301572545</v>
      </c>
      <c r="G309" s="38">
        <f t="shared" si="42"/>
        <v>540.15147675948231</v>
      </c>
      <c r="H309" s="38">
        <f t="shared" si="43"/>
        <v>196.01727378167442</v>
      </c>
      <c r="I309" s="36">
        <f t="shared" si="44"/>
        <v>736.16875054115667</v>
      </c>
      <c r="J309" s="39">
        <f t="shared" si="50"/>
        <v>-36.105445463109675</v>
      </c>
      <c r="K309" s="36">
        <f t="shared" si="45"/>
        <v>700.06330507804705</v>
      </c>
      <c r="L309" s="36">
        <f t="shared" si="46"/>
        <v>3518150.4588361876</v>
      </c>
      <c r="M309" s="36">
        <f t="shared" si="47"/>
        <v>3345602.5349679869</v>
      </c>
      <c r="N309" s="40">
        <f>jan!M309</f>
        <v>2845328.9531369153</v>
      </c>
      <c r="O309" s="40">
        <f t="shared" si="49"/>
        <v>500273.58183107153</v>
      </c>
      <c r="P309" s="4"/>
      <c r="Q309" s="64"/>
      <c r="R309" s="4"/>
    </row>
    <row r="310" spans="1:18" s="34" customFormat="1" x14ac:dyDescent="0.3">
      <c r="A310" s="33">
        <v>1630</v>
      </c>
      <c r="B310" s="34" t="s">
        <v>362</v>
      </c>
      <c r="C310" s="35">
        <v>9243</v>
      </c>
      <c r="D310" s="35">
        <v>3272</v>
      </c>
      <c r="E310" s="36">
        <f t="shared" si="41"/>
        <v>2824.8777506112469</v>
      </c>
      <c r="F310" s="37">
        <f t="shared" si="48"/>
        <v>0.83035036643476423</v>
      </c>
      <c r="G310" s="38">
        <f t="shared" si="42"/>
        <v>346.29199525651308</v>
      </c>
      <c r="H310" s="38">
        <f t="shared" si="43"/>
        <v>82.932576238275686</v>
      </c>
      <c r="I310" s="36">
        <f t="shared" si="44"/>
        <v>429.22457149478873</v>
      </c>
      <c r="J310" s="39">
        <f t="shared" si="50"/>
        <v>-36.105445463109675</v>
      </c>
      <c r="K310" s="36">
        <f t="shared" si="45"/>
        <v>393.11912603167906</v>
      </c>
      <c r="L310" s="36">
        <f t="shared" si="46"/>
        <v>1404422.7979309487</v>
      </c>
      <c r="M310" s="36">
        <f t="shared" si="47"/>
        <v>1286285.7803756539</v>
      </c>
      <c r="N310" s="40">
        <f>jan!M310</f>
        <v>1152405.0501493998</v>
      </c>
      <c r="O310" s="40">
        <f t="shared" si="49"/>
        <v>133880.73022625409</v>
      </c>
      <c r="P310" s="4"/>
      <c r="Q310" s="64"/>
      <c r="R310" s="4"/>
    </row>
    <row r="311" spans="1:18" s="34" customFormat="1" x14ac:dyDescent="0.3">
      <c r="A311" s="33">
        <v>1632</v>
      </c>
      <c r="B311" s="34" t="s">
        <v>363</v>
      </c>
      <c r="C311" s="35">
        <v>2406</v>
      </c>
      <c r="D311" s="35">
        <v>961</v>
      </c>
      <c r="E311" s="36">
        <f t="shared" si="41"/>
        <v>2503.6420395421437</v>
      </c>
      <c r="F311" s="37">
        <f t="shared" si="48"/>
        <v>0.73592568191861296</v>
      </c>
      <c r="G311" s="38">
        <f t="shared" si="42"/>
        <v>539.03342189797502</v>
      </c>
      <c r="H311" s="38">
        <f t="shared" si="43"/>
        <v>195.3650751124618</v>
      </c>
      <c r="I311" s="36">
        <f t="shared" si="44"/>
        <v>734.39849701043681</v>
      </c>
      <c r="J311" s="39">
        <f t="shared" si="50"/>
        <v>-36.105445463109675</v>
      </c>
      <c r="K311" s="36">
        <f t="shared" si="45"/>
        <v>698.2930515473272</v>
      </c>
      <c r="L311" s="36">
        <f t="shared" si="46"/>
        <v>705756.95562702976</v>
      </c>
      <c r="M311" s="36">
        <f t="shared" si="47"/>
        <v>671059.62253698148</v>
      </c>
      <c r="N311" s="40">
        <f>jan!M311</f>
        <v>569809.73508361052</v>
      </c>
      <c r="O311" s="40">
        <f t="shared" si="49"/>
        <v>101249.88745337096</v>
      </c>
      <c r="P311" s="4"/>
      <c r="Q311" s="64"/>
      <c r="R311" s="4"/>
    </row>
    <row r="312" spans="1:18" s="34" customFormat="1" x14ac:dyDescent="0.3">
      <c r="A312" s="33">
        <v>1633</v>
      </c>
      <c r="B312" s="34" t="s">
        <v>364</v>
      </c>
      <c r="C312" s="35">
        <v>2987</v>
      </c>
      <c r="D312" s="35">
        <v>976</v>
      </c>
      <c r="E312" s="36">
        <f t="shared" si="41"/>
        <v>3060.4508196721313</v>
      </c>
      <c r="F312" s="37">
        <f t="shared" si="48"/>
        <v>0.89959519806492649</v>
      </c>
      <c r="G312" s="38">
        <f t="shared" si="42"/>
        <v>204.94815381998251</v>
      </c>
      <c r="H312" s="38">
        <f t="shared" si="43"/>
        <v>0.48200206696617437</v>
      </c>
      <c r="I312" s="36">
        <f t="shared" si="44"/>
        <v>205.43015588694868</v>
      </c>
      <c r="J312" s="39">
        <f t="shared" si="50"/>
        <v>-36.105445463109675</v>
      </c>
      <c r="K312" s="36">
        <f t="shared" si="45"/>
        <v>169.32471042383901</v>
      </c>
      <c r="L312" s="36">
        <f t="shared" si="46"/>
        <v>200499.8321456619</v>
      </c>
      <c r="M312" s="36">
        <f t="shared" si="47"/>
        <v>165260.91737366686</v>
      </c>
      <c r="N312" s="40">
        <f>jan!M312</f>
        <v>71353.618923457456</v>
      </c>
      <c r="O312" s="40">
        <f t="shared" si="49"/>
        <v>93907.298450209404</v>
      </c>
      <c r="P312" s="4"/>
      <c r="Q312" s="64"/>
      <c r="R312" s="4"/>
    </row>
    <row r="313" spans="1:18" s="34" customFormat="1" x14ac:dyDescent="0.3">
      <c r="A313" s="33">
        <v>1634</v>
      </c>
      <c r="B313" s="34" t="s">
        <v>365</v>
      </c>
      <c r="C313" s="35">
        <v>19524</v>
      </c>
      <c r="D313" s="35">
        <v>6886</v>
      </c>
      <c r="E313" s="36">
        <f t="shared" si="41"/>
        <v>2835.318036595992</v>
      </c>
      <c r="F313" s="37">
        <f t="shared" si="48"/>
        <v>0.83341920553452387</v>
      </c>
      <c r="G313" s="38">
        <f t="shared" si="42"/>
        <v>340.02782366566606</v>
      </c>
      <c r="H313" s="38">
        <f t="shared" si="43"/>
        <v>79.27847614361491</v>
      </c>
      <c r="I313" s="36">
        <f t="shared" si="44"/>
        <v>419.30629980928097</v>
      </c>
      <c r="J313" s="39">
        <f t="shared" si="50"/>
        <v>-36.105445463109675</v>
      </c>
      <c r="K313" s="36">
        <f t="shared" si="45"/>
        <v>383.2008543461713</v>
      </c>
      <c r="L313" s="36">
        <f t="shared" si="46"/>
        <v>2887343.1804867089</v>
      </c>
      <c r="M313" s="36">
        <f t="shared" si="47"/>
        <v>2638721.0830277354</v>
      </c>
      <c r="N313" s="40">
        <f>jan!M313</f>
        <v>3531446.4472276191</v>
      </c>
      <c r="O313" s="40">
        <f t="shared" si="49"/>
        <v>-892725.36419988377</v>
      </c>
      <c r="P313" s="4"/>
      <c r="Q313" s="64"/>
      <c r="R313" s="4"/>
    </row>
    <row r="314" spans="1:18" s="34" customFormat="1" x14ac:dyDescent="0.3">
      <c r="A314" s="33">
        <v>1635</v>
      </c>
      <c r="B314" s="34" t="s">
        <v>366</v>
      </c>
      <c r="C314" s="35">
        <v>9013</v>
      </c>
      <c r="D314" s="35">
        <v>2562</v>
      </c>
      <c r="E314" s="36">
        <f t="shared" si="41"/>
        <v>3517.9547228727556</v>
      </c>
      <c r="F314" s="37">
        <f t="shared" si="48"/>
        <v>1.0340748347804527</v>
      </c>
      <c r="G314" s="38">
        <f t="shared" si="42"/>
        <v>-69.554188100392096</v>
      </c>
      <c r="H314" s="38">
        <f t="shared" si="43"/>
        <v>0</v>
      </c>
      <c r="I314" s="36">
        <f t="shared" si="44"/>
        <v>-69.554188100392096</v>
      </c>
      <c r="J314" s="39">
        <f t="shared" si="50"/>
        <v>-36.105445463109675</v>
      </c>
      <c r="K314" s="36">
        <f t="shared" si="45"/>
        <v>-105.65963356350177</v>
      </c>
      <c r="L314" s="36">
        <f t="shared" si="46"/>
        <v>-178197.82991320456</v>
      </c>
      <c r="M314" s="36">
        <f t="shared" si="47"/>
        <v>-270699.98118969152</v>
      </c>
      <c r="N314" s="40">
        <f>jan!M314</f>
        <v>2029912.6340106244</v>
      </c>
      <c r="O314" s="40">
        <f t="shared" si="49"/>
        <v>-2300612.6152003161</v>
      </c>
      <c r="P314" s="4"/>
      <c r="Q314" s="64"/>
      <c r="R314" s="4"/>
    </row>
    <row r="315" spans="1:18" s="34" customFormat="1" x14ac:dyDescent="0.3">
      <c r="A315" s="33">
        <v>1636</v>
      </c>
      <c r="B315" s="34" t="s">
        <v>367</v>
      </c>
      <c r="C315" s="35">
        <v>9978</v>
      </c>
      <c r="D315" s="35">
        <v>3954</v>
      </c>
      <c r="E315" s="36">
        <f t="shared" si="41"/>
        <v>2523.5204855842185</v>
      </c>
      <c r="F315" s="37">
        <f t="shared" si="48"/>
        <v>0.74176879316532762</v>
      </c>
      <c r="G315" s="38">
        <f t="shared" si="42"/>
        <v>527.10635427273019</v>
      </c>
      <c r="H315" s="38">
        <f t="shared" si="43"/>
        <v>188.40761899773565</v>
      </c>
      <c r="I315" s="36">
        <f t="shared" si="44"/>
        <v>715.51397327046584</v>
      </c>
      <c r="J315" s="39">
        <f t="shared" si="50"/>
        <v>-36.105445463109675</v>
      </c>
      <c r="K315" s="36">
        <f t="shared" si="45"/>
        <v>679.40852780735622</v>
      </c>
      <c r="L315" s="36">
        <f t="shared" si="46"/>
        <v>2829142.2503114222</v>
      </c>
      <c r="M315" s="36">
        <f t="shared" si="47"/>
        <v>2686381.3189502866</v>
      </c>
      <c r="N315" s="40">
        <f>jan!M315</f>
        <v>2807537.7653700267</v>
      </c>
      <c r="O315" s="40">
        <f t="shared" si="49"/>
        <v>-121156.4464197401</v>
      </c>
      <c r="P315" s="4"/>
      <c r="Q315" s="64"/>
      <c r="R315" s="4"/>
    </row>
    <row r="316" spans="1:18" s="34" customFormat="1" x14ac:dyDescent="0.3">
      <c r="A316" s="33">
        <v>1638</v>
      </c>
      <c r="B316" s="34" t="s">
        <v>368</v>
      </c>
      <c r="C316" s="35">
        <v>33463</v>
      </c>
      <c r="D316" s="35">
        <v>11779</v>
      </c>
      <c r="E316" s="36">
        <f t="shared" si="41"/>
        <v>2840.9033024874775</v>
      </c>
      <c r="F316" s="37">
        <f t="shared" si="48"/>
        <v>0.83506095005908854</v>
      </c>
      <c r="G316" s="38">
        <f t="shared" si="42"/>
        <v>336.67666413077478</v>
      </c>
      <c r="H316" s="38">
        <f t="shared" si="43"/>
        <v>77.323633081594991</v>
      </c>
      <c r="I316" s="36">
        <f t="shared" si="44"/>
        <v>414.00029721236979</v>
      </c>
      <c r="J316" s="39">
        <f t="shared" si="50"/>
        <v>-36.105445463109675</v>
      </c>
      <c r="K316" s="36">
        <f t="shared" si="45"/>
        <v>377.89485174926011</v>
      </c>
      <c r="L316" s="36">
        <f t="shared" si="46"/>
        <v>4876509.5008645039</v>
      </c>
      <c r="M316" s="36">
        <f t="shared" si="47"/>
        <v>4451223.4587545348</v>
      </c>
      <c r="N316" s="40">
        <f>jan!M316</f>
        <v>3780804.1826741407</v>
      </c>
      <c r="O316" s="40">
        <f t="shared" si="49"/>
        <v>670419.27608039416</v>
      </c>
      <c r="P316" s="4"/>
      <c r="Q316" s="64"/>
      <c r="R316" s="4"/>
    </row>
    <row r="317" spans="1:18" s="34" customFormat="1" x14ac:dyDescent="0.3">
      <c r="A317" s="33">
        <v>1640</v>
      </c>
      <c r="B317" s="34" t="s">
        <v>369</v>
      </c>
      <c r="C317" s="35">
        <v>17201</v>
      </c>
      <c r="D317" s="35">
        <v>5635</v>
      </c>
      <c r="E317" s="36">
        <f t="shared" si="41"/>
        <v>3052.5288376220055</v>
      </c>
      <c r="F317" s="37">
        <f t="shared" si="48"/>
        <v>0.8972665943946303</v>
      </c>
      <c r="G317" s="38">
        <f t="shared" si="42"/>
        <v>209.70134305005794</v>
      </c>
      <c r="H317" s="38">
        <f t="shared" si="43"/>
        <v>3.2546957845101812</v>
      </c>
      <c r="I317" s="36">
        <f t="shared" si="44"/>
        <v>212.95603883456812</v>
      </c>
      <c r="J317" s="39">
        <f t="shared" si="50"/>
        <v>-36.105445463109675</v>
      </c>
      <c r="K317" s="36">
        <f t="shared" si="45"/>
        <v>176.85059337145844</v>
      </c>
      <c r="L317" s="36">
        <f t="shared" si="46"/>
        <v>1200007.2788327914</v>
      </c>
      <c r="M317" s="36">
        <f t="shared" si="47"/>
        <v>996553.09364816837</v>
      </c>
      <c r="N317" s="40">
        <f>jan!M317</f>
        <v>1102139.8097774659</v>
      </c>
      <c r="O317" s="40">
        <f t="shared" si="49"/>
        <v>-105586.71612929751</v>
      </c>
      <c r="P317" s="4"/>
      <c r="Q317" s="64"/>
      <c r="R317" s="4"/>
    </row>
    <row r="318" spans="1:18" s="34" customFormat="1" x14ac:dyDescent="0.3">
      <c r="A318" s="33">
        <v>1644</v>
      </c>
      <c r="B318" s="34" t="s">
        <v>370</v>
      </c>
      <c r="C318" s="35">
        <v>5352</v>
      </c>
      <c r="D318" s="35">
        <v>2031</v>
      </c>
      <c r="E318" s="36">
        <f t="shared" si="41"/>
        <v>2635.155096011817</v>
      </c>
      <c r="F318" s="37">
        <f t="shared" si="48"/>
        <v>0.77458289977765837</v>
      </c>
      <c r="G318" s="38">
        <f t="shared" si="42"/>
        <v>460.12558801617104</v>
      </c>
      <c r="H318" s="38">
        <f t="shared" si="43"/>
        <v>149.33550534807614</v>
      </c>
      <c r="I318" s="36">
        <f t="shared" si="44"/>
        <v>609.46109336424718</v>
      </c>
      <c r="J318" s="39">
        <f t="shared" si="50"/>
        <v>-36.105445463109675</v>
      </c>
      <c r="K318" s="36">
        <f t="shared" si="45"/>
        <v>573.35564790113744</v>
      </c>
      <c r="L318" s="36">
        <f t="shared" si="46"/>
        <v>1237815.4806227861</v>
      </c>
      <c r="M318" s="36">
        <f t="shared" si="47"/>
        <v>1164485.3208872101</v>
      </c>
      <c r="N318" s="40">
        <f>jan!M318</f>
        <v>1000948.3058843005</v>
      </c>
      <c r="O318" s="40">
        <f t="shared" si="49"/>
        <v>163537.01500290958</v>
      </c>
      <c r="P318" s="4"/>
      <c r="Q318" s="64"/>
      <c r="R318" s="4"/>
    </row>
    <row r="319" spans="1:18" s="34" customFormat="1" x14ac:dyDescent="0.3">
      <c r="A319" s="33">
        <v>1648</v>
      </c>
      <c r="B319" s="34" t="s">
        <v>371</v>
      </c>
      <c r="C319" s="35">
        <v>16374</v>
      </c>
      <c r="D319" s="35">
        <v>6298</v>
      </c>
      <c r="E319" s="36">
        <f t="shared" si="41"/>
        <v>2599.872975547793</v>
      </c>
      <c r="F319" s="37">
        <f t="shared" si="48"/>
        <v>0.76421200084245366</v>
      </c>
      <c r="G319" s="38">
        <f t="shared" si="42"/>
        <v>481.29486029458548</v>
      </c>
      <c r="H319" s="38">
        <f t="shared" si="43"/>
        <v>161.68424751048457</v>
      </c>
      <c r="I319" s="36">
        <f t="shared" si="44"/>
        <v>642.97910780507004</v>
      </c>
      <c r="J319" s="39">
        <f t="shared" si="50"/>
        <v>-36.105445463109675</v>
      </c>
      <c r="K319" s="36">
        <f t="shared" si="45"/>
        <v>606.87366234196043</v>
      </c>
      <c r="L319" s="36">
        <f t="shared" si="46"/>
        <v>4049482.4209563313</v>
      </c>
      <c r="M319" s="36">
        <f t="shared" si="47"/>
        <v>3822090.3254296668</v>
      </c>
      <c r="N319" s="40">
        <f>jan!M319</f>
        <v>3269892.7279464933</v>
      </c>
      <c r="O319" s="40">
        <f t="shared" si="49"/>
        <v>552197.59748317348</v>
      </c>
      <c r="P319" s="4"/>
      <c r="Q319" s="64"/>
      <c r="R319" s="4"/>
    </row>
    <row r="320" spans="1:18" s="34" customFormat="1" x14ac:dyDescent="0.3">
      <c r="A320" s="33">
        <v>1653</v>
      </c>
      <c r="B320" s="34" t="s">
        <v>372</v>
      </c>
      <c r="C320" s="35">
        <v>46776</v>
      </c>
      <c r="D320" s="35">
        <v>16096</v>
      </c>
      <c r="E320" s="36">
        <f t="shared" si="41"/>
        <v>2906.0636182902585</v>
      </c>
      <c r="F320" s="37">
        <f t="shared" si="48"/>
        <v>0.85421430708210899</v>
      </c>
      <c r="G320" s="38">
        <f t="shared" si="42"/>
        <v>297.58047464910612</v>
      </c>
      <c r="H320" s="38">
        <f t="shared" si="43"/>
        <v>54.517522550621628</v>
      </c>
      <c r="I320" s="36">
        <f t="shared" si="44"/>
        <v>352.09799719972773</v>
      </c>
      <c r="J320" s="39">
        <f t="shared" si="50"/>
        <v>-36.105445463109675</v>
      </c>
      <c r="K320" s="36">
        <f t="shared" si="45"/>
        <v>315.99255173661805</v>
      </c>
      <c r="L320" s="36">
        <f t="shared" si="46"/>
        <v>5667369.3629268175</v>
      </c>
      <c r="M320" s="36">
        <f t="shared" si="47"/>
        <v>5086216.1127526043</v>
      </c>
      <c r="N320" s="40">
        <f>jan!M320</f>
        <v>3849248.0706615984</v>
      </c>
      <c r="O320" s="40">
        <f t="shared" si="49"/>
        <v>1236968.0420910059</v>
      </c>
      <c r="P320" s="4"/>
      <c r="Q320" s="64"/>
      <c r="R320" s="4"/>
    </row>
    <row r="321" spans="1:18" s="34" customFormat="1" x14ac:dyDescent="0.3">
      <c r="A321" s="33">
        <v>1657</v>
      </c>
      <c r="B321" s="34" t="s">
        <v>373</v>
      </c>
      <c r="C321" s="35">
        <v>21232</v>
      </c>
      <c r="D321" s="35">
        <v>7755</v>
      </c>
      <c r="E321" s="36">
        <f t="shared" si="41"/>
        <v>2737.8465506125081</v>
      </c>
      <c r="F321" s="37">
        <f t="shared" si="48"/>
        <v>0.80476823680293397</v>
      </c>
      <c r="G321" s="38">
        <f t="shared" si="42"/>
        <v>398.51071525575645</v>
      </c>
      <c r="H321" s="38">
        <f t="shared" si="43"/>
        <v>113.3934962378343</v>
      </c>
      <c r="I321" s="36">
        <f t="shared" si="44"/>
        <v>511.90421149359076</v>
      </c>
      <c r="J321" s="39">
        <f t="shared" si="50"/>
        <v>-36.105445463109675</v>
      </c>
      <c r="K321" s="36">
        <f t="shared" si="45"/>
        <v>475.79876603048109</v>
      </c>
      <c r="L321" s="36">
        <f t="shared" si="46"/>
        <v>3969817.1601327965</v>
      </c>
      <c r="M321" s="36">
        <f t="shared" si="47"/>
        <v>3689819.4305663807</v>
      </c>
      <c r="N321" s="40">
        <f>jan!M321</f>
        <v>3046017.1650087414</v>
      </c>
      <c r="O321" s="40">
        <f t="shared" si="49"/>
        <v>643802.2655576393</v>
      </c>
      <c r="P321" s="4"/>
      <c r="Q321" s="64"/>
      <c r="R321" s="4"/>
    </row>
    <row r="322" spans="1:18" s="34" customFormat="1" x14ac:dyDescent="0.3">
      <c r="A322" s="33">
        <v>1662</v>
      </c>
      <c r="B322" s="34" t="s">
        <v>374</v>
      </c>
      <c r="C322" s="35">
        <v>19786</v>
      </c>
      <c r="D322" s="35">
        <v>6067</v>
      </c>
      <c r="E322" s="36">
        <f t="shared" si="41"/>
        <v>3261.2493819020933</v>
      </c>
      <c r="F322" s="37">
        <f t="shared" si="48"/>
        <v>0.95861833975349875</v>
      </c>
      <c r="G322" s="38">
        <f t="shared" si="42"/>
        <v>84.469016482005273</v>
      </c>
      <c r="H322" s="38">
        <f t="shared" si="43"/>
        <v>0</v>
      </c>
      <c r="I322" s="36">
        <f t="shared" si="44"/>
        <v>84.469016482005273</v>
      </c>
      <c r="J322" s="39">
        <f t="shared" si="50"/>
        <v>-36.105445463109675</v>
      </c>
      <c r="K322" s="36">
        <f t="shared" si="45"/>
        <v>48.363571018895598</v>
      </c>
      <c r="L322" s="36">
        <f t="shared" si="46"/>
        <v>512473.52299632598</v>
      </c>
      <c r="M322" s="36">
        <f t="shared" si="47"/>
        <v>293421.78537163959</v>
      </c>
      <c r="N322" s="40">
        <f>jan!M322</f>
        <v>1329025.1953717631</v>
      </c>
      <c r="O322" s="40">
        <f t="shared" si="49"/>
        <v>-1035603.4100001235</v>
      </c>
      <c r="P322" s="4"/>
      <c r="Q322" s="64"/>
      <c r="R322" s="4"/>
    </row>
    <row r="323" spans="1:18" s="34" customFormat="1" x14ac:dyDescent="0.3">
      <c r="A323" s="33">
        <v>1663</v>
      </c>
      <c r="B323" s="34" t="s">
        <v>375</v>
      </c>
      <c r="C323" s="35">
        <v>42624</v>
      </c>
      <c r="D323" s="35">
        <v>13738</v>
      </c>
      <c r="E323" s="36">
        <f t="shared" si="41"/>
        <v>3102.6350269325958</v>
      </c>
      <c r="F323" s="37">
        <f t="shared" si="48"/>
        <v>0.91199491056537274</v>
      </c>
      <c r="G323" s="38">
        <f t="shared" si="42"/>
        <v>179.6376294637038</v>
      </c>
      <c r="H323" s="38">
        <f t="shared" si="43"/>
        <v>0</v>
      </c>
      <c r="I323" s="36">
        <f t="shared" si="44"/>
        <v>179.6376294637038</v>
      </c>
      <c r="J323" s="39">
        <f t="shared" si="50"/>
        <v>-36.105445463109675</v>
      </c>
      <c r="K323" s="36">
        <f t="shared" si="45"/>
        <v>143.53218400059413</v>
      </c>
      <c r="L323" s="36">
        <f t="shared" si="46"/>
        <v>2467861.7535723629</v>
      </c>
      <c r="M323" s="36">
        <f t="shared" si="47"/>
        <v>1971845.1438001622</v>
      </c>
      <c r="N323" s="40">
        <f>jan!M323</f>
        <v>1042726.2466910414</v>
      </c>
      <c r="O323" s="40">
        <f t="shared" si="49"/>
        <v>929118.89710912085</v>
      </c>
      <c r="P323" s="4"/>
      <c r="Q323" s="64"/>
      <c r="R323" s="4"/>
    </row>
    <row r="324" spans="1:18" s="34" customFormat="1" x14ac:dyDescent="0.3">
      <c r="A324" s="33">
        <v>1664</v>
      </c>
      <c r="B324" s="34" t="s">
        <v>376</v>
      </c>
      <c r="C324" s="35">
        <v>12253</v>
      </c>
      <c r="D324" s="35">
        <v>4132</v>
      </c>
      <c r="E324" s="36">
        <f t="shared" si="41"/>
        <v>2965.3920619554697</v>
      </c>
      <c r="F324" s="37">
        <f t="shared" si="48"/>
        <v>0.87165343163422548</v>
      </c>
      <c r="G324" s="38">
        <f t="shared" si="42"/>
        <v>261.98340844997944</v>
      </c>
      <c r="H324" s="38">
        <f t="shared" si="43"/>
        <v>33.75256726779773</v>
      </c>
      <c r="I324" s="36">
        <f t="shared" si="44"/>
        <v>295.73597571777714</v>
      </c>
      <c r="J324" s="39">
        <f t="shared" si="50"/>
        <v>-36.105445463109675</v>
      </c>
      <c r="K324" s="36">
        <f t="shared" si="45"/>
        <v>259.63053025466746</v>
      </c>
      <c r="L324" s="36">
        <f t="shared" si="46"/>
        <v>1221981.0516658551</v>
      </c>
      <c r="M324" s="36">
        <f t="shared" si="47"/>
        <v>1072793.351012286</v>
      </c>
      <c r="N324" s="40">
        <f>jan!M324</f>
        <v>2378245.8640639731</v>
      </c>
      <c r="O324" s="40">
        <f t="shared" si="49"/>
        <v>-1305452.513051687</v>
      </c>
      <c r="P324" s="4"/>
      <c r="Q324" s="64"/>
      <c r="R324" s="4"/>
    </row>
    <row r="325" spans="1:18" s="34" customFormat="1" x14ac:dyDescent="0.3">
      <c r="A325" s="33">
        <v>1665</v>
      </c>
      <c r="B325" s="34" t="s">
        <v>377</v>
      </c>
      <c r="C325" s="35">
        <v>9586</v>
      </c>
      <c r="D325" s="35">
        <v>851</v>
      </c>
      <c r="E325" s="36">
        <f t="shared" si="41"/>
        <v>11264.394829612222</v>
      </c>
      <c r="F325" s="37">
        <f t="shared" si="48"/>
        <v>3.3110793457913301</v>
      </c>
      <c r="G325" s="38">
        <f t="shared" si="42"/>
        <v>-4717.4182521440716</v>
      </c>
      <c r="H325" s="38">
        <f t="shared" si="43"/>
        <v>0</v>
      </c>
      <c r="I325" s="36">
        <f t="shared" si="44"/>
        <v>-4717.4182521440716</v>
      </c>
      <c r="J325" s="39">
        <f t="shared" si="50"/>
        <v>-36.105445463109675</v>
      </c>
      <c r="K325" s="36">
        <f t="shared" si="45"/>
        <v>-4753.523697607181</v>
      </c>
      <c r="L325" s="36">
        <f t="shared" si="46"/>
        <v>-4014522.9325746051</v>
      </c>
      <c r="M325" s="36">
        <f t="shared" si="47"/>
        <v>-4045248.666663711</v>
      </c>
      <c r="N325" s="40">
        <f>jan!M325</f>
        <v>231510.91004802551</v>
      </c>
      <c r="O325" s="40">
        <f t="shared" si="49"/>
        <v>-4276759.5767117366</v>
      </c>
      <c r="P325" s="4"/>
      <c r="Q325" s="64"/>
      <c r="R325" s="4"/>
    </row>
    <row r="326" spans="1:18" s="34" customFormat="1" x14ac:dyDescent="0.3">
      <c r="A326" s="33">
        <v>1702</v>
      </c>
      <c r="B326" s="34" t="s">
        <v>378</v>
      </c>
      <c r="C326" s="35">
        <v>54798</v>
      </c>
      <c r="D326" s="35">
        <v>21781</v>
      </c>
      <c r="E326" s="36">
        <f t="shared" si="41"/>
        <v>2515.8624489233734</v>
      </c>
      <c r="F326" s="37">
        <f t="shared" si="48"/>
        <v>0.73951777414472486</v>
      </c>
      <c r="G326" s="38">
        <f t="shared" si="42"/>
        <v>531.70117626923718</v>
      </c>
      <c r="H326" s="38">
        <f t="shared" si="43"/>
        <v>191.08793182903139</v>
      </c>
      <c r="I326" s="36">
        <f t="shared" si="44"/>
        <v>722.78910809826857</v>
      </c>
      <c r="J326" s="39">
        <f t="shared" si="50"/>
        <v>-36.105445463109675</v>
      </c>
      <c r="K326" s="36">
        <f t="shared" si="45"/>
        <v>686.68366263515895</v>
      </c>
      <c r="L326" s="36">
        <f t="shared" si="46"/>
        <v>15743069.563488388</v>
      </c>
      <c r="M326" s="36">
        <f t="shared" si="47"/>
        <v>14956656.855856396</v>
      </c>
      <c r="N326" s="40">
        <f>jan!M326</f>
        <v>12143537.346364329</v>
      </c>
      <c r="O326" s="40">
        <f t="shared" si="49"/>
        <v>2813119.5094920676</v>
      </c>
      <c r="P326" s="4"/>
      <c r="Q326" s="64"/>
      <c r="R326" s="4"/>
    </row>
    <row r="327" spans="1:18" s="34" customFormat="1" x14ac:dyDescent="0.3">
      <c r="A327" s="33">
        <v>1703</v>
      </c>
      <c r="B327" s="34" t="s">
        <v>379</v>
      </c>
      <c r="C327" s="35">
        <v>36816</v>
      </c>
      <c r="D327" s="35">
        <v>13010</v>
      </c>
      <c r="E327" s="36">
        <f t="shared" si="41"/>
        <v>2829.8232129131438</v>
      </c>
      <c r="F327" s="37">
        <f t="shared" si="48"/>
        <v>0.83180404577847422</v>
      </c>
      <c r="G327" s="38">
        <f t="shared" si="42"/>
        <v>343.32471787537497</v>
      </c>
      <c r="H327" s="38">
        <f t="shared" si="43"/>
        <v>81.201664432611778</v>
      </c>
      <c r="I327" s="36">
        <f t="shared" si="44"/>
        <v>424.52638230798675</v>
      </c>
      <c r="J327" s="39">
        <f t="shared" si="50"/>
        <v>-36.105445463109675</v>
      </c>
      <c r="K327" s="36">
        <f t="shared" si="45"/>
        <v>388.42093684487708</v>
      </c>
      <c r="L327" s="36">
        <f t="shared" si="46"/>
        <v>5523088.2338269074</v>
      </c>
      <c r="M327" s="36">
        <f t="shared" si="47"/>
        <v>5053356.3883518511</v>
      </c>
      <c r="N327" s="40">
        <f>jan!M327</f>
        <v>3660811.0337541862</v>
      </c>
      <c r="O327" s="40">
        <f t="shared" si="49"/>
        <v>1392545.3545976649</v>
      </c>
      <c r="P327" s="4"/>
      <c r="Q327" s="64"/>
      <c r="R327" s="4"/>
    </row>
    <row r="328" spans="1:18" s="34" customFormat="1" x14ac:dyDescent="0.3">
      <c r="A328" s="33">
        <v>1711</v>
      </c>
      <c r="B328" s="34" t="s">
        <v>380</v>
      </c>
      <c r="C328" s="35">
        <v>9394</v>
      </c>
      <c r="D328" s="35">
        <v>2523</v>
      </c>
      <c r="E328" s="36">
        <f t="shared" ref="E328:E391" si="51">(C328*1000)/D328</f>
        <v>3723.3452239397543</v>
      </c>
      <c r="F328" s="37">
        <f t="shared" si="48"/>
        <v>1.0944477403995718</v>
      </c>
      <c r="G328" s="38">
        <f t="shared" ref="G328:G391" si="52">(E$437-E328)*0.6</f>
        <v>-192.7884887405913</v>
      </c>
      <c r="H328" s="38">
        <f t="shared" ref="H328:H391" si="53">IF(E328&gt;=E$437*0.9,0,IF(E328&lt;0.9*E$437,(E$437*0.9-E328)*0.35))</f>
        <v>0</v>
      </c>
      <c r="I328" s="36">
        <f t="shared" ref="I328:I391" si="54">G328+H328</f>
        <v>-192.7884887405913</v>
      </c>
      <c r="J328" s="39">
        <f t="shared" si="50"/>
        <v>-36.105445463109675</v>
      </c>
      <c r="K328" s="36">
        <f t="shared" ref="K328:K391" si="55">I328+J328</f>
        <v>-228.89393420370098</v>
      </c>
      <c r="L328" s="36">
        <f t="shared" ref="L328:L391" si="56">(I328*D328)</f>
        <v>-486405.35709251184</v>
      </c>
      <c r="M328" s="36">
        <f t="shared" ref="M328:M391" si="57">(K328*D328)</f>
        <v>-577499.39599593752</v>
      </c>
      <c r="N328" s="40">
        <f>jan!M328</f>
        <v>1749783.0505889172</v>
      </c>
      <c r="O328" s="40">
        <f t="shared" si="49"/>
        <v>-2327282.4465848547</v>
      </c>
      <c r="P328" s="4"/>
      <c r="Q328" s="64"/>
      <c r="R328" s="4"/>
    </row>
    <row r="329" spans="1:18" s="34" customFormat="1" x14ac:dyDescent="0.3">
      <c r="A329" s="33">
        <v>1714</v>
      </c>
      <c r="B329" s="34" t="s">
        <v>381</v>
      </c>
      <c r="C329" s="35">
        <v>64333</v>
      </c>
      <c r="D329" s="35">
        <v>23308</v>
      </c>
      <c r="E329" s="36">
        <f t="shared" si="51"/>
        <v>2760.1252788742063</v>
      </c>
      <c r="F329" s="37">
        <f t="shared" ref="F329:F392" si="58">IF(ISNUMBER(C329),E329/E$437,"")</f>
        <v>0.81131689193386791</v>
      </c>
      <c r="G329" s="38">
        <f t="shared" si="52"/>
        <v>385.14347829873748</v>
      </c>
      <c r="H329" s="38">
        <f t="shared" si="53"/>
        <v>105.59594134623991</v>
      </c>
      <c r="I329" s="36">
        <f t="shared" si="54"/>
        <v>490.73941964497737</v>
      </c>
      <c r="J329" s="39">
        <f t="shared" si="50"/>
        <v>-36.105445463109675</v>
      </c>
      <c r="K329" s="36">
        <f t="shared" si="55"/>
        <v>454.6339741818677</v>
      </c>
      <c r="L329" s="36">
        <f t="shared" si="56"/>
        <v>11438154.393085133</v>
      </c>
      <c r="M329" s="36">
        <f t="shared" si="57"/>
        <v>10596608.670230972</v>
      </c>
      <c r="N329" s="40">
        <f>jan!M329</f>
        <v>7563111.0357219474</v>
      </c>
      <c r="O329" s="40">
        <f t="shared" ref="O329:O392" si="59">M329-N329</f>
        <v>3033497.6345090242</v>
      </c>
      <c r="P329" s="4"/>
      <c r="Q329" s="64"/>
      <c r="R329" s="4"/>
    </row>
    <row r="330" spans="1:18" s="34" customFormat="1" x14ac:dyDescent="0.3">
      <c r="A330" s="33">
        <v>1717</v>
      </c>
      <c r="B330" s="34" t="s">
        <v>382</v>
      </c>
      <c r="C330" s="35">
        <v>6258</v>
      </c>
      <c r="D330" s="35">
        <v>2631</v>
      </c>
      <c r="E330" s="36">
        <f t="shared" si="51"/>
        <v>2378.5632839224631</v>
      </c>
      <c r="F330" s="37">
        <f t="shared" si="58"/>
        <v>0.69915977566318899</v>
      </c>
      <c r="G330" s="38">
        <f t="shared" si="52"/>
        <v>614.08067526978334</v>
      </c>
      <c r="H330" s="38">
        <f t="shared" si="53"/>
        <v>239.14263957935</v>
      </c>
      <c r="I330" s="36">
        <f t="shared" si="54"/>
        <v>853.22331484913332</v>
      </c>
      <c r="J330" s="39">
        <f t="shared" ref="J330:J393" si="60">I$439</f>
        <v>-36.105445463109675</v>
      </c>
      <c r="K330" s="36">
        <f t="shared" si="55"/>
        <v>817.11786938602359</v>
      </c>
      <c r="L330" s="36">
        <f t="shared" si="56"/>
        <v>2244830.5413680696</v>
      </c>
      <c r="M330" s="36">
        <f t="shared" si="57"/>
        <v>2149837.1143546281</v>
      </c>
      <c r="N330" s="40">
        <f>jan!M330</f>
        <v>1715541.8969874911</v>
      </c>
      <c r="O330" s="40">
        <f t="shared" si="59"/>
        <v>434295.21736713708</v>
      </c>
      <c r="P330" s="4"/>
      <c r="Q330" s="64"/>
      <c r="R330" s="4"/>
    </row>
    <row r="331" spans="1:18" s="34" customFormat="1" x14ac:dyDescent="0.3">
      <c r="A331" s="33">
        <v>1718</v>
      </c>
      <c r="B331" s="34" t="s">
        <v>383</v>
      </c>
      <c r="C331" s="35">
        <v>8379</v>
      </c>
      <c r="D331" s="35">
        <v>3531</v>
      </c>
      <c r="E331" s="36">
        <f t="shared" si="51"/>
        <v>2372.9821580288872</v>
      </c>
      <c r="F331" s="37">
        <f t="shared" si="58"/>
        <v>0.69751924805811072</v>
      </c>
      <c r="G331" s="38">
        <f t="shared" si="52"/>
        <v>617.42935080592895</v>
      </c>
      <c r="H331" s="38">
        <f t="shared" si="53"/>
        <v>241.09603364210159</v>
      </c>
      <c r="I331" s="36">
        <f t="shared" si="54"/>
        <v>858.52538444803054</v>
      </c>
      <c r="J331" s="39">
        <f t="shared" si="60"/>
        <v>-36.105445463109675</v>
      </c>
      <c r="K331" s="36">
        <f t="shared" si="55"/>
        <v>822.41993898492092</v>
      </c>
      <c r="L331" s="36">
        <f t="shared" si="56"/>
        <v>3031453.132485996</v>
      </c>
      <c r="M331" s="36">
        <f t="shared" si="57"/>
        <v>2903964.8045557556</v>
      </c>
      <c r="N331" s="40">
        <f>jan!M331</f>
        <v>2042632.2836422774</v>
      </c>
      <c r="O331" s="40">
        <f t="shared" si="59"/>
        <v>861332.52091347822</v>
      </c>
      <c r="P331" s="4"/>
      <c r="Q331" s="64"/>
      <c r="R331" s="4"/>
    </row>
    <row r="332" spans="1:18" s="34" customFormat="1" x14ac:dyDescent="0.3">
      <c r="A332" s="33">
        <v>1719</v>
      </c>
      <c r="B332" s="34" t="s">
        <v>384</v>
      </c>
      <c r="C332" s="35">
        <v>50947</v>
      </c>
      <c r="D332" s="35">
        <v>19610</v>
      </c>
      <c r="E332" s="36">
        <f t="shared" si="51"/>
        <v>2598.0112187659356</v>
      </c>
      <c r="F332" s="37">
        <f t="shared" si="58"/>
        <v>0.76366475223118424</v>
      </c>
      <c r="G332" s="38">
        <f t="shared" si="52"/>
        <v>482.41191436369991</v>
      </c>
      <c r="H332" s="38">
        <f t="shared" si="53"/>
        <v>162.33586238413466</v>
      </c>
      <c r="I332" s="36">
        <f t="shared" si="54"/>
        <v>644.74777674783456</v>
      </c>
      <c r="J332" s="39">
        <f t="shared" si="60"/>
        <v>-36.105445463109675</v>
      </c>
      <c r="K332" s="36">
        <f t="shared" si="55"/>
        <v>608.64233128472483</v>
      </c>
      <c r="L332" s="36">
        <f t="shared" si="56"/>
        <v>12643503.902025037</v>
      </c>
      <c r="M332" s="36">
        <f t="shared" si="57"/>
        <v>11935476.116493454</v>
      </c>
      <c r="N332" s="40">
        <f>jan!M332</f>
        <v>9524440.5358892847</v>
      </c>
      <c r="O332" s="40">
        <f t="shared" si="59"/>
        <v>2411035.5806041695</v>
      </c>
      <c r="P332" s="4"/>
      <c r="Q332" s="64"/>
      <c r="R332" s="4"/>
    </row>
    <row r="333" spans="1:18" s="34" customFormat="1" x14ac:dyDescent="0.3">
      <c r="A333" s="33">
        <v>1721</v>
      </c>
      <c r="B333" s="34" t="s">
        <v>385</v>
      </c>
      <c r="C333" s="35">
        <v>37329</v>
      </c>
      <c r="D333" s="35">
        <v>14885</v>
      </c>
      <c r="E333" s="36">
        <f t="shared" si="51"/>
        <v>2507.8266711454485</v>
      </c>
      <c r="F333" s="37">
        <f t="shared" si="58"/>
        <v>0.73715572112453853</v>
      </c>
      <c r="G333" s="38">
        <f t="shared" si="52"/>
        <v>536.52264293599217</v>
      </c>
      <c r="H333" s="38">
        <f t="shared" si="53"/>
        <v>193.90045405130513</v>
      </c>
      <c r="I333" s="36">
        <f t="shared" si="54"/>
        <v>730.4230969872973</v>
      </c>
      <c r="J333" s="39">
        <f t="shared" si="60"/>
        <v>-36.105445463109675</v>
      </c>
      <c r="K333" s="36">
        <f t="shared" si="55"/>
        <v>694.31765152418757</v>
      </c>
      <c r="L333" s="36">
        <f t="shared" si="56"/>
        <v>10872347.79865592</v>
      </c>
      <c r="M333" s="36">
        <f t="shared" si="57"/>
        <v>10334918.242937531</v>
      </c>
      <c r="N333" s="40">
        <f>jan!M333</f>
        <v>8266541.0059516598</v>
      </c>
      <c r="O333" s="40">
        <f t="shared" si="59"/>
        <v>2068377.2369858716</v>
      </c>
      <c r="P333" s="4"/>
      <c r="Q333" s="64"/>
      <c r="R333" s="4"/>
    </row>
    <row r="334" spans="1:18" s="34" customFormat="1" x14ac:dyDescent="0.3">
      <c r="A334" s="33">
        <v>1724</v>
      </c>
      <c r="B334" s="34" t="s">
        <v>386</v>
      </c>
      <c r="C334" s="35">
        <v>6595</v>
      </c>
      <c r="D334" s="35">
        <v>2527</v>
      </c>
      <c r="E334" s="36">
        <f t="shared" si="51"/>
        <v>2609.8140087059755</v>
      </c>
      <c r="F334" s="37">
        <f t="shared" si="58"/>
        <v>0.76713408854124021</v>
      </c>
      <c r="G334" s="38">
        <f t="shared" si="52"/>
        <v>475.33024039967592</v>
      </c>
      <c r="H334" s="38">
        <f t="shared" si="53"/>
        <v>158.20488590512068</v>
      </c>
      <c r="I334" s="36">
        <f t="shared" si="54"/>
        <v>633.53512630479656</v>
      </c>
      <c r="J334" s="39">
        <f t="shared" si="60"/>
        <v>-36.105445463109675</v>
      </c>
      <c r="K334" s="36">
        <f t="shared" si="55"/>
        <v>597.42968084168683</v>
      </c>
      <c r="L334" s="36">
        <f t="shared" si="56"/>
        <v>1600943.2641722208</v>
      </c>
      <c r="M334" s="36">
        <f t="shared" si="57"/>
        <v>1509704.8034869425</v>
      </c>
      <c r="N334" s="40">
        <f>jan!M334</f>
        <v>2100613.0078629386</v>
      </c>
      <c r="O334" s="40">
        <f t="shared" si="59"/>
        <v>-590908.20437599602</v>
      </c>
      <c r="P334" s="4"/>
      <c r="Q334" s="64"/>
      <c r="R334" s="4"/>
    </row>
    <row r="335" spans="1:18" s="34" customFormat="1" x14ac:dyDescent="0.3">
      <c r="A335" s="33">
        <v>1725</v>
      </c>
      <c r="B335" s="34" t="s">
        <v>387</v>
      </c>
      <c r="C335" s="35">
        <v>3393</v>
      </c>
      <c r="D335" s="35">
        <v>1622</v>
      </c>
      <c r="E335" s="36">
        <f t="shared" si="51"/>
        <v>2091.861898890259</v>
      </c>
      <c r="F335" s="37">
        <f t="shared" si="58"/>
        <v>0.61488618185286104</v>
      </c>
      <c r="G335" s="38">
        <f t="shared" si="52"/>
        <v>786.10150628910583</v>
      </c>
      <c r="H335" s="38">
        <f t="shared" si="53"/>
        <v>339.48812434062143</v>
      </c>
      <c r="I335" s="36">
        <f t="shared" si="54"/>
        <v>1125.5896306297273</v>
      </c>
      <c r="J335" s="39">
        <f t="shared" si="60"/>
        <v>-36.105445463109675</v>
      </c>
      <c r="K335" s="36">
        <f t="shared" si="55"/>
        <v>1089.4841851666176</v>
      </c>
      <c r="L335" s="36">
        <f t="shared" si="56"/>
        <v>1825706.3808814175</v>
      </c>
      <c r="M335" s="36">
        <f t="shared" si="57"/>
        <v>1767143.3483402538</v>
      </c>
      <c r="N335" s="40">
        <f>jan!M335</f>
        <v>1522372.6746156255</v>
      </c>
      <c r="O335" s="40">
        <f t="shared" si="59"/>
        <v>244770.67372462829</v>
      </c>
      <c r="P335" s="4"/>
      <c r="Q335" s="64"/>
      <c r="R335" s="4"/>
    </row>
    <row r="336" spans="1:18" s="34" customFormat="1" x14ac:dyDescent="0.3">
      <c r="A336" s="33">
        <v>1736</v>
      </c>
      <c r="B336" s="34" t="s">
        <v>388</v>
      </c>
      <c r="C336" s="35">
        <v>5636</v>
      </c>
      <c r="D336" s="35">
        <v>2139</v>
      </c>
      <c r="E336" s="36">
        <f t="shared" si="51"/>
        <v>2634.8761103319307</v>
      </c>
      <c r="F336" s="37">
        <f t="shared" si="58"/>
        <v>0.77450089415406154</v>
      </c>
      <c r="G336" s="38">
        <f t="shared" si="52"/>
        <v>460.29297942410284</v>
      </c>
      <c r="H336" s="38">
        <f t="shared" si="53"/>
        <v>149.43315033603636</v>
      </c>
      <c r="I336" s="36">
        <f t="shared" si="54"/>
        <v>609.7261297601392</v>
      </c>
      <c r="J336" s="39">
        <f t="shared" si="60"/>
        <v>-36.105445463109675</v>
      </c>
      <c r="K336" s="36">
        <f t="shared" si="55"/>
        <v>573.62068429702958</v>
      </c>
      <c r="L336" s="36">
        <f t="shared" si="56"/>
        <v>1304204.1915569378</v>
      </c>
      <c r="M336" s="36">
        <f t="shared" si="57"/>
        <v>1226974.6437113462</v>
      </c>
      <c r="N336" s="40">
        <f>jan!M336</f>
        <v>1603207.1522828746</v>
      </c>
      <c r="O336" s="40">
        <f t="shared" si="59"/>
        <v>-376232.50857152836</v>
      </c>
      <c r="P336" s="4"/>
      <c r="Q336" s="64"/>
      <c r="R336" s="4"/>
    </row>
    <row r="337" spans="1:18" s="34" customFormat="1" x14ac:dyDescent="0.3">
      <c r="A337" s="33">
        <v>1738</v>
      </c>
      <c r="B337" s="34" t="s">
        <v>389</v>
      </c>
      <c r="C337" s="35">
        <v>4762</v>
      </c>
      <c r="D337" s="35">
        <v>1375</v>
      </c>
      <c r="E337" s="36">
        <f t="shared" si="51"/>
        <v>3463.2727272727275</v>
      </c>
      <c r="F337" s="37">
        <f t="shared" si="58"/>
        <v>1.0180014967133302</v>
      </c>
      <c r="G337" s="38">
        <f t="shared" si="52"/>
        <v>-36.744990740375215</v>
      </c>
      <c r="H337" s="38">
        <f t="shared" si="53"/>
        <v>0</v>
      </c>
      <c r="I337" s="36">
        <f t="shared" si="54"/>
        <v>-36.744990740375215</v>
      </c>
      <c r="J337" s="39">
        <f t="shared" si="60"/>
        <v>-36.105445463109675</v>
      </c>
      <c r="K337" s="36">
        <f t="shared" si="55"/>
        <v>-72.85043620348489</v>
      </c>
      <c r="L337" s="36">
        <f t="shared" si="56"/>
        <v>-50524.362268015917</v>
      </c>
      <c r="M337" s="36">
        <f t="shared" si="57"/>
        <v>-100169.34977979172</v>
      </c>
      <c r="N337" s="40">
        <f>jan!M337</f>
        <v>546535.31294481189</v>
      </c>
      <c r="O337" s="40">
        <f t="shared" si="59"/>
        <v>-646704.66272460367</v>
      </c>
      <c r="P337" s="4"/>
      <c r="Q337" s="64"/>
      <c r="R337" s="4"/>
    </row>
    <row r="338" spans="1:18" s="34" customFormat="1" x14ac:dyDescent="0.3">
      <c r="A338" s="33">
        <v>1739</v>
      </c>
      <c r="B338" s="34" t="s">
        <v>390</v>
      </c>
      <c r="C338" s="35">
        <v>3175</v>
      </c>
      <c r="D338" s="35">
        <v>469</v>
      </c>
      <c r="E338" s="36">
        <f t="shared" si="51"/>
        <v>6769.722814498934</v>
      </c>
      <c r="F338" s="37">
        <f t="shared" si="58"/>
        <v>1.9899062246019847</v>
      </c>
      <c r="G338" s="38">
        <f t="shared" si="52"/>
        <v>-2020.615043076099</v>
      </c>
      <c r="H338" s="38">
        <f t="shared" si="53"/>
        <v>0</v>
      </c>
      <c r="I338" s="36">
        <f t="shared" si="54"/>
        <v>-2020.615043076099</v>
      </c>
      <c r="J338" s="39">
        <f t="shared" si="60"/>
        <v>-36.105445463109675</v>
      </c>
      <c r="K338" s="36">
        <f t="shared" si="55"/>
        <v>-2056.7204885392089</v>
      </c>
      <c r="L338" s="36">
        <f t="shared" si="56"/>
        <v>-947668.45520269044</v>
      </c>
      <c r="M338" s="36">
        <f t="shared" si="57"/>
        <v>-964601.90912488895</v>
      </c>
      <c r="N338" s="40">
        <f>jan!M338</f>
        <v>124024.99037899419</v>
      </c>
      <c r="O338" s="40">
        <f t="shared" si="59"/>
        <v>-1088626.8995038832</v>
      </c>
      <c r="P338" s="4"/>
      <c r="Q338" s="64"/>
      <c r="R338" s="4"/>
    </row>
    <row r="339" spans="1:18" s="34" customFormat="1" x14ac:dyDescent="0.3">
      <c r="A339" s="33">
        <v>1740</v>
      </c>
      <c r="B339" s="34" t="s">
        <v>391</v>
      </c>
      <c r="C339" s="35">
        <v>6821</v>
      </c>
      <c r="D339" s="35">
        <v>867</v>
      </c>
      <c r="E339" s="36">
        <f t="shared" si="51"/>
        <v>7867.3587081891583</v>
      </c>
      <c r="F339" s="37">
        <f t="shared" si="58"/>
        <v>2.3125475730073854</v>
      </c>
      <c r="G339" s="38">
        <f t="shared" si="52"/>
        <v>-2679.1965792902333</v>
      </c>
      <c r="H339" s="38">
        <f t="shared" si="53"/>
        <v>0</v>
      </c>
      <c r="I339" s="36">
        <f t="shared" si="54"/>
        <v>-2679.1965792902333</v>
      </c>
      <c r="J339" s="39">
        <f t="shared" si="60"/>
        <v>-36.105445463109675</v>
      </c>
      <c r="K339" s="36">
        <f t="shared" si="55"/>
        <v>-2715.3020247533432</v>
      </c>
      <c r="L339" s="36">
        <f t="shared" si="56"/>
        <v>-2322863.4342446323</v>
      </c>
      <c r="M339" s="36">
        <f t="shared" si="57"/>
        <v>-2354166.8554611485</v>
      </c>
      <c r="N339" s="40">
        <f>jan!M339</f>
        <v>139100.39713794837</v>
      </c>
      <c r="O339" s="40">
        <f t="shared" si="59"/>
        <v>-2493267.2525990969</v>
      </c>
      <c r="P339" s="4"/>
      <c r="Q339" s="64"/>
      <c r="R339" s="4"/>
    </row>
    <row r="340" spans="1:18" s="34" customFormat="1" x14ac:dyDescent="0.3">
      <c r="A340" s="33">
        <v>1742</v>
      </c>
      <c r="B340" s="34" t="s">
        <v>392</v>
      </c>
      <c r="C340" s="35">
        <v>9038</v>
      </c>
      <c r="D340" s="35">
        <v>2466</v>
      </c>
      <c r="E340" s="36">
        <f t="shared" si="51"/>
        <v>3665.044606650446</v>
      </c>
      <c r="F340" s="37">
        <f t="shared" si="58"/>
        <v>1.0773107372428599</v>
      </c>
      <c r="G340" s="38">
        <f t="shared" si="52"/>
        <v>-157.8081183670063</v>
      </c>
      <c r="H340" s="38">
        <f t="shared" si="53"/>
        <v>0</v>
      </c>
      <c r="I340" s="36">
        <f t="shared" si="54"/>
        <v>-157.8081183670063</v>
      </c>
      <c r="J340" s="39">
        <f t="shared" si="60"/>
        <v>-36.105445463109675</v>
      </c>
      <c r="K340" s="36">
        <f t="shared" si="55"/>
        <v>-193.91356383011598</v>
      </c>
      <c r="L340" s="36">
        <f t="shared" si="56"/>
        <v>-389154.81989303755</v>
      </c>
      <c r="M340" s="36">
        <f t="shared" si="57"/>
        <v>-478190.848405066</v>
      </c>
      <c r="N340" s="40">
        <f>jan!M340</f>
        <v>1165343.6594341144</v>
      </c>
      <c r="O340" s="40">
        <f t="shared" si="59"/>
        <v>-1643534.5078391803</v>
      </c>
      <c r="P340" s="4"/>
      <c r="Q340" s="64"/>
      <c r="R340" s="4"/>
    </row>
    <row r="341" spans="1:18" s="34" customFormat="1" x14ac:dyDescent="0.3">
      <c r="A341" s="33">
        <v>1743</v>
      </c>
      <c r="B341" s="34" t="s">
        <v>393</v>
      </c>
      <c r="C341" s="35">
        <v>2933</v>
      </c>
      <c r="D341" s="35">
        <v>1250</v>
      </c>
      <c r="E341" s="36">
        <f t="shared" si="51"/>
        <v>2346.4</v>
      </c>
      <c r="F341" s="37">
        <f t="shared" si="58"/>
        <v>0.6897056339450266</v>
      </c>
      <c r="G341" s="38">
        <f t="shared" si="52"/>
        <v>633.37864562326115</v>
      </c>
      <c r="H341" s="38">
        <f t="shared" si="53"/>
        <v>250.39978895221208</v>
      </c>
      <c r="I341" s="36">
        <f t="shared" si="54"/>
        <v>883.77843457547328</v>
      </c>
      <c r="J341" s="39">
        <f t="shared" si="60"/>
        <v>-36.105445463109675</v>
      </c>
      <c r="K341" s="36">
        <f t="shared" si="55"/>
        <v>847.67298911236367</v>
      </c>
      <c r="L341" s="36">
        <f t="shared" si="56"/>
        <v>1104723.0432193417</v>
      </c>
      <c r="M341" s="36">
        <f t="shared" si="57"/>
        <v>1059591.2363904547</v>
      </c>
      <c r="N341" s="40">
        <f>jan!M341</f>
        <v>930136.64813164726</v>
      </c>
      <c r="O341" s="40">
        <f t="shared" si="59"/>
        <v>129454.58825880743</v>
      </c>
      <c r="P341" s="4"/>
      <c r="Q341" s="64"/>
      <c r="R341" s="4"/>
    </row>
    <row r="342" spans="1:18" s="34" customFormat="1" x14ac:dyDescent="0.3">
      <c r="A342" s="33">
        <v>1744</v>
      </c>
      <c r="B342" s="34" t="s">
        <v>394</v>
      </c>
      <c r="C342" s="35">
        <v>9990</v>
      </c>
      <c r="D342" s="35">
        <v>3825</v>
      </c>
      <c r="E342" s="36">
        <f t="shared" si="51"/>
        <v>2611.7647058823532</v>
      </c>
      <c r="F342" s="37">
        <f t="shared" si="58"/>
        <v>0.76770748047469928</v>
      </c>
      <c r="G342" s="38">
        <f t="shared" si="52"/>
        <v>474.15982209384936</v>
      </c>
      <c r="H342" s="38">
        <f t="shared" si="53"/>
        <v>157.52214189338849</v>
      </c>
      <c r="I342" s="36">
        <f t="shared" si="54"/>
        <v>631.68196398723785</v>
      </c>
      <c r="J342" s="39">
        <f t="shared" si="60"/>
        <v>-36.105445463109675</v>
      </c>
      <c r="K342" s="36">
        <f t="shared" si="55"/>
        <v>595.57651852412823</v>
      </c>
      <c r="L342" s="36">
        <f t="shared" si="56"/>
        <v>2416183.5122511848</v>
      </c>
      <c r="M342" s="36">
        <f t="shared" si="57"/>
        <v>2278080.1833547903</v>
      </c>
      <c r="N342" s="40">
        <f>jan!M342</f>
        <v>1818109.1432828407</v>
      </c>
      <c r="O342" s="40">
        <f t="shared" si="59"/>
        <v>459971.0400719496</v>
      </c>
      <c r="P342" s="4"/>
      <c r="Q342" s="64"/>
      <c r="R342" s="4"/>
    </row>
    <row r="343" spans="1:18" s="34" customFormat="1" x14ac:dyDescent="0.3">
      <c r="A343" s="33">
        <v>1748</v>
      </c>
      <c r="B343" s="34" t="s">
        <v>395</v>
      </c>
      <c r="C343" s="35">
        <v>1275</v>
      </c>
      <c r="D343" s="35">
        <v>633</v>
      </c>
      <c r="E343" s="36">
        <f t="shared" si="51"/>
        <v>2014.2180094786729</v>
      </c>
      <c r="F343" s="37">
        <f t="shared" si="58"/>
        <v>0.59206337757031102</v>
      </c>
      <c r="G343" s="38">
        <f t="shared" si="52"/>
        <v>832.68783993605746</v>
      </c>
      <c r="H343" s="38">
        <f t="shared" si="53"/>
        <v>366.66348563467659</v>
      </c>
      <c r="I343" s="36">
        <f t="shared" si="54"/>
        <v>1199.3513255707339</v>
      </c>
      <c r="J343" s="39">
        <f t="shared" si="60"/>
        <v>-36.105445463109675</v>
      </c>
      <c r="K343" s="36">
        <f t="shared" si="55"/>
        <v>1163.2458801076243</v>
      </c>
      <c r="L343" s="36">
        <f t="shared" si="56"/>
        <v>759189.38908627455</v>
      </c>
      <c r="M343" s="36">
        <f t="shared" si="57"/>
        <v>736334.64210812619</v>
      </c>
      <c r="N343" s="40">
        <f>jan!M343</f>
        <v>655153.23861386639</v>
      </c>
      <c r="O343" s="40">
        <f t="shared" si="59"/>
        <v>81181.403494259808</v>
      </c>
      <c r="P343" s="4"/>
      <c r="Q343" s="64"/>
      <c r="R343" s="4"/>
    </row>
    <row r="344" spans="1:18" s="34" customFormat="1" x14ac:dyDescent="0.3">
      <c r="A344" s="33">
        <v>1749</v>
      </c>
      <c r="B344" s="34" t="s">
        <v>396</v>
      </c>
      <c r="C344" s="35">
        <v>3091</v>
      </c>
      <c r="D344" s="35">
        <v>1103</v>
      </c>
      <c r="E344" s="36">
        <f t="shared" si="51"/>
        <v>2802.3572076155938</v>
      </c>
      <c r="F344" s="37">
        <f t="shared" si="58"/>
        <v>0.82373063178440487</v>
      </c>
      <c r="G344" s="38">
        <f t="shared" si="52"/>
        <v>359.80432105390497</v>
      </c>
      <c r="H344" s="38">
        <f t="shared" si="53"/>
        <v>90.814766286754292</v>
      </c>
      <c r="I344" s="36">
        <f t="shared" si="54"/>
        <v>450.61908734065923</v>
      </c>
      <c r="J344" s="39">
        <f t="shared" si="60"/>
        <v>-36.105445463109675</v>
      </c>
      <c r="K344" s="36">
        <f t="shared" si="55"/>
        <v>414.51364187754956</v>
      </c>
      <c r="L344" s="36">
        <f t="shared" si="56"/>
        <v>497032.85333674715</v>
      </c>
      <c r="M344" s="36">
        <f t="shared" si="57"/>
        <v>457208.54699093715</v>
      </c>
      <c r="N344" s="40">
        <f>jan!M344</f>
        <v>289998.21831136569</v>
      </c>
      <c r="O344" s="40">
        <f t="shared" si="59"/>
        <v>167210.32867957145</v>
      </c>
      <c r="P344" s="4"/>
      <c r="Q344" s="64"/>
      <c r="R344" s="4"/>
    </row>
    <row r="345" spans="1:18" s="34" customFormat="1" x14ac:dyDescent="0.3">
      <c r="A345" s="33">
        <v>1750</v>
      </c>
      <c r="B345" s="34" t="s">
        <v>397</v>
      </c>
      <c r="C345" s="35">
        <v>13764</v>
      </c>
      <c r="D345" s="35">
        <v>4387</v>
      </c>
      <c r="E345" s="36">
        <f t="shared" si="51"/>
        <v>3137.4515614315023</v>
      </c>
      <c r="F345" s="37">
        <f t="shared" si="58"/>
        <v>0.92222895420598694</v>
      </c>
      <c r="G345" s="38">
        <f t="shared" si="52"/>
        <v>158.74770876435986</v>
      </c>
      <c r="H345" s="38">
        <f t="shared" si="53"/>
        <v>0</v>
      </c>
      <c r="I345" s="36">
        <f t="shared" si="54"/>
        <v>158.74770876435986</v>
      </c>
      <c r="J345" s="39">
        <f t="shared" si="60"/>
        <v>-36.105445463109675</v>
      </c>
      <c r="K345" s="36">
        <f t="shared" si="55"/>
        <v>122.64226330125018</v>
      </c>
      <c r="L345" s="36">
        <f t="shared" si="56"/>
        <v>696426.19834924664</v>
      </c>
      <c r="M345" s="36">
        <f t="shared" si="57"/>
        <v>538031.60910258454</v>
      </c>
      <c r="N345" s="40">
        <f>jan!M345</f>
        <v>555165.90800943412</v>
      </c>
      <c r="O345" s="40">
        <f t="shared" si="59"/>
        <v>-17134.298906849581</v>
      </c>
      <c r="P345" s="4"/>
      <c r="Q345" s="64"/>
      <c r="R345" s="4"/>
    </row>
    <row r="346" spans="1:18" s="34" customFormat="1" x14ac:dyDescent="0.3">
      <c r="A346" s="33">
        <v>1751</v>
      </c>
      <c r="B346" s="34" t="s">
        <v>398</v>
      </c>
      <c r="C346" s="35">
        <v>13980</v>
      </c>
      <c r="D346" s="35">
        <v>5126</v>
      </c>
      <c r="E346" s="36">
        <f t="shared" si="51"/>
        <v>2727.2727272727275</v>
      </c>
      <c r="F346" s="37">
        <f t="shared" si="58"/>
        <v>0.80166014545883824</v>
      </c>
      <c r="G346" s="38">
        <f t="shared" si="52"/>
        <v>404.85500925962475</v>
      </c>
      <c r="H346" s="38">
        <f t="shared" si="53"/>
        <v>117.0943344067575</v>
      </c>
      <c r="I346" s="36">
        <f t="shared" si="54"/>
        <v>521.94934366638222</v>
      </c>
      <c r="J346" s="39">
        <f t="shared" si="60"/>
        <v>-36.105445463109675</v>
      </c>
      <c r="K346" s="36">
        <f t="shared" si="55"/>
        <v>485.84389820327254</v>
      </c>
      <c r="L346" s="36">
        <f t="shared" si="56"/>
        <v>2675512.3356338753</v>
      </c>
      <c r="M346" s="36">
        <f t="shared" si="57"/>
        <v>2490435.8221899751</v>
      </c>
      <c r="N346" s="40">
        <f>jan!M346</f>
        <v>2091565.24665826</v>
      </c>
      <c r="O346" s="40">
        <f t="shared" si="59"/>
        <v>398870.57553171506</v>
      </c>
      <c r="P346" s="4"/>
      <c r="Q346" s="64"/>
      <c r="R346" s="4"/>
    </row>
    <row r="347" spans="1:18" s="34" customFormat="1" x14ac:dyDescent="0.3">
      <c r="A347" s="33">
        <v>1755</v>
      </c>
      <c r="B347" s="34" t="s">
        <v>399</v>
      </c>
      <c r="C347" s="35">
        <v>1343</v>
      </c>
      <c r="D347" s="35">
        <v>562</v>
      </c>
      <c r="E347" s="36">
        <f t="shared" si="51"/>
        <v>2389.6797153024909</v>
      </c>
      <c r="F347" s="37">
        <f t="shared" si="58"/>
        <v>0.70242736232879099</v>
      </c>
      <c r="G347" s="38">
        <f t="shared" si="52"/>
        <v>607.41081644176677</v>
      </c>
      <c r="H347" s="38">
        <f t="shared" si="53"/>
        <v>235.25188859634031</v>
      </c>
      <c r="I347" s="36">
        <f t="shared" si="54"/>
        <v>842.66270503810711</v>
      </c>
      <c r="J347" s="39">
        <f t="shared" si="60"/>
        <v>-36.105445463109675</v>
      </c>
      <c r="K347" s="36">
        <f t="shared" si="55"/>
        <v>806.55725957499749</v>
      </c>
      <c r="L347" s="36">
        <f t="shared" si="56"/>
        <v>473576.4402314162</v>
      </c>
      <c r="M347" s="36">
        <f t="shared" si="57"/>
        <v>453285.17988114856</v>
      </c>
      <c r="N347" s="40">
        <f>jan!M347</f>
        <v>420283.9969999888</v>
      </c>
      <c r="O347" s="40">
        <f t="shared" si="59"/>
        <v>33001.182881159766</v>
      </c>
      <c r="P347" s="4"/>
      <c r="Q347" s="64"/>
      <c r="R347" s="4"/>
    </row>
    <row r="348" spans="1:18" s="34" customFormat="1" x14ac:dyDescent="0.3">
      <c r="A348" s="33">
        <v>1756</v>
      </c>
      <c r="B348" s="34" t="s">
        <v>400</v>
      </c>
      <c r="C348" s="35">
        <v>17887</v>
      </c>
      <c r="D348" s="35">
        <v>6769</v>
      </c>
      <c r="E348" s="36">
        <f t="shared" si="51"/>
        <v>2642.4878120845028</v>
      </c>
      <c r="F348" s="37">
        <f t="shared" si="58"/>
        <v>0.77673829339658551</v>
      </c>
      <c r="G348" s="38">
        <f t="shared" si="52"/>
        <v>455.72595837255955</v>
      </c>
      <c r="H348" s="38">
        <f t="shared" si="53"/>
        <v>146.76905472263613</v>
      </c>
      <c r="I348" s="36">
        <f t="shared" si="54"/>
        <v>602.49501309519565</v>
      </c>
      <c r="J348" s="39">
        <f t="shared" si="60"/>
        <v>-36.105445463109675</v>
      </c>
      <c r="K348" s="36">
        <f t="shared" si="55"/>
        <v>566.38956763208603</v>
      </c>
      <c r="L348" s="36">
        <f t="shared" si="56"/>
        <v>4078288.7436413793</v>
      </c>
      <c r="M348" s="36">
        <f t="shared" si="57"/>
        <v>3833890.9833015902</v>
      </c>
      <c r="N348" s="40">
        <f>jan!M348</f>
        <v>3353207.6969624981</v>
      </c>
      <c r="O348" s="40">
        <f t="shared" si="59"/>
        <v>480683.28633909207</v>
      </c>
      <c r="P348" s="4"/>
      <c r="Q348" s="64"/>
      <c r="R348" s="4"/>
    </row>
    <row r="349" spans="1:18" s="34" customFormat="1" x14ac:dyDescent="0.3">
      <c r="A349" s="33">
        <v>1804</v>
      </c>
      <c r="B349" s="34" t="s">
        <v>401</v>
      </c>
      <c r="C349" s="35">
        <v>170507</v>
      </c>
      <c r="D349" s="35">
        <v>50488</v>
      </c>
      <c r="E349" s="36">
        <f t="shared" si="51"/>
        <v>3377.1787355411188</v>
      </c>
      <c r="F349" s="37">
        <f t="shared" si="58"/>
        <v>0.99269485200394247</v>
      </c>
      <c r="G349" s="38">
        <f t="shared" si="52"/>
        <v>14.911404298589968</v>
      </c>
      <c r="H349" s="38">
        <f t="shared" si="53"/>
        <v>0</v>
      </c>
      <c r="I349" s="36">
        <f t="shared" si="54"/>
        <v>14.911404298589968</v>
      </c>
      <c r="J349" s="39">
        <f t="shared" si="60"/>
        <v>-36.105445463109675</v>
      </c>
      <c r="K349" s="36">
        <f t="shared" si="55"/>
        <v>-21.194041164519707</v>
      </c>
      <c r="L349" s="36">
        <f t="shared" si="56"/>
        <v>752846.98022721033</v>
      </c>
      <c r="M349" s="36">
        <f t="shared" si="57"/>
        <v>-1070044.7503142708</v>
      </c>
      <c r="N349" s="40">
        <f>jan!M349</f>
        <v>-4413751.7292955806</v>
      </c>
      <c r="O349" s="40">
        <f t="shared" si="59"/>
        <v>3343706.9789813096</v>
      </c>
      <c r="P349" s="4"/>
      <c r="Q349" s="64"/>
      <c r="R349" s="4"/>
    </row>
    <row r="350" spans="1:18" s="34" customFormat="1" x14ac:dyDescent="0.3">
      <c r="A350" s="33">
        <v>1805</v>
      </c>
      <c r="B350" s="34" t="s">
        <v>402</v>
      </c>
      <c r="C350" s="35">
        <v>65498</v>
      </c>
      <c r="D350" s="35">
        <v>18787</v>
      </c>
      <c r="E350" s="36">
        <f t="shared" si="51"/>
        <v>3486.3469420343854</v>
      </c>
      <c r="F350" s="37">
        <f t="shared" si="58"/>
        <v>1.0247839787794624</v>
      </c>
      <c r="G350" s="38">
        <f t="shared" si="52"/>
        <v>-50.589519597369964</v>
      </c>
      <c r="H350" s="38">
        <f t="shared" si="53"/>
        <v>0</v>
      </c>
      <c r="I350" s="36">
        <f t="shared" si="54"/>
        <v>-50.589519597369964</v>
      </c>
      <c r="J350" s="39">
        <f t="shared" si="60"/>
        <v>-36.105445463109675</v>
      </c>
      <c r="K350" s="36">
        <f t="shared" si="55"/>
        <v>-86.694965060479632</v>
      </c>
      <c r="L350" s="36">
        <f t="shared" si="56"/>
        <v>-950425.30467578955</v>
      </c>
      <c r="M350" s="36">
        <f t="shared" si="57"/>
        <v>-1628738.3085912308</v>
      </c>
      <c r="N350" s="40">
        <f>jan!M350</f>
        <v>2790052.0888473322</v>
      </c>
      <c r="O350" s="40">
        <f t="shared" si="59"/>
        <v>-4418790.3974385634</v>
      </c>
      <c r="P350" s="4"/>
      <c r="Q350" s="64"/>
      <c r="R350" s="4"/>
    </row>
    <row r="351" spans="1:18" s="34" customFormat="1" x14ac:dyDescent="0.3">
      <c r="A351" s="33">
        <v>1811</v>
      </c>
      <c r="B351" s="34" t="s">
        <v>403</v>
      </c>
      <c r="C351" s="35">
        <v>6572</v>
      </c>
      <c r="D351" s="35">
        <v>1465</v>
      </c>
      <c r="E351" s="36">
        <f t="shared" si="51"/>
        <v>4486.0068259385662</v>
      </c>
      <c r="F351" s="37">
        <f t="shared" si="58"/>
        <v>1.3186260576907924</v>
      </c>
      <c r="G351" s="38">
        <f t="shared" si="52"/>
        <v>-650.38544993987841</v>
      </c>
      <c r="H351" s="38">
        <f t="shared" si="53"/>
        <v>0</v>
      </c>
      <c r="I351" s="36">
        <f t="shared" si="54"/>
        <v>-650.38544993987841</v>
      </c>
      <c r="J351" s="39">
        <f t="shared" si="60"/>
        <v>-36.105445463109675</v>
      </c>
      <c r="K351" s="36">
        <f t="shared" si="55"/>
        <v>-686.49089540298814</v>
      </c>
      <c r="L351" s="36">
        <f t="shared" si="56"/>
        <v>-952814.68416192185</v>
      </c>
      <c r="M351" s="36">
        <f t="shared" si="57"/>
        <v>-1005709.1617653776</v>
      </c>
      <c r="N351" s="40">
        <f>jan!M351</f>
        <v>929034.35161029093</v>
      </c>
      <c r="O351" s="40">
        <f t="shared" si="59"/>
        <v>-1934743.5133756686</v>
      </c>
      <c r="P351" s="4"/>
      <c r="Q351" s="64"/>
      <c r="R351" s="4"/>
    </row>
    <row r="352" spans="1:18" s="34" customFormat="1" x14ac:dyDescent="0.3">
      <c r="A352" s="33">
        <v>1812</v>
      </c>
      <c r="B352" s="34" t="s">
        <v>404</v>
      </c>
      <c r="C352" s="35">
        <v>4914</v>
      </c>
      <c r="D352" s="35">
        <v>2031</v>
      </c>
      <c r="E352" s="36">
        <f t="shared" si="51"/>
        <v>2419.4977843426882</v>
      </c>
      <c r="F352" s="37">
        <f t="shared" si="58"/>
        <v>0.7111921467689486</v>
      </c>
      <c r="G352" s="38">
        <f t="shared" si="52"/>
        <v>589.51997501764833</v>
      </c>
      <c r="H352" s="38">
        <f t="shared" si="53"/>
        <v>224.81556443227123</v>
      </c>
      <c r="I352" s="36">
        <f t="shared" si="54"/>
        <v>814.33553944991957</v>
      </c>
      <c r="J352" s="39">
        <f t="shared" si="60"/>
        <v>-36.105445463109675</v>
      </c>
      <c r="K352" s="36">
        <f t="shared" si="55"/>
        <v>778.23009398680983</v>
      </c>
      <c r="L352" s="36">
        <f t="shared" si="56"/>
        <v>1653915.4806227866</v>
      </c>
      <c r="M352" s="36">
        <f t="shared" si="57"/>
        <v>1580585.3208872108</v>
      </c>
      <c r="N352" s="40">
        <f>jan!M352</f>
        <v>1311598.305884301</v>
      </c>
      <c r="O352" s="40">
        <f t="shared" si="59"/>
        <v>268987.01500290981</v>
      </c>
      <c r="P352" s="4"/>
      <c r="Q352" s="64"/>
      <c r="R352" s="4"/>
    </row>
    <row r="353" spans="1:18" s="34" customFormat="1" x14ac:dyDescent="0.3">
      <c r="A353" s="33">
        <v>1813</v>
      </c>
      <c r="B353" s="34" t="s">
        <v>405</v>
      </c>
      <c r="C353" s="35">
        <v>22766</v>
      </c>
      <c r="D353" s="35">
        <v>7962</v>
      </c>
      <c r="E353" s="36">
        <f t="shared" si="51"/>
        <v>2859.3318261743279</v>
      </c>
      <c r="F353" s="37">
        <f t="shared" si="58"/>
        <v>0.84047786815153236</v>
      </c>
      <c r="G353" s="38">
        <f t="shared" si="52"/>
        <v>325.61954991866452</v>
      </c>
      <c r="H353" s="38">
        <f t="shared" si="53"/>
        <v>70.873649791197337</v>
      </c>
      <c r="I353" s="36">
        <f t="shared" si="54"/>
        <v>396.49319970986187</v>
      </c>
      <c r="J353" s="39">
        <f t="shared" si="60"/>
        <v>-36.105445463109675</v>
      </c>
      <c r="K353" s="36">
        <f t="shared" si="55"/>
        <v>360.38775424675219</v>
      </c>
      <c r="L353" s="36">
        <f t="shared" si="56"/>
        <v>3156878.8560899203</v>
      </c>
      <c r="M353" s="36">
        <f t="shared" si="57"/>
        <v>2869407.2993126409</v>
      </c>
      <c r="N353" s="40">
        <f>jan!M353</f>
        <v>1985104.9539393408</v>
      </c>
      <c r="O353" s="40">
        <f t="shared" si="59"/>
        <v>884302.34537330014</v>
      </c>
      <c r="P353" s="4"/>
      <c r="Q353" s="64"/>
      <c r="R353" s="4"/>
    </row>
    <row r="354" spans="1:18" s="34" customFormat="1" x14ac:dyDescent="0.3">
      <c r="A354" s="33">
        <v>1815</v>
      </c>
      <c r="B354" s="34" t="s">
        <v>406</v>
      </c>
      <c r="C354" s="35">
        <v>2719</v>
      </c>
      <c r="D354" s="35">
        <v>1244</v>
      </c>
      <c r="E354" s="36">
        <f t="shared" si="51"/>
        <v>2185.6913183279744</v>
      </c>
      <c r="F354" s="37">
        <f t="shared" si="58"/>
        <v>0.64246659406560536</v>
      </c>
      <c r="G354" s="38">
        <f t="shared" si="52"/>
        <v>729.80385462647666</v>
      </c>
      <c r="H354" s="38">
        <f t="shared" si="53"/>
        <v>306.64782753742105</v>
      </c>
      <c r="I354" s="36">
        <f t="shared" si="54"/>
        <v>1036.4516821638977</v>
      </c>
      <c r="J354" s="39">
        <f t="shared" si="60"/>
        <v>-36.105445463109675</v>
      </c>
      <c r="K354" s="36">
        <f t="shared" si="55"/>
        <v>1000.346236700788</v>
      </c>
      <c r="L354" s="36">
        <f t="shared" si="56"/>
        <v>1289345.8926118887</v>
      </c>
      <c r="M354" s="36">
        <f t="shared" si="57"/>
        <v>1244430.7184557803</v>
      </c>
      <c r="N354" s="40">
        <f>jan!M354</f>
        <v>1125416.7122206152</v>
      </c>
      <c r="O354" s="40">
        <f t="shared" si="59"/>
        <v>119014.00623516506</v>
      </c>
      <c r="P354" s="4"/>
      <c r="Q354" s="64"/>
      <c r="R354" s="4"/>
    </row>
    <row r="355" spans="1:18" s="34" customFormat="1" x14ac:dyDescent="0.3">
      <c r="A355" s="33">
        <v>1816</v>
      </c>
      <c r="B355" s="34" t="s">
        <v>407</v>
      </c>
      <c r="C355" s="35">
        <v>1213</v>
      </c>
      <c r="D355" s="35">
        <v>507</v>
      </c>
      <c r="E355" s="36">
        <f t="shared" si="51"/>
        <v>2392.5049309664696</v>
      </c>
      <c r="F355" s="37">
        <f t="shared" si="58"/>
        <v>0.70325781202217486</v>
      </c>
      <c r="G355" s="38">
        <f t="shared" si="52"/>
        <v>605.71568704337949</v>
      </c>
      <c r="H355" s="38">
        <f t="shared" si="53"/>
        <v>234.26306311394774</v>
      </c>
      <c r="I355" s="36">
        <f t="shared" si="54"/>
        <v>839.97875015732723</v>
      </c>
      <c r="J355" s="39">
        <f t="shared" si="60"/>
        <v>-36.105445463109675</v>
      </c>
      <c r="K355" s="36">
        <f t="shared" si="55"/>
        <v>803.8733046942175</v>
      </c>
      <c r="L355" s="36">
        <f t="shared" si="56"/>
        <v>425869.22632976488</v>
      </c>
      <c r="M355" s="36">
        <f t="shared" si="57"/>
        <v>407563.76547996828</v>
      </c>
      <c r="N355" s="40">
        <f>jan!M355</f>
        <v>364184.58448219614</v>
      </c>
      <c r="O355" s="40">
        <f t="shared" si="59"/>
        <v>43379.180997772142</v>
      </c>
      <c r="P355" s="4"/>
      <c r="Q355" s="64"/>
      <c r="R355" s="4"/>
    </row>
    <row r="356" spans="1:18" s="34" customFormat="1" x14ac:dyDescent="0.3">
      <c r="A356" s="33">
        <v>1818</v>
      </c>
      <c r="B356" s="34" t="s">
        <v>322</v>
      </c>
      <c r="C356" s="35">
        <v>5175</v>
      </c>
      <c r="D356" s="35">
        <v>1743</v>
      </c>
      <c r="E356" s="36">
        <f t="shared" si="51"/>
        <v>2969.0189328743545</v>
      </c>
      <c r="F356" s="37">
        <f t="shared" si="58"/>
        <v>0.87271952151930321</v>
      </c>
      <c r="G356" s="38">
        <f t="shared" si="52"/>
        <v>259.80728589864856</v>
      </c>
      <c r="H356" s="38">
        <f t="shared" si="53"/>
        <v>32.483162446188039</v>
      </c>
      <c r="I356" s="36">
        <f t="shared" si="54"/>
        <v>292.29044834483659</v>
      </c>
      <c r="J356" s="39">
        <f t="shared" si="60"/>
        <v>-36.105445463109675</v>
      </c>
      <c r="K356" s="36">
        <f t="shared" si="55"/>
        <v>256.18500288172692</v>
      </c>
      <c r="L356" s="36">
        <f t="shared" si="56"/>
        <v>509462.25146505015</v>
      </c>
      <c r="M356" s="36">
        <f t="shared" si="57"/>
        <v>446530.46002285002</v>
      </c>
      <c r="N356" s="40">
        <f>jan!M356</f>
        <v>440241.38215476897</v>
      </c>
      <c r="O356" s="40">
        <f t="shared" si="59"/>
        <v>6289.0778680810472</v>
      </c>
      <c r="P356" s="4"/>
      <c r="Q356" s="64"/>
      <c r="R356" s="4"/>
    </row>
    <row r="357" spans="1:18" s="34" customFormat="1" x14ac:dyDescent="0.3">
      <c r="A357" s="33">
        <v>1820</v>
      </c>
      <c r="B357" s="34" t="s">
        <v>408</v>
      </c>
      <c r="C357" s="35">
        <v>21796</v>
      </c>
      <c r="D357" s="35">
        <v>7437</v>
      </c>
      <c r="E357" s="36">
        <f t="shared" si="51"/>
        <v>2930.7516471695576</v>
      </c>
      <c r="F357" s="37">
        <f t="shared" si="58"/>
        <v>0.86147115698368171</v>
      </c>
      <c r="G357" s="38">
        <f t="shared" si="52"/>
        <v>282.76765732152671</v>
      </c>
      <c r="H357" s="38">
        <f t="shared" si="53"/>
        <v>45.87671244286696</v>
      </c>
      <c r="I357" s="36">
        <f t="shared" si="54"/>
        <v>328.64436976439367</v>
      </c>
      <c r="J357" s="39">
        <f t="shared" si="60"/>
        <v>-36.105445463109675</v>
      </c>
      <c r="K357" s="36">
        <f t="shared" si="55"/>
        <v>292.538924301284</v>
      </c>
      <c r="L357" s="36">
        <f t="shared" si="56"/>
        <v>2444128.1779377959</v>
      </c>
      <c r="M357" s="36">
        <f t="shared" si="57"/>
        <v>2175611.9800286493</v>
      </c>
      <c r="N357" s="40">
        <f>jan!M357</f>
        <v>1537010.5617240479</v>
      </c>
      <c r="O357" s="40">
        <f t="shared" si="59"/>
        <v>638601.41830460145</v>
      </c>
      <c r="P357" s="4"/>
      <c r="Q357" s="64"/>
      <c r="R357" s="4"/>
    </row>
    <row r="358" spans="1:18" s="34" customFormat="1" x14ac:dyDescent="0.3">
      <c r="A358" s="33">
        <v>1822</v>
      </c>
      <c r="B358" s="34" t="s">
        <v>409</v>
      </c>
      <c r="C358" s="35">
        <v>5138</v>
      </c>
      <c r="D358" s="35">
        <v>2216</v>
      </c>
      <c r="E358" s="36">
        <f t="shared" si="51"/>
        <v>2318.592057761733</v>
      </c>
      <c r="F358" s="37">
        <f t="shared" si="58"/>
        <v>0.68153171030449189</v>
      </c>
      <c r="G358" s="38">
        <f t="shared" si="52"/>
        <v>650.06341096622145</v>
      </c>
      <c r="H358" s="38">
        <f t="shared" si="53"/>
        <v>260.13256873560556</v>
      </c>
      <c r="I358" s="36">
        <f t="shared" si="54"/>
        <v>910.19597970182701</v>
      </c>
      <c r="J358" s="39">
        <f t="shared" si="60"/>
        <v>-36.105445463109675</v>
      </c>
      <c r="K358" s="36">
        <f t="shared" si="55"/>
        <v>874.09053423871728</v>
      </c>
      <c r="L358" s="36">
        <f t="shared" si="56"/>
        <v>2016994.2910192488</v>
      </c>
      <c r="M358" s="36">
        <f t="shared" si="57"/>
        <v>1936984.6238729975</v>
      </c>
      <c r="N358" s="40">
        <f>jan!M358</f>
        <v>1800496.3298077846</v>
      </c>
      <c r="O358" s="40">
        <f t="shared" si="59"/>
        <v>136488.29406521283</v>
      </c>
      <c r="P358" s="4"/>
      <c r="Q358" s="64"/>
      <c r="R358" s="4"/>
    </row>
    <row r="359" spans="1:18" s="34" customFormat="1" x14ac:dyDescent="0.3">
      <c r="A359" s="33">
        <v>1824</v>
      </c>
      <c r="B359" s="34" t="s">
        <v>410</v>
      </c>
      <c r="C359" s="35">
        <v>38690</v>
      </c>
      <c r="D359" s="35">
        <v>13427</v>
      </c>
      <c r="E359" s="36">
        <f t="shared" si="51"/>
        <v>2881.5074104416476</v>
      </c>
      <c r="F359" s="37">
        <f t="shared" si="58"/>
        <v>0.84699620492496952</v>
      </c>
      <c r="G359" s="38">
        <f t="shared" si="52"/>
        <v>312.31419935827267</v>
      </c>
      <c r="H359" s="38">
        <f t="shared" si="53"/>
        <v>63.112195297635452</v>
      </c>
      <c r="I359" s="36">
        <f t="shared" si="54"/>
        <v>375.4263946559081</v>
      </c>
      <c r="J359" s="39">
        <f t="shared" si="60"/>
        <v>-36.105445463109675</v>
      </c>
      <c r="K359" s="36">
        <f t="shared" si="55"/>
        <v>339.32094919279842</v>
      </c>
      <c r="L359" s="36">
        <f t="shared" si="56"/>
        <v>5040850.201044878</v>
      </c>
      <c r="M359" s="36">
        <f t="shared" si="57"/>
        <v>4556062.384811704</v>
      </c>
      <c r="N359" s="40">
        <f>jan!M359</f>
        <v>4432896.5795709034</v>
      </c>
      <c r="O359" s="40">
        <f t="shared" si="59"/>
        <v>123165.8052408006</v>
      </c>
      <c r="P359" s="4"/>
      <c r="Q359" s="64"/>
      <c r="R359" s="4"/>
    </row>
    <row r="360" spans="1:18" s="34" customFormat="1" x14ac:dyDescent="0.3">
      <c r="A360" s="33">
        <v>1825</v>
      </c>
      <c r="B360" s="34" t="s">
        <v>411</v>
      </c>
      <c r="C360" s="35">
        <v>4846</v>
      </c>
      <c r="D360" s="35">
        <v>1462</v>
      </c>
      <c r="E360" s="36">
        <f t="shared" si="51"/>
        <v>3314.637482900137</v>
      </c>
      <c r="F360" s="37">
        <f t="shared" si="58"/>
        <v>0.97431134778451511</v>
      </c>
      <c r="G360" s="38">
        <f t="shared" si="52"/>
        <v>52.436155883179069</v>
      </c>
      <c r="H360" s="38">
        <f t="shared" si="53"/>
        <v>0</v>
      </c>
      <c r="I360" s="36">
        <f t="shared" si="54"/>
        <v>52.436155883179069</v>
      </c>
      <c r="J360" s="39">
        <f t="shared" si="60"/>
        <v>-36.105445463109675</v>
      </c>
      <c r="K360" s="36">
        <f t="shared" si="55"/>
        <v>16.330710420069394</v>
      </c>
      <c r="L360" s="36">
        <f t="shared" si="56"/>
        <v>76661.659901207793</v>
      </c>
      <c r="M360" s="36">
        <f t="shared" si="57"/>
        <v>23875.498634141455</v>
      </c>
      <c r="N360" s="40">
        <f>jan!M360</f>
        <v>832874.38365477487</v>
      </c>
      <c r="O360" s="40">
        <f t="shared" si="59"/>
        <v>-808998.88502063346</v>
      </c>
      <c r="P360" s="4"/>
      <c r="Q360" s="64"/>
      <c r="R360" s="4"/>
    </row>
    <row r="361" spans="1:18" s="34" customFormat="1" x14ac:dyDescent="0.3">
      <c r="A361" s="33">
        <v>1826</v>
      </c>
      <c r="B361" s="34" t="s">
        <v>412</v>
      </c>
      <c r="C361" s="35">
        <v>4541</v>
      </c>
      <c r="D361" s="35">
        <v>1465</v>
      </c>
      <c r="E361" s="36">
        <f t="shared" si="51"/>
        <v>3099.6587030716723</v>
      </c>
      <c r="F361" s="37">
        <f t="shared" si="58"/>
        <v>0.91112004381830325</v>
      </c>
      <c r="G361" s="38">
        <f t="shared" si="52"/>
        <v>181.42342378025788</v>
      </c>
      <c r="H361" s="38">
        <f t="shared" si="53"/>
        <v>0</v>
      </c>
      <c r="I361" s="36">
        <f t="shared" si="54"/>
        <v>181.42342378025788</v>
      </c>
      <c r="J361" s="39">
        <f t="shared" si="60"/>
        <v>-36.105445463109675</v>
      </c>
      <c r="K361" s="36">
        <f t="shared" si="55"/>
        <v>145.3179783171482</v>
      </c>
      <c r="L361" s="36">
        <f t="shared" si="56"/>
        <v>265785.3158380778</v>
      </c>
      <c r="M361" s="36">
        <f t="shared" si="57"/>
        <v>212890.83823462212</v>
      </c>
      <c r="N361" s="40">
        <f>jan!M361</f>
        <v>1190284.3516102906</v>
      </c>
      <c r="O361" s="40">
        <f t="shared" si="59"/>
        <v>-977393.51337566844</v>
      </c>
      <c r="P361" s="4"/>
      <c r="Q361" s="64"/>
      <c r="R361" s="4"/>
    </row>
    <row r="362" spans="1:18" s="34" customFormat="1" x14ac:dyDescent="0.3">
      <c r="A362" s="33">
        <v>1827</v>
      </c>
      <c r="B362" s="34" t="s">
        <v>413</v>
      </c>
      <c r="C362" s="35">
        <v>4823</v>
      </c>
      <c r="D362" s="35">
        <v>1402</v>
      </c>
      <c r="E362" s="36">
        <f t="shared" si="51"/>
        <v>3440.0855920114122</v>
      </c>
      <c r="F362" s="37">
        <f t="shared" si="58"/>
        <v>1.0111858225636647</v>
      </c>
      <c r="G362" s="38">
        <f t="shared" si="52"/>
        <v>-22.832709583586073</v>
      </c>
      <c r="H362" s="38">
        <f t="shared" si="53"/>
        <v>0</v>
      </c>
      <c r="I362" s="36">
        <f t="shared" si="54"/>
        <v>-22.832709583586073</v>
      </c>
      <c r="J362" s="39">
        <f t="shared" si="60"/>
        <v>-36.105445463109675</v>
      </c>
      <c r="K362" s="36">
        <f t="shared" si="55"/>
        <v>-58.938155046695748</v>
      </c>
      <c r="L362" s="36">
        <f t="shared" si="56"/>
        <v>-32011.458836187674</v>
      </c>
      <c r="M362" s="36">
        <f t="shared" si="57"/>
        <v>-82631.293375467445</v>
      </c>
      <c r="N362" s="40">
        <f>jan!M362</f>
        <v>-127484.24822675489</v>
      </c>
      <c r="O362" s="40">
        <f t="shared" si="59"/>
        <v>44852.954851287446</v>
      </c>
      <c r="P362" s="4"/>
      <c r="Q362" s="64"/>
      <c r="R362" s="4"/>
    </row>
    <row r="363" spans="1:18" s="34" customFormat="1" x14ac:dyDescent="0.3">
      <c r="A363" s="33">
        <v>1828</v>
      </c>
      <c r="B363" s="34" t="s">
        <v>414</v>
      </c>
      <c r="C363" s="35">
        <v>4152</v>
      </c>
      <c r="D363" s="35">
        <v>1838</v>
      </c>
      <c r="E363" s="36">
        <f t="shared" si="51"/>
        <v>2258.9771490750818</v>
      </c>
      <c r="F363" s="37">
        <f t="shared" si="58"/>
        <v>0.66400838163576459</v>
      </c>
      <c r="G363" s="38">
        <f t="shared" si="52"/>
        <v>685.83235617821219</v>
      </c>
      <c r="H363" s="38">
        <f t="shared" si="53"/>
        <v>280.99778677593349</v>
      </c>
      <c r="I363" s="36">
        <f t="shared" si="54"/>
        <v>966.83014295414569</v>
      </c>
      <c r="J363" s="39">
        <f t="shared" si="60"/>
        <v>-36.105445463109675</v>
      </c>
      <c r="K363" s="36">
        <f t="shared" si="55"/>
        <v>930.72469749103607</v>
      </c>
      <c r="L363" s="36">
        <f t="shared" si="56"/>
        <v>1777033.8027497197</v>
      </c>
      <c r="M363" s="36">
        <f t="shared" si="57"/>
        <v>1710671.9939885242</v>
      </c>
      <c r="N363" s="40">
        <f>jan!M363</f>
        <v>1620140.3674127739</v>
      </c>
      <c r="O363" s="40">
        <f t="shared" si="59"/>
        <v>90531.626575750299</v>
      </c>
      <c r="P363" s="4"/>
      <c r="Q363" s="64"/>
      <c r="R363" s="4"/>
    </row>
    <row r="364" spans="1:18" s="34" customFormat="1" x14ac:dyDescent="0.3">
      <c r="A364" s="33">
        <v>1832</v>
      </c>
      <c r="B364" s="34" t="s">
        <v>415</v>
      </c>
      <c r="C364" s="35">
        <v>25132</v>
      </c>
      <c r="D364" s="35">
        <v>4486</v>
      </c>
      <c r="E364" s="36">
        <f t="shared" si="51"/>
        <v>5602.3183236736513</v>
      </c>
      <c r="F364" s="37">
        <f t="shared" si="58"/>
        <v>1.6467569514964091</v>
      </c>
      <c r="G364" s="38">
        <f t="shared" si="52"/>
        <v>-1320.1723485809296</v>
      </c>
      <c r="H364" s="38">
        <f t="shared" si="53"/>
        <v>0</v>
      </c>
      <c r="I364" s="36">
        <f t="shared" si="54"/>
        <v>-1320.1723485809296</v>
      </c>
      <c r="J364" s="39">
        <f t="shared" si="60"/>
        <v>-36.105445463109675</v>
      </c>
      <c r="K364" s="36">
        <f t="shared" si="55"/>
        <v>-1356.2777940440392</v>
      </c>
      <c r="L364" s="36">
        <f t="shared" si="56"/>
        <v>-5922293.1557340501</v>
      </c>
      <c r="M364" s="36">
        <f t="shared" si="57"/>
        <v>-6084262.18408156</v>
      </c>
      <c r="N364" s="40">
        <f>jan!M364</f>
        <v>2201622.0828148555</v>
      </c>
      <c r="O364" s="40">
        <f t="shared" si="59"/>
        <v>-8285884.2668964155</v>
      </c>
      <c r="P364" s="4"/>
      <c r="Q364" s="64"/>
      <c r="R364" s="4"/>
    </row>
    <row r="365" spans="1:18" s="34" customFormat="1" x14ac:dyDescent="0.3">
      <c r="A365" s="33">
        <v>1833</v>
      </c>
      <c r="B365" s="34" t="s">
        <v>416</v>
      </c>
      <c r="C365" s="35">
        <v>91110</v>
      </c>
      <c r="D365" s="35">
        <v>26039</v>
      </c>
      <c r="E365" s="36">
        <f t="shared" si="51"/>
        <v>3498.9822957870888</v>
      </c>
      <c r="F365" s="37">
        <f t="shared" si="58"/>
        <v>1.028498040606145</v>
      </c>
      <c r="G365" s="38">
        <f t="shared" si="52"/>
        <v>-58.170731848991998</v>
      </c>
      <c r="H365" s="38">
        <f t="shared" si="53"/>
        <v>0</v>
      </c>
      <c r="I365" s="36">
        <f t="shared" si="54"/>
        <v>-58.170731848991998</v>
      </c>
      <c r="J365" s="39">
        <f t="shared" si="60"/>
        <v>-36.105445463109675</v>
      </c>
      <c r="K365" s="36">
        <f t="shared" si="55"/>
        <v>-94.27617731210168</v>
      </c>
      <c r="L365" s="36">
        <f t="shared" si="56"/>
        <v>-1514707.6866159027</v>
      </c>
      <c r="M365" s="36">
        <f t="shared" si="57"/>
        <v>-2454857.3810298159</v>
      </c>
      <c r="N365" s="40">
        <f>jan!M365</f>
        <v>3978059.1015859731</v>
      </c>
      <c r="O365" s="40">
        <f t="shared" si="59"/>
        <v>-6432916.4826157894</v>
      </c>
      <c r="P365" s="4"/>
      <c r="Q365" s="64"/>
      <c r="R365" s="4"/>
    </row>
    <row r="366" spans="1:18" s="34" customFormat="1" x14ac:dyDescent="0.3">
      <c r="A366" s="33">
        <v>1834</v>
      </c>
      <c r="B366" s="34" t="s">
        <v>417</v>
      </c>
      <c r="C366" s="35">
        <v>5183</v>
      </c>
      <c r="D366" s="35">
        <v>1923</v>
      </c>
      <c r="E366" s="36">
        <f t="shared" si="51"/>
        <v>2695.2678107124284</v>
      </c>
      <c r="F366" s="37">
        <f t="shared" si="58"/>
        <v>0.79225255456829158</v>
      </c>
      <c r="G366" s="38">
        <f t="shared" si="52"/>
        <v>424.05795919580424</v>
      </c>
      <c r="H366" s="38">
        <f t="shared" si="53"/>
        <v>128.29605520286216</v>
      </c>
      <c r="I366" s="36">
        <f t="shared" si="54"/>
        <v>552.35401439866644</v>
      </c>
      <c r="J366" s="39">
        <f t="shared" si="60"/>
        <v>-36.105445463109675</v>
      </c>
      <c r="K366" s="36">
        <f t="shared" si="55"/>
        <v>516.2485689355567</v>
      </c>
      <c r="L366" s="36">
        <f t="shared" si="56"/>
        <v>1062176.7696886356</v>
      </c>
      <c r="M366" s="36">
        <f t="shared" si="57"/>
        <v>992745.99806307559</v>
      </c>
      <c r="N366" s="40">
        <f>jan!M366</f>
        <v>767289.45948572631</v>
      </c>
      <c r="O366" s="40">
        <f t="shared" si="59"/>
        <v>225456.53857734927</v>
      </c>
      <c r="P366" s="4"/>
      <c r="Q366" s="64"/>
      <c r="R366" s="4"/>
    </row>
    <row r="367" spans="1:18" s="34" customFormat="1" x14ac:dyDescent="0.3">
      <c r="A367" s="33">
        <v>1835</v>
      </c>
      <c r="B367" s="34" t="s">
        <v>418</v>
      </c>
      <c r="C367" s="35">
        <v>1318</v>
      </c>
      <c r="D367" s="35">
        <v>478</v>
      </c>
      <c r="E367" s="36">
        <f t="shared" si="51"/>
        <v>2757.3221757322176</v>
      </c>
      <c r="F367" s="37">
        <f t="shared" si="58"/>
        <v>0.81049294204060229</v>
      </c>
      <c r="G367" s="38">
        <f t="shared" si="52"/>
        <v>386.82534018393068</v>
      </c>
      <c r="H367" s="38">
        <f t="shared" si="53"/>
        <v>106.57702744593595</v>
      </c>
      <c r="I367" s="36">
        <f t="shared" si="54"/>
        <v>493.4023676298666</v>
      </c>
      <c r="J367" s="39">
        <f t="shared" si="60"/>
        <v>-36.105445463109675</v>
      </c>
      <c r="K367" s="36">
        <f t="shared" si="55"/>
        <v>457.29692216675693</v>
      </c>
      <c r="L367" s="36">
        <f t="shared" si="56"/>
        <v>235846.33172707623</v>
      </c>
      <c r="M367" s="36">
        <f t="shared" si="57"/>
        <v>218587.9287957098</v>
      </c>
      <c r="N367" s="40">
        <f>jan!M367</f>
        <v>181654.894245542</v>
      </c>
      <c r="O367" s="40">
        <f t="shared" si="59"/>
        <v>36933.034550167795</v>
      </c>
      <c r="P367" s="4"/>
      <c r="Q367" s="64"/>
      <c r="R367" s="4"/>
    </row>
    <row r="368" spans="1:18" s="34" customFormat="1" x14ac:dyDescent="0.3">
      <c r="A368" s="33">
        <v>1836</v>
      </c>
      <c r="B368" s="34" t="s">
        <v>419</v>
      </c>
      <c r="C368" s="35">
        <v>3690</v>
      </c>
      <c r="D368" s="35">
        <v>1268</v>
      </c>
      <c r="E368" s="36">
        <f t="shared" si="51"/>
        <v>2910.0946372239746</v>
      </c>
      <c r="F368" s="37">
        <f t="shared" si="58"/>
        <v>0.85539919306451739</v>
      </c>
      <c r="G368" s="38">
        <f t="shared" si="52"/>
        <v>295.16186328887653</v>
      </c>
      <c r="H368" s="38">
        <f t="shared" si="53"/>
        <v>53.106665923821012</v>
      </c>
      <c r="I368" s="36">
        <f t="shared" si="54"/>
        <v>348.26852921269756</v>
      </c>
      <c r="J368" s="39">
        <f t="shared" si="60"/>
        <v>-36.105445463109675</v>
      </c>
      <c r="K368" s="36">
        <f t="shared" si="55"/>
        <v>312.16308374958788</v>
      </c>
      <c r="L368" s="36">
        <f t="shared" si="56"/>
        <v>441604.49504170049</v>
      </c>
      <c r="M368" s="36">
        <f t="shared" si="57"/>
        <v>395822.79019447742</v>
      </c>
      <c r="N368" s="40">
        <f>jan!M368</f>
        <v>695796.45586474298</v>
      </c>
      <c r="O368" s="40">
        <f t="shared" si="59"/>
        <v>-299973.66567026556</v>
      </c>
      <c r="P368" s="4"/>
      <c r="Q368" s="64"/>
      <c r="R368" s="4"/>
    </row>
    <row r="369" spans="1:18" s="34" customFormat="1" x14ac:dyDescent="0.3">
      <c r="A369" s="33">
        <v>1837</v>
      </c>
      <c r="B369" s="34" t="s">
        <v>420</v>
      </c>
      <c r="C369" s="35">
        <v>32297</v>
      </c>
      <c r="D369" s="35">
        <v>6471</v>
      </c>
      <c r="E369" s="36">
        <f t="shared" si="51"/>
        <v>4991.0369340132902</v>
      </c>
      <c r="F369" s="37">
        <f t="shared" si="58"/>
        <v>1.467075644654227</v>
      </c>
      <c r="G369" s="38">
        <f t="shared" si="52"/>
        <v>-953.4035147847128</v>
      </c>
      <c r="H369" s="38">
        <f t="shared" si="53"/>
        <v>0</v>
      </c>
      <c r="I369" s="36">
        <f t="shared" si="54"/>
        <v>-953.4035147847128</v>
      </c>
      <c r="J369" s="39">
        <f t="shared" si="60"/>
        <v>-36.105445463109675</v>
      </c>
      <c r="K369" s="36">
        <f t="shared" si="55"/>
        <v>-989.50896024782242</v>
      </c>
      <c r="L369" s="36">
        <f t="shared" si="56"/>
        <v>-6169474.1441718768</v>
      </c>
      <c r="M369" s="36">
        <f t="shared" si="57"/>
        <v>-6403112.481763659</v>
      </c>
      <c r="N369" s="40">
        <f>jan!M369</f>
        <v>97943.102514028578</v>
      </c>
      <c r="O369" s="40">
        <f t="shared" si="59"/>
        <v>-6501055.5842776876</v>
      </c>
      <c r="P369" s="4"/>
      <c r="Q369" s="64"/>
      <c r="R369" s="4"/>
    </row>
    <row r="370" spans="1:18" s="34" customFormat="1" x14ac:dyDescent="0.3">
      <c r="A370" s="33">
        <v>1838</v>
      </c>
      <c r="B370" s="34" t="s">
        <v>421</v>
      </c>
      <c r="C370" s="35">
        <v>10572</v>
      </c>
      <c r="D370" s="35">
        <v>2043</v>
      </c>
      <c r="E370" s="36">
        <f t="shared" si="51"/>
        <v>5174.7430249632889</v>
      </c>
      <c r="F370" s="37">
        <f t="shared" si="58"/>
        <v>1.5210745902381988</v>
      </c>
      <c r="G370" s="38">
        <f t="shared" si="52"/>
        <v>-1063.6271693547121</v>
      </c>
      <c r="H370" s="38">
        <f t="shared" si="53"/>
        <v>0</v>
      </c>
      <c r="I370" s="36">
        <f t="shared" si="54"/>
        <v>-1063.6271693547121</v>
      </c>
      <c r="J370" s="39">
        <f t="shared" si="60"/>
        <v>-36.105445463109675</v>
      </c>
      <c r="K370" s="36">
        <f t="shared" si="55"/>
        <v>-1099.7326148178217</v>
      </c>
      <c r="L370" s="36">
        <f t="shared" si="56"/>
        <v>-2172990.3069916768</v>
      </c>
      <c r="M370" s="36">
        <f t="shared" si="57"/>
        <v>-2246753.7320728097</v>
      </c>
      <c r="N370" s="40">
        <f>jan!M370</f>
        <v>460288.17770636431</v>
      </c>
      <c r="O370" s="40">
        <f t="shared" si="59"/>
        <v>-2707041.9097791743</v>
      </c>
      <c r="P370" s="4"/>
      <c r="Q370" s="64"/>
      <c r="R370" s="4"/>
    </row>
    <row r="371" spans="1:18" s="34" customFormat="1" x14ac:dyDescent="0.3">
      <c r="A371" s="33">
        <v>1839</v>
      </c>
      <c r="B371" s="34" t="s">
        <v>422</v>
      </c>
      <c r="C371" s="35">
        <v>5834</v>
      </c>
      <c r="D371" s="35">
        <v>1034</v>
      </c>
      <c r="E371" s="36">
        <f t="shared" si="51"/>
        <v>5642.1663442940035</v>
      </c>
      <c r="F371" s="37">
        <f t="shared" si="58"/>
        <v>1.6584699604988871</v>
      </c>
      <c r="G371" s="38">
        <f t="shared" si="52"/>
        <v>-1344.0811609531409</v>
      </c>
      <c r="H371" s="38">
        <f t="shared" si="53"/>
        <v>0</v>
      </c>
      <c r="I371" s="36">
        <f t="shared" si="54"/>
        <v>-1344.0811609531409</v>
      </c>
      <c r="J371" s="39">
        <f t="shared" si="60"/>
        <v>-36.105445463109675</v>
      </c>
      <c r="K371" s="36">
        <f t="shared" si="55"/>
        <v>-1380.1866064162505</v>
      </c>
      <c r="L371" s="36">
        <f t="shared" si="56"/>
        <v>-1389779.9204255478</v>
      </c>
      <c r="M371" s="36">
        <f t="shared" si="57"/>
        <v>-1427112.9510344029</v>
      </c>
      <c r="N371" s="40">
        <f>jan!M371</f>
        <v>670868.9553344989</v>
      </c>
      <c r="O371" s="40">
        <f t="shared" si="59"/>
        <v>-2097981.906368902</v>
      </c>
      <c r="P371" s="4"/>
      <c r="Q371" s="64"/>
      <c r="R371" s="4"/>
    </row>
    <row r="372" spans="1:18" s="34" customFormat="1" x14ac:dyDescent="0.3">
      <c r="A372" s="33">
        <v>1840</v>
      </c>
      <c r="B372" s="34" t="s">
        <v>423</v>
      </c>
      <c r="C372" s="35">
        <v>13143</v>
      </c>
      <c r="D372" s="35">
        <v>4700</v>
      </c>
      <c r="E372" s="36">
        <f t="shared" si="51"/>
        <v>2796.3829787234044</v>
      </c>
      <c r="F372" s="37">
        <f t="shared" si="58"/>
        <v>0.82197455467674208</v>
      </c>
      <c r="G372" s="38">
        <f t="shared" si="52"/>
        <v>363.38885838921857</v>
      </c>
      <c r="H372" s="38">
        <f t="shared" si="53"/>
        <v>92.905746399020558</v>
      </c>
      <c r="I372" s="36">
        <f t="shared" si="54"/>
        <v>456.2946047882391</v>
      </c>
      <c r="J372" s="39">
        <f t="shared" si="60"/>
        <v>-36.105445463109675</v>
      </c>
      <c r="K372" s="36">
        <f t="shared" si="55"/>
        <v>420.18915932512942</v>
      </c>
      <c r="L372" s="36">
        <f t="shared" si="56"/>
        <v>2144584.6425047237</v>
      </c>
      <c r="M372" s="36">
        <f t="shared" si="57"/>
        <v>1974889.0488281082</v>
      </c>
      <c r="N372" s="40">
        <f>jan!M372</f>
        <v>1677949.796974994</v>
      </c>
      <c r="O372" s="40">
        <f t="shared" si="59"/>
        <v>296939.25185311423</v>
      </c>
      <c r="P372" s="4"/>
      <c r="Q372" s="64"/>
      <c r="R372" s="4"/>
    </row>
    <row r="373" spans="1:18" s="34" customFormat="1" x14ac:dyDescent="0.3">
      <c r="A373" s="33">
        <v>1841</v>
      </c>
      <c r="B373" s="34" t="s">
        <v>424</v>
      </c>
      <c r="C373" s="35">
        <v>11685</v>
      </c>
      <c r="D373" s="35">
        <v>9604</v>
      </c>
      <c r="E373" s="36">
        <f t="shared" si="51"/>
        <v>1216.6805497709288</v>
      </c>
      <c r="F373" s="37">
        <f t="shared" si="58"/>
        <v>0.35763357905231075</v>
      </c>
      <c r="G373" s="38">
        <f t="shared" si="52"/>
        <v>1311.2103157607039</v>
      </c>
      <c r="H373" s="38">
        <f t="shared" si="53"/>
        <v>645.80159653238695</v>
      </c>
      <c r="I373" s="36">
        <f t="shared" si="54"/>
        <v>1957.011912293091</v>
      </c>
      <c r="J373" s="39">
        <f t="shared" si="60"/>
        <v>-36.105445463109675</v>
      </c>
      <c r="K373" s="36">
        <f t="shared" si="55"/>
        <v>1920.9064668299814</v>
      </c>
      <c r="L373" s="36">
        <f t="shared" si="56"/>
        <v>18795142.405662846</v>
      </c>
      <c r="M373" s="36">
        <f t="shared" si="57"/>
        <v>18448385.707435142</v>
      </c>
      <c r="N373" s="40">
        <f>jan!M373</f>
        <v>1136344.4222754966</v>
      </c>
      <c r="O373" s="40">
        <f t="shared" si="59"/>
        <v>17312041.285159647</v>
      </c>
      <c r="P373" s="4"/>
      <c r="Q373" s="64"/>
      <c r="R373" s="4"/>
    </row>
    <row r="374" spans="1:18" s="34" customFormat="1" x14ac:dyDescent="0.3">
      <c r="A374" s="33">
        <v>1845</v>
      </c>
      <c r="B374" s="34" t="s">
        <v>425</v>
      </c>
      <c r="C374" s="35">
        <v>10906</v>
      </c>
      <c r="D374" s="35">
        <v>1963</v>
      </c>
      <c r="E374" s="36">
        <f t="shared" si="51"/>
        <v>5555.7819663779928</v>
      </c>
      <c r="F374" s="37">
        <f t="shared" si="58"/>
        <v>1.6330779590781963</v>
      </c>
      <c r="G374" s="38">
        <f t="shared" si="52"/>
        <v>-1292.2505342035345</v>
      </c>
      <c r="H374" s="38">
        <f t="shared" si="53"/>
        <v>0</v>
      </c>
      <c r="I374" s="36">
        <f t="shared" si="54"/>
        <v>-1292.2505342035345</v>
      </c>
      <c r="J374" s="39">
        <f t="shared" si="60"/>
        <v>-36.105445463109675</v>
      </c>
      <c r="K374" s="36">
        <f t="shared" si="55"/>
        <v>-1328.3559796666441</v>
      </c>
      <c r="L374" s="36">
        <f t="shared" si="56"/>
        <v>-2536687.7986415382</v>
      </c>
      <c r="M374" s="36">
        <f t="shared" si="57"/>
        <v>-2607562.7880856222</v>
      </c>
      <c r="N374" s="40">
        <f>jan!M374</f>
        <v>577239.03222593863</v>
      </c>
      <c r="O374" s="40">
        <f t="shared" si="59"/>
        <v>-3184801.8203115608</v>
      </c>
      <c r="P374" s="4"/>
      <c r="Q374" s="64"/>
      <c r="R374" s="4"/>
    </row>
    <row r="375" spans="1:18" s="34" customFormat="1" x14ac:dyDescent="0.3">
      <c r="A375" s="33">
        <v>1848</v>
      </c>
      <c r="B375" s="34" t="s">
        <v>426</v>
      </c>
      <c r="C375" s="35">
        <v>6358</v>
      </c>
      <c r="D375" s="35">
        <v>2543</v>
      </c>
      <c r="E375" s="36">
        <f t="shared" si="51"/>
        <v>2500.1966181675189</v>
      </c>
      <c r="F375" s="37">
        <f t="shared" si="58"/>
        <v>0.73491292768515182</v>
      </c>
      <c r="G375" s="38">
        <f t="shared" si="52"/>
        <v>541.10067472274989</v>
      </c>
      <c r="H375" s="38">
        <f t="shared" si="53"/>
        <v>196.57097259358051</v>
      </c>
      <c r="I375" s="36">
        <f t="shared" si="54"/>
        <v>737.67164731633034</v>
      </c>
      <c r="J375" s="39">
        <f t="shared" si="60"/>
        <v>-36.105445463109675</v>
      </c>
      <c r="K375" s="36">
        <f t="shared" si="55"/>
        <v>701.56620185322072</v>
      </c>
      <c r="L375" s="36">
        <f t="shared" si="56"/>
        <v>1875898.999125428</v>
      </c>
      <c r="M375" s="36">
        <f t="shared" si="57"/>
        <v>1784082.8513127402</v>
      </c>
      <c r="N375" s="40">
        <f>jan!M375</f>
        <v>1443382.836959024</v>
      </c>
      <c r="O375" s="40">
        <f t="shared" si="59"/>
        <v>340700.01435371628</v>
      </c>
      <c r="P375" s="4"/>
      <c r="Q375" s="64"/>
      <c r="R375" s="4"/>
    </row>
    <row r="376" spans="1:18" s="34" customFormat="1" x14ac:dyDescent="0.3">
      <c r="A376" s="33">
        <v>1849</v>
      </c>
      <c r="B376" s="34" t="s">
        <v>427</v>
      </c>
      <c r="C376" s="35">
        <v>7512</v>
      </c>
      <c r="D376" s="35">
        <v>1824</v>
      </c>
      <c r="E376" s="36">
        <f t="shared" si="51"/>
        <v>4118.4210526315792</v>
      </c>
      <c r="F376" s="37">
        <f t="shared" si="58"/>
        <v>1.2105771407082369</v>
      </c>
      <c r="G376" s="38">
        <f t="shared" si="52"/>
        <v>-429.83398595568622</v>
      </c>
      <c r="H376" s="38">
        <f t="shared" si="53"/>
        <v>0</v>
      </c>
      <c r="I376" s="36">
        <f t="shared" si="54"/>
        <v>-429.83398595568622</v>
      </c>
      <c r="J376" s="39">
        <f t="shared" si="60"/>
        <v>-36.105445463109675</v>
      </c>
      <c r="K376" s="36">
        <f t="shared" si="55"/>
        <v>-465.93943141879589</v>
      </c>
      <c r="L376" s="36">
        <f t="shared" si="56"/>
        <v>-784017.19038317166</v>
      </c>
      <c r="M376" s="36">
        <f t="shared" si="57"/>
        <v>-849873.52290788374</v>
      </c>
      <c r="N376" s="40">
        <f>jan!M376</f>
        <v>698610.51695369999</v>
      </c>
      <c r="O376" s="40">
        <f t="shared" si="59"/>
        <v>-1548484.0398615836</v>
      </c>
      <c r="P376" s="4"/>
      <c r="Q376" s="64"/>
      <c r="R376" s="4"/>
    </row>
    <row r="377" spans="1:18" s="34" customFormat="1" x14ac:dyDescent="0.3">
      <c r="A377" s="33">
        <v>1850</v>
      </c>
      <c r="B377" s="34" t="s">
        <v>428</v>
      </c>
      <c r="C377" s="35">
        <v>6908</v>
      </c>
      <c r="D377" s="35">
        <v>1974</v>
      </c>
      <c r="E377" s="36">
        <f t="shared" si="51"/>
        <v>3499.4934143870314</v>
      </c>
      <c r="F377" s="37">
        <f t="shared" si="58"/>
        <v>1.0286482798569099</v>
      </c>
      <c r="G377" s="38">
        <f t="shared" si="52"/>
        <v>-58.477403008957566</v>
      </c>
      <c r="H377" s="38">
        <f t="shared" si="53"/>
        <v>0</v>
      </c>
      <c r="I377" s="36">
        <f t="shared" si="54"/>
        <v>-58.477403008957566</v>
      </c>
      <c r="J377" s="39">
        <f t="shared" si="60"/>
        <v>-36.105445463109675</v>
      </c>
      <c r="K377" s="36">
        <f t="shared" si="55"/>
        <v>-94.582848472067241</v>
      </c>
      <c r="L377" s="36">
        <f t="shared" si="56"/>
        <v>-115434.39353968223</v>
      </c>
      <c r="M377" s="36">
        <f t="shared" si="57"/>
        <v>-186706.54288386073</v>
      </c>
      <c r="N377" s="40">
        <f>jan!M377</f>
        <v>553308.91472949751</v>
      </c>
      <c r="O377" s="40">
        <f t="shared" si="59"/>
        <v>-740015.45761335827</v>
      </c>
      <c r="P377" s="4"/>
      <c r="Q377" s="64"/>
      <c r="R377" s="4"/>
    </row>
    <row r="378" spans="1:18" s="34" customFormat="1" x14ac:dyDescent="0.3">
      <c r="A378" s="33">
        <v>1851</v>
      </c>
      <c r="B378" s="34" t="s">
        <v>429</v>
      </c>
      <c r="C378" s="35">
        <v>6161</v>
      </c>
      <c r="D378" s="35">
        <v>2144</v>
      </c>
      <c r="E378" s="36">
        <f t="shared" si="51"/>
        <v>2873.6007462686566</v>
      </c>
      <c r="F378" s="37">
        <f t="shared" si="58"/>
        <v>0.84467210382293101</v>
      </c>
      <c r="G378" s="38">
        <f t="shared" si="52"/>
        <v>317.05819786206729</v>
      </c>
      <c r="H378" s="38">
        <f t="shared" si="53"/>
        <v>65.879527758182306</v>
      </c>
      <c r="I378" s="36">
        <f t="shared" si="54"/>
        <v>382.93772562024958</v>
      </c>
      <c r="J378" s="39">
        <f t="shared" si="60"/>
        <v>-36.105445463109675</v>
      </c>
      <c r="K378" s="36">
        <f t="shared" si="55"/>
        <v>346.83228015713991</v>
      </c>
      <c r="L378" s="36">
        <f t="shared" si="56"/>
        <v>821018.48372981511</v>
      </c>
      <c r="M378" s="36">
        <f t="shared" si="57"/>
        <v>743608.40865690797</v>
      </c>
      <c r="N378" s="40">
        <f>jan!M378</f>
        <v>436007.09887540189</v>
      </c>
      <c r="O378" s="40">
        <f t="shared" si="59"/>
        <v>307601.30978150608</v>
      </c>
      <c r="P378" s="4"/>
      <c r="Q378" s="64"/>
      <c r="R378" s="4"/>
    </row>
    <row r="379" spans="1:18" s="34" customFormat="1" x14ac:dyDescent="0.3">
      <c r="A379" s="33">
        <v>1852</v>
      </c>
      <c r="B379" s="34" t="s">
        <v>430</v>
      </c>
      <c r="C379" s="35">
        <v>3178</v>
      </c>
      <c r="D379" s="35">
        <v>1283</v>
      </c>
      <c r="E379" s="36">
        <f t="shared" si="51"/>
        <v>2477.0070148090413</v>
      </c>
      <c r="F379" s="37">
        <f t="shared" si="58"/>
        <v>0.72809652805793879</v>
      </c>
      <c r="G379" s="38">
        <f t="shared" si="52"/>
        <v>555.01443673783649</v>
      </c>
      <c r="H379" s="38">
        <f t="shared" si="53"/>
        <v>204.68733376904765</v>
      </c>
      <c r="I379" s="36">
        <f t="shared" si="54"/>
        <v>759.70177050688415</v>
      </c>
      <c r="J379" s="39">
        <f t="shared" si="60"/>
        <v>-36.105445463109675</v>
      </c>
      <c r="K379" s="36">
        <f t="shared" si="55"/>
        <v>723.59632504377441</v>
      </c>
      <c r="L379" s="36">
        <f t="shared" si="56"/>
        <v>974697.37156033237</v>
      </c>
      <c r="M379" s="36">
        <f t="shared" si="57"/>
        <v>928374.0850311626</v>
      </c>
      <c r="N379" s="40">
        <f>jan!M379</f>
        <v>711096.29564232263</v>
      </c>
      <c r="O379" s="40">
        <f t="shared" si="59"/>
        <v>217277.78938883997</v>
      </c>
      <c r="P379" s="4"/>
      <c r="Q379" s="64"/>
      <c r="R379" s="4"/>
    </row>
    <row r="380" spans="1:18" s="34" customFormat="1" x14ac:dyDescent="0.3">
      <c r="A380" s="33">
        <v>1853</v>
      </c>
      <c r="B380" s="34" t="s">
        <v>431</v>
      </c>
      <c r="C380" s="35">
        <v>3819</v>
      </c>
      <c r="D380" s="35">
        <v>1400</v>
      </c>
      <c r="E380" s="36">
        <f t="shared" si="51"/>
        <v>2727.8571428571427</v>
      </c>
      <c r="F380" s="37">
        <f t="shared" si="58"/>
        <v>0.80183192977572215</v>
      </c>
      <c r="G380" s="38">
        <f t="shared" si="52"/>
        <v>404.50435990897569</v>
      </c>
      <c r="H380" s="38">
        <f t="shared" si="53"/>
        <v>116.88978895221219</v>
      </c>
      <c r="I380" s="36">
        <f t="shared" si="54"/>
        <v>521.39414886118789</v>
      </c>
      <c r="J380" s="39">
        <f t="shared" si="60"/>
        <v>-36.105445463109675</v>
      </c>
      <c r="K380" s="36">
        <f t="shared" si="55"/>
        <v>485.28870339807821</v>
      </c>
      <c r="L380" s="36">
        <f t="shared" si="56"/>
        <v>729951.808405663</v>
      </c>
      <c r="M380" s="36">
        <f t="shared" si="57"/>
        <v>679404.1847573095</v>
      </c>
      <c r="N380" s="40">
        <f>jan!M380</f>
        <v>879835.04590744479</v>
      </c>
      <c r="O380" s="40">
        <f t="shared" si="59"/>
        <v>-200430.86115013529</v>
      </c>
      <c r="P380" s="4"/>
      <c r="Q380" s="64"/>
      <c r="R380" s="4"/>
    </row>
    <row r="381" spans="1:18" s="34" customFormat="1" x14ac:dyDescent="0.3">
      <c r="A381" s="33">
        <v>1854</v>
      </c>
      <c r="B381" s="34" t="s">
        <v>432</v>
      </c>
      <c r="C381" s="35">
        <v>6382</v>
      </c>
      <c r="D381" s="35">
        <v>2556</v>
      </c>
      <c r="E381" s="36">
        <f t="shared" si="51"/>
        <v>2496.8701095461661</v>
      </c>
      <c r="F381" s="37">
        <f t="shared" si="58"/>
        <v>0.73393512691055507</v>
      </c>
      <c r="G381" s="38">
        <f t="shared" si="52"/>
        <v>543.0965798955616</v>
      </c>
      <c r="H381" s="38">
        <f t="shared" si="53"/>
        <v>197.73525061105397</v>
      </c>
      <c r="I381" s="36">
        <f t="shared" si="54"/>
        <v>740.83183050661557</v>
      </c>
      <c r="J381" s="39">
        <f t="shared" si="60"/>
        <v>-36.105445463109675</v>
      </c>
      <c r="K381" s="36">
        <f t="shared" si="55"/>
        <v>704.72638504350584</v>
      </c>
      <c r="L381" s="36">
        <f t="shared" si="56"/>
        <v>1893566.1587749093</v>
      </c>
      <c r="M381" s="36">
        <f t="shared" si="57"/>
        <v>1801280.640171201</v>
      </c>
      <c r="N381" s="40">
        <f>jan!M381</f>
        <v>1823342.698099592</v>
      </c>
      <c r="O381" s="40">
        <f t="shared" si="59"/>
        <v>-22062.057928391034</v>
      </c>
      <c r="P381" s="4"/>
      <c r="Q381" s="64"/>
      <c r="R381" s="4"/>
    </row>
    <row r="382" spans="1:18" s="34" customFormat="1" x14ac:dyDescent="0.3">
      <c r="A382" s="33">
        <v>1856</v>
      </c>
      <c r="B382" s="34" t="s">
        <v>433</v>
      </c>
      <c r="C382" s="35">
        <v>1368</v>
      </c>
      <c r="D382" s="35">
        <v>551</v>
      </c>
      <c r="E382" s="36">
        <f t="shared" si="51"/>
        <v>2482.7586206896553</v>
      </c>
      <c r="F382" s="37">
        <f t="shared" si="58"/>
        <v>0.72978716690045964</v>
      </c>
      <c r="G382" s="38">
        <f t="shared" si="52"/>
        <v>551.56347320946804</v>
      </c>
      <c r="H382" s="38">
        <f t="shared" si="53"/>
        <v>202.67427171083273</v>
      </c>
      <c r="I382" s="36">
        <f t="shared" si="54"/>
        <v>754.23774492030077</v>
      </c>
      <c r="J382" s="39">
        <f t="shared" si="60"/>
        <v>-36.105445463109675</v>
      </c>
      <c r="K382" s="36">
        <f t="shared" si="55"/>
        <v>718.13229945719104</v>
      </c>
      <c r="L382" s="36">
        <f t="shared" si="56"/>
        <v>415584.99745108571</v>
      </c>
      <c r="M382" s="36">
        <f t="shared" si="57"/>
        <v>395690.89700091229</v>
      </c>
      <c r="N382" s="40">
        <f>jan!M382</f>
        <v>284614.11449643027</v>
      </c>
      <c r="O382" s="40">
        <f t="shared" si="59"/>
        <v>111076.78250448202</v>
      </c>
      <c r="P382" s="4"/>
      <c r="Q382" s="64"/>
      <c r="R382" s="4"/>
    </row>
    <row r="383" spans="1:18" s="34" customFormat="1" x14ac:dyDescent="0.3">
      <c r="A383" s="33">
        <v>1857</v>
      </c>
      <c r="B383" s="34" t="s">
        <v>434</v>
      </c>
      <c r="C383" s="35">
        <v>2848</v>
      </c>
      <c r="D383" s="35">
        <v>765</v>
      </c>
      <c r="E383" s="36">
        <f t="shared" si="51"/>
        <v>3722.875816993464</v>
      </c>
      <c r="F383" s="37">
        <f t="shared" si="58"/>
        <v>1.0943097619579296</v>
      </c>
      <c r="G383" s="38">
        <f t="shared" si="52"/>
        <v>-192.50684457281713</v>
      </c>
      <c r="H383" s="38">
        <f t="shared" si="53"/>
        <v>0</v>
      </c>
      <c r="I383" s="36">
        <f t="shared" si="54"/>
        <v>-192.50684457281713</v>
      </c>
      <c r="J383" s="39">
        <f t="shared" si="60"/>
        <v>-36.105445463109675</v>
      </c>
      <c r="K383" s="36">
        <f t="shared" si="55"/>
        <v>-228.6122900359268</v>
      </c>
      <c r="L383" s="36">
        <f t="shared" si="56"/>
        <v>-147267.73609820512</v>
      </c>
      <c r="M383" s="36">
        <f t="shared" si="57"/>
        <v>-174888.40187748399</v>
      </c>
      <c r="N383" s="40">
        <f>jan!M383</f>
        <v>-70217.29664298681</v>
      </c>
      <c r="O383" s="40">
        <f t="shared" si="59"/>
        <v>-104671.10523449718</v>
      </c>
      <c r="P383" s="4"/>
      <c r="Q383" s="64"/>
      <c r="R383" s="4"/>
    </row>
    <row r="384" spans="1:18" s="34" customFormat="1" x14ac:dyDescent="0.3">
      <c r="A384" s="33">
        <v>1859</v>
      </c>
      <c r="B384" s="34" t="s">
        <v>435</v>
      </c>
      <c r="C384" s="35">
        <v>3520</v>
      </c>
      <c r="D384" s="35">
        <v>1336</v>
      </c>
      <c r="E384" s="36">
        <f t="shared" si="51"/>
        <v>2634.7305389221556</v>
      </c>
      <c r="F384" s="37">
        <f t="shared" si="58"/>
        <v>0.77445810459496545</v>
      </c>
      <c r="G384" s="38">
        <f t="shared" si="52"/>
        <v>460.38032226996791</v>
      </c>
      <c r="H384" s="38">
        <f t="shared" si="53"/>
        <v>149.48410032945765</v>
      </c>
      <c r="I384" s="36">
        <f t="shared" si="54"/>
        <v>609.86442259942555</v>
      </c>
      <c r="J384" s="39">
        <f t="shared" si="60"/>
        <v>-36.105445463109675</v>
      </c>
      <c r="K384" s="36">
        <f t="shared" si="55"/>
        <v>573.75897713631593</v>
      </c>
      <c r="L384" s="36">
        <f t="shared" si="56"/>
        <v>814778.86859283259</v>
      </c>
      <c r="M384" s="36">
        <f t="shared" si="57"/>
        <v>766541.99345411814</v>
      </c>
      <c r="N384" s="40">
        <f>jan!M384</f>
        <v>532405.72952310462</v>
      </c>
      <c r="O384" s="40">
        <f t="shared" si="59"/>
        <v>234136.26393101353</v>
      </c>
      <c r="P384" s="4"/>
      <c r="Q384" s="64"/>
      <c r="R384" s="4"/>
    </row>
    <row r="385" spans="1:18" s="34" customFormat="1" x14ac:dyDescent="0.3">
      <c r="A385" s="33">
        <v>1860</v>
      </c>
      <c r="B385" s="34" t="s">
        <v>436</v>
      </c>
      <c r="C385" s="35">
        <v>31446</v>
      </c>
      <c r="D385" s="35">
        <v>11198</v>
      </c>
      <c r="E385" s="36">
        <f t="shared" si="51"/>
        <v>2808.180032148598</v>
      </c>
      <c r="F385" s="37">
        <f t="shared" si="58"/>
        <v>0.825442204783845</v>
      </c>
      <c r="G385" s="38">
        <f t="shared" si="52"/>
        <v>356.31062633410244</v>
      </c>
      <c r="H385" s="38">
        <f t="shared" si="53"/>
        <v>88.776777700202814</v>
      </c>
      <c r="I385" s="36">
        <f t="shared" si="54"/>
        <v>445.08740403430522</v>
      </c>
      <c r="J385" s="39">
        <f t="shared" si="60"/>
        <v>-36.105445463109675</v>
      </c>
      <c r="K385" s="36">
        <f t="shared" si="55"/>
        <v>408.98195857119555</v>
      </c>
      <c r="L385" s="36">
        <f t="shared" si="56"/>
        <v>4984088.75037615</v>
      </c>
      <c r="M385" s="36">
        <f t="shared" si="57"/>
        <v>4579779.9720802475</v>
      </c>
      <c r="N385" s="40">
        <f>jan!M385</f>
        <v>4736690.3886225503</v>
      </c>
      <c r="O385" s="40">
        <f t="shared" si="59"/>
        <v>-156910.41654230282</v>
      </c>
      <c r="P385" s="4"/>
      <c r="Q385" s="64"/>
      <c r="R385" s="4"/>
    </row>
    <row r="386" spans="1:18" s="34" customFormat="1" x14ac:dyDescent="0.3">
      <c r="A386" s="33">
        <v>1865</v>
      </c>
      <c r="B386" s="34" t="s">
        <v>437</v>
      </c>
      <c r="C386" s="35">
        <v>25850</v>
      </c>
      <c r="D386" s="35">
        <v>9350</v>
      </c>
      <c r="E386" s="36">
        <f t="shared" si="51"/>
        <v>2764.705882352941</v>
      </c>
      <c r="F386" s="37">
        <f t="shared" si="58"/>
        <v>0.81266332392592022</v>
      </c>
      <c r="G386" s="38">
        <f t="shared" si="52"/>
        <v>382.39511621149666</v>
      </c>
      <c r="H386" s="38">
        <f t="shared" si="53"/>
        <v>103.99273012868277</v>
      </c>
      <c r="I386" s="36">
        <f t="shared" si="54"/>
        <v>486.38784634017941</v>
      </c>
      <c r="J386" s="39">
        <f t="shared" si="60"/>
        <v>-36.105445463109675</v>
      </c>
      <c r="K386" s="36">
        <f t="shared" si="55"/>
        <v>450.28240087706973</v>
      </c>
      <c r="L386" s="36">
        <f t="shared" si="56"/>
        <v>4547726.3632806772</v>
      </c>
      <c r="M386" s="36">
        <f t="shared" si="57"/>
        <v>4210140.4482006021</v>
      </c>
      <c r="N386" s="40">
        <f>jan!M386</f>
        <v>3387550.1280247206</v>
      </c>
      <c r="O386" s="40">
        <f t="shared" si="59"/>
        <v>822590.3201758815</v>
      </c>
      <c r="P386" s="4"/>
      <c r="Q386" s="64"/>
      <c r="R386" s="4"/>
    </row>
    <row r="387" spans="1:18" s="34" customFormat="1" x14ac:dyDescent="0.3">
      <c r="A387" s="33">
        <v>1866</v>
      </c>
      <c r="B387" s="34" t="s">
        <v>438</v>
      </c>
      <c r="C387" s="35">
        <v>22707</v>
      </c>
      <c r="D387" s="35">
        <v>8082</v>
      </c>
      <c r="E387" s="36">
        <f t="shared" si="51"/>
        <v>2809.5768374164809</v>
      </c>
      <c r="F387" s="37">
        <f t="shared" si="58"/>
        <v>0.82585278459239553</v>
      </c>
      <c r="G387" s="38">
        <f t="shared" si="52"/>
        <v>355.47254317337274</v>
      </c>
      <c r="H387" s="38">
        <f t="shared" si="53"/>
        <v>88.287895856443811</v>
      </c>
      <c r="I387" s="36">
        <f t="shared" si="54"/>
        <v>443.76043902981655</v>
      </c>
      <c r="J387" s="39">
        <f t="shared" si="60"/>
        <v>-36.105445463109675</v>
      </c>
      <c r="K387" s="36">
        <f t="shared" si="55"/>
        <v>407.65499356670688</v>
      </c>
      <c r="L387" s="36">
        <f t="shared" si="56"/>
        <v>3586471.8682389772</v>
      </c>
      <c r="M387" s="36">
        <f t="shared" si="57"/>
        <v>3294667.6580061251</v>
      </c>
      <c r="N387" s="40">
        <f>jan!M387</f>
        <v>2202503.6721599791</v>
      </c>
      <c r="O387" s="40">
        <f t="shared" si="59"/>
        <v>1092163.985846146</v>
      </c>
      <c r="P387" s="4"/>
      <c r="Q387" s="64"/>
      <c r="R387" s="4"/>
    </row>
    <row r="388" spans="1:18" s="34" customFormat="1" x14ac:dyDescent="0.3">
      <c r="A388" s="33">
        <v>1867</v>
      </c>
      <c r="B388" s="34" t="s">
        <v>194</v>
      </c>
      <c r="C388" s="35">
        <v>6892</v>
      </c>
      <c r="D388" s="35">
        <v>2632</v>
      </c>
      <c r="E388" s="36">
        <f t="shared" si="51"/>
        <v>2618.5410334346507</v>
      </c>
      <c r="F388" s="37">
        <f t="shared" si="58"/>
        <v>0.76969932810949149</v>
      </c>
      <c r="G388" s="38">
        <f t="shared" si="52"/>
        <v>470.09402556247085</v>
      </c>
      <c r="H388" s="38">
        <f t="shared" si="53"/>
        <v>155.15042725008436</v>
      </c>
      <c r="I388" s="36">
        <f t="shared" si="54"/>
        <v>625.24445281255521</v>
      </c>
      <c r="J388" s="39">
        <f t="shared" si="60"/>
        <v>-36.105445463109675</v>
      </c>
      <c r="K388" s="36">
        <f t="shared" si="55"/>
        <v>589.13900734944559</v>
      </c>
      <c r="L388" s="36">
        <f t="shared" si="56"/>
        <v>1645643.3998026452</v>
      </c>
      <c r="M388" s="36">
        <f t="shared" si="57"/>
        <v>1550613.8673437408</v>
      </c>
      <c r="N388" s="40">
        <f>jan!M388</f>
        <v>1229211.8863059964</v>
      </c>
      <c r="O388" s="40">
        <f t="shared" si="59"/>
        <v>321401.98103774432</v>
      </c>
      <c r="P388" s="4"/>
      <c r="Q388" s="64"/>
      <c r="R388" s="4"/>
    </row>
    <row r="389" spans="1:18" s="34" customFormat="1" x14ac:dyDescent="0.3">
      <c r="A389" s="33">
        <v>1868</v>
      </c>
      <c r="B389" s="34" t="s">
        <v>439</v>
      </c>
      <c r="C389" s="35">
        <v>14777</v>
      </c>
      <c r="D389" s="35">
        <v>4529</v>
      </c>
      <c r="E389" s="36">
        <f t="shared" si="51"/>
        <v>3262.7511591962907</v>
      </c>
      <c r="F389" s="37">
        <f t="shared" si="58"/>
        <v>0.95905977525500685</v>
      </c>
      <c r="G389" s="38">
        <f t="shared" si="52"/>
        <v>83.567950105486844</v>
      </c>
      <c r="H389" s="38">
        <f t="shared" si="53"/>
        <v>0</v>
      </c>
      <c r="I389" s="36">
        <f t="shared" si="54"/>
        <v>83.567950105486844</v>
      </c>
      <c r="J389" s="39">
        <f t="shared" si="60"/>
        <v>-36.105445463109675</v>
      </c>
      <c r="K389" s="36">
        <f t="shared" si="55"/>
        <v>47.462504642377169</v>
      </c>
      <c r="L389" s="36">
        <f t="shared" si="56"/>
        <v>378479.2460277499</v>
      </c>
      <c r="M389" s="36">
        <f t="shared" si="57"/>
        <v>214957.6835253262</v>
      </c>
      <c r="N389" s="40">
        <f>jan!M389</f>
        <v>465686.61895936279</v>
      </c>
      <c r="O389" s="40">
        <f t="shared" si="59"/>
        <v>-250728.9354340366</v>
      </c>
      <c r="P389" s="4"/>
      <c r="Q389" s="64"/>
      <c r="R389" s="4"/>
    </row>
    <row r="390" spans="1:18" s="34" customFormat="1" x14ac:dyDescent="0.3">
      <c r="A390" s="33">
        <v>1870</v>
      </c>
      <c r="B390" s="34" t="s">
        <v>440</v>
      </c>
      <c r="C390" s="35">
        <v>30502</v>
      </c>
      <c r="D390" s="35">
        <v>10214</v>
      </c>
      <c r="E390" s="36">
        <f t="shared" si="51"/>
        <v>2986.2933228901506</v>
      </c>
      <c r="F390" s="37">
        <f t="shared" si="58"/>
        <v>0.87779719119065436</v>
      </c>
      <c r="G390" s="38">
        <f t="shared" si="52"/>
        <v>249.44265188917086</v>
      </c>
      <c r="H390" s="38">
        <f t="shared" si="53"/>
        <v>26.437125940659392</v>
      </c>
      <c r="I390" s="36">
        <f t="shared" si="54"/>
        <v>275.87977782983023</v>
      </c>
      <c r="J390" s="39">
        <f t="shared" si="60"/>
        <v>-36.105445463109675</v>
      </c>
      <c r="K390" s="36">
        <f t="shared" si="55"/>
        <v>239.77433236672056</v>
      </c>
      <c r="L390" s="36">
        <f t="shared" si="56"/>
        <v>2817836.0507538859</v>
      </c>
      <c r="M390" s="36">
        <f t="shared" si="57"/>
        <v>2449055.0307936836</v>
      </c>
      <c r="N390" s="40">
        <f>jan!M390</f>
        <v>1306640.4341026589</v>
      </c>
      <c r="O390" s="40">
        <f t="shared" si="59"/>
        <v>1142414.5966910247</v>
      </c>
      <c r="P390" s="4"/>
      <c r="Q390" s="64"/>
      <c r="R390" s="4"/>
    </row>
    <row r="391" spans="1:18" s="34" customFormat="1" x14ac:dyDescent="0.3">
      <c r="A391" s="33">
        <v>1871</v>
      </c>
      <c r="B391" s="34" t="s">
        <v>441</v>
      </c>
      <c r="C391" s="35">
        <v>13639</v>
      </c>
      <c r="D391" s="35">
        <v>4980</v>
      </c>
      <c r="E391" s="36">
        <f t="shared" si="51"/>
        <v>2738.7550200803212</v>
      </c>
      <c r="F391" s="37">
        <f t="shared" si="58"/>
        <v>0.80503527418369503</v>
      </c>
      <c r="G391" s="38">
        <f t="shared" si="52"/>
        <v>397.96563357506858</v>
      </c>
      <c r="H391" s="38">
        <f t="shared" si="53"/>
        <v>113.07553192409971</v>
      </c>
      <c r="I391" s="36">
        <f t="shared" si="54"/>
        <v>511.0411654991683</v>
      </c>
      <c r="J391" s="39">
        <f t="shared" si="60"/>
        <v>-36.105445463109675</v>
      </c>
      <c r="K391" s="36">
        <f t="shared" si="55"/>
        <v>474.93572003605863</v>
      </c>
      <c r="L391" s="36">
        <f t="shared" si="56"/>
        <v>2544985.0041858582</v>
      </c>
      <c r="M391" s="36">
        <f t="shared" si="57"/>
        <v>2365179.8857795722</v>
      </c>
      <c r="N391" s="40">
        <f>jan!M391</f>
        <v>1995846.8061564837</v>
      </c>
      <c r="O391" s="40">
        <f t="shared" si="59"/>
        <v>369333.07962308847</v>
      </c>
      <c r="P391" s="4"/>
      <c r="Q391" s="64"/>
      <c r="R391" s="4"/>
    </row>
    <row r="392" spans="1:18" s="34" customFormat="1" x14ac:dyDescent="0.3">
      <c r="A392" s="33">
        <v>1874</v>
      </c>
      <c r="B392" s="34" t="s">
        <v>442</v>
      </c>
      <c r="C392" s="35">
        <v>3575</v>
      </c>
      <c r="D392" s="35">
        <v>1062</v>
      </c>
      <c r="E392" s="36">
        <f t="shared" ref="E392:E435" si="61">(C392*1000)/D392</f>
        <v>3366.2900188323915</v>
      </c>
      <c r="F392" s="37">
        <f t="shared" si="58"/>
        <v>0.98949420025639712</v>
      </c>
      <c r="G392" s="38">
        <f t="shared" ref="G392:G435" si="62">(E$437-E392)*0.6</f>
        <v>21.444634323826357</v>
      </c>
      <c r="H392" s="38">
        <f t="shared" ref="H392:H435" si="63">IF(E392&gt;=E$437*0.9,0,IF(E392&lt;0.9*E$437,(E$437*0.9-E392)*0.35))</f>
        <v>0</v>
      </c>
      <c r="I392" s="36">
        <f t="shared" ref="I392:I435" si="64">G392+H392</f>
        <v>21.444634323826357</v>
      </c>
      <c r="J392" s="39">
        <f t="shared" si="60"/>
        <v>-36.105445463109675</v>
      </c>
      <c r="K392" s="36">
        <f t="shared" ref="K392:K435" si="65">I392+J392</f>
        <v>-14.660811139283318</v>
      </c>
      <c r="L392" s="36">
        <f t="shared" ref="L392:L435" si="66">(I392*D392)</f>
        <v>22774.20165190359</v>
      </c>
      <c r="M392" s="36">
        <f t="shared" ref="M392:M435" si="67">(K392*D392)</f>
        <v>-15569.781429918883</v>
      </c>
      <c r="N392" s="40">
        <f>jan!M392</f>
        <v>-45009.894163205201</v>
      </c>
      <c r="O392" s="40">
        <f t="shared" si="59"/>
        <v>29440.112733286318</v>
      </c>
      <c r="P392" s="4"/>
      <c r="Q392" s="64"/>
      <c r="R392" s="4"/>
    </row>
    <row r="393" spans="1:18" s="34" customFormat="1" x14ac:dyDescent="0.3">
      <c r="A393" s="33">
        <v>1902</v>
      </c>
      <c r="B393" s="34" t="s">
        <v>443</v>
      </c>
      <c r="C393" s="35">
        <v>256509</v>
      </c>
      <c r="D393" s="35">
        <v>73480</v>
      </c>
      <c r="E393" s="36">
        <f t="shared" si="61"/>
        <v>3490.868263473054</v>
      </c>
      <c r="F393" s="37">
        <f t="shared" ref="F393:F435" si="68">IF(ISNUMBER(C393),E393/E$437,"")</f>
        <v>1.0261129852869317</v>
      </c>
      <c r="G393" s="38">
        <f t="shared" si="62"/>
        <v>-53.302312460571102</v>
      </c>
      <c r="H393" s="38">
        <f t="shared" si="63"/>
        <v>0</v>
      </c>
      <c r="I393" s="36">
        <f t="shared" si="64"/>
        <v>-53.302312460571102</v>
      </c>
      <c r="J393" s="39">
        <f t="shared" si="60"/>
        <v>-36.105445463109675</v>
      </c>
      <c r="K393" s="36">
        <f t="shared" si="65"/>
        <v>-89.407757923680776</v>
      </c>
      <c r="L393" s="36">
        <f t="shared" si="66"/>
        <v>-3916653.9196027648</v>
      </c>
      <c r="M393" s="36">
        <f t="shared" si="67"/>
        <v>-6569682.0522320634</v>
      </c>
      <c r="N393" s="40">
        <f>jan!M393</f>
        <v>-9574657.4605577458</v>
      </c>
      <c r="O393" s="40">
        <f t="shared" ref="O393:O437" si="69">M393-N393</f>
        <v>3004975.4083256824</v>
      </c>
      <c r="P393" s="4"/>
      <c r="Q393" s="64"/>
      <c r="R393" s="4"/>
    </row>
    <row r="394" spans="1:18" s="34" customFormat="1" x14ac:dyDescent="0.3">
      <c r="A394" s="33">
        <v>1903</v>
      </c>
      <c r="B394" s="34" t="s">
        <v>444</v>
      </c>
      <c r="C394" s="35">
        <v>75527</v>
      </c>
      <c r="D394" s="35">
        <v>24695</v>
      </c>
      <c r="E394" s="36">
        <f t="shared" si="61"/>
        <v>3058.3923871228994</v>
      </c>
      <c r="F394" s="37">
        <f t="shared" si="68"/>
        <v>0.89899013817475393</v>
      </c>
      <c r="G394" s="38">
        <f t="shared" si="62"/>
        <v>206.18321334952159</v>
      </c>
      <c r="H394" s="38">
        <f t="shared" si="63"/>
        <v>1.2024534591973177</v>
      </c>
      <c r="I394" s="36">
        <f t="shared" si="64"/>
        <v>207.38566680871892</v>
      </c>
      <c r="J394" s="39">
        <f t="shared" ref="J394:J435" si="70">I$439</f>
        <v>-36.105445463109675</v>
      </c>
      <c r="K394" s="36">
        <f t="shared" si="65"/>
        <v>171.28022134560925</v>
      </c>
      <c r="L394" s="36">
        <f t="shared" si="66"/>
        <v>5121389.0418413142</v>
      </c>
      <c r="M394" s="36">
        <f t="shared" si="67"/>
        <v>4229765.0661298204</v>
      </c>
      <c r="N394" s="40">
        <f>jan!M394</f>
        <v>2789237.724707766</v>
      </c>
      <c r="O394" s="40">
        <f t="shared" si="69"/>
        <v>1440527.3414220545</v>
      </c>
      <c r="P394" s="4"/>
      <c r="Q394" s="64"/>
      <c r="R394" s="4"/>
    </row>
    <row r="395" spans="1:18" s="34" customFormat="1" x14ac:dyDescent="0.3">
      <c r="A395" s="33">
        <v>1911</v>
      </c>
      <c r="B395" s="34" t="s">
        <v>445</v>
      </c>
      <c r="C395" s="35">
        <v>7813</v>
      </c>
      <c r="D395" s="35">
        <v>3029</v>
      </c>
      <c r="E395" s="36">
        <f t="shared" si="61"/>
        <v>2579.3991416309013</v>
      </c>
      <c r="F395" s="37">
        <f t="shared" si="68"/>
        <v>0.75819388006128463</v>
      </c>
      <c r="G395" s="38">
        <f t="shared" si="62"/>
        <v>493.57916064472045</v>
      </c>
      <c r="H395" s="38">
        <f t="shared" si="63"/>
        <v>168.85008938139663</v>
      </c>
      <c r="I395" s="36">
        <f t="shared" si="64"/>
        <v>662.42925002611707</v>
      </c>
      <c r="J395" s="39">
        <f t="shared" si="70"/>
        <v>-36.105445463109675</v>
      </c>
      <c r="K395" s="36">
        <f t="shared" si="65"/>
        <v>626.32380456300734</v>
      </c>
      <c r="L395" s="36">
        <f t="shared" si="66"/>
        <v>2006498.1983291085</v>
      </c>
      <c r="M395" s="36">
        <f t="shared" si="67"/>
        <v>1897134.8040213492</v>
      </c>
      <c r="N395" s="40">
        <f>jan!M395</f>
        <v>1444147.6457526081</v>
      </c>
      <c r="O395" s="40">
        <f t="shared" si="69"/>
        <v>452987.1582687411</v>
      </c>
      <c r="P395" s="4"/>
      <c r="Q395" s="64"/>
      <c r="R395" s="4"/>
    </row>
    <row r="396" spans="1:18" s="34" customFormat="1" x14ac:dyDescent="0.3">
      <c r="A396" s="33">
        <v>1913</v>
      </c>
      <c r="B396" s="34" t="s">
        <v>446</v>
      </c>
      <c r="C396" s="35">
        <v>8253</v>
      </c>
      <c r="D396" s="35">
        <v>3041</v>
      </c>
      <c r="E396" s="36">
        <f t="shared" si="61"/>
        <v>2713.9098980598487</v>
      </c>
      <c r="F396" s="37">
        <f t="shared" si="68"/>
        <v>0.797732248001641</v>
      </c>
      <c r="G396" s="38">
        <f t="shared" si="62"/>
        <v>412.872706787352</v>
      </c>
      <c r="H396" s="38">
        <f t="shared" si="63"/>
        <v>121.77132463126506</v>
      </c>
      <c r="I396" s="36">
        <f t="shared" si="64"/>
        <v>534.64403141861703</v>
      </c>
      <c r="J396" s="39">
        <f t="shared" si="70"/>
        <v>-36.105445463109675</v>
      </c>
      <c r="K396" s="36">
        <f t="shared" si="65"/>
        <v>498.53858595550736</v>
      </c>
      <c r="L396" s="36">
        <f t="shared" si="66"/>
        <v>1625852.4995440145</v>
      </c>
      <c r="M396" s="36">
        <f t="shared" si="67"/>
        <v>1516055.839890698</v>
      </c>
      <c r="N396" s="40">
        <f>jan!M396</f>
        <v>1224587.5175746719</v>
      </c>
      <c r="O396" s="40">
        <f t="shared" si="69"/>
        <v>291468.32231602608</v>
      </c>
      <c r="P396" s="4"/>
      <c r="Q396" s="64"/>
      <c r="R396" s="4"/>
    </row>
    <row r="397" spans="1:18" s="34" customFormat="1" x14ac:dyDescent="0.3">
      <c r="A397" s="33">
        <v>1917</v>
      </c>
      <c r="B397" s="34" t="s">
        <v>447</v>
      </c>
      <c r="C397" s="35">
        <v>4036</v>
      </c>
      <c r="D397" s="35">
        <v>1403</v>
      </c>
      <c r="E397" s="36">
        <f t="shared" si="61"/>
        <v>2876.6928011404134</v>
      </c>
      <c r="F397" s="37">
        <f t="shared" si="68"/>
        <v>0.84558098878095944</v>
      </c>
      <c r="G397" s="38">
        <f t="shared" si="62"/>
        <v>315.20296493901321</v>
      </c>
      <c r="H397" s="38">
        <f t="shared" si="63"/>
        <v>64.797308553067424</v>
      </c>
      <c r="I397" s="36">
        <f t="shared" si="64"/>
        <v>380.00027349208062</v>
      </c>
      <c r="J397" s="39">
        <f t="shared" si="70"/>
        <v>-36.105445463109675</v>
      </c>
      <c r="K397" s="36">
        <f t="shared" si="65"/>
        <v>343.89482802897095</v>
      </c>
      <c r="L397" s="36">
        <f t="shared" si="66"/>
        <v>533140.38370938913</v>
      </c>
      <c r="M397" s="36">
        <f t="shared" si="67"/>
        <v>482484.44372464623</v>
      </c>
      <c r="N397" s="40">
        <f>jan!M397</f>
        <v>224820.82720247016</v>
      </c>
      <c r="O397" s="40">
        <f t="shared" si="69"/>
        <v>257663.61652217607</v>
      </c>
      <c r="P397" s="4"/>
      <c r="Q397" s="64"/>
      <c r="R397" s="4"/>
    </row>
    <row r="398" spans="1:18" s="34" customFormat="1" x14ac:dyDescent="0.3">
      <c r="A398" s="33">
        <v>1919</v>
      </c>
      <c r="B398" s="34" t="s">
        <v>448</v>
      </c>
      <c r="C398" s="35">
        <v>3066</v>
      </c>
      <c r="D398" s="35">
        <v>1137</v>
      </c>
      <c r="E398" s="36">
        <f t="shared" si="61"/>
        <v>2696.569920844327</v>
      </c>
      <c r="F398" s="37">
        <f t="shared" si="68"/>
        <v>0.79263529949413003</v>
      </c>
      <c r="G398" s="38">
        <f t="shared" si="62"/>
        <v>423.27669311666506</v>
      </c>
      <c r="H398" s="38">
        <f t="shared" si="63"/>
        <v>127.84031665669765</v>
      </c>
      <c r="I398" s="36">
        <f t="shared" si="64"/>
        <v>551.11700977336272</v>
      </c>
      <c r="J398" s="39">
        <f t="shared" si="70"/>
        <v>-36.105445463109675</v>
      </c>
      <c r="K398" s="36">
        <f t="shared" si="65"/>
        <v>515.01156431025311</v>
      </c>
      <c r="L398" s="36">
        <f t="shared" si="66"/>
        <v>626620.04011231347</v>
      </c>
      <c r="M398" s="36">
        <f t="shared" si="67"/>
        <v>585568.14862075774</v>
      </c>
      <c r="N398" s="40">
        <f>jan!M398</f>
        <v>516577.85514054639</v>
      </c>
      <c r="O398" s="40">
        <f t="shared" si="69"/>
        <v>68990.293480211345</v>
      </c>
      <c r="P398" s="4"/>
      <c r="Q398" s="64"/>
      <c r="R398" s="4"/>
    </row>
    <row r="399" spans="1:18" s="34" customFormat="1" x14ac:dyDescent="0.3">
      <c r="A399" s="33">
        <v>1920</v>
      </c>
      <c r="B399" s="34" t="s">
        <v>449</v>
      </c>
      <c r="C399" s="35">
        <v>2173</v>
      </c>
      <c r="D399" s="35">
        <v>1051</v>
      </c>
      <c r="E399" s="36">
        <f t="shared" si="61"/>
        <v>2067.5547098001903</v>
      </c>
      <c r="F399" s="37">
        <f t="shared" si="68"/>
        <v>0.60774127678092638</v>
      </c>
      <c r="G399" s="38">
        <f t="shared" si="62"/>
        <v>800.68581974314714</v>
      </c>
      <c r="H399" s="38">
        <f t="shared" si="63"/>
        <v>347.99564052214549</v>
      </c>
      <c r="I399" s="36">
        <f t="shared" si="64"/>
        <v>1148.6814602652926</v>
      </c>
      <c r="J399" s="39">
        <f t="shared" si="70"/>
        <v>-36.105445463109675</v>
      </c>
      <c r="K399" s="36">
        <f t="shared" si="65"/>
        <v>1112.576014802183</v>
      </c>
      <c r="L399" s="36">
        <f t="shared" si="66"/>
        <v>1207264.2147388225</v>
      </c>
      <c r="M399" s="36">
        <f t="shared" si="67"/>
        <v>1169317.3915570942</v>
      </c>
      <c r="N399" s="40">
        <f>jan!M399</f>
        <v>992208.77374908887</v>
      </c>
      <c r="O399" s="40">
        <f t="shared" si="69"/>
        <v>177108.61780800531</v>
      </c>
      <c r="P399" s="4"/>
      <c r="Q399" s="64"/>
      <c r="R399" s="4"/>
    </row>
    <row r="400" spans="1:18" s="34" customFormat="1" x14ac:dyDescent="0.3">
      <c r="A400" s="33">
        <v>1922</v>
      </c>
      <c r="B400" s="34" t="s">
        <v>450</v>
      </c>
      <c r="C400" s="35">
        <v>19104</v>
      </c>
      <c r="D400" s="35">
        <v>4019</v>
      </c>
      <c r="E400" s="36">
        <f t="shared" si="61"/>
        <v>4753.4212490669324</v>
      </c>
      <c r="F400" s="37">
        <f t="shared" si="68"/>
        <v>1.3972304023165141</v>
      </c>
      <c r="G400" s="38">
        <f t="shared" si="62"/>
        <v>-810.83410381689816</v>
      </c>
      <c r="H400" s="38">
        <f t="shared" si="63"/>
        <v>0</v>
      </c>
      <c r="I400" s="36">
        <f t="shared" si="64"/>
        <v>-810.83410381689816</v>
      </c>
      <c r="J400" s="39">
        <f t="shared" si="70"/>
        <v>-36.105445463109675</v>
      </c>
      <c r="K400" s="36">
        <f t="shared" si="65"/>
        <v>-846.9395492800079</v>
      </c>
      <c r="L400" s="36">
        <f t="shared" si="66"/>
        <v>-3258742.2632401139</v>
      </c>
      <c r="M400" s="36">
        <f t="shared" si="67"/>
        <v>-3403850.0485563516</v>
      </c>
      <c r="N400" s="40">
        <f>jan!M400</f>
        <v>-219701.84994531234</v>
      </c>
      <c r="O400" s="40">
        <f t="shared" si="69"/>
        <v>-3184148.1986110392</v>
      </c>
      <c r="P400" s="4"/>
      <c r="Q400" s="64"/>
      <c r="R400" s="4"/>
    </row>
    <row r="401" spans="1:18" s="34" customFormat="1" x14ac:dyDescent="0.3">
      <c r="A401" s="33">
        <v>1923</v>
      </c>
      <c r="B401" s="34" t="s">
        <v>451</v>
      </c>
      <c r="C401" s="35">
        <v>5681</v>
      </c>
      <c r="D401" s="35">
        <v>2230</v>
      </c>
      <c r="E401" s="36">
        <f t="shared" si="61"/>
        <v>2547.5336322869957</v>
      </c>
      <c r="F401" s="37">
        <f t="shared" si="68"/>
        <v>0.74882726681417433</v>
      </c>
      <c r="G401" s="38">
        <f t="shared" si="62"/>
        <v>512.69846625106379</v>
      </c>
      <c r="H401" s="38">
        <f t="shared" si="63"/>
        <v>180.0030176517636</v>
      </c>
      <c r="I401" s="36">
        <f t="shared" si="64"/>
        <v>692.70148390282736</v>
      </c>
      <c r="J401" s="39">
        <f t="shared" si="70"/>
        <v>-36.105445463109675</v>
      </c>
      <c r="K401" s="36">
        <f t="shared" si="65"/>
        <v>656.59603843971763</v>
      </c>
      <c r="L401" s="36">
        <f t="shared" si="66"/>
        <v>1544724.309103305</v>
      </c>
      <c r="M401" s="36">
        <f t="shared" si="67"/>
        <v>1464209.1657205704</v>
      </c>
      <c r="N401" s="40">
        <f>jan!M401</f>
        <v>1298926.1802668585</v>
      </c>
      <c r="O401" s="40">
        <f t="shared" si="69"/>
        <v>165282.98545371182</v>
      </c>
      <c r="P401" s="4"/>
      <c r="Q401" s="64"/>
      <c r="R401" s="4"/>
    </row>
    <row r="402" spans="1:18" s="34" customFormat="1" x14ac:dyDescent="0.3">
      <c r="A402" s="33">
        <v>1924</v>
      </c>
      <c r="B402" s="34" t="s">
        <v>452</v>
      </c>
      <c r="C402" s="35">
        <v>23515</v>
      </c>
      <c r="D402" s="35">
        <v>6741</v>
      </c>
      <c r="E402" s="36">
        <f t="shared" si="61"/>
        <v>3488.3548434950303</v>
      </c>
      <c r="F402" s="37">
        <f t="shared" si="68"/>
        <v>1.0253741854576985</v>
      </c>
      <c r="G402" s="38">
        <f t="shared" si="62"/>
        <v>-51.794260473756914</v>
      </c>
      <c r="H402" s="38">
        <f t="shared" si="63"/>
        <v>0</v>
      </c>
      <c r="I402" s="36">
        <f t="shared" si="64"/>
        <v>-51.794260473756914</v>
      </c>
      <c r="J402" s="39">
        <f t="shared" si="70"/>
        <v>-36.105445463109675</v>
      </c>
      <c r="K402" s="36">
        <f t="shared" si="65"/>
        <v>-87.899705936866582</v>
      </c>
      <c r="L402" s="36">
        <f t="shared" si="66"/>
        <v>-349145.10985359538</v>
      </c>
      <c r="M402" s="36">
        <f t="shared" si="67"/>
        <v>-592531.91772041761</v>
      </c>
      <c r="N402" s="40">
        <f>jan!M402</f>
        <v>100513.46840474011</v>
      </c>
      <c r="O402" s="40">
        <f t="shared" si="69"/>
        <v>-693045.3861251577</v>
      </c>
      <c r="P402" s="4"/>
      <c r="Q402" s="64"/>
      <c r="R402" s="4"/>
    </row>
    <row r="403" spans="1:18" s="34" customFormat="1" x14ac:dyDescent="0.3">
      <c r="A403" s="33">
        <v>1925</v>
      </c>
      <c r="B403" s="34" t="s">
        <v>453</v>
      </c>
      <c r="C403" s="35">
        <v>11676</v>
      </c>
      <c r="D403" s="35">
        <v>3452</v>
      </c>
      <c r="E403" s="36">
        <f t="shared" si="61"/>
        <v>3382.3870220162225</v>
      </c>
      <c r="F403" s="37">
        <f t="shared" si="68"/>
        <v>0.99422578642479087</v>
      </c>
      <c r="G403" s="38">
        <f t="shared" si="62"/>
        <v>11.786432413527745</v>
      </c>
      <c r="H403" s="38">
        <f t="shared" si="63"/>
        <v>0</v>
      </c>
      <c r="I403" s="36">
        <f t="shared" si="64"/>
        <v>11.786432413527745</v>
      </c>
      <c r="J403" s="39">
        <f t="shared" si="70"/>
        <v>-36.105445463109675</v>
      </c>
      <c r="K403" s="36">
        <f t="shared" si="65"/>
        <v>-24.31901304958193</v>
      </c>
      <c r="L403" s="36">
        <f t="shared" si="66"/>
        <v>40686.764691497774</v>
      </c>
      <c r="M403" s="36">
        <f t="shared" si="67"/>
        <v>-83949.233047156828</v>
      </c>
      <c r="N403" s="40">
        <f>jan!M403</f>
        <v>573153.12748035789</v>
      </c>
      <c r="O403" s="40">
        <f t="shared" si="69"/>
        <v>-657102.36052751471</v>
      </c>
      <c r="P403" s="4"/>
      <c r="Q403" s="64"/>
      <c r="R403" s="4"/>
    </row>
    <row r="404" spans="1:18" s="34" customFormat="1" x14ac:dyDescent="0.3">
      <c r="A404" s="33">
        <v>1926</v>
      </c>
      <c r="B404" s="34" t="s">
        <v>454</v>
      </c>
      <c r="C404" s="35">
        <v>2859</v>
      </c>
      <c r="D404" s="35">
        <v>1158</v>
      </c>
      <c r="E404" s="36">
        <f t="shared" si="61"/>
        <v>2468.9119170984454</v>
      </c>
      <c r="F404" s="37">
        <f t="shared" si="68"/>
        <v>0.72571703841493962</v>
      </c>
      <c r="G404" s="38">
        <f t="shared" si="62"/>
        <v>559.87149536419395</v>
      </c>
      <c r="H404" s="38">
        <f t="shared" si="63"/>
        <v>207.52061796775621</v>
      </c>
      <c r="I404" s="36">
        <f t="shared" si="64"/>
        <v>767.39211333195021</v>
      </c>
      <c r="J404" s="39">
        <f t="shared" si="70"/>
        <v>-36.105445463109675</v>
      </c>
      <c r="K404" s="36">
        <f t="shared" si="65"/>
        <v>731.2866678688406</v>
      </c>
      <c r="L404" s="36">
        <f t="shared" si="66"/>
        <v>888640.06723839836</v>
      </c>
      <c r="M404" s="36">
        <f t="shared" si="67"/>
        <v>846829.96139211743</v>
      </c>
      <c r="N404" s="40">
        <f>jan!M404</f>
        <v>728947.63082915836</v>
      </c>
      <c r="O404" s="40">
        <f t="shared" si="69"/>
        <v>117882.33056295908</v>
      </c>
      <c r="P404" s="4"/>
      <c r="Q404" s="64"/>
      <c r="R404" s="4"/>
    </row>
    <row r="405" spans="1:18" s="34" customFormat="1" x14ac:dyDescent="0.3">
      <c r="A405" s="33">
        <v>1927</v>
      </c>
      <c r="B405" s="34" t="s">
        <v>455</v>
      </c>
      <c r="C405" s="35">
        <v>4177</v>
      </c>
      <c r="D405" s="35">
        <v>1543</v>
      </c>
      <c r="E405" s="36">
        <f t="shared" si="61"/>
        <v>2707.0641607258585</v>
      </c>
      <c r="F405" s="37">
        <f t="shared" si="68"/>
        <v>0.79571999791309644</v>
      </c>
      <c r="G405" s="38">
        <f t="shared" si="62"/>
        <v>416.98014918774612</v>
      </c>
      <c r="H405" s="38">
        <f t="shared" si="63"/>
        <v>124.16733269816163</v>
      </c>
      <c r="I405" s="36">
        <f t="shared" si="64"/>
        <v>541.14748188590772</v>
      </c>
      <c r="J405" s="39">
        <f t="shared" si="70"/>
        <v>-36.105445463109675</v>
      </c>
      <c r="K405" s="36">
        <f t="shared" si="65"/>
        <v>505.04203642279805</v>
      </c>
      <c r="L405" s="36">
        <f t="shared" si="66"/>
        <v>834990.56454995566</v>
      </c>
      <c r="M405" s="36">
        <f t="shared" si="67"/>
        <v>779279.86220037739</v>
      </c>
      <c r="N405" s="40">
        <f>jan!M405</f>
        <v>679893.51845370536</v>
      </c>
      <c r="O405" s="40">
        <f t="shared" si="69"/>
        <v>99386.343746672035</v>
      </c>
      <c r="P405" s="4"/>
      <c r="Q405" s="64"/>
      <c r="R405" s="4"/>
    </row>
    <row r="406" spans="1:18" s="34" customFormat="1" x14ac:dyDescent="0.3">
      <c r="A406" s="33">
        <v>1928</v>
      </c>
      <c r="B406" s="34" t="s">
        <v>456</v>
      </c>
      <c r="C406" s="35">
        <v>2589</v>
      </c>
      <c r="D406" s="35">
        <v>913</v>
      </c>
      <c r="E406" s="36">
        <f t="shared" si="61"/>
        <v>2835.7064622124863</v>
      </c>
      <c r="F406" s="37">
        <f t="shared" si="68"/>
        <v>0.83353338015780409</v>
      </c>
      <c r="G406" s="38">
        <f t="shared" si="62"/>
        <v>339.79476829576953</v>
      </c>
      <c r="H406" s="38">
        <f t="shared" si="63"/>
        <v>79.142527177841927</v>
      </c>
      <c r="I406" s="36">
        <f t="shared" si="64"/>
        <v>418.93729547361147</v>
      </c>
      <c r="J406" s="39">
        <f t="shared" si="70"/>
        <v>-36.105445463109675</v>
      </c>
      <c r="K406" s="36">
        <f t="shared" si="65"/>
        <v>382.8318500105018</v>
      </c>
      <c r="L406" s="36">
        <f t="shared" si="66"/>
        <v>382489.7507674073</v>
      </c>
      <c r="M406" s="36">
        <f t="shared" si="67"/>
        <v>349525.47905958816</v>
      </c>
      <c r="N406" s="40">
        <f>jan!M406</f>
        <v>336550.24779535522</v>
      </c>
      <c r="O406" s="40">
        <f t="shared" si="69"/>
        <v>12975.231264232949</v>
      </c>
      <c r="P406" s="4"/>
      <c r="Q406" s="64"/>
      <c r="R406" s="4"/>
    </row>
    <row r="407" spans="1:18" s="34" customFormat="1" x14ac:dyDescent="0.3">
      <c r="A407" s="33">
        <v>1929</v>
      </c>
      <c r="B407" s="34" t="s">
        <v>457</v>
      </c>
      <c r="C407" s="35">
        <v>3154</v>
      </c>
      <c r="D407" s="35">
        <v>915</v>
      </c>
      <c r="E407" s="36">
        <f t="shared" si="61"/>
        <v>3446.9945355191257</v>
      </c>
      <c r="F407" s="37">
        <f t="shared" si="68"/>
        <v>1.013216651604697</v>
      </c>
      <c r="G407" s="38">
        <f t="shared" si="62"/>
        <v>-26.978075688214176</v>
      </c>
      <c r="H407" s="38">
        <f t="shared" si="63"/>
        <v>0</v>
      </c>
      <c r="I407" s="36">
        <f t="shared" si="64"/>
        <v>-26.978075688214176</v>
      </c>
      <c r="J407" s="39">
        <f t="shared" si="70"/>
        <v>-36.105445463109675</v>
      </c>
      <c r="K407" s="36">
        <f t="shared" si="65"/>
        <v>-63.083521151323851</v>
      </c>
      <c r="L407" s="36">
        <f t="shared" si="66"/>
        <v>-24684.93925471597</v>
      </c>
      <c r="M407" s="36">
        <f t="shared" si="67"/>
        <v>-57721.421853461325</v>
      </c>
      <c r="N407" s="40">
        <f>jan!M407</f>
        <v>19344.017740741343</v>
      </c>
      <c r="O407" s="40">
        <f t="shared" si="69"/>
        <v>-77065.439594202675</v>
      </c>
      <c r="P407" s="4"/>
      <c r="Q407" s="64"/>
      <c r="R407" s="4"/>
    </row>
    <row r="408" spans="1:18" s="34" customFormat="1" x14ac:dyDescent="0.3">
      <c r="A408" s="33">
        <v>1931</v>
      </c>
      <c r="B408" s="34" t="s">
        <v>458</v>
      </c>
      <c r="C408" s="35">
        <v>35226</v>
      </c>
      <c r="D408" s="35">
        <v>11618</v>
      </c>
      <c r="E408" s="36">
        <f t="shared" si="61"/>
        <v>3032.0192804269236</v>
      </c>
      <c r="F408" s="37">
        <f t="shared" si="68"/>
        <v>0.89123797303971819</v>
      </c>
      <c r="G408" s="38">
        <f t="shared" si="62"/>
        <v>222.00707736710709</v>
      </c>
      <c r="H408" s="38">
        <f t="shared" si="63"/>
        <v>10.433040802788854</v>
      </c>
      <c r="I408" s="36">
        <f t="shared" si="64"/>
        <v>232.44011816989595</v>
      </c>
      <c r="J408" s="39">
        <f t="shared" si="70"/>
        <v>-36.105445463109675</v>
      </c>
      <c r="K408" s="36">
        <f t="shared" si="65"/>
        <v>196.33467270678628</v>
      </c>
      <c r="L408" s="36">
        <f t="shared" si="66"/>
        <v>2700489.2928978512</v>
      </c>
      <c r="M408" s="36">
        <f t="shared" si="67"/>
        <v>2281016.2275074432</v>
      </c>
      <c r="N408" s="40">
        <f>jan!M408</f>
        <v>1668966.3367343515</v>
      </c>
      <c r="O408" s="40">
        <f t="shared" si="69"/>
        <v>612049.8907730917</v>
      </c>
      <c r="P408" s="4"/>
      <c r="Q408" s="64"/>
      <c r="R408" s="4"/>
    </row>
    <row r="409" spans="1:18" s="34" customFormat="1" x14ac:dyDescent="0.3">
      <c r="A409" s="33">
        <v>1933</v>
      </c>
      <c r="B409" s="34" t="s">
        <v>459</v>
      </c>
      <c r="C409" s="35">
        <v>14407</v>
      </c>
      <c r="D409" s="35">
        <v>5701</v>
      </c>
      <c r="E409" s="36">
        <f t="shared" si="61"/>
        <v>2527.1005086826872</v>
      </c>
      <c r="F409" s="37">
        <f t="shared" si="68"/>
        <v>0.7428211125058779</v>
      </c>
      <c r="G409" s="38">
        <f t="shared" si="62"/>
        <v>524.9583404136489</v>
      </c>
      <c r="H409" s="38">
        <f t="shared" si="63"/>
        <v>187.1546109132716</v>
      </c>
      <c r="I409" s="36">
        <f t="shared" si="64"/>
        <v>712.11295132692044</v>
      </c>
      <c r="J409" s="39">
        <f t="shared" si="70"/>
        <v>-36.105445463109675</v>
      </c>
      <c r="K409" s="36">
        <f t="shared" si="65"/>
        <v>676.00750586381082</v>
      </c>
      <c r="L409" s="36">
        <f t="shared" si="66"/>
        <v>4059755.9355147732</v>
      </c>
      <c r="M409" s="36">
        <f t="shared" si="67"/>
        <v>3853918.7909295857</v>
      </c>
      <c r="N409" s="40">
        <f>jan!M409</f>
        <v>3528309.1047988175</v>
      </c>
      <c r="O409" s="40">
        <f t="shared" si="69"/>
        <v>325609.68613076815</v>
      </c>
      <c r="P409" s="4"/>
      <c r="Q409" s="64"/>
      <c r="R409" s="4"/>
    </row>
    <row r="410" spans="1:18" s="34" customFormat="1" x14ac:dyDescent="0.3">
      <c r="A410" s="33">
        <v>1936</v>
      </c>
      <c r="B410" s="34" t="s">
        <v>460</v>
      </c>
      <c r="C410" s="35">
        <v>6173</v>
      </c>
      <c r="D410" s="35">
        <v>2282</v>
      </c>
      <c r="E410" s="36">
        <f t="shared" si="61"/>
        <v>2705.083260297984</v>
      </c>
      <c r="F410" s="37">
        <f t="shared" si="68"/>
        <v>0.79513772797387505</v>
      </c>
      <c r="G410" s="38">
        <f t="shared" si="62"/>
        <v>418.16868944447089</v>
      </c>
      <c r="H410" s="38">
        <f t="shared" si="63"/>
        <v>124.86064784791772</v>
      </c>
      <c r="I410" s="36">
        <f t="shared" si="64"/>
        <v>543.02933729238862</v>
      </c>
      <c r="J410" s="39">
        <f t="shared" si="70"/>
        <v>-36.105445463109675</v>
      </c>
      <c r="K410" s="36">
        <f t="shared" si="65"/>
        <v>506.92389182927894</v>
      </c>
      <c r="L410" s="36">
        <f t="shared" si="66"/>
        <v>1239192.9477012309</v>
      </c>
      <c r="M410" s="36">
        <f t="shared" si="67"/>
        <v>1156800.3211544144</v>
      </c>
      <c r="N410" s="40">
        <f>jan!M410</f>
        <v>1039415.6248291354</v>
      </c>
      <c r="O410" s="40">
        <f t="shared" si="69"/>
        <v>117384.69632527907</v>
      </c>
      <c r="P410" s="4"/>
      <c r="Q410" s="64"/>
      <c r="R410" s="4"/>
    </row>
    <row r="411" spans="1:18" s="34" customFormat="1" x14ac:dyDescent="0.3">
      <c r="A411" s="33">
        <v>1938</v>
      </c>
      <c r="B411" s="34" t="s">
        <v>461</v>
      </c>
      <c r="C411" s="35">
        <v>7966</v>
      </c>
      <c r="D411" s="35">
        <v>2861</v>
      </c>
      <c r="E411" s="36">
        <f t="shared" si="61"/>
        <v>2784.3411394617265</v>
      </c>
      <c r="F411" s="37">
        <f t="shared" si="68"/>
        <v>0.81843495171823544</v>
      </c>
      <c r="G411" s="38">
        <f t="shared" si="62"/>
        <v>370.6139619462254</v>
      </c>
      <c r="H411" s="38">
        <f t="shared" si="63"/>
        <v>97.120390140607853</v>
      </c>
      <c r="I411" s="36">
        <f t="shared" si="64"/>
        <v>467.73435208683327</v>
      </c>
      <c r="J411" s="39">
        <f t="shared" si="70"/>
        <v>-36.105445463109675</v>
      </c>
      <c r="K411" s="36">
        <f t="shared" si="65"/>
        <v>431.62890662372359</v>
      </c>
      <c r="L411" s="36">
        <f t="shared" si="66"/>
        <v>1338187.9813204301</v>
      </c>
      <c r="M411" s="36">
        <f t="shared" si="67"/>
        <v>1234890.3018504733</v>
      </c>
      <c r="N411" s="40">
        <f>jan!M411</f>
        <v>1326939.4402437147</v>
      </c>
      <c r="O411" s="40">
        <f t="shared" si="69"/>
        <v>-92049.138393241446</v>
      </c>
      <c r="P411" s="4"/>
      <c r="Q411" s="64"/>
      <c r="R411" s="4"/>
    </row>
    <row r="412" spans="1:18" s="34" customFormat="1" x14ac:dyDescent="0.3">
      <c r="A412" s="33">
        <v>1939</v>
      </c>
      <c r="B412" s="34" t="s">
        <v>462</v>
      </c>
      <c r="C412" s="35">
        <v>7457</v>
      </c>
      <c r="D412" s="35">
        <v>1865</v>
      </c>
      <c r="E412" s="36">
        <f t="shared" si="61"/>
        <v>3998.3914209115283</v>
      </c>
      <c r="F412" s="37">
        <f t="shared" si="68"/>
        <v>1.1752953842994125</v>
      </c>
      <c r="G412" s="38">
        <f t="shared" si="62"/>
        <v>-357.81620692365567</v>
      </c>
      <c r="H412" s="38">
        <f t="shared" si="63"/>
        <v>0</v>
      </c>
      <c r="I412" s="36">
        <f t="shared" si="64"/>
        <v>-357.81620692365567</v>
      </c>
      <c r="J412" s="39">
        <f t="shared" si="70"/>
        <v>-36.105445463109675</v>
      </c>
      <c r="K412" s="36">
        <f t="shared" si="65"/>
        <v>-393.92165238676534</v>
      </c>
      <c r="L412" s="36">
        <f t="shared" si="66"/>
        <v>-667327.22591261787</v>
      </c>
      <c r="M412" s="36">
        <f t="shared" si="67"/>
        <v>-734663.88170131738</v>
      </c>
      <c r="N412" s="40">
        <f>jan!M412</f>
        <v>696730.07901241782</v>
      </c>
      <c r="O412" s="40">
        <f t="shared" si="69"/>
        <v>-1431393.9607137353</v>
      </c>
      <c r="P412" s="4"/>
      <c r="Q412" s="64"/>
      <c r="R412" s="4"/>
    </row>
    <row r="413" spans="1:18" s="34" customFormat="1" x14ac:dyDescent="0.3">
      <c r="A413" s="33">
        <v>1940</v>
      </c>
      <c r="B413" s="34" t="s">
        <v>463</v>
      </c>
      <c r="C413" s="35">
        <v>7145</v>
      </c>
      <c r="D413" s="35">
        <v>2150</v>
      </c>
      <c r="E413" s="36">
        <f t="shared" si="61"/>
        <v>3323.2558139534885</v>
      </c>
      <c r="F413" s="37">
        <f t="shared" si="68"/>
        <v>0.97684463771065722</v>
      </c>
      <c r="G413" s="38">
        <f t="shared" si="62"/>
        <v>47.265157251168148</v>
      </c>
      <c r="H413" s="38">
        <f t="shared" si="63"/>
        <v>0</v>
      </c>
      <c r="I413" s="36">
        <f t="shared" si="64"/>
        <v>47.265157251168148</v>
      </c>
      <c r="J413" s="39">
        <f t="shared" si="70"/>
        <v>-36.105445463109675</v>
      </c>
      <c r="K413" s="36">
        <f t="shared" si="65"/>
        <v>11.159711788058473</v>
      </c>
      <c r="L413" s="36">
        <f t="shared" si="66"/>
        <v>101620.08809001152</v>
      </c>
      <c r="M413" s="36">
        <f t="shared" si="67"/>
        <v>23993.380344325717</v>
      </c>
      <c r="N413" s="40">
        <f>jan!M413</f>
        <v>1158427.0347864339</v>
      </c>
      <c r="O413" s="40">
        <f t="shared" si="69"/>
        <v>-1134433.6544421082</v>
      </c>
      <c r="P413" s="4"/>
      <c r="Q413" s="64"/>
      <c r="R413" s="4"/>
    </row>
    <row r="414" spans="1:18" s="34" customFormat="1" x14ac:dyDescent="0.3">
      <c r="A414" s="33">
        <v>1941</v>
      </c>
      <c r="B414" s="34" t="s">
        <v>464</v>
      </c>
      <c r="C414" s="35">
        <v>8072</v>
      </c>
      <c r="D414" s="35">
        <v>2920</v>
      </c>
      <c r="E414" s="36">
        <f t="shared" si="61"/>
        <v>2764.3835616438355</v>
      </c>
      <c r="F414" s="37">
        <f t="shared" si="68"/>
        <v>0.81256858031485346</v>
      </c>
      <c r="G414" s="38">
        <f t="shared" si="62"/>
        <v>382.58850863695994</v>
      </c>
      <c r="H414" s="38">
        <f t="shared" si="63"/>
        <v>104.10554237686969</v>
      </c>
      <c r="I414" s="36">
        <f t="shared" si="64"/>
        <v>486.69405101382961</v>
      </c>
      <c r="J414" s="39">
        <f t="shared" si="70"/>
        <v>-36.105445463109675</v>
      </c>
      <c r="K414" s="36">
        <f t="shared" si="65"/>
        <v>450.58860555071993</v>
      </c>
      <c r="L414" s="36">
        <f t="shared" si="66"/>
        <v>1421146.6289603824</v>
      </c>
      <c r="M414" s="36">
        <f t="shared" si="67"/>
        <v>1315718.7282081023</v>
      </c>
      <c r="N414" s="40">
        <f>jan!M414</f>
        <v>1041318.8100355285</v>
      </c>
      <c r="O414" s="40">
        <f t="shared" si="69"/>
        <v>274399.91817257379</v>
      </c>
      <c r="P414" s="4"/>
      <c r="Q414" s="64"/>
      <c r="R414" s="4"/>
    </row>
    <row r="415" spans="1:18" s="34" customFormat="1" x14ac:dyDescent="0.3">
      <c r="A415" s="33">
        <v>1942</v>
      </c>
      <c r="B415" s="34" t="s">
        <v>465</v>
      </c>
      <c r="C415" s="35">
        <v>13796</v>
      </c>
      <c r="D415" s="35">
        <v>4895</v>
      </c>
      <c r="E415" s="36">
        <f t="shared" si="61"/>
        <v>2818.3861082737485</v>
      </c>
      <c r="F415" s="37">
        <f t="shared" si="68"/>
        <v>0.82844219975656408</v>
      </c>
      <c r="G415" s="38">
        <f t="shared" si="62"/>
        <v>350.18698065901214</v>
      </c>
      <c r="H415" s="38">
        <f t="shared" si="63"/>
        <v>85.204651056400138</v>
      </c>
      <c r="I415" s="36">
        <f t="shared" si="64"/>
        <v>435.39163171541225</v>
      </c>
      <c r="J415" s="39">
        <f t="shared" si="70"/>
        <v>-36.105445463109675</v>
      </c>
      <c r="K415" s="36">
        <f t="shared" si="65"/>
        <v>399.28618625230257</v>
      </c>
      <c r="L415" s="36">
        <f t="shared" si="66"/>
        <v>2131242.037246943</v>
      </c>
      <c r="M415" s="36">
        <f t="shared" si="67"/>
        <v>1954505.881705021</v>
      </c>
      <c r="N415" s="40">
        <f>jan!M415</f>
        <v>2171347.7140835309</v>
      </c>
      <c r="O415" s="40">
        <f t="shared" si="69"/>
        <v>-216841.83237850992</v>
      </c>
      <c r="P415" s="4"/>
      <c r="Q415" s="64"/>
      <c r="R415" s="4"/>
    </row>
    <row r="416" spans="1:18" s="34" customFormat="1" x14ac:dyDescent="0.3">
      <c r="A416" s="33">
        <v>1943</v>
      </c>
      <c r="B416" s="34" t="s">
        <v>466</v>
      </c>
      <c r="C416" s="35">
        <v>4494</v>
      </c>
      <c r="D416" s="35">
        <v>1231</v>
      </c>
      <c r="E416" s="36">
        <f t="shared" si="61"/>
        <v>3650.6904955320879</v>
      </c>
      <c r="F416" s="37">
        <f t="shared" si="68"/>
        <v>1.0730914603469324</v>
      </c>
      <c r="G416" s="38">
        <f t="shared" si="62"/>
        <v>-149.19565169599144</v>
      </c>
      <c r="H416" s="38">
        <f t="shared" si="63"/>
        <v>0</v>
      </c>
      <c r="I416" s="36">
        <f t="shared" si="64"/>
        <v>-149.19565169599144</v>
      </c>
      <c r="J416" s="39">
        <f t="shared" si="70"/>
        <v>-36.105445463109675</v>
      </c>
      <c r="K416" s="36">
        <f t="shared" si="65"/>
        <v>-185.30109715910112</v>
      </c>
      <c r="L416" s="36">
        <f t="shared" si="66"/>
        <v>-183659.84723776547</v>
      </c>
      <c r="M416" s="36">
        <f t="shared" si="67"/>
        <v>-228105.65060285348</v>
      </c>
      <c r="N416" s="40">
        <f>jan!M416</f>
        <v>814806.8510800465</v>
      </c>
      <c r="O416" s="40">
        <f t="shared" si="69"/>
        <v>-1042912.5016829</v>
      </c>
      <c r="P416" s="4"/>
      <c r="Q416" s="64"/>
      <c r="R416" s="4"/>
    </row>
    <row r="417" spans="1:20" s="34" customFormat="1" x14ac:dyDescent="0.3">
      <c r="A417" s="33">
        <v>2002</v>
      </c>
      <c r="B417" s="34" t="s">
        <v>467</v>
      </c>
      <c r="C417" s="35">
        <v>6078</v>
      </c>
      <c r="D417" s="35">
        <v>2137</v>
      </c>
      <c r="E417" s="36">
        <f t="shared" si="61"/>
        <v>2844.1740758072065</v>
      </c>
      <c r="F417" s="37">
        <f t="shared" si="68"/>
        <v>0.83602236788468265</v>
      </c>
      <c r="G417" s="38">
        <f t="shared" si="62"/>
        <v>334.71420013893737</v>
      </c>
      <c r="H417" s="38">
        <f t="shared" si="63"/>
        <v>76.17886241968985</v>
      </c>
      <c r="I417" s="36">
        <f t="shared" si="64"/>
        <v>410.89306255862721</v>
      </c>
      <c r="J417" s="39">
        <f t="shared" si="70"/>
        <v>-36.105445463109675</v>
      </c>
      <c r="K417" s="36">
        <f t="shared" si="65"/>
        <v>374.78761709551753</v>
      </c>
      <c r="L417" s="36">
        <f t="shared" si="66"/>
        <v>878078.47468778631</v>
      </c>
      <c r="M417" s="36">
        <f t="shared" si="67"/>
        <v>800921.13773312094</v>
      </c>
      <c r="N417" s="40">
        <f>jan!M417</f>
        <v>664467.17364586389</v>
      </c>
      <c r="O417" s="40">
        <f t="shared" si="69"/>
        <v>136453.96408725705</v>
      </c>
      <c r="P417" s="4"/>
      <c r="Q417" s="64"/>
      <c r="R417" s="4"/>
    </row>
    <row r="418" spans="1:20" s="34" customFormat="1" x14ac:dyDescent="0.3">
      <c r="A418" s="33">
        <v>2003</v>
      </c>
      <c r="B418" s="34" t="s">
        <v>468</v>
      </c>
      <c r="C418" s="35">
        <v>19406</v>
      </c>
      <c r="D418" s="35">
        <v>6160</v>
      </c>
      <c r="E418" s="36">
        <f t="shared" si="61"/>
        <v>3150.3246753246754</v>
      </c>
      <c r="F418" s="37">
        <f t="shared" si="68"/>
        <v>0.92601290373656042</v>
      </c>
      <c r="G418" s="38">
        <f t="shared" si="62"/>
        <v>151.02384042845605</v>
      </c>
      <c r="H418" s="38">
        <f t="shared" si="63"/>
        <v>0</v>
      </c>
      <c r="I418" s="36">
        <f t="shared" si="64"/>
        <v>151.02384042845605</v>
      </c>
      <c r="J418" s="39">
        <f t="shared" si="70"/>
        <v>-36.105445463109675</v>
      </c>
      <c r="K418" s="36">
        <f t="shared" si="65"/>
        <v>114.91839496534638</v>
      </c>
      <c r="L418" s="36">
        <f t="shared" si="66"/>
        <v>930306.85703928932</v>
      </c>
      <c r="M418" s="36">
        <f t="shared" si="67"/>
        <v>707897.31298653374</v>
      </c>
      <c r="N418" s="40">
        <f>jan!M418</f>
        <v>284264.6440250997</v>
      </c>
      <c r="O418" s="40">
        <f t="shared" si="69"/>
        <v>423632.66896143404</v>
      </c>
      <c r="P418" s="4"/>
      <c r="Q418" s="64"/>
      <c r="R418" s="4"/>
    </row>
    <row r="419" spans="1:20" s="34" customFormat="1" x14ac:dyDescent="0.3">
      <c r="A419" s="33">
        <v>2004</v>
      </c>
      <c r="B419" s="34" t="s">
        <v>469</v>
      </c>
      <c r="C419" s="35">
        <v>40935</v>
      </c>
      <c r="D419" s="35">
        <v>10455</v>
      </c>
      <c r="E419" s="36">
        <f t="shared" si="61"/>
        <v>3915.3515064562412</v>
      </c>
      <c r="F419" s="37">
        <f t="shared" si="68"/>
        <v>1.1508864613356702</v>
      </c>
      <c r="G419" s="38">
        <f t="shared" si="62"/>
        <v>-307.99225825048342</v>
      </c>
      <c r="H419" s="38">
        <f t="shared" si="63"/>
        <v>0</v>
      </c>
      <c r="I419" s="36">
        <f t="shared" si="64"/>
        <v>-307.99225825048342</v>
      </c>
      <c r="J419" s="39">
        <f t="shared" si="70"/>
        <v>-36.105445463109675</v>
      </c>
      <c r="K419" s="36">
        <f t="shared" si="65"/>
        <v>-344.09770371359309</v>
      </c>
      <c r="L419" s="36">
        <f t="shared" si="66"/>
        <v>-3220059.0600088043</v>
      </c>
      <c r="M419" s="36">
        <f t="shared" si="67"/>
        <v>-3597541.4923256156</v>
      </c>
      <c r="N419" s="40">
        <f>jan!M419</f>
        <v>-3834636.387454153</v>
      </c>
      <c r="O419" s="40">
        <f t="shared" si="69"/>
        <v>237094.89512853744</v>
      </c>
      <c r="P419" s="4"/>
      <c r="Q419" s="64"/>
      <c r="R419" s="4"/>
    </row>
    <row r="420" spans="1:20" s="34" customFormat="1" x14ac:dyDescent="0.3">
      <c r="A420" s="33">
        <v>2011</v>
      </c>
      <c r="B420" s="34" t="s">
        <v>470</v>
      </c>
      <c r="C420" s="35">
        <v>7544</v>
      </c>
      <c r="D420" s="35">
        <v>2956</v>
      </c>
      <c r="E420" s="36">
        <f t="shared" si="61"/>
        <v>2552.0974289580513</v>
      </c>
      <c r="F420" s="37">
        <f t="shared" si="68"/>
        <v>0.75016875857866738</v>
      </c>
      <c r="G420" s="38">
        <f t="shared" si="62"/>
        <v>509.96018824843048</v>
      </c>
      <c r="H420" s="38">
        <f t="shared" si="63"/>
        <v>178.40568881689416</v>
      </c>
      <c r="I420" s="36">
        <f t="shared" si="64"/>
        <v>688.36587706532464</v>
      </c>
      <c r="J420" s="39">
        <f t="shared" si="70"/>
        <v>-36.105445463109675</v>
      </c>
      <c r="K420" s="36">
        <f t="shared" si="65"/>
        <v>652.26043160221502</v>
      </c>
      <c r="L420" s="36">
        <f t="shared" si="66"/>
        <v>2034809.5326050997</v>
      </c>
      <c r="M420" s="36">
        <f t="shared" si="67"/>
        <v>1928081.8358161475</v>
      </c>
      <c r="N420" s="40">
        <f>jan!M420</f>
        <v>2356738.4255017196</v>
      </c>
      <c r="O420" s="40">
        <f t="shared" si="69"/>
        <v>-428656.58968557208</v>
      </c>
      <c r="P420" s="4"/>
      <c r="Q420" s="64"/>
      <c r="R420" s="4"/>
    </row>
    <row r="421" spans="1:20" s="34" customFormat="1" x14ac:dyDescent="0.3">
      <c r="A421" s="33">
        <v>2012</v>
      </c>
      <c r="B421" s="34" t="s">
        <v>471</v>
      </c>
      <c r="C421" s="35">
        <v>61707</v>
      </c>
      <c r="D421" s="35">
        <v>20097</v>
      </c>
      <c r="E421" s="36">
        <f t="shared" si="61"/>
        <v>3070.4582773548291</v>
      </c>
      <c r="F421" s="37">
        <f t="shared" si="68"/>
        <v>0.90253681072484093</v>
      </c>
      <c r="G421" s="38">
        <f t="shared" si="62"/>
        <v>198.94367921036383</v>
      </c>
      <c r="H421" s="38">
        <f t="shared" si="63"/>
        <v>0</v>
      </c>
      <c r="I421" s="36">
        <f t="shared" si="64"/>
        <v>198.94367921036383</v>
      </c>
      <c r="J421" s="39">
        <f t="shared" si="70"/>
        <v>-36.105445463109675</v>
      </c>
      <c r="K421" s="36">
        <f t="shared" si="65"/>
        <v>162.83823374725415</v>
      </c>
      <c r="L421" s="36">
        <f t="shared" si="66"/>
        <v>3998171.1210906818</v>
      </c>
      <c r="M421" s="36">
        <f t="shared" si="67"/>
        <v>3272559.9836185668</v>
      </c>
      <c r="N421" s="40">
        <f>jan!M421</f>
        <v>2850900.901131887</v>
      </c>
      <c r="O421" s="40">
        <f t="shared" si="69"/>
        <v>421659.08248667978</v>
      </c>
      <c r="P421" s="4"/>
      <c r="Q421" s="64"/>
      <c r="R421" s="4"/>
    </row>
    <row r="422" spans="1:20" s="34" customFormat="1" x14ac:dyDescent="0.3">
      <c r="A422" s="33">
        <v>2014</v>
      </c>
      <c r="B422" s="34" t="s">
        <v>472</v>
      </c>
      <c r="C422" s="35">
        <v>2715</v>
      </c>
      <c r="D422" s="35">
        <v>951</v>
      </c>
      <c r="E422" s="36">
        <f t="shared" si="61"/>
        <v>2854.8895899053628</v>
      </c>
      <c r="F422" s="37">
        <f t="shared" si="68"/>
        <v>0.83917210810123388</v>
      </c>
      <c r="G422" s="38">
        <f t="shared" si="62"/>
        <v>328.28489168004359</v>
      </c>
      <c r="H422" s="38">
        <f t="shared" si="63"/>
        <v>72.428432485335151</v>
      </c>
      <c r="I422" s="36">
        <f t="shared" si="64"/>
        <v>400.71332416537871</v>
      </c>
      <c r="J422" s="39">
        <f t="shared" si="70"/>
        <v>-36.105445463109675</v>
      </c>
      <c r="K422" s="36">
        <f t="shared" si="65"/>
        <v>364.60787870226903</v>
      </c>
      <c r="L422" s="36">
        <f t="shared" si="66"/>
        <v>381078.37128127518</v>
      </c>
      <c r="M422" s="36">
        <f t="shared" si="67"/>
        <v>346742.09264585783</v>
      </c>
      <c r="N422" s="40">
        <f>jan!M422</f>
        <v>311659.84189855726</v>
      </c>
      <c r="O422" s="40">
        <f t="shared" si="69"/>
        <v>35082.250747300568</v>
      </c>
      <c r="P422" s="4"/>
      <c r="Q422" s="64"/>
      <c r="R422" s="4"/>
    </row>
    <row r="423" spans="1:20" s="34" customFormat="1" x14ac:dyDescent="0.3">
      <c r="A423" s="33">
        <v>2015</v>
      </c>
      <c r="B423" s="34" t="s">
        <v>473</v>
      </c>
      <c r="C423" s="35">
        <v>2955</v>
      </c>
      <c r="D423" s="35">
        <v>1054</v>
      </c>
      <c r="E423" s="36">
        <f t="shared" si="61"/>
        <v>2803.605313092979</v>
      </c>
      <c r="F423" s="37">
        <f t="shared" si="68"/>
        <v>0.82409750247120606</v>
      </c>
      <c r="G423" s="38">
        <f t="shared" si="62"/>
        <v>359.05545776747385</v>
      </c>
      <c r="H423" s="38">
        <f t="shared" si="63"/>
        <v>90.377929369669459</v>
      </c>
      <c r="I423" s="36">
        <f t="shared" si="64"/>
        <v>449.43338713714331</v>
      </c>
      <c r="J423" s="39">
        <f t="shared" si="70"/>
        <v>-36.105445463109675</v>
      </c>
      <c r="K423" s="36">
        <f t="shared" si="65"/>
        <v>413.32794167403364</v>
      </c>
      <c r="L423" s="36">
        <f t="shared" si="66"/>
        <v>473702.79004254908</v>
      </c>
      <c r="M423" s="36">
        <f t="shared" si="67"/>
        <v>435647.65052443143</v>
      </c>
      <c r="N423" s="40">
        <f>jan!M423</f>
        <v>380618.74170460517</v>
      </c>
      <c r="O423" s="40">
        <f t="shared" si="69"/>
        <v>55028.908819826262</v>
      </c>
      <c r="P423" s="4"/>
      <c r="Q423" s="64"/>
      <c r="R423" s="4"/>
      <c r="T423" s="4"/>
    </row>
    <row r="424" spans="1:20" s="34" customFormat="1" x14ac:dyDescent="0.3">
      <c r="A424" s="33">
        <v>2017</v>
      </c>
      <c r="B424" s="34" t="s">
        <v>474</v>
      </c>
      <c r="C424" s="35">
        <v>3154</v>
      </c>
      <c r="D424" s="35">
        <v>1035</v>
      </c>
      <c r="E424" s="36">
        <f t="shared" si="61"/>
        <v>3047.3429951690823</v>
      </c>
      <c r="F424" s="37">
        <f t="shared" si="68"/>
        <v>0.89574225721574674</v>
      </c>
      <c r="G424" s="38">
        <f t="shared" si="62"/>
        <v>212.81284852181187</v>
      </c>
      <c r="H424" s="38">
        <f t="shared" si="63"/>
        <v>5.0697406430333096</v>
      </c>
      <c r="I424" s="36">
        <f t="shared" si="64"/>
        <v>217.88258916484517</v>
      </c>
      <c r="J424" s="39">
        <f t="shared" si="70"/>
        <v>-36.105445463109675</v>
      </c>
      <c r="K424" s="36">
        <f t="shared" si="65"/>
        <v>181.7771437017355</v>
      </c>
      <c r="L424" s="36">
        <f t="shared" si="66"/>
        <v>225508.47978561476</v>
      </c>
      <c r="M424" s="36">
        <f t="shared" si="67"/>
        <v>188139.34373129625</v>
      </c>
      <c r="N424" s="40">
        <f>jan!M424</f>
        <v>263388.94465300394</v>
      </c>
      <c r="O424" s="40">
        <f t="shared" si="69"/>
        <v>-75249.600921707693</v>
      </c>
      <c r="P424" s="4"/>
      <c r="Q424" s="64"/>
      <c r="R424" s="4"/>
    </row>
    <row r="425" spans="1:20" s="34" customFormat="1" x14ac:dyDescent="0.3">
      <c r="A425" s="33">
        <v>2018</v>
      </c>
      <c r="B425" s="34" t="s">
        <v>475</v>
      </c>
      <c r="C425" s="35">
        <v>4161</v>
      </c>
      <c r="D425" s="35">
        <v>1215</v>
      </c>
      <c r="E425" s="36">
        <f t="shared" si="61"/>
        <v>3424.6913580246915</v>
      </c>
      <c r="F425" s="37">
        <f t="shared" si="68"/>
        <v>1.0066608098160901</v>
      </c>
      <c r="G425" s="38">
        <f t="shared" si="62"/>
        <v>-13.596169191553599</v>
      </c>
      <c r="H425" s="38">
        <f t="shared" si="63"/>
        <v>0</v>
      </c>
      <c r="I425" s="36">
        <f t="shared" si="64"/>
        <v>-13.596169191553599</v>
      </c>
      <c r="J425" s="39">
        <f t="shared" si="70"/>
        <v>-36.105445463109675</v>
      </c>
      <c r="K425" s="36">
        <f t="shared" si="65"/>
        <v>-49.701614654663274</v>
      </c>
      <c r="L425" s="36">
        <f t="shared" si="66"/>
        <v>-16519.345567737622</v>
      </c>
      <c r="M425" s="36">
        <f t="shared" si="67"/>
        <v>-60387.461805415878</v>
      </c>
      <c r="N425" s="40">
        <f>jan!M425</f>
        <v>-130333.35349180253</v>
      </c>
      <c r="O425" s="40">
        <f t="shared" si="69"/>
        <v>69945.891686386647</v>
      </c>
      <c r="P425" s="4"/>
      <c r="Q425" s="64"/>
      <c r="R425" s="4"/>
    </row>
    <row r="426" spans="1:20" s="34" customFormat="1" x14ac:dyDescent="0.3">
      <c r="A426" s="33">
        <v>2019</v>
      </c>
      <c r="B426" s="34" t="s">
        <v>476</v>
      </c>
      <c r="C426" s="35">
        <v>10093</v>
      </c>
      <c r="D426" s="35">
        <v>3276</v>
      </c>
      <c r="E426" s="36">
        <f t="shared" si="61"/>
        <v>3080.8913308913311</v>
      </c>
      <c r="F426" s="37">
        <f t="shared" si="68"/>
        <v>0.9056035239039133</v>
      </c>
      <c r="G426" s="38">
        <f t="shared" si="62"/>
        <v>192.68384708846261</v>
      </c>
      <c r="H426" s="38">
        <f t="shared" si="63"/>
        <v>0</v>
      </c>
      <c r="I426" s="36">
        <f t="shared" si="64"/>
        <v>192.68384708846261</v>
      </c>
      <c r="J426" s="39">
        <f t="shared" si="70"/>
        <v>-36.105445463109675</v>
      </c>
      <c r="K426" s="36">
        <f t="shared" si="65"/>
        <v>156.57840162535294</v>
      </c>
      <c r="L426" s="36">
        <f t="shared" si="66"/>
        <v>631232.28306180355</v>
      </c>
      <c r="M426" s="36">
        <f t="shared" si="67"/>
        <v>512950.84372465621</v>
      </c>
      <c r="N426" s="40">
        <f>jan!M426</f>
        <v>456427.10614062165</v>
      </c>
      <c r="O426" s="40">
        <f t="shared" si="69"/>
        <v>56523.737584034563</v>
      </c>
      <c r="P426" s="4"/>
      <c r="Q426" s="64"/>
      <c r="R426" s="4"/>
    </row>
    <row r="427" spans="1:20" s="34" customFormat="1" x14ac:dyDescent="0.3">
      <c r="A427" s="33">
        <v>2020</v>
      </c>
      <c r="B427" s="34" t="s">
        <v>477</v>
      </c>
      <c r="C427" s="35">
        <v>11344</v>
      </c>
      <c r="D427" s="35">
        <v>3978</v>
      </c>
      <c r="E427" s="36">
        <f t="shared" si="61"/>
        <v>2851.6842634489694</v>
      </c>
      <c r="F427" s="37">
        <f t="shared" si="68"/>
        <v>0.8382299278610329</v>
      </c>
      <c r="G427" s="38">
        <f t="shared" si="62"/>
        <v>330.20808755387958</v>
      </c>
      <c r="H427" s="38">
        <f t="shared" si="63"/>
        <v>73.550296745072814</v>
      </c>
      <c r="I427" s="36">
        <f t="shared" si="64"/>
        <v>403.75838429895236</v>
      </c>
      <c r="J427" s="39">
        <f t="shared" si="70"/>
        <v>-36.105445463109675</v>
      </c>
      <c r="K427" s="36">
        <f t="shared" si="65"/>
        <v>367.65293883584269</v>
      </c>
      <c r="L427" s="36">
        <f t="shared" si="66"/>
        <v>1606150.8527412326</v>
      </c>
      <c r="M427" s="36">
        <f t="shared" si="67"/>
        <v>1462523.3906889823</v>
      </c>
      <c r="N427" s="40">
        <f>jan!M427</f>
        <v>1060267.5090141553</v>
      </c>
      <c r="O427" s="40">
        <f t="shared" si="69"/>
        <v>402255.88167482708</v>
      </c>
      <c r="P427" s="4"/>
      <c r="Q427" s="64"/>
      <c r="R427" s="4"/>
    </row>
    <row r="428" spans="1:20" s="34" customFormat="1" x14ac:dyDescent="0.3">
      <c r="A428" s="33">
        <v>2021</v>
      </c>
      <c r="B428" s="34" t="s">
        <v>478</v>
      </c>
      <c r="C428" s="35">
        <v>6554</v>
      </c>
      <c r="D428" s="35">
        <v>2668</v>
      </c>
      <c r="E428" s="36">
        <f t="shared" si="61"/>
        <v>2456.521739130435</v>
      </c>
      <c r="F428" s="37">
        <f t="shared" si="68"/>
        <v>0.72207504406183765</v>
      </c>
      <c r="G428" s="38">
        <f t="shared" si="62"/>
        <v>567.30560214500031</v>
      </c>
      <c r="H428" s="38">
        <f t="shared" si="63"/>
        <v>211.85718025655987</v>
      </c>
      <c r="I428" s="36">
        <f t="shared" si="64"/>
        <v>779.16278240156021</v>
      </c>
      <c r="J428" s="39">
        <f t="shared" si="70"/>
        <v>-36.105445463109675</v>
      </c>
      <c r="K428" s="36">
        <f t="shared" si="65"/>
        <v>743.05733693845059</v>
      </c>
      <c r="L428" s="36">
        <f t="shared" si="66"/>
        <v>2078806.3034473627</v>
      </c>
      <c r="M428" s="36">
        <f t="shared" si="67"/>
        <v>1982476.9749517862</v>
      </c>
      <c r="N428" s="40">
        <f>jan!M428</f>
        <v>1638331.5017721877</v>
      </c>
      <c r="O428" s="40">
        <f t="shared" si="69"/>
        <v>344145.47317959857</v>
      </c>
      <c r="P428" s="4"/>
      <c r="Q428" s="64"/>
      <c r="R428" s="4"/>
    </row>
    <row r="429" spans="1:20" s="34" customFormat="1" x14ac:dyDescent="0.3">
      <c r="A429" s="33">
        <v>2022</v>
      </c>
      <c r="B429" s="34" t="s">
        <v>479</v>
      </c>
      <c r="C429" s="35">
        <v>4444</v>
      </c>
      <c r="D429" s="35">
        <v>1318</v>
      </c>
      <c r="E429" s="36">
        <f t="shared" si="61"/>
        <v>3371.775417298938</v>
      </c>
      <c r="F429" s="37">
        <f t="shared" si="68"/>
        <v>0.99110658954501396</v>
      </c>
      <c r="G429" s="38">
        <f t="shared" si="62"/>
        <v>18.153395243898466</v>
      </c>
      <c r="H429" s="38">
        <f t="shared" si="63"/>
        <v>0</v>
      </c>
      <c r="I429" s="36">
        <f t="shared" si="64"/>
        <v>18.153395243898466</v>
      </c>
      <c r="J429" s="39">
        <f t="shared" si="70"/>
        <v>-36.105445463109675</v>
      </c>
      <c r="K429" s="36">
        <f t="shared" si="65"/>
        <v>-17.952050219211209</v>
      </c>
      <c r="L429" s="36">
        <f t="shared" si="66"/>
        <v>23926.174931458179</v>
      </c>
      <c r="M429" s="36">
        <f t="shared" si="67"/>
        <v>-23660.802188920374</v>
      </c>
      <c r="N429" s="40">
        <f>jan!M429</f>
        <v>163689.41571835731</v>
      </c>
      <c r="O429" s="40">
        <f t="shared" si="69"/>
        <v>-187350.21790727769</v>
      </c>
      <c r="P429" s="4"/>
      <c r="Q429" s="64"/>
      <c r="R429" s="4"/>
    </row>
    <row r="430" spans="1:20" s="34" customFormat="1" x14ac:dyDescent="0.3">
      <c r="A430" s="33">
        <v>2023</v>
      </c>
      <c r="B430" s="34" t="s">
        <v>480</v>
      </c>
      <c r="C430" s="35">
        <v>3074</v>
      </c>
      <c r="D430" s="35">
        <v>1139</v>
      </c>
      <c r="E430" s="36">
        <f t="shared" si="61"/>
        <v>2698.8586479367868</v>
      </c>
      <c r="F430" s="37">
        <f t="shared" si="68"/>
        <v>0.79330805263521087</v>
      </c>
      <c r="G430" s="38">
        <f t="shared" si="62"/>
        <v>421.90345686118917</v>
      </c>
      <c r="H430" s="38">
        <f t="shared" si="63"/>
        <v>127.03926217433671</v>
      </c>
      <c r="I430" s="36">
        <f t="shared" si="64"/>
        <v>548.9427190355259</v>
      </c>
      <c r="J430" s="39">
        <f t="shared" si="70"/>
        <v>-36.105445463109675</v>
      </c>
      <c r="K430" s="36">
        <f t="shared" si="65"/>
        <v>512.83727357241628</v>
      </c>
      <c r="L430" s="36">
        <f t="shared" si="66"/>
        <v>625245.75698146399</v>
      </c>
      <c r="M430" s="36">
        <f t="shared" si="67"/>
        <v>584121.65459898219</v>
      </c>
      <c r="N430" s="40">
        <f>jan!M430</f>
        <v>639267.83377755713</v>
      </c>
      <c r="O430" s="40">
        <f t="shared" si="69"/>
        <v>-55146.179178574937</v>
      </c>
      <c r="P430" s="4"/>
      <c r="Q430" s="64"/>
      <c r="R430" s="4"/>
    </row>
    <row r="431" spans="1:20" s="34" customFormat="1" x14ac:dyDescent="0.3">
      <c r="A431" s="33">
        <v>2024</v>
      </c>
      <c r="B431" s="34" t="s">
        <v>481</v>
      </c>
      <c r="C431" s="35">
        <v>3161</v>
      </c>
      <c r="D431" s="35">
        <v>1000</v>
      </c>
      <c r="E431" s="36">
        <f t="shared" si="61"/>
        <v>3161</v>
      </c>
      <c r="F431" s="37">
        <f t="shared" si="68"/>
        <v>0.92915083059164216</v>
      </c>
      <c r="G431" s="38">
        <f t="shared" si="62"/>
        <v>144.61864562326127</v>
      </c>
      <c r="H431" s="38">
        <f t="shared" si="63"/>
        <v>0</v>
      </c>
      <c r="I431" s="36">
        <f t="shared" si="64"/>
        <v>144.61864562326127</v>
      </c>
      <c r="J431" s="39">
        <f t="shared" si="70"/>
        <v>-36.105445463109675</v>
      </c>
      <c r="K431" s="36">
        <f t="shared" si="65"/>
        <v>108.5132001601516</v>
      </c>
      <c r="L431" s="36">
        <f t="shared" si="66"/>
        <v>144618.64562326128</v>
      </c>
      <c r="M431" s="36">
        <f t="shared" si="67"/>
        <v>108513.20016015159</v>
      </c>
      <c r="N431" s="40">
        <f>jan!M431</f>
        <v>75675.429224853884</v>
      </c>
      <c r="O431" s="40">
        <f t="shared" si="69"/>
        <v>32837.770935297711</v>
      </c>
      <c r="P431" s="4"/>
      <c r="Q431" s="64"/>
      <c r="R431" s="4"/>
    </row>
    <row r="432" spans="1:20" s="34" customFormat="1" x14ac:dyDescent="0.3">
      <c r="A432" s="33">
        <v>2025</v>
      </c>
      <c r="B432" s="34" t="s">
        <v>482</v>
      </c>
      <c r="C432" s="35">
        <v>8250</v>
      </c>
      <c r="D432" s="35">
        <v>2922</v>
      </c>
      <c r="E432" s="36">
        <f t="shared" si="61"/>
        <v>2823.4086242299795</v>
      </c>
      <c r="F432" s="37">
        <f t="shared" si="68"/>
        <v>0.82991852840964597</v>
      </c>
      <c r="G432" s="38">
        <f t="shared" si="62"/>
        <v>347.17347108527355</v>
      </c>
      <c r="H432" s="38">
        <f t="shared" si="63"/>
        <v>83.446770471719276</v>
      </c>
      <c r="I432" s="36">
        <f t="shared" si="64"/>
        <v>430.62024155699282</v>
      </c>
      <c r="J432" s="39">
        <f t="shared" si="70"/>
        <v>-36.105445463109675</v>
      </c>
      <c r="K432" s="36">
        <f t="shared" si="65"/>
        <v>394.51479609388315</v>
      </c>
      <c r="L432" s="36">
        <f t="shared" si="66"/>
        <v>1258272.3458295329</v>
      </c>
      <c r="M432" s="36">
        <f t="shared" si="67"/>
        <v>1152772.2341863266</v>
      </c>
      <c r="N432" s="40">
        <f>jan!M432</f>
        <v>1122208.7886725392</v>
      </c>
      <c r="O432" s="40">
        <f t="shared" si="69"/>
        <v>30563.445513787447</v>
      </c>
      <c r="P432" s="4"/>
      <c r="Q432" s="64"/>
      <c r="R432" s="4"/>
    </row>
    <row r="433" spans="1:18" s="34" customFormat="1" x14ac:dyDescent="0.3">
      <c r="A433" s="33">
        <v>2027</v>
      </c>
      <c r="B433" s="34" t="s">
        <v>483</v>
      </c>
      <c r="C433" s="35">
        <v>2083</v>
      </c>
      <c r="D433" s="35">
        <v>959</v>
      </c>
      <c r="E433" s="36">
        <f t="shared" si="61"/>
        <v>2172.0542231491136</v>
      </c>
      <c r="F433" s="37">
        <f t="shared" si="68"/>
        <v>0.63845807830720747</v>
      </c>
      <c r="G433" s="38">
        <f t="shared" si="62"/>
        <v>737.98611173379311</v>
      </c>
      <c r="H433" s="38">
        <f t="shared" si="63"/>
        <v>311.42081085002235</v>
      </c>
      <c r="I433" s="36">
        <f t="shared" si="64"/>
        <v>1049.4069225838155</v>
      </c>
      <c r="J433" s="39">
        <f t="shared" si="70"/>
        <v>-36.105445463109675</v>
      </c>
      <c r="K433" s="36">
        <f t="shared" si="65"/>
        <v>1013.3014771207058</v>
      </c>
      <c r="L433" s="36">
        <f t="shared" si="66"/>
        <v>1006381.238757879</v>
      </c>
      <c r="M433" s="36">
        <f t="shared" si="67"/>
        <v>971756.11655875691</v>
      </c>
      <c r="N433" s="40">
        <f>jan!M433</f>
        <v>899319.75644659961</v>
      </c>
      <c r="O433" s="40">
        <f t="shared" si="69"/>
        <v>72436.360112157301</v>
      </c>
      <c r="P433" s="4"/>
      <c r="Q433" s="64"/>
      <c r="R433" s="4"/>
    </row>
    <row r="434" spans="1:18" s="34" customFormat="1" x14ac:dyDescent="0.3">
      <c r="A434" s="33">
        <v>2028</v>
      </c>
      <c r="B434" s="34" t="s">
        <v>484</v>
      </c>
      <c r="C434" s="35">
        <v>8889</v>
      </c>
      <c r="D434" s="35">
        <v>2211</v>
      </c>
      <c r="E434" s="36">
        <f t="shared" si="61"/>
        <v>4020.3527815468115</v>
      </c>
      <c r="F434" s="37">
        <f t="shared" si="68"/>
        <v>1.1817507517385759</v>
      </c>
      <c r="G434" s="38">
        <f t="shared" si="62"/>
        <v>-370.99302330482561</v>
      </c>
      <c r="H434" s="38">
        <f t="shared" si="63"/>
        <v>0</v>
      </c>
      <c r="I434" s="36">
        <f t="shared" si="64"/>
        <v>-370.99302330482561</v>
      </c>
      <c r="J434" s="39">
        <f t="shared" si="70"/>
        <v>-36.105445463109675</v>
      </c>
      <c r="K434" s="36">
        <f t="shared" si="65"/>
        <v>-407.09846876793529</v>
      </c>
      <c r="L434" s="36">
        <f t="shared" si="66"/>
        <v>-820265.57452696946</v>
      </c>
      <c r="M434" s="36">
        <f t="shared" si="67"/>
        <v>-900094.71444590495</v>
      </c>
      <c r="N434" s="40">
        <f>jan!M434</f>
        <v>-814078.22598384833</v>
      </c>
      <c r="O434" s="40">
        <f t="shared" si="69"/>
        <v>-86016.488462056615</v>
      </c>
      <c r="P434" s="4"/>
      <c r="Q434" s="64"/>
      <c r="R434" s="4"/>
    </row>
    <row r="435" spans="1:18" s="34" customFormat="1" x14ac:dyDescent="0.3">
      <c r="A435" s="33">
        <v>2030</v>
      </c>
      <c r="B435" s="34" t="s">
        <v>485</v>
      </c>
      <c r="C435" s="35">
        <v>34363</v>
      </c>
      <c r="D435" s="35">
        <v>10227</v>
      </c>
      <c r="E435" s="36">
        <f t="shared" si="61"/>
        <v>3360.0273785078712</v>
      </c>
      <c r="F435" s="37">
        <f t="shared" si="68"/>
        <v>0.98765334690010953</v>
      </c>
      <c r="G435" s="38">
        <f t="shared" si="62"/>
        <v>25.202218518538576</v>
      </c>
      <c r="H435" s="38">
        <f t="shared" si="63"/>
        <v>0</v>
      </c>
      <c r="I435" s="36">
        <f t="shared" si="64"/>
        <v>25.202218518538576</v>
      </c>
      <c r="J435" s="39">
        <f t="shared" si="70"/>
        <v>-36.105445463109675</v>
      </c>
      <c r="K435" s="36">
        <f t="shared" si="65"/>
        <v>-10.903226944571099</v>
      </c>
      <c r="L435" s="36">
        <f t="shared" si="66"/>
        <v>257743.08878909401</v>
      </c>
      <c r="M435" s="36">
        <f t="shared" si="67"/>
        <v>-111507.30196212862</v>
      </c>
      <c r="N435" s="40">
        <f>jan!M435</f>
        <v>215406.41468257963</v>
      </c>
      <c r="O435" s="40">
        <f t="shared" si="69"/>
        <v>-326913.71664470824</v>
      </c>
      <c r="P435" s="4"/>
      <c r="Q435" s="64"/>
      <c r="R435" s="4"/>
    </row>
    <row r="436" spans="1:18" s="34" customFormat="1" x14ac:dyDescent="0.3">
      <c r="A436" s="33"/>
      <c r="C436" s="35"/>
      <c r="D436" s="35"/>
      <c r="E436" s="36"/>
      <c r="F436" s="37"/>
      <c r="G436" s="38"/>
      <c r="H436" s="38"/>
      <c r="I436" s="36"/>
      <c r="J436" s="39"/>
      <c r="K436" s="36"/>
      <c r="L436" s="36"/>
      <c r="M436" s="36"/>
      <c r="N436" s="40"/>
      <c r="O436" s="40"/>
      <c r="P436" s="4"/>
      <c r="Q436" s="64"/>
      <c r="R436" s="4"/>
    </row>
    <row r="437" spans="1:18" s="59" customFormat="1" ht="14.4" thickBot="1" x14ac:dyDescent="0.35">
      <c r="A437" s="43"/>
      <c r="B437" s="43" t="s">
        <v>33</v>
      </c>
      <c r="C437" s="44">
        <f>SUM(C8:C435)</f>
        <v>17738139</v>
      </c>
      <c r="D437" s="45">
        <f>SUM(D8:D435)</f>
        <v>5213985</v>
      </c>
      <c r="E437" s="45">
        <f>(C437*1000)/D437</f>
        <v>3402.0310760387688</v>
      </c>
      <c r="F437" s="46">
        <f>IF(C437&gt;0,E437/E$437,"")</f>
        <v>1</v>
      </c>
      <c r="G437" s="47"/>
      <c r="H437" s="47"/>
      <c r="I437" s="45"/>
      <c r="J437" s="48"/>
      <c r="K437" s="45"/>
      <c r="L437" s="45">
        <f>SUM(L8:L435)</f>
        <v>188253251.06297189</v>
      </c>
      <c r="M437" s="45">
        <f>SUM(M8:M435)</f>
        <v>-2.8441718313843012E-7</v>
      </c>
      <c r="N437" s="45">
        <f>jan!M437</f>
        <v>1.1344673112034798E-7</v>
      </c>
      <c r="O437" s="45">
        <f t="shared" si="69"/>
        <v>-3.978639142587781E-7</v>
      </c>
      <c r="P437" s="4"/>
      <c r="Q437" s="64"/>
      <c r="R437" s="65"/>
    </row>
    <row r="438" spans="1:18" s="34" customFormat="1" ht="14.4" thickTop="1" x14ac:dyDescent="0.3">
      <c r="A438" s="49"/>
      <c r="B438" s="49"/>
      <c r="C438" s="49"/>
      <c r="D438" s="2"/>
      <c r="E438" s="36"/>
      <c r="F438" s="37"/>
      <c r="G438" s="38"/>
      <c r="H438" s="38"/>
      <c r="I438" s="36"/>
      <c r="J438" s="39"/>
      <c r="K438" s="36"/>
      <c r="L438" s="36"/>
      <c r="M438" s="36"/>
      <c r="O438" s="50"/>
    </row>
    <row r="439" spans="1:18" s="34" customFormat="1" x14ac:dyDescent="0.3">
      <c r="A439" s="51" t="s">
        <v>34</v>
      </c>
      <c r="B439" s="51"/>
      <c r="C439" s="51"/>
      <c r="D439" s="52">
        <f>L437</f>
        <v>188253251.06297189</v>
      </c>
      <c r="E439" s="53" t="s">
        <v>35</v>
      </c>
      <c r="F439" s="54">
        <f>D437</f>
        <v>5213985</v>
      </c>
      <c r="G439" s="53" t="s">
        <v>36</v>
      </c>
      <c r="H439" s="53"/>
      <c r="I439" s="55">
        <f>-L437/D437</f>
        <v>-36.105445463109675</v>
      </c>
      <c r="J439" s="56" t="s">
        <v>37</v>
      </c>
      <c r="M439" s="57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6</vt:i4>
      </vt:variant>
    </vt:vector>
  </HeadingPairs>
  <TitlesOfParts>
    <vt:vector size="16" baseType="lpstr">
      <vt:lpstr>jan-des</vt:lpstr>
      <vt:lpstr>jan-nov</vt:lpstr>
      <vt:lpstr>jan-sep</vt:lpstr>
      <vt:lpstr>jan-aug</vt:lpstr>
      <vt:lpstr>jan-juli</vt:lpstr>
      <vt:lpstr>jan-mai</vt:lpstr>
      <vt:lpstr>jan-apr</vt:lpstr>
      <vt:lpstr>jan-mar</vt:lpstr>
      <vt:lpstr>jan-feb</vt:lpstr>
      <vt:lpstr>jan</vt:lpstr>
      <vt:lpstr>jan!Utskriftstitler</vt:lpstr>
      <vt:lpstr>'jan-apr'!Utskriftstitler</vt:lpstr>
      <vt:lpstr>'jan-feb'!Utskriftstitler</vt:lpstr>
      <vt:lpstr>'jan-mai'!Utskriftstitler</vt:lpstr>
      <vt:lpstr>'jan-mar'!Utskriftstitler</vt:lpstr>
      <vt:lpstr>'jan-sep'!Utskriftstitler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Korman</cp:lastModifiedBy>
  <cp:lastPrinted>2012-10-29T09:00:12Z</cp:lastPrinted>
  <dcterms:created xsi:type="dcterms:W3CDTF">2012-02-27T18:16:48Z</dcterms:created>
  <dcterms:modified xsi:type="dcterms:W3CDTF">2017-01-18T13:18:13Z</dcterms:modified>
</cp:coreProperties>
</file>