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Fylkeskommunene\"/>
    </mc:Choice>
  </mc:AlternateContent>
  <xr:revisionPtr revIDLastSave="0" documentId="13_ncr:1_{94E0F3F1-0C8A-4F40-AB86-659F173E6247}" xr6:coauthVersionLast="44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  <sheet name="Ark2" sheetId="2" r:id="rId2"/>
    <sheet name="Ark3" sheetId="3" r:id="rId3"/>
  </sheets>
  <definedNames>
    <definedName name="EksterneData_1" localSheetId="0">'Ark1'!$A$5:$I$18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/>
  <c r="L11" i="1"/>
  <c r="L10" i="1"/>
  <c r="L9" i="1"/>
  <c r="L8" i="1"/>
  <c r="L7" i="1"/>
  <c r="L18" i="1" l="1"/>
  <c r="K7" i="1" l="1"/>
  <c r="K18" i="1"/>
  <c r="K9" i="1" l="1"/>
  <c r="K11" i="1"/>
  <c r="K13" i="1"/>
  <c r="K15" i="1"/>
  <c r="K17" i="1"/>
  <c r="K8" i="1"/>
  <c r="K10" i="1"/>
  <c r="K12" i="1"/>
  <c r="K14" i="1"/>
  <c r="K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<sst xmlns="http://schemas.openxmlformats.org/spreadsheetml/2006/main" count="27" uniqueCount="27">
  <si>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</si>
  <si>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</si>
  <si>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</si>
  <si>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</si>
  <si>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</si>
  <si>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</si>
  <si>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</si>
  <si>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</si>
  <si>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</si>
  <si>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</si>
  <si>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</si>
  <si>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</si>
  <si>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</si>
  <si>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</si>
  <si>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</si>
  <si>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</si>
  <si>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</si>
  <si>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</si>
  <si>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</si>
  <si>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</si>
  <si>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</si>
  <si>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</si>
  <si>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</si>
  <si>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</si>
  <si>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</si>
  <si>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Samlet beløp utbetalt hittil i år</t>
  </si>
  <si>
    <t>Beregning av rammetilskudd og utbetaling til fylkeskommunene, september 2020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</si>
</sst>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3" fontId="9" fillId="4" borderId="1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Border="1"/>
    <xf numFmtId="3" fontId="9" fillId="0" borderId="3" xfId="0" applyNumberFormat="1" applyFont="1" applyBorder="1"/>
    <xf numFmtId="0" fontId="10" fillId="0" borderId="0" xfId="0" applyFont="1"/>
    <xf numFmtId="3" fontId="3" fillId="3" borderId="4" xfId="0" applyNumberFormat="1" applyFont="1" applyFill="1" applyBorder="1" applyAlignment="1">
      <alignment horizontal="center" vertical="top" wrapText="1"/>
    </xf>
    <xf numFmtId="3" fontId="3" fillId="3" borderId="5" xfId="0" applyNumberFormat="1" applyFont="1" applyFill="1" applyBorder="1" applyAlignment="1">
      <alignment horizontal="center" vertical="top" wrapText="1"/>
    </xf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7" xfId="0" applyNumberFormat="1" applyFont="1" applyBorder="1"/>
    <xf numFmtId="3" fontId="8" fillId="0" borderId="0" xfId="0" applyNumberFormat="1" applyFont="1"/>
    <xf numFmtId="3" fontId="6" fillId="0" borderId="0" xfId="0" applyNumberFormat="1" applyFont="1"/>
    <xf numFmtId="3" fontId="4" fillId="0" borderId="0" xfId="0" applyNumberFormat="1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workbookViewId="0">
      <selection activeCell="F27" sqref="F27"/>
    </sheetView>
  </sheetViews>
  <sheetFormatPr baseColWidth="10" defaultColWidth="15.85546875" defaultRowHeight="15" x14ac:dyDescent="0.25"/>
  <cols>
    <col min="1" max="1" width="18.85546875" style="16" bestFit="1" customWidth="1"/>
    <col min="2" max="2" width="18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12" width="18.42578125" style="23" customWidth="1"/>
    <col min="13" max="13" width="12.28515625" style="16" bestFit="1" customWidth="1"/>
    <col min="14" max="253" width="11.42578125" style="16" customWidth="1"/>
    <col min="254" max="16384" width="15.85546875" style="16"/>
  </cols>
  <sheetData>
    <row r="1" spans="1:13" s="1" customFormat="1" ht="15.75" customHeight="1" x14ac:dyDescent="0.25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7"/>
    </row>
    <row r="2" spans="1:13" s="3" customFormat="1" ht="12.75" x14ac:dyDescent="0.2">
      <c r="A2" s="2"/>
      <c r="B2" s="2"/>
      <c r="L2" s="18"/>
    </row>
    <row r="3" spans="1:13" s="3" customFormat="1" ht="12.75" x14ac:dyDescent="0.2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19"/>
    </row>
    <row r="4" spans="1:13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24" t="s">
        <v>11</v>
      </c>
      <c r="L4" s="19" t="s">
        <v>25</v>
      </c>
    </row>
    <row r="5" spans="1:13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24"/>
      <c r="L5" s="19"/>
    </row>
    <row r="6" spans="1:13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25">
        <v>8</v>
      </c>
      <c r="L6" s="20">
        <v>9</v>
      </c>
    </row>
    <row r="7" spans="1:13" s="10" customFormat="1" ht="12.75" x14ac:dyDescent="0.2">
      <c r="A7" s="8" t="s">
        <v>14</v>
      </c>
      <c r="B7" s="9">
        <v>275409000</v>
      </c>
      <c r="C7" s="9">
        <v>-143756353</v>
      </c>
      <c r="D7" s="9">
        <v>-143756353</v>
      </c>
      <c r="E7" s="9">
        <v>0</v>
      </c>
      <c r="F7" s="9">
        <v>0</v>
      </c>
      <c r="G7" s="9">
        <v>0</v>
      </c>
      <c r="H7" s="9">
        <v>0</v>
      </c>
      <c r="I7" s="9">
        <v>131652647</v>
      </c>
      <c r="J7" s="9"/>
      <c r="K7" s="26">
        <f t="shared" ref="K7:K18" si="0">C7-D7</f>
        <v>0</v>
      </c>
      <c r="L7" s="29">
        <f>2103111705+I7</f>
        <v>2234764352</v>
      </c>
      <c r="M7" s="31"/>
    </row>
    <row r="8" spans="1:13" s="10" customFormat="1" ht="12.75" x14ac:dyDescent="0.2">
      <c r="A8" s="8" t="s">
        <v>15</v>
      </c>
      <c r="B8" s="9">
        <v>288410900</v>
      </c>
      <c r="C8" s="9">
        <v>-20581956</v>
      </c>
      <c r="D8" s="9">
        <v>-20581956</v>
      </c>
      <c r="E8" s="9">
        <v>0</v>
      </c>
      <c r="F8" s="9">
        <v>0</v>
      </c>
      <c r="G8" s="9">
        <v>0</v>
      </c>
      <c r="H8" s="9">
        <v>0</v>
      </c>
      <c r="I8" s="9">
        <v>267828944</v>
      </c>
      <c r="J8" s="9"/>
      <c r="K8" s="26">
        <f t="shared" si="0"/>
        <v>0</v>
      </c>
      <c r="L8" s="29">
        <f>2101355327+I8</f>
        <v>2369184271</v>
      </c>
      <c r="M8" s="31"/>
    </row>
    <row r="9" spans="1:13" s="10" customFormat="1" ht="12.75" x14ac:dyDescent="0.2">
      <c r="A9" s="11" t="s">
        <v>16</v>
      </c>
      <c r="B9" s="12">
        <v>275254400</v>
      </c>
      <c r="C9" s="12">
        <v>12100484</v>
      </c>
      <c r="D9" s="12">
        <v>12100484</v>
      </c>
      <c r="E9" s="12">
        <v>0</v>
      </c>
      <c r="F9" s="12">
        <v>2300000</v>
      </c>
      <c r="G9" s="12">
        <v>2300000</v>
      </c>
      <c r="H9" s="12">
        <v>0</v>
      </c>
      <c r="I9" s="12">
        <v>289654884</v>
      </c>
      <c r="J9" s="12"/>
      <c r="K9" s="27">
        <f t="shared" si="0"/>
        <v>0</v>
      </c>
      <c r="L9" s="21">
        <f>2301703662+I9</f>
        <v>2591358546</v>
      </c>
      <c r="M9" s="31"/>
    </row>
    <row r="10" spans="1:13" s="10" customFormat="1" ht="12.75" x14ac:dyDescent="0.2">
      <c r="A10" s="8" t="s">
        <v>18</v>
      </c>
      <c r="B10" s="9">
        <v>332032900</v>
      </c>
      <c r="C10" s="9">
        <v>20181873</v>
      </c>
      <c r="D10" s="9">
        <v>20181873</v>
      </c>
      <c r="E10" s="9">
        <v>30604700</v>
      </c>
      <c r="F10" s="9">
        <v>4300000</v>
      </c>
      <c r="G10" s="9">
        <v>4300000</v>
      </c>
      <c r="H10" s="9">
        <v>0</v>
      </c>
      <c r="I10" s="9">
        <v>387119473</v>
      </c>
      <c r="J10" s="9"/>
      <c r="K10" s="26">
        <f t="shared" si="0"/>
        <v>0</v>
      </c>
      <c r="L10" s="29">
        <f>2866452992+I10</f>
        <v>3253572465</v>
      </c>
      <c r="M10" s="31"/>
    </row>
    <row r="11" spans="1:13" s="10" customFormat="1" ht="12.75" x14ac:dyDescent="0.2">
      <c r="A11" s="8" t="s">
        <v>19</v>
      </c>
      <c r="B11" s="9">
        <v>543080700</v>
      </c>
      <c r="C11" s="9">
        <v>-42517532</v>
      </c>
      <c r="D11" s="9">
        <v>-42517532</v>
      </c>
      <c r="E11" s="9">
        <v>0</v>
      </c>
      <c r="F11" s="9">
        <v>0</v>
      </c>
      <c r="G11" s="9">
        <v>0</v>
      </c>
      <c r="H11" s="9">
        <v>0</v>
      </c>
      <c r="I11" s="9">
        <v>500563168</v>
      </c>
      <c r="J11" s="9"/>
      <c r="K11" s="26">
        <f t="shared" si="0"/>
        <v>0</v>
      </c>
      <c r="L11" s="29">
        <f>4476146407+I11</f>
        <v>4976709575</v>
      </c>
      <c r="M11" s="31"/>
    </row>
    <row r="12" spans="1:13" s="10" customFormat="1" ht="12.75" x14ac:dyDescent="0.2">
      <c r="A12" s="11" t="s">
        <v>20</v>
      </c>
      <c r="B12" s="12">
        <v>284701300</v>
      </c>
      <c r="C12" s="12">
        <v>41599173</v>
      </c>
      <c r="D12" s="12">
        <v>41599173</v>
      </c>
      <c r="E12" s="12">
        <v>0</v>
      </c>
      <c r="F12" s="12">
        <v>3300000</v>
      </c>
      <c r="G12" s="12">
        <v>3300000</v>
      </c>
      <c r="H12" s="12">
        <v>0</v>
      </c>
      <c r="I12" s="12">
        <v>329600473</v>
      </c>
      <c r="J12" s="12"/>
      <c r="K12" s="27">
        <f t="shared" si="0"/>
        <v>0</v>
      </c>
      <c r="L12" s="21">
        <f>2333935632+I12</f>
        <v>2663536105</v>
      </c>
      <c r="M12" s="31"/>
    </row>
    <row r="13" spans="1:13" s="10" customFormat="1" ht="12.75" x14ac:dyDescent="0.2">
      <c r="A13" s="8" t="s">
        <v>21</v>
      </c>
      <c r="B13" s="9">
        <v>245375100</v>
      </c>
      <c r="C13" s="9">
        <v>25728613</v>
      </c>
      <c r="D13" s="9">
        <v>25728613</v>
      </c>
      <c r="E13" s="9">
        <v>0</v>
      </c>
      <c r="F13" s="9">
        <v>3000000</v>
      </c>
      <c r="G13" s="9">
        <v>3000000</v>
      </c>
      <c r="H13" s="9">
        <v>0</v>
      </c>
      <c r="I13" s="9">
        <v>274103713</v>
      </c>
      <c r="J13" s="9"/>
      <c r="K13" s="26">
        <f t="shared" si="0"/>
        <v>0</v>
      </c>
      <c r="L13" s="29">
        <f>2060826282+I13</f>
        <v>2334929995</v>
      </c>
      <c r="M13" s="31"/>
    </row>
    <row r="14" spans="1:13" s="10" customFormat="1" ht="12.75" x14ac:dyDescent="0.2">
      <c r="A14" s="8" t="s">
        <v>22</v>
      </c>
      <c r="B14" s="9">
        <v>216759600</v>
      </c>
      <c r="C14" s="9">
        <v>34253353</v>
      </c>
      <c r="D14" s="9">
        <v>34253353</v>
      </c>
      <c r="E14" s="9">
        <v>0</v>
      </c>
      <c r="F14" s="9">
        <v>2000000</v>
      </c>
      <c r="G14" s="9">
        <v>2000000</v>
      </c>
      <c r="H14" s="9">
        <v>0</v>
      </c>
      <c r="I14" s="9">
        <v>253012953</v>
      </c>
      <c r="J14" s="9"/>
      <c r="K14" s="26">
        <f t="shared" si="0"/>
        <v>0</v>
      </c>
      <c r="L14" s="29">
        <f>1812190297+I14</f>
        <v>2065203250</v>
      </c>
      <c r="M14" s="31"/>
    </row>
    <row r="15" spans="1:13" s="10" customFormat="1" ht="12.75" x14ac:dyDescent="0.2">
      <c r="A15" s="11" t="s">
        <v>23</v>
      </c>
      <c r="B15" s="12">
        <v>564791500</v>
      </c>
      <c r="C15" s="12">
        <v>13114457</v>
      </c>
      <c r="D15" s="12">
        <v>13114457</v>
      </c>
      <c r="E15" s="12">
        <v>0</v>
      </c>
      <c r="F15" s="12">
        <v>8900000</v>
      </c>
      <c r="G15" s="12">
        <v>8900000</v>
      </c>
      <c r="H15" s="12">
        <v>0</v>
      </c>
      <c r="I15" s="12">
        <v>586805957</v>
      </c>
      <c r="J15" s="12"/>
      <c r="K15" s="27">
        <f t="shared" si="0"/>
        <v>0</v>
      </c>
      <c r="L15" s="21">
        <f>4523281852+I15</f>
        <v>5110087809</v>
      </c>
      <c r="M15" s="31"/>
    </row>
    <row r="16" spans="1:13" s="10" customFormat="1" ht="12.75" x14ac:dyDescent="0.2">
      <c r="A16" s="8" t="s">
        <v>17</v>
      </c>
      <c r="B16" s="9">
        <v>355791300</v>
      </c>
      <c r="C16" s="9">
        <v>42734888</v>
      </c>
      <c r="D16" s="9">
        <v>42734888</v>
      </c>
      <c r="E16" s="9">
        <v>0</v>
      </c>
      <c r="F16" s="9">
        <v>4000000</v>
      </c>
      <c r="G16" s="9">
        <v>4000000</v>
      </c>
      <c r="H16" s="9">
        <v>0</v>
      </c>
      <c r="I16" s="9">
        <v>402526188</v>
      </c>
      <c r="J16" s="9"/>
      <c r="K16" s="26">
        <f t="shared" si="0"/>
        <v>0</v>
      </c>
      <c r="L16" s="29">
        <f>2975006737+I16</f>
        <v>3377532925</v>
      </c>
      <c r="M16" s="31"/>
    </row>
    <row r="17" spans="1:13" s="10" customFormat="1" ht="12.75" x14ac:dyDescent="0.2">
      <c r="A17" s="8" t="s">
        <v>24</v>
      </c>
      <c r="B17" s="9">
        <v>314464100</v>
      </c>
      <c r="C17" s="9">
        <v>17143000</v>
      </c>
      <c r="D17" s="9">
        <v>17143000</v>
      </c>
      <c r="E17" s="9">
        <v>39165500</v>
      </c>
      <c r="F17" s="9">
        <v>5400000</v>
      </c>
      <c r="G17" s="9">
        <v>5400000</v>
      </c>
      <c r="H17" s="9">
        <v>0</v>
      </c>
      <c r="I17" s="9">
        <v>376172600</v>
      </c>
      <c r="J17" s="9"/>
      <c r="K17" s="26">
        <f t="shared" si="0"/>
        <v>0</v>
      </c>
      <c r="L17" s="29">
        <f>2779139378+I17</f>
        <v>3155311978</v>
      </c>
      <c r="M17" s="31"/>
    </row>
    <row r="18" spans="1:13" s="10" customFormat="1" ht="13.5" thickBot="1" x14ac:dyDescent="0.25">
      <c r="A18" s="13"/>
      <c r="B18" s="14">
        <v>3696070800</v>
      </c>
      <c r="C18" s="14">
        <v>0</v>
      </c>
      <c r="D18" s="14">
        <v>0</v>
      </c>
      <c r="E18" s="14">
        <v>69770200</v>
      </c>
      <c r="F18" s="14">
        <v>33200000</v>
      </c>
      <c r="G18" s="14">
        <v>33200000</v>
      </c>
      <c r="H18" s="14">
        <v>0</v>
      </c>
      <c r="I18" s="14">
        <v>3799041000</v>
      </c>
      <c r="J18" s="14"/>
      <c r="K18" s="28">
        <f t="shared" si="0"/>
        <v>0</v>
      </c>
      <c r="L18" s="22">
        <f>SUM(L7:L17)</f>
        <v>34132191271</v>
      </c>
      <c r="M18" s="31"/>
    </row>
    <row r="19" spans="1:13" s="10" customFormat="1" ht="15.75" thickTop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3"/>
    </row>
    <row r="20" spans="1:13" s="10" customForma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3"/>
    </row>
    <row r="21" spans="1:13" s="10" customFormat="1" x14ac:dyDescent="0.25">
      <c r="A21" s="16"/>
      <c r="B21" s="16"/>
      <c r="C21" s="16"/>
      <c r="D21" s="16"/>
      <c r="E21" s="16"/>
      <c r="F21" s="16"/>
      <c r="G21" s="16"/>
      <c r="H21" s="16"/>
      <c r="I21" s="30"/>
      <c r="J21" s="16"/>
      <c r="K21" s="16"/>
      <c r="L21" s="23"/>
    </row>
    <row r="22" spans="1:13" s="10" customForma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3"/>
    </row>
    <row r="23" spans="1:13" s="10" customForma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3"/>
    </row>
    <row r="24" spans="1:13" s="10" customForma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3"/>
    </row>
    <row r="25" spans="1:13" s="15" customFormat="1" x14ac:dyDescent="0.25">
      <c r="A25" s="16"/>
      <c r="B25" s="16"/>
      <c r="C25" s="9"/>
      <c r="D25" s="9"/>
      <c r="E25" s="9"/>
      <c r="F25" s="9"/>
      <c r="G25" s="9"/>
      <c r="H25" s="9"/>
      <c r="I25" s="16"/>
      <c r="J25" s="16"/>
      <c r="K25" s="16"/>
      <c r="L25" s="23"/>
    </row>
    <row r="26" spans="1:13" x14ac:dyDescent="0.25">
      <c r="C26" s="9"/>
      <c r="D26" s="9"/>
      <c r="E26" s="9"/>
      <c r="F26" s="9"/>
      <c r="G26" s="9"/>
      <c r="H26" s="9"/>
    </row>
    <row r="27" spans="1:13" x14ac:dyDescent="0.25">
      <c r="C27" s="9"/>
      <c r="D27" s="9"/>
      <c r="E27" s="9"/>
      <c r="F27" s="9"/>
      <c r="G27" s="9"/>
      <c r="H27" s="9"/>
    </row>
    <row r="28" spans="1:13" x14ac:dyDescent="0.25">
      <c r="C28" s="9"/>
      <c r="D28" s="9"/>
      <c r="E28" s="9"/>
      <c r="F28" s="9"/>
      <c r="G28" s="9"/>
      <c r="H28" s="9"/>
    </row>
    <row r="29" spans="1:13" x14ac:dyDescent="0.25">
      <c r="C29" s="9"/>
      <c r="D29" s="9"/>
      <c r="E29" s="9"/>
      <c r="F29" s="9"/>
      <c r="G29" s="9"/>
      <c r="H29" s="9"/>
    </row>
    <row r="30" spans="1:13" x14ac:dyDescent="0.25">
      <c r="C30" s="9"/>
      <c r="D30" s="9"/>
      <c r="E30" s="9"/>
      <c r="F30" s="9"/>
      <c r="G30" s="9"/>
      <c r="H30" s="9"/>
    </row>
    <row r="31" spans="1:13" x14ac:dyDescent="0.25">
      <c r="C31" s="9"/>
      <c r="D31" s="9"/>
      <c r="E31" s="9"/>
      <c r="F31" s="9"/>
      <c r="G31" s="9"/>
      <c r="H31" s="9"/>
    </row>
    <row r="32" spans="1:13" x14ac:dyDescent="0.25">
      <c r="C32" s="9"/>
      <c r="D32" s="9"/>
      <c r="E32" s="9"/>
      <c r="F32" s="9"/>
      <c r="G32" s="9"/>
      <c r="H32" s="9"/>
    </row>
    <row r="33" spans="3:8" x14ac:dyDescent="0.25">
      <c r="C33" s="9"/>
      <c r="D33" s="9"/>
      <c r="E33" s="9"/>
      <c r="F33" s="9"/>
      <c r="G33" s="9"/>
      <c r="H33" s="9"/>
    </row>
    <row r="34" spans="3:8" x14ac:dyDescent="0.25">
      <c r="C34" s="9"/>
      <c r="D34" s="9"/>
      <c r="E34" s="9"/>
      <c r="F34" s="9"/>
      <c r="G34" s="9"/>
      <c r="H34" s="9"/>
    </row>
    <row r="35" spans="3:8" x14ac:dyDescent="0.25">
      <c r="C35" s="9"/>
      <c r="D35" s="9"/>
      <c r="E35" s="9"/>
      <c r="F35" s="9"/>
      <c r="G35" s="9"/>
      <c r="H35" s="9"/>
    </row>
    <row r="36" spans="3:8" x14ac:dyDescent="0.25">
      <c r="C36" s="9"/>
      <c r="D36" s="9"/>
      <c r="E36" s="9"/>
      <c r="F36" s="9"/>
      <c r="G36" s="9"/>
      <c r="H36" s="9"/>
    </row>
    <row r="37" spans="3:8" x14ac:dyDescent="0.25">
      <c r="C37" s="9"/>
      <c r="D37" s="9"/>
      <c r="E37" s="9"/>
      <c r="F37" s="9"/>
      <c r="G37" s="9"/>
      <c r="H37" s="9"/>
    </row>
    <row r="38" spans="3:8" x14ac:dyDescent="0.25">
      <c r="C38" s="9"/>
      <c r="D38" s="9"/>
      <c r="E38" s="9"/>
      <c r="F38" s="9"/>
      <c r="G38" s="9"/>
      <c r="H38" s="9"/>
    </row>
    <row r="39" spans="3:8" x14ac:dyDescent="0.25">
      <c r="C39" s="9"/>
      <c r="D39" s="9"/>
      <c r="E39" s="9"/>
      <c r="F39" s="9"/>
      <c r="G39" s="9"/>
      <c r="H39" s="9"/>
    </row>
    <row r="40" spans="3:8" x14ac:dyDescent="0.25">
      <c r="C40" s="9"/>
      <c r="D40" s="9"/>
      <c r="E40" s="9"/>
      <c r="F40" s="9"/>
      <c r="G40" s="9"/>
      <c r="H40" s="9"/>
    </row>
    <row r="41" spans="3:8" x14ac:dyDescent="0.25">
      <c r="C41" s="9"/>
      <c r="D41" s="9"/>
      <c r="E41" s="9"/>
      <c r="F41" s="9"/>
      <c r="G41" s="9"/>
      <c r="H41" s="9"/>
    </row>
    <row r="42" spans="3:8" x14ac:dyDescent="0.25">
      <c r="C42" s="9"/>
      <c r="D42" s="9"/>
      <c r="E42" s="9"/>
      <c r="F42" s="9"/>
      <c r="G42" s="9"/>
      <c r="H42" s="9"/>
    </row>
    <row r="43" spans="3:8" x14ac:dyDescent="0.25">
      <c r="C43" s="9"/>
      <c r="D43" s="9"/>
      <c r="E43" s="9"/>
      <c r="F43" s="9"/>
      <c r="G43" s="9"/>
      <c r="H43" s="9"/>
    </row>
    <row r="44" spans="3:8" x14ac:dyDescent="0.25">
      <c r="C44" s="9"/>
      <c r="D44" s="9"/>
      <c r="E44" s="9"/>
      <c r="F44" s="9"/>
      <c r="G44" s="9"/>
      <c r="H44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2020-09-01T13:56:47Z</cp:lastPrinted>
  <dcterms:created xsi:type="dcterms:W3CDTF">2011-01-05T08:21:38Z</dcterms:created>
  <dcterms:modified xsi:type="dcterms:W3CDTF">2020-09-01T15:10:11Z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2019-12-18T10:07:36.4926667Z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c3e574c1-8fcf-4d64-b0a9-5227d76c4476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