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aBrungott\OneDrive - Sikker Reise\Dokumenter\49. sesjon (2019)\Protokoll til 49. sesjon\Vedlegg norsk, 49. sesjon\V17 Metode for analyse\"/>
    </mc:Choice>
  </mc:AlternateContent>
  <xr:revisionPtr revIDLastSave="0" documentId="8_{2F994E84-9AF9-4D18-870E-3861C4CFE9F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ell 1 uttak" sheetId="10" r:id="rId1"/>
    <sheet name="Tabell 2A kvoter og uttak" sheetId="9" r:id="rId2"/>
    <sheet name="Tabell 2B kvoter og uttak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7" i="10" l="1"/>
  <c r="N17" i="10"/>
  <c r="O17" i="10"/>
  <c r="P17" i="10"/>
  <c r="K23" i="11" s="1"/>
  <c r="K26" i="11" s="1"/>
  <c r="Q17" i="10"/>
  <c r="C17" i="10"/>
  <c r="D17" i="10"/>
  <c r="E17" i="10"/>
  <c r="G22" i="11" s="1"/>
  <c r="F17" i="10"/>
  <c r="G17" i="10"/>
  <c r="J22" i="11" s="1"/>
  <c r="H17" i="10"/>
  <c r="I17" i="10"/>
  <c r="J17" i="10"/>
  <c r="K17" i="10"/>
  <c r="K21" i="11" s="1"/>
  <c r="K22" i="11"/>
  <c r="G23" i="11"/>
  <c r="G21" i="11"/>
  <c r="G6" i="11"/>
  <c r="G5" i="11"/>
  <c r="G7" i="11" s="1"/>
  <c r="I21" i="9"/>
  <c r="J23" i="11"/>
  <c r="K20" i="11"/>
  <c r="I20" i="11"/>
  <c r="H20" i="11"/>
  <c r="E20" i="11"/>
  <c r="K8" i="11"/>
  <c r="K19" i="11" s="1"/>
  <c r="I8" i="11"/>
  <c r="I19" i="11" s="1"/>
  <c r="H8" i="11"/>
  <c r="H19" i="11" s="1"/>
  <c r="F8" i="11"/>
  <c r="F19" i="11" s="1"/>
  <c r="E8" i="11"/>
  <c r="E19" i="11" s="1"/>
  <c r="K7" i="11"/>
  <c r="K18" i="11" s="1"/>
  <c r="I7" i="11"/>
  <c r="I18" i="11" s="1"/>
  <c r="H7" i="11"/>
  <c r="H18" i="11" s="1"/>
  <c r="F7" i="11"/>
  <c r="F18" i="11" s="1"/>
  <c r="E7" i="11"/>
  <c r="E18" i="11" s="1"/>
  <c r="J6" i="11"/>
  <c r="J20" i="11" s="1"/>
  <c r="J5" i="11"/>
  <c r="J8" i="11" s="1"/>
  <c r="J19" i="11" s="1"/>
  <c r="K25" i="11" l="1"/>
  <c r="K24" i="11"/>
  <c r="J25" i="11"/>
  <c r="J26" i="11"/>
  <c r="G20" i="11"/>
  <c r="G26" i="11" s="1"/>
  <c r="G8" i="11"/>
  <c r="G19" i="11" s="1"/>
  <c r="G25" i="11" s="1"/>
  <c r="J7" i="11"/>
  <c r="J18" i="11" s="1"/>
  <c r="G18" i="11"/>
  <c r="G24" i="11" s="1"/>
  <c r="K20" i="9" l="1"/>
  <c r="J20" i="9"/>
  <c r="G19" i="9"/>
  <c r="F18" i="9"/>
  <c r="E20" i="9"/>
  <c r="L22" i="9" l="1"/>
  <c r="I22" i="9"/>
  <c r="L23" i="9"/>
  <c r="I23" i="9"/>
  <c r="L5" i="9" l="1"/>
  <c r="L6" i="9" l="1"/>
  <c r="L8" i="9" s="1"/>
  <c r="L19" i="9" s="1"/>
  <c r="I6" i="9"/>
  <c r="I5" i="9"/>
  <c r="F20" i="9"/>
  <c r="G20" i="9"/>
  <c r="F19" i="9"/>
  <c r="G18" i="9"/>
  <c r="H8" i="9"/>
  <c r="H19" i="9" s="1"/>
  <c r="J8" i="9"/>
  <c r="J19" i="9" s="1"/>
  <c r="K8" i="9"/>
  <c r="K19" i="9" s="1"/>
  <c r="E8" i="9"/>
  <c r="E19" i="9" s="1"/>
  <c r="H7" i="9"/>
  <c r="H18" i="9" s="1"/>
  <c r="J7" i="9"/>
  <c r="J18" i="9" s="1"/>
  <c r="K7" i="9"/>
  <c r="K18" i="9" s="1"/>
  <c r="L7" i="9"/>
  <c r="L18" i="9" s="1"/>
  <c r="E7" i="9"/>
  <c r="E18" i="9" s="1"/>
  <c r="L17" i="10"/>
  <c r="L21" i="9" l="1"/>
  <c r="J21" i="11"/>
  <c r="J24" i="11" s="1"/>
  <c r="L20" i="9"/>
  <c r="L26" i="9" s="1"/>
  <c r="I7" i="9"/>
  <c r="I18" i="9" s="1"/>
  <c r="I24" i="9" s="1"/>
  <c r="I8" i="9"/>
  <c r="I19" i="9" s="1"/>
  <c r="L25" i="9"/>
  <c r="L24" i="9"/>
  <c r="I20" i="9"/>
  <c r="I25" i="9" l="1"/>
  <c r="I26" i="9"/>
</calcChain>
</file>

<file path=xl/sharedStrings.xml><?xml version="1.0" encoding="utf-8"?>
<sst xmlns="http://schemas.openxmlformats.org/spreadsheetml/2006/main" count="184" uniqueCount="85">
  <si>
    <t>I</t>
  </si>
  <si>
    <t>II</t>
  </si>
  <si>
    <t>III=(I-II)/2</t>
  </si>
  <si>
    <t>IV=(I-II)/2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</si>
  <si>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</si>
  <si>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</si>
  <si>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</si>
  <si>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</si>
  <si>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</si>
  <si>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</si>
  <si>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</si>
  <si>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</si>
  <si>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</si>
  <si>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XVI=II-VI-VII +VIII+IX</t>
  </si>
  <si>
    <t>XIV=III+V+VI-VIII+X-XII</t>
  </si>
  <si>
    <t>XV=IV-V+VII-IX+XI-XIII</t>
  </si>
  <si>
    <t>XVII</t>
  </si>
  <si>
    <t>XVIII</t>
  </si>
  <si>
    <t>XIX</t>
  </si>
  <si>
    <t>KVOTER</t>
  </si>
  <si>
    <t>Tredjeland</t>
  </si>
  <si>
    <t>Norge</t>
  </si>
  <si>
    <t>Russland</t>
  </si>
  <si>
    <t>Nasjonal kvote</t>
  </si>
  <si>
    <t>Torsk</t>
  </si>
  <si>
    <t>Hyse</t>
  </si>
  <si>
    <t>Hyse kvote</t>
  </si>
  <si>
    <t>Torsk kvote</t>
  </si>
  <si>
    <t>TORSK</t>
  </si>
  <si>
    <t>HYSE</t>
  </si>
  <si>
    <t>Benevnelse</t>
  </si>
  <si>
    <t>XX=XIV-XVII</t>
  </si>
  <si>
    <t>XXI=XV-XVIII</t>
  </si>
  <si>
    <t>XXII=XVI-XIX</t>
  </si>
  <si>
    <t>Ubenyttet kvote  (If Nasjonal kvote &gt; Registrert uttak)</t>
  </si>
  <si>
    <t>XXIII=XVII-XIV</t>
  </si>
  <si>
    <t>XXIV=XVIII-XV</t>
  </si>
  <si>
    <t>XXV=XIX-XVI</t>
  </si>
  <si>
    <t>Oppsummert</t>
  </si>
  <si>
    <t>Sum fangst</t>
  </si>
  <si>
    <t>Overføringer av  kvoter</t>
  </si>
  <si>
    <t>Overføring av inntil 10 prosent av egen nasjonal kvote fra det ene kalenderåret til det påfølgende</t>
  </si>
  <si>
    <t xml:space="preserve">Оverføring av kvantum som er fisket over de respektive partenes kvote fra det ene kvoteår til det påfølgende (10 %).  </t>
  </si>
  <si>
    <t>Fiske over kvote  ((If Nasjonal kvote &lt; Registrert uttak)</t>
  </si>
  <si>
    <t>Forsknings- kvoter</t>
  </si>
  <si>
    <t>Murmansk-torsk</t>
  </si>
  <si>
    <t>Norsk kysttorsk</t>
  </si>
  <si>
    <t>Overføring fra Russland til Norge</t>
  </si>
  <si>
    <t>TAC</t>
  </si>
  <si>
    <t>Fangst fra russiske fartøy (tonn)</t>
  </si>
  <si>
    <t>Fangst fra norske fartøy (tonn)</t>
  </si>
  <si>
    <t>Fangst fra tredjelands fartøy (tonn)</t>
  </si>
  <si>
    <t>Blåkveite</t>
  </si>
  <si>
    <t>Uer</t>
  </si>
  <si>
    <t>Lodde</t>
  </si>
  <si>
    <t xml:space="preserve">Uer </t>
  </si>
  <si>
    <t xml:space="preserve">Blåkveite  </t>
  </si>
  <si>
    <t>Informasjonen gjenspeiler ikke faktiske kvanta.</t>
  </si>
  <si>
    <t>Sannsynlig at oppgitte kvanta er korrekte (russisk kvote).</t>
  </si>
  <si>
    <t xml:space="preserve">Sannsynlig at oppgitte kvanta er korrekte (norsk kvote). </t>
  </si>
  <si>
    <t>Oppgitte kvanta er korrekte.</t>
  </si>
  <si>
    <t xml:space="preserve">Sannsynlig at oppgitte kvanta er korrekte </t>
  </si>
  <si>
    <t xml:space="preserve">Oppgitte kvanta er korrekte </t>
  </si>
  <si>
    <t xml:space="preserve">Oppgitte kvanta er korrekte. </t>
  </si>
  <si>
    <t xml:space="preserve">Sannsynlig at oppgitte kvanta er korrekte. </t>
  </si>
  <si>
    <t>Overføring av deler av nasjonal kvote til tredjelandskvote</t>
  </si>
  <si>
    <t xml:space="preserve">Overføring av deler av forsknings- og tredjelandskvoter til egen nasjonal kvote
</t>
  </si>
  <si>
    <t>Tabell over beregnet uttak av produkter av fellesbestandene i rund vekt (tonn) i 20__</t>
  </si>
  <si>
    <t>Landinger i rund vekt til tredjelands havner i 20__</t>
  </si>
  <si>
    <t>Landinger i rund vekt til russiske havner i 20__</t>
  </si>
  <si>
    <t>Landinger i rund vekt til norske havner i 20__</t>
  </si>
  <si>
    <t>Registrert uttak 20__  (VEDLEGG 3a, Tabell 1)</t>
  </si>
  <si>
    <t>Vedlegg 3 A</t>
  </si>
  <si>
    <t>Tabell 1</t>
  </si>
  <si>
    <t>Tabell 2A</t>
  </si>
  <si>
    <t>Tabell over beregnet uttak av produkter av torsk og hyse i rund vekt (tonn)  i 20__</t>
  </si>
  <si>
    <t>BLÅKVEITE (tonn)</t>
  </si>
  <si>
    <t>LODDE (tonn)</t>
  </si>
  <si>
    <t xml:space="preserve">Blåkveite </t>
  </si>
  <si>
    <t>Blåkveite kvote</t>
  </si>
  <si>
    <t>Tabell 2B</t>
  </si>
  <si>
    <t>UER (tonn)</t>
  </si>
  <si>
    <t>Tabell over beregnet uttak av produkter av blåkveite, lodde og uer i rund vekt (tonn)  i 20__</t>
  </si>
  <si>
    <t xml:space="preserve">Lodde </t>
  </si>
  <si>
    <t>Lodde kvote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</si>
</sst>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0"/>
      <color indexed="8"/>
      <name val="Arial Cyr"/>
      <family val="2"/>
      <charset val="204"/>
    </font>
    <font>
      <b/>
      <sz val="10"/>
      <name val="Arial Cyr"/>
    </font>
    <font>
      <sz val="10"/>
      <color indexed="8"/>
      <name val="Arial Cyr"/>
      <family val="2"/>
      <charset val="204"/>
    </font>
    <font>
      <b/>
      <i/>
      <sz val="10"/>
      <name val="Arial Cyr"/>
    </font>
    <font>
      <i/>
      <sz val="10"/>
      <name val="Arial Cyr"/>
    </font>
    <font>
      <b/>
      <sz val="16"/>
      <name val="Arial Cyr"/>
    </font>
    <font>
      <b/>
      <sz val="12"/>
      <color theme="1"/>
      <name val="Times New Roman"/>
      <family val="1"/>
    </font>
    <font>
      <b/>
      <sz val="15"/>
      <name val="Arial Cyr"/>
      <charset val="204"/>
    </font>
    <font>
      <sz val="12"/>
      <name val="Times New Roman"/>
      <family val="2"/>
      <charset val="204"/>
    </font>
    <font>
      <sz val="14"/>
      <name val="Times New Roman"/>
      <family val="1"/>
    </font>
    <font>
      <sz val="12"/>
      <name val="Arial Cyr"/>
      <charset val="204"/>
    </font>
    <font>
      <b/>
      <sz val="14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2" fillId="0" borderId="0"/>
  </cellStyleXfs>
  <cellXfs count="219">
    <xf numFmtId="0" fontId="0" fillId="0" borderId="0" xfId="0"/>
    <xf numFmtId="3" fontId="0" fillId="0" borderId="23" xfId="0" applyNumberFormat="1" applyFill="1" applyBorder="1" applyAlignment="1">
      <alignment wrapText="1"/>
    </xf>
    <xf numFmtId="3" fontId="0" fillId="0" borderId="9" xfId="0" applyNumberFormat="1" applyFill="1" applyBorder="1" applyAlignment="1">
      <alignment wrapText="1"/>
    </xf>
    <xf numFmtId="3" fontId="0" fillId="0" borderId="10" xfId="0" applyNumberFormat="1" applyFill="1" applyBorder="1" applyAlignment="1">
      <alignment wrapText="1"/>
    </xf>
    <xf numFmtId="3" fontId="0" fillId="0" borderId="20" xfId="0" applyNumberFormat="1" applyFill="1" applyBorder="1" applyAlignment="1">
      <alignment wrapText="1"/>
    </xf>
    <xf numFmtId="3" fontId="0" fillId="0" borderId="1" xfId="0" applyNumberFormat="1" applyFill="1" applyBorder="1" applyAlignment="1">
      <alignment wrapText="1"/>
    </xf>
    <xf numFmtId="3" fontId="0" fillId="0" borderId="12" xfId="0" applyNumberFormat="1" applyFill="1" applyBorder="1" applyAlignment="1">
      <alignment wrapText="1"/>
    </xf>
    <xf numFmtId="3" fontId="0" fillId="0" borderId="24" xfId="0" applyNumberFormat="1" applyFill="1" applyBorder="1" applyAlignment="1">
      <alignment wrapText="1"/>
    </xf>
    <xf numFmtId="3" fontId="0" fillId="0" borderId="15" xfId="0" applyNumberFormat="1" applyFill="1" applyBorder="1" applyAlignment="1">
      <alignment wrapText="1"/>
    </xf>
    <xf numFmtId="3" fontId="0" fillId="0" borderId="16" xfId="0" applyNumberFormat="1" applyFill="1" applyBorder="1" applyAlignment="1">
      <alignment wrapText="1"/>
    </xf>
    <xf numFmtId="0" fontId="0" fillId="0" borderId="35" xfId="0" applyFill="1" applyBorder="1"/>
    <xf numFmtId="0" fontId="0" fillId="0" borderId="38" xfId="0" applyFill="1" applyBorder="1"/>
    <xf numFmtId="0" fontId="3" fillId="0" borderId="0" xfId="1" applyAlignment="1">
      <alignment vertical="center"/>
    </xf>
    <xf numFmtId="0" fontId="3" fillId="0" borderId="0" xfId="1" applyFill="1" applyAlignment="1">
      <alignment vertical="center"/>
    </xf>
    <xf numFmtId="3" fontId="3" fillId="0" borderId="41" xfId="1" applyNumberFormat="1" applyBorder="1" applyAlignment="1">
      <alignment horizontal="center" vertical="center" wrapText="1"/>
    </xf>
    <xf numFmtId="3" fontId="3" fillId="0" borderId="9" xfId="1" applyNumberFormat="1" applyFont="1" applyFill="1" applyBorder="1" applyAlignment="1">
      <alignment horizontal="center" vertical="center" textRotation="90" wrapText="1"/>
    </xf>
    <xf numFmtId="3" fontId="3" fillId="0" borderId="42" xfId="1" applyNumberFormat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textRotation="90" wrapText="1"/>
    </xf>
    <xf numFmtId="3" fontId="6" fillId="0" borderId="1" xfId="1" applyNumberFormat="1" applyFont="1" applyFill="1" applyBorder="1" applyAlignment="1">
      <alignment vertical="center"/>
    </xf>
    <xf numFmtId="3" fontId="6" fillId="0" borderId="15" xfId="1" applyNumberFormat="1" applyFont="1" applyFill="1" applyBorder="1" applyAlignment="1">
      <alignment vertical="center"/>
    </xf>
    <xf numFmtId="3" fontId="6" fillId="0" borderId="9" xfId="1" applyNumberFormat="1" applyFont="1" applyFill="1" applyBorder="1" applyAlignment="1">
      <alignment horizontal="center" vertical="center" textRotation="90" wrapText="1"/>
    </xf>
    <xf numFmtId="3" fontId="6" fillId="0" borderId="34" xfId="1" applyNumberFormat="1" applyFont="1" applyFill="1" applyBorder="1" applyAlignment="1">
      <alignment horizontal="center" vertical="center" textRotation="90" wrapText="1"/>
    </xf>
    <xf numFmtId="3" fontId="3" fillId="0" borderId="44" xfId="1" applyNumberFormat="1" applyBorder="1" applyAlignment="1">
      <alignment horizontal="center" vertical="center" wrapText="1"/>
    </xf>
    <xf numFmtId="3" fontId="3" fillId="2" borderId="42" xfId="1" applyNumberFormat="1" applyFill="1" applyBorder="1" applyAlignment="1">
      <alignment horizontal="center" vertical="center" wrapText="1"/>
    </xf>
    <xf numFmtId="3" fontId="3" fillId="2" borderId="43" xfId="1" applyNumberFormat="1" applyFill="1" applyBorder="1" applyAlignment="1">
      <alignment horizontal="center" vertical="center" wrapText="1"/>
    </xf>
    <xf numFmtId="0" fontId="3" fillId="0" borderId="0" xfId="1" applyFill="1" applyBorder="1" applyAlignment="1">
      <alignment vertical="center"/>
    </xf>
    <xf numFmtId="3" fontId="3" fillId="0" borderId="10" xfId="1" applyNumberFormat="1" applyFont="1" applyFill="1" applyBorder="1" applyAlignment="1">
      <alignment horizontal="center" vertical="center" textRotation="90" wrapText="1"/>
    </xf>
    <xf numFmtId="3" fontId="6" fillId="0" borderId="16" xfId="1" applyNumberFormat="1" applyFont="1" applyFill="1" applyBorder="1" applyAlignment="1">
      <alignment horizontal="right" vertical="center"/>
    </xf>
    <xf numFmtId="3" fontId="6" fillId="0" borderId="48" xfId="1" applyNumberFormat="1" applyFont="1" applyFill="1" applyBorder="1" applyAlignment="1">
      <alignment horizontal="center" vertical="center" textRotation="90" wrapText="1"/>
    </xf>
    <xf numFmtId="3" fontId="6" fillId="0" borderId="12" xfId="1" applyNumberFormat="1" applyFont="1" applyFill="1" applyBorder="1" applyAlignment="1">
      <alignment vertical="center"/>
    </xf>
    <xf numFmtId="3" fontId="8" fillId="0" borderId="46" xfId="1" applyNumberFormat="1" applyFont="1" applyFill="1" applyBorder="1" applyAlignment="1">
      <alignment horizontal="center" vertical="center" textRotation="90" wrapText="1"/>
    </xf>
    <xf numFmtId="3" fontId="8" fillId="0" borderId="12" xfId="1" applyNumberFormat="1" applyFont="1" applyFill="1" applyBorder="1" applyAlignment="1">
      <alignment vertical="center"/>
    </xf>
    <xf numFmtId="3" fontId="9" fillId="0" borderId="22" xfId="1" applyNumberFormat="1" applyFont="1" applyFill="1" applyBorder="1" applyAlignment="1">
      <alignment vertical="center"/>
    </xf>
    <xf numFmtId="3" fontId="0" fillId="0" borderId="35" xfId="0" applyNumberFormat="1" applyFill="1" applyBorder="1" applyAlignment="1">
      <alignment wrapText="1"/>
    </xf>
    <xf numFmtId="3" fontId="0" fillId="0" borderId="38" xfId="0" applyNumberFormat="1" applyFill="1" applyBorder="1" applyAlignment="1">
      <alignment wrapText="1"/>
    </xf>
    <xf numFmtId="3" fontId="13" fillId="0" borderId="10" xfId="0" applyNumberFormat="1" applyFont="1" applyFill="1" applyBorder="1" applyAlignment="1">
      <alignment wrapText="1"/>
    </xf>
    <xf numFmtId="3" fontId="0" fillId="0" borderId="16" xfId="0" applyNumberFormat="1" applyFill="1" applyBorder="1" applyAlignment="1">
      <alignment vertical="center" wrapText="1"/>
    </xf>
    <xf numFmtId="3" fontId="3" fillId="0" borderId="37" xfId="1" applyNumberFormat="1" applyFont="1" applyFill="1" applyBorder="1" applyAlignment="1">
      <alignment horizontal="center" vertical="center" textRotation="90" wrapText="1"/>
    </xf>
    <xf numFmtId="3" fontId="6" fillId="0" borderId="38" xfId="1" applyNumberFormat="1" applyFont="1" applyFill="1" applyBorder="1" applyAlignment="1">
      <alignment horizontal="right" vertical="center"/>
    </xf>
    <xf numFmtId="3" fontId="6" fillId="0" borderId="63" xfId="1" applyNumberFormat="1" applyFont="1" applyFill="1" applyBorder="1" applyAlignment="1">
      <alignment horizontal="center" vertical="center" textRotation="90" wrapText="1"/>
    </xf>
    <xf numFmtId="3" fontId="6" fillId="0" borderId="35" xfId="1" applyNumberFormat="1" applyFont="1" applyFill="1" applyBorder="1" applyAlignment="1">
      <alignment vertical="center"/>
    </xf>
    <xf numFmtId="3" fontId="8" fillId="0" borderId="64" xfId="1" applyNumberFormat="1" applyFont="1" applyFill="1" applyBorder="1" applyAlignment="1">
      <alignment horizontal="center" vertical="center" textRotation="90" wrapText="1"/>
    </xf>
    <xf numFmtId="3" fontId="8" fillId="0" borderId="35" xfId="1" applyNumberFormat="1" applyFont="1" applyFill="1" applyBorder="1" applyAlignment="1">
      <alignment horizontal="center" vertical="center" textRotation="90" wrapText="1"/>
    </xf>
    <xf numFmtId="3" fontId="9" fillId="0" borderId="63" xfId="1" applyNumberFormat="1" applyFont="1" applyFill="1" applyBorder="1" applyAlignment="1">
      <alignment vertical="center"/>
    </xf>
    <xf numFmtId="3" fontId="6" fillId="0" borderId="35" xfId="1" applyNumberFormat="1" applyFont="1" applyFill="1" applyBorder="1" applyAlignment="1">
      <alignment horizontal="right" vertical="center" wrapText="1"/>
    </xf>
    <xf numFmtId="3" fontId="6" fillId="0" borderId="12" xfId="1" applyNumberFormat="1" applyFont="1" applyFill="1" applyBorder="1" applyAlignment="1">
      <alignment horizontal="right" vertical="center" wrapText="1"/>
    </xf>
    <xf numFmtId="3" fontId="6" fillId="0" borderId="12" xfId="1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2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4" xfId="0" applyFill="1" applyBorder="1"/>
    <xf numFmtId="0" fontId="0" fillId="0" borderId="36" xfId="0" applyFill="1" applyBorder="1"/>
    <xf numFmtId="3" fontId="0" fillId="0" borderId="21" xfId="0" applyNumberFormat="1" applyFill="1" applyBorder="1" applyAlignment="1">
      <alignment wrapText="1"/>
    </xf>
    <xf numFmtId="3" fontId="0" fillId="0" borderId="4" xfId="0" applyNumberFormat="1" applyFill="1" applyBorder="1" applyAlignment="1">
      <alignment wrapText="1"/>
    </xf>
    <xf numFmtId="3" fontId="0" fillId="0" borderId="22" xfId="0" applyNumberFormat="1" applyFill="1" applyBorder="1" applyAlignment="1">
      <alignment wrapText="1"/>
    </xf>
    <xf numFmtId="0" fontId="0" fillId="0" borderId="9" xfId="0" applyFill="1" applyBorder="1"/>
    <xf numFmtId="0" fontId="0" fillId="0" borderId="37" xfId="0" applyFill="1" applyBorder="1"/>
    <xf numFmtId="0" fontId="0" fillId="0" borderId="1" xfId="0" applyFill="1" applyBorder="1"/>
    <xf numFmtId="3" fontId="0" fillId="0" borderId="49" xfId="0" applyNumberFormat="1" applyFill="1" applyBorder="1" applyAlignment="1">
      <alignment wrapText="1"/>
    </xf>
    <xf numFmtId="3" fontId="0" fillId="0" borderId="53" xfId="0" applyNumberFormat="1" applyFill="1" applyBorder="1" applyAlignment="1">
      <alignment wrapText="1"/>
    </xf>
    <xf numFmtId="0" fontId="0" fillId="0" borderId="15" xfId="0" applyFill="1" applyBorder="1"/>
    <xf numFmtId="3" fontId="0" fillId="0" borderId="50" xfId="0" applyNumberFormat="1" applyFill="1" applyBorder="1" applyAlignment="1">
      <alignment wrapText="1"/>
    </xf>
    <xf numFmtId="0" fontId="1" fillId="0" borderId="47" xfId="0" applyFont="1" applyFill="1" applyBorder="1"/>
    <xf numFmtId="0" fontId="0" fillId="0" borderId="47" xfId="0" applyFill="1" applyBorder="1"/>
    <xf numFmtId="0" fontId="0" fillId="0" borderId="55" xfId="0" applyFill="1" applyBorder="1"/>
    <xf numFmtId="3" fontId="0" fillId="0" borderId="29" xfId="0" applyNumberFormat="1" applyFill="1" applyBorder="1" applyAlignment="1">
      <alignment wrapText="1"/>
    </xf>
    <xf numFmtId="3" fontId="0" fillId="0" borderId="51" xfId="0" applyNumberFormat="1" applyFill="1" applyBorder="1" applyAlignment="1">
      <alignment wrapText="1"/>
    </xf>
    <xf numFmtId="3" fontId="0" fillId="0" borderId="52" xfId="0" applyNumberFormat="1" applyFill="1" applyBorder="1" applyAlignment="1">
      <alignment wrapText="1"/>
    </xf>
    <xf numFmtId="0" fontId="0" fillId="0" borderId="57" xfId="0" applyFill="1" applyBorder="1"/>
    <xf numFmtId="0" fontId="0" fillId="0" borderId="18" xfId="0" applyFill="1" applyBorder="1" applyAlignment="1">
      <alignment vertical="center"/>
    </xf>
    <xf numFmtId="0" fontId="0" fillId="0" borderId="43" xfId="0" applyFill="1" applyBorder="1"/>
    <xf numFmtId="0" fontId="0" fillId="0" borderId="56" xfId="0" applyFill="1" applyBorder="1" applyAlignment="1">
      <alignment vertical="center"/>
    </xf>
    <xf numFmtId="3" fontId="0" fillId="0" borderId="24" xfId="0" applyNumberFormat="1" applyFill="1" applyBorder="1" applyAlignment="1">
      <alignment vertical="center" wrapText="1"/>
    </xf>
    <xf numFmtId="3" fontId="0" fillId="0" borderId="15" xfId="0" applyNumberFormat="1" applyFill="1" applyBorder="1" applyAlignment="1">
      <alignment vertical="center" wrapText="1"/>
    </xf>
    <xf numFmtId="0" fontId="0" fillId="0" borderId="42" xfId="0" applyFill="1" applyBorder="1"/>
    <xf numFmtId="3" fontId="0" fillId="0" borderId="23" xfId="0" applyNumberFormat="1" applyFill="1" applyBorder="1" applyAlignment="1">
      <alignment vertical="center" wrapText="1"/>
    </xf>
    <xf numFmtId="3" fontId="0" fillId="0" borderId="9" xfId="0" applyNumberFormat="1" applyFill="1" applyBorder="1" applyAlignment="1">
      <alignment vertical="center" wrapText="1"/>
    </xf>
    <xf numFmtId="3" fontId="0" fillId="0" borderId="10" xfId="0" applyNumberFormat="1" applyFill="1" applyBorder="1" applyAlignment="1">
      <alignment vertical="center" wrapText="1"/>
    </xf>
    <xf numFmtId="0" fontId="0" fillId="0" borderId="18" xfId="0" applyFill="1" applyBorder="1" applyAlignment="1">
      <alignment horizontal="left" vertical="center"/>
    </xf>
    <xf numFmtId="3" fontId="0" fillId="0" borderId="23" xfId="0" applyNumberFormat="1" applyFill="1" applyBorder="1" applyAlignment="1">
      <alignment horizontal="right" vertical="center" wrapText="1"/>
    </xf>
    <xf numFmtId="3" fontId="0" fillId="0" borderId="9" xfId="0" applyNumberFormat="1" applyFill="1" applyBorder="1" applyAlignment="1">
      <alignment horizontal="right" vertical="center" wrapText="1"/>
    </xf>
    <xf numFmtId="3" fontId="0" fillId="0" borderId="10" xfId="0" applyNumberFormat="1" applyFill="1" applyBorder="1" applyAlignment="1">
      <alignment horizontal="right" vertical="center" wrapText="1"/>
    </xf>
    <xf numFmtId="3" fontId="0" fillId="0" borderId="23" xfId="0" applyNumberFormat="1" applyFill="1" applyBorder="1" applyAlignment="1">
      <alignment horizontal="right" wrapText="1"/>
    </xf>
    <xf numFmtId="3" fontId="0" fillId="0" borderId="10" xfId="0" applyNumberFormat="1" applyFill="1" applyBorder="1" applyAlignment="1">
      <alignment horizontal="right" wrapText="1"/>
    </xf>
    <xf numFmtId="0" fontId="0" fillId="0" borderId="56" xfId="0" applyFill="1" applyBorder="1" applyAlignment="1">
      <alignment horizontal="left" vertical="center"/>
    </xf>
    <xf numFmtId="3" fontId="0" fillId="0" borderId="24" xfId="0" applyNumberFormat="1" applyFill="1" applyBorder="1" applyAlignment="1">
      <alignment horizontal="right" wrapText="1"/>
    </xf>
    <xf numFmtId="3" fontId="0" fillId="0" borderId="15" xfId="0" applyNumberFormat="1" applyFill="1" applyBorder="1" applyAlignment="1">
      <alignment horizontal="right" wrapText="1"/>
    </xf>
    <xf numFmtId="3" fontId="0" fillId="0" borderId="16" xfId="0" applyNumberFormat="1" applyFill="1" applyBorder="1" applyAlignment="1">
      <alignment horizontal="right" wrapText="1"/>
    </xf>
    <xf numFmtId="3" fontId="0" fillId="0" borderId="21" xfId="0" applyNumberFormat="1" applyFill="1" applyBorder="1" applyAlignment="1">
      <alignment horizontal="right" vertical="center" wrapText="1"/>
    </xf>
    <xf numFmtId="3" fontId="0" fillId="0" borderId="4" xfId="0" applyNumberFormat="1" applyFill="1" applyBorder="1" applyAlignment="1">
      <alignment horizontal="right" vertical="center" wrapText="1"/>
    </xf>
    <xf numFmtId="3" fontId="0" fillId="0" borderId="22" xfId="0" applyNumberFormat="1" applyFill="1" applyBorder="1" applyAlignment="1">
      <alignment horizontal="right" vertical="center" wrapText="1"/>
    </xf>
    <xf numFmtId="3" fontId="0" fillId="0" borderId="22" xfId="0" applyNumberFormat="1" applyFill="1" applyBorder="1" applyAlignment="1">
      <alignment horizontal="right" wrapText="1"/>
    </xf>
    <xf numFmtId="0" fontId="0" fillId="0" borderId="60" xfId="0" applyFill="1" applyBorder="1"/>
    <xf numFmtId="0" fontId="0" fillId="0" borderId="61" xfId="0" applyFill="1" applyBorder="1"/>
    <xf numFmtId="0" fontId="0" fillId="0" borderId="2" xfId="0" applyFill="1" applyBorder="1"/>
    <xf numFmtId="3" fontId="0" fillId="0" borderId="58" xfId="0" applyNumberFormat="1" applyFill="1" applyBorder="1" applyAlignment="1">
      <alignment wrapText="1"/>
    </xf>
    <xf numFmtId="3" fontId="0" fillId="0" borderId="5" xfId="0" applyNumberFormat="1" applyFill="1" applyBorder="1" applyAlignment="1">
      <alignment wrapText="1"/>
    </xf>
    <xf numFmtId="3" fontId="0" fillId="0" borderId="59" xfId="0" applyNumberFormat="1" applyFill="1" applyBorder="1" applyAlignment="1">
      <alignment wrapText="1"/>
    </xf>
    <xf numFmtId="0" fontId="0" fillId="0" borderId="62" xfId="0" applyFill="1" applyBorder="1"/>
    <xf numFmtId="3" fontId="0" fillId="0" borderId="37" xfId="0" applyNumberFormat="1" applyFill="1" applyBorder="1" applyAlignment="1">
      <alignment wrapText="1"/>
    </xf>
    <xf numFmtId="0" fontId="3" fillId="0" borderId="0" xfId="1" applyBorder="1" applyAlignment="1">
      <alignment vertical="center"/>
    </xf>
    <xf numFmtId="3" fontId="6" fillId="0" borderId="47" xfId="1" applyNumberFormat="1" applyFont="1" applyBorder="1" applyAlignment="1">
      <alignment vertical="center" wrapText="1"/>
    </xf>
    <xf numFmtId="3" fontId="6" fillId="0" borderId="31" xfId="1" applyNumberFormat="1" applyFont="1" applyFill="1" applyBorder="1" applyAlignment="1">
      <alignment horizontal="right" vertical="center"/>
    </xf>
    <xf numFmtId="3" fontId="6" fillId="0" borderId="66" xfId="1" applyNumberFormat="1" applyFont="1" applyFill="1" applyBorder="1" applyAlignment="1">
      <alignment horizontal="right" vertical="center"/>
    </xf>
    <xf numFmtId="3" fontId="6" fillId="0" borderId="32" xfId="1" applyNumberFormat="1" applyFont="1" applyFill="1" applyBorder="1" applyAlignment="1">
      <alignment horizontal="right" vertical="center"/>
    </xf>
    <xf numFmtId="3" fontId="6" fillId="0" borderId="67" xfId="1" applyNumberFormat="1" applyFont="1" applyFill="1" applyBorder="1" applyAlignment="1">
      <alignment horizontal="right" vertical="center"/>
    </xf>
    <xf numFmtId="3" fontId="3" fillId="0" borderId="60" xfId="1" applyNumberFormat="1" applyFont="1" applyFill="1" applyBorder="1" applyAlignment="1">
      <alignment horizontal="center" vertical="center" textRotation="90" wrapText="1"/>
    </xf>
    <xf numFmtId="3" fontId="6" fillId="0" borderId="61" xfId="1" applyNumberFormat="1" applyFont="1" applyFill="1" applyBorder="1" applyAlignment="1">
      <alignment vertical="center"/>
    </xf>
    <xf numFmtId="3" fontId="3" fillId="0" borderId="23" xfId="1" applyNumberFormat="1" applyFont="1" applyFill="1" applyBorder="1" applyAlignment="1">
      <alignment horizontal="center" vertical="center" textRotation="90" wrapText="1"/>
    </xf>
    <xf numFmtId="3" fontId="6" fillId="0" borderId="20" xfId="1" applyNumberFormat="1" applyFont="1" applyFill="1" applyBorder="1" applyAlignment="1">
      <alignment horizontal="center" vertical="center" textRotation="90" wrapText="1"/>
    </xf>
    <xf numFmtId="3" fontId="6" fillId="0" borderId="12" xfId="1" applyNumberFormat="1" applyFont="1" applyFill="1" applyBorder="1" applyAlignment="1">
      <alignment horizontal="center" vertical="center" textRotation="90" wrapText="1"/>
    </xf>
    <xf numFmtId="3" fontId="6" fillId="0" borderId="20" xfId="1" applyNumberFormat="1" applyFont="1" applyFill="1" applyBorder="1" applyAlignment="1">
      <alignment vertical="center"/>
    </xf>
    <xf numFmtId="3" fontId="6" fillId="0" borderId="24" xfId="1" applyNumberFormat="1" applyFont="1" applyFill="1" applyBorder="1" applyAlignment="1">
      <alignment vertical="center"/>
    </xf>
    <xf numFmtId="3" fontId="6" fillId="0" borderId="16" xfId="1" applyNumberFormat="1" applyFont="1" applyFill="1" applyBorder="1" applyAlignment="1">
      <alignment vertical="center"/>
    </xf>
    <xf numFmtId="3" fontId="6" fillId="0" borderId="61" xfId="1" applyNumberFormat="1" applyFont="1" applyFill="1" applyBorder="1" applyAlignment="1">
      <alignment horizontal="right" vertical="center" wrapText="1"/>
    </xf>
    <xf numFmtId="3" fontId="6" fillId="0" borderId="62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center" vertical="center" textRotation="90" wrapText="1"/>
    </xf>
    <xf numFmtId="3" fontId="6" fillId="0" borderId="65" xfId="1" applyNumberFormat="1" applyFont="1" applyFill="1" applyBorder="1" applyAlignment="1">
      <alignment horizontal="center" vertical="center" textRotation="90" wrapText="1"/>
    </xf>
    <xf numFmtId="3" fontId="6" fillId="0" borderId="10" xfId="1" applyNumberFormat="1" applyFont="1" applyFill="1" applyBorder="1" applyAlignment="1">
      <alignment horizontal="center" vertical="center" textRotation="90" wrapText="1"/>
    </xf>
    <xf numFmtId="3" fontId="8" fillId="0" borderId="60" xfId="1" applyNumberFormat="1" applyFont="1" applyFill="1" applyBorder="1" applyAlignment="1">
      <alignment horizontal="center" vertical="center" textRotation="90" wrapText="1"/>
    </xf>
    <xf numFmtId="3" fontId="8" fillId="0" borderId="61" xfId="1" applyNumberFormat="1" applyFont="1" applyFill="1" applyBorder="1" applyAlignment="1">
      <alignment horizontal="center" vertical="center" textRotation="90" wrapText="1"/>
    </xf>
    <xf numFmtId="3" fontId="9" fillId="0" borderId="2" xfId="1" applyNumberFormat="1" applyFont="1" applyFill="1" applyBorder="1" applyAlignment="1">
      <alignment vertical="center"/>
    </xf>
    <xf numFmtId="3" fontId="6" fillId="0" borderId="23" xfId="1" applyNumberFormat="1" applyFont="1" applyFill="1" applyBorder="1" applyAlignment="1">
      <alignment horizontal="center" vertical="center" textRotation="90" wrapText="1"/>
    </xf>
    <xf numFmtId="3" fontId="6" fillId="0" borderId="30" xfId="1" applyNumberFormat="1" applyFont="1" applyFill="1" applyBorder="1" applyAlignment="1">
      <alignment horizontal="right" vertical="center"/>
    </xf>
    <xf numFmtId="3" fontId="0" fillId="0" borderId="41" xfId="0" applyNumberFormat="1" applyFill="1" applyBorder="1" applyAlignment="1">
      <alignment wrapText="1"/>
    </xf>
    <xf numFmtId="3" fontId="0" fillId="0" borderId="42" xfId="0" applyNumberFormat="1" applyFill="1" applyBorder="1" applyAlignment="1">
      <alignment wrapText="1"/>
    </xf>
    <xf numFmtId="3" fontId="0" fillId="0" borderId="43" xfId="0" applyNumberFormat="1" applyFill="1" applyBorder="1" applyAlignment="1">
      <alignment wrapText="1"/>
    </xf>
    <xf numFmtId="3" fontId="0" fillId="0" borderId="43" xfId="0" applyNumberFormat="1" applyFill="1" applyBorder="1" applyAlignment="1">
      <alignment vertical="center" wrapText="1"/>
    </xf>
    <xf numFmtId="3" fontId="0" fillId="0" borderId="47" xfId="0" applyNumberFormat="1" applyFill="1" applyBorder="1" applyAlignment="1">
      <alignment wrapText="1"/>
    </xf>
    <xf numFmtId="3" fontId="0" fillId="0" borderId="41" xfId="0" applyNumberFormat="1" applyFill="1" applyBorder="1" applyAlignment="1">
      <alignment vertical="center" wrapText="1"/>
    </xf>
    <xf numFmtId="3" fontId="0" fillId="0" borderId="41" xfId="0" applyNumberFormat="1" applyFill="1" applyBorder="1" applyAlignment="1">
      <alignment horizontal="right" wrapText="1"/>
    </xf>
    <xf numFmtId="3" fontId="0" fillId="0" borderId="43" xfId="0" applyNumberFormat="1" applyFill="1" applyBorder="1" applyAlignment="1">
      <alignment horizontal="right" wrapText="1"/>
    </xf>
    <xf numFmtId="3" fontId="0" fillId="0" borderId="41" xfId="0" applyNumberFormat="1" applyFill="1" applyBorder="1" applyAlignment="1">
      <alignment horizontal="right" vertical="center" wrapText="1"/>
    </xf>
    <xf numFmtId="3" fontId="0" fillId="0" borderId="44" xfId="0" applyNumberFormat="1" applyFill="1" applyBorder="1" applyAlignment="1">
      <alignment horizontal="right" vertical="center" wrapText="1"/>
    </xf>
    <xf numFmtId="3" fontId="0" fillId="0" borderId="57" xfId="0" applyNumberFormat="1" applyFill="1" applyBorder="1" applyAlignment="1">
      <alignment wrapText="1"/>
    </xf>
    <xf numFmtId="3" fontId="0" fillId="0" borderId="44" xfId="0" applyNumberFormat="1" applyFill="1" applyBorder="1" applyAlignment="1">
      <alignment wrapText="1"/>
    </xf>
    <xf numFmtId="0" fontId="0" fillId="0" borderId="0" xfId="0" applyFill="1" applyAlignment="1">
      <alignment horizontal="right"/>
    </xf>
    <xf numFmtId="0" fontId="0" fillId="0" borderId="35" xfId="0" applyFill="1" applyBorder="1" applyAlignment="1">
      <alignment horizontal="center" vertical="center" wrapText="1"/>
    </xf>
    <xf numFmtId="3" fontId="0" fillId="0" borderId="54" xfId="0" applyNumberFormat="1" applyFill="1" applyBorder="1" applyAlignment="1">
      <alignment wrapText="1"/>
    </xf>
    <xf numFmtId="3" fontId="0" fillId="0" borderId="36" xfId="0" applyNumberFormat="1" applyFill="1" applyBorder="1" applyAlignment="1">
      <alignment wrapText="1"/>
    </xf>
    <xf numFmtId="0" fontId="0" fillId="0" borderId="45" xfId="0" applyFill="1" applyBorder="1"/>
    <xf numFmtId="0" fontId="11" fillId="0" borderId="70" xfId="0" applyFont="1" applyFill="1" applyBorder="1" applyAlignment="1">
      <alignment horizontal="center" vertical="center"/>
    </xf>
    <xf numFmtId="3" fontId="6" fillId="0" borderId="68" xfId="1" applyNumberFormat="1" applyFont="1" applyBorder="1" applyAlignment="1">
      <alignment horizontal="center" vertical="center"/>
    </xf>
    <xf numFmtId="3" fontId="6" fillId="0" borderId="21" xfId="1" applyNumberFormat="1" applyFont="1" applyFill="1" applyBorder="1" applyAlignment="1">
      <alignment vertical="center"/>
    </xf>
    <xf numFmtId="3" fontId="6" fillId="0" borderId="4" xfId="1" applyNumberFormat="1" applyFont="1" applyFill="1" applyBorder="1" applyAlignment="1">
      <alignment vertical="center"/>
    </xf>
    <xf numFmtId="3" fontId="6" fillId="0" borderId="22" xfId="1" applyNumberFormat="1" applyFont="1" applyFill="1" applyBorder="1" applyAlignment="1">
      <alignment vertical="center"/>
    </xf>
    <xf numFmtId="0" fontId="15" fillId="0" borderId="0" xfId="1" applyFont="1" applyBorder="1" applyAlignment="1">
      <alignment horizontal="right" vertical="center"/>
    </xf>
    <xf numFmtId="0" fontId="16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" fontId="3" fillId="0" borderId="7" xfId="1" applyNumberFormat="1" applyBorder="1" applyAlignment="1">
      <alignment horizontal="center" vertical="center" wrapText="1"/>
    </xf>
    <xf numFmtId="3" fontId="3" fillId="0" borderId="11" xfId="1" applyNumberFormat="1" applyBorder="1" applyAlignment="1">
      <alignment horizontal="center" vertical="center" wrapText="1"/>
    </xf>
    <xf numFmtId="3" fontId="3" fillId="0" borderId="13" xfId="1" applyNumberFormat="1" applyBorder="1" applyAlignment="1">
      <alignment horizontal="center" vertical="center" wrapText="1"/>
    </xf>
    <xf numFmtId="0" fontId="12" fillId="0" borderId="68" xfId="1" applyFont="1" applyFill="1" applyBorder="1" applyAlignment="1">
      <alignment horizontal="center" vertical="center" wrapText="1"/>
    </xf>
    <xf numFmtId="0" fontId="12" fillId="0" borderId="55" xfId="1" applyFont="1" applyFill="1" applyBorder="1" applyAlignment="1">
      <alignment horizontal="center" vertical="center" wrapText="1"/>
    </xf>
    <xf numFmtId="0" fontId="12" fillId="0" borderId="69" xfId="1" applyFont="1" applyFill="1" applyBorder="1" applyAlignment="1">
      <alignment horizontal="center" vertical="center" wrapText="1"/>
    </xf>
    <xf numFmtId="0" fontId="3" fillId="0" borderId="7" xfId="1" applyBorder="1" applyAlignment="1">
      <alignment horizontal="center" vertical="center"/>
    </xf>
    <xf numFmtId="0" fontId="3" fillId="0" borderId="26" xfId="1" applyBorder="1" applyAlignment="1">
      <alignment horizontal="center" vertical="center"/>
    </xf>
    <xf numFmtId="0" fontId="3" fillId="0" borderId="11" xfId="1" applyBorder="1" applyAlignment="1">
      <alignment horizontal="center" vertical="center"/>
    </xf>
    <xf numFmtId="0" fontId="3" fillId="0" borderId="39" xfId="1" applyBorder="1" applyAlignment="1">
      <alignment horizontal="center" vertical="center"/>
    </xf>
    <xf numFmtId="0" fontId="3" fillId="0" borderId="13" xfId="1" applyBorder="1" applyAlignment="1">
      <alignment horizontal="center" vertical="center"/>
    </xf>
    <xf numFmtId="0" fontId="3" fillId="0" borderId="40" xfId="1" applyBorder="1" applyAlignment="1">
      <alignment horizontal="center" vertical="center"/>
    </xf>
    <xf numFmtId="0" fontId="3" fillId="0" borderId="23" xfId="1" applyFill="1" applyBorder="1" applyAlignment="1">
      <alignment horizontal="center" vertical="center" textRotation="90" wrapText="1"/>
    </xf>
    <xf numFmtId="0" fontId="3" fillId="0" borderId="24" xfId="1" applyFill="1" applyBorder="1" applyAlignment="1">
      <alignment horizontal="center" vertical="center" textRotation="90" wrapText="1"/>
    </xf>
    <xf numFmtId="0" fontId="3" fillId="0" borderId="10" xfId="1" applyFill="1" applyBorder="1" applyAlignment="1">
      <alignment horizontal="center" vertical="center" textRotation="90" wrapText="1"/>
    </xf>
    <xf numFmtId="0" fontId="3" fillId="0" borderId="16" xfId="1" applyFill="1" applyBorder="1" applyAlignment="1">
      <alignment horizontal="center" vertical="center" textRotation="90" wrapText="1"/>
    </xf>
    <xf numFmtId="0" fontId="7" fillId="0" borderId="60" xfId="1" applyFont="1" applyFill="1" applyBorder="1" applyAlignment="1">
      <alignment horizontal="center" vertical="center" textRotation="90" wrapText="1"/>
    </xf>
    <xf numFmtId="0" fontId="7" fillId="0" borderId="6" xfId="1" applyFont="1" applyFill="1" applyBorder="1" applyAlignment="1">
      <alignment horizontal="center" vertical="center" textRotation="90" wrapText="1"/>
    </xf>
    <xf numFmtId="0" fontId="3" fillId="0" borderId="9" xfId="1" applyFill="1" applyBorder="1" applyAlignment="1">
      <alignment horizontal="center" vertical="center" textRotation="90" wrapText="1"/>
    </xf>
    <xf numFmtId="0" fontId="3" fillId="0" borderId="15" xfId="1" applyFill="1" applyBorder="1" applyAlignment="1">
      <alignment horizontal="center" vertical="center" textRotation="90" wrapText="1"/>
    </xf>
    <xf numFmtId="0" fontId="4" fillId="0" borderId="7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center" vertical="center"/>
    </xf>
    <xf numFmtId="0" fontId="5" fillId="0" borderId="26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 textRotation="90" wrapText="1"/>
    </xf>
    <xf numFmtId="0" fontId="7" fillId="0" borderId="4" xfId="1" applyFont="1" applyFill="1" applyBorder="1" applyAlignment="1">
      <alignment horizontal="center" vertical="center" textRotation="90" wrapText="1"/>
    </xf>
    <xf numFmtId="0" fontId="7" fillId="0" borderId="10" xfId="1" applyFont="1" applyFill="1" applyBorder="1" applyAlignment="1">
      <alignment horizontal="center" vertical="center" textRotation="90" wrapText="1"/>
    </xf>
    <xf numFmtId="0" fontId="7" fillId="0" borderId="22" xfId="1" applyFont="1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13" xfId="0" applyFont="1" applyFill="1" applyBorder="1" applyAlignment="1">
      <alignment horizontal="center" vertical="center" textRotation="90" wrapText="1"/>
    </xf>
    <xf numFmtId="0" fontId="1" fillId="0" borderId="45" xfId="0" applyFont="1" applyFill="1" applyBorder="1" applyAlignment="1">
      <alignment horizontal="center" vertical="top" wrapText="1"/>
    </xf>
    <xf numFmtId="0" fontId="1" fillId="0" borderId="54" xfId="0" applyFont="1" applyFill="1" applyBorder="1" applyAlignment="1">
      <alignment horizontal="center" vertical="top" wrapText="1"/>
    </xf>
    <xf numFmtId="0" fontId="14" fillId="0" borderId="45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/>
    </xf>
    <xf numFmtId="0" fontId="0" fillId="0" borderId="55" xfId="0" applyFill="1" applyBorder="1" applyAlignment="1">
      <alignment horizontal="center"/>
    </xf>
    <xf numFmtId="0" fontId="0" fillId="0" borderId="69" xfId="0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6" xfId="0" applyBorder="1" applyAlignment="1"/>
  </cellXfs>
  <cellStyles count="4">
    <cellStyle name="Normal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EF79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9"/>
  <sheetViews>
    <sheetView tabSelected="1" zoomScale="70" zoomScaleNormal="70" zoomScalePageLayoutView="40" workbookViewId="0">
      <selection activeCell="W7" sqref="W7"/>
    </sheetView>
  </sheetViews>
  <sheetFormatPr baseColWidth="10" defaultColWidth="0.33203125" defaultRowHeight="12.5"/>
  <cols>
    <col min="1" max="1" width="13" style="12" customWidth="1"/>
    <col min="2" max="2" width="29.33203125" style="12" customWidth="1"/>
    <col min="3" max="3" width="8.25" style="12" customWidth="1"/>
    <col min="4" max="4" width="7.75" style="12" customWidth="1"/>
    <col min="5" max="5" width="9.5" style="12" customWidth="1"/>
    <col min="6" max="6" width="7.5" style="12" bestFit="1" customWidth="1"/>
    <col min="7" max="7" width="8.75" style="12" customWidth="1"/>
    <col min="8" max="8" width="8" style="12" customWidth="1"/>
    <col min="9" max="9" width="9" style="12" customWidth="1"/>
    <col min="10" max="10" width="11.5" style="12" customWidth="1"/>
    <col min="11" max="11" width="8.83203125" style="12" customWidth="1"/>
    <col min="12" max="12" width="9.25" style="12" customWidth="1"/>
    <col min="13" max="14" width="10" style="12" customWidth="1"/>
    <col min="15" max="15" width="8.5" style="12" customWidth="1"/>
    <col min="16" max="16" width="9.25" style="12" customWidth="1"/>
    <col min="17" max="17" width="10.25" style="12" customWidth="1"/>
    <col min="18" max="18" width="5.25" style="12" customWidth="1"/>
    <col min="19" max="34" width="4.08203125" style="12" customWidth="1"/>
    <col min="35" max="16384" width="0.33203125" style="12"/>
  </cols>
  <sheetData>
    <row r="1" spans="1:38" ht="29.25" customHeight="1" thickBo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48" t="s">
        <v>72</v>
      </c>
      <c r="P1" s="149"/>
      <c r="Q1" s="147" t="s">
        <v>73</v>
      </c>
      <c r="R1" s="101"/>
      <c r="S1" s="101"/>
    </row>
    <row r="2" spans="1:38" ht="43.5" customHeight="1" thickBot="1">
      <c r="A2" s="153" t="s">
        <v>67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5"/>
    </row>
    <row r="3" spans="1:38">
      <c r="A3" s="156" t="s">
        <v>30</v>
      </c>
      <c r="B3" s="157"/>
      <c r="C3" s="170" t="s">
        <v>49</v>
      </c>
      <c r="D3" s="171"/>
      <c r="E3" s="171"/>
      <c r="F3" s="171"/>
      <c r="G3" s="172"/>
      <c r="H3" s="170" t="s">
        <v>50</v>
      </c>
      <c r="I3" s="171"/>
      <c r="J3" s="171"/>
      <c r="K3" s="171"/>
      <c r="L3" s="172"/>
      <c r="M3" s="176" t="s">
        <v>51</v>
      </c>
      <c r="N3" s="177"/>
      <c r="O3" s="177"/>
      <c r="P3" s="177"/>
      <c r="Q3" s="178"/>
      <c r="R3" s="25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</row>
    <row r="4" spans="1:38" ht="13" thickBot="1">
      <c r="A4" s="158"/>
      <c r="B4" s="159"/>
      <c r="C4" s="173"/>
      <c r="D4" s="174"/>
      <c r="E4" s="174"/>
      <c r="F4" s="174"/>
      <c r="G4" s="175"/>
      <c r="H4" s="173"/>
      <c r="I4" s="174"/>
      <c r="J4" s="174"/>
      <c r="K4" s="174"/>
      <c r="L4" s="175"/>
      <c r="M4" s="173"/>
      <c r="N4" s="174"/>
      <c r="O4" s="174"/>
      <c r="P4" s="174"/>
      <c r="Q4" s="175"/>
      <c r="R4" s="25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</row>
    <row r="5" spans="1:38" ht="43.9" customHeight="1">
      <c r="A5" s="158"/>
      <c r="B5" s="159"/>
      <c r="C5" s="162" t="s">
        <v>24</v>
      </c>
      <c r="D5" s="168" t="s">
        <v>25</v>
      </c>
      <c r="E5" s="168" t="s">
        <v>52</v>
      </c>
      <c r="F5" s="168" t="s">
        <v>53</v>
      </c>
      <c r="G5" s="164" t="s">
        <v>54</v>
      </c>
      <c r="H5" s="162" t="s">
        <v>24</v>
      </c>
      <c r="I5" s="168" t="s">
        <v>25</v>
      </c>
      <c r="J5" s="168" t="s">
        <v>52</v>
      </c>
      <c r="K5" s="168" t="s">
        <v>55</v>
      </c>
      <c r="L5" s="164" t="s">
        <v>54</v>
      </c>
      <c r="M5" s="166" t="s">
        <v>24</v>
      </c>
      <c r="N5" s="179" t="s">
        <v>25</v>
      </c>
      <c r="O5" s="179" t="s">
        <v>56</v>
      </c>
      <c r="P5" s="179" t="s">
        <v>53</v>
      </c>
      <c r="Q5" s="181" t="s">
        <v>54</v>
      </c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</row>
    <row r="6" spans="1:38" ht="61.15" customHeight="1" thickBot="1">
      <c r="A6" s="160"/>
      <c r="B6" s="161"/>
      <c r="C6" s="163"/>
      <c r="D6" s="169"/>
      <c r="E6" s="169"/>
      <c r="F6" s="169"/>
      <c r="G6" s="165"/>
      <c r="H6" s="163"/>
      <c r="I6" s="169"/>
      <c r="J6" s="169"/>
      <c r="K6" s="169"/>
      <c r="L6" s="165"/>
      <c r="M6" s="167"/>
      <c r="N6" s="180"/>
      <c r="O6" s="180"/>
      <c r="P6" s="180"/>
      <c r="Q6" s="182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25" customHeight="1">
      <c r="A7" s="150" t="s">
        <v>68</v>
      </c>
      <c r="B7" s="14" t="s">
        <v>57</v>
      </c>
      <c r="C7" s="109"/>
      <c r="D7" s="15"/>
      <c r="E7" s="15"/>
      <c r="F7" s="15"/>
      <c r="G7" s="26"/>
      <c r="H7" s="109"/>
      <c r="I7" s="15"/>
      <c r="J7" s="15"/>
      <c r="K7" s="15"/>
      <c r="L7" s="26"/>
      <c r="M7" s="107"/>
      <c r="N7" s="37"/>
      <c r="O7" s="37"/>
      <c r="P7" s="37"/>
      <c r="Q7" s="26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</row>
    <row r="8" spans="1:38" ht="25" customHeight="1">
      <c r="A8" s="151"/>
      <c r="B8" s="23" t="s">
        <v>58</v>
      </c>
      <c r="C8" s="110"/>
      <c r="D8" s="17"/>
      <c r="E8" s="17"/>
      <c r="F8" s="17"/>
      <c r="G8" s="111"/>
      <c r="H8" s="110"/>
      <c r="I8" s="17"/>
      <c r="J8" s="17"/>
      <c r="K8" s="17"/>
      <c r="L8" s="111"/>
      <c r="M8" s="115"/>
      <c r="N8" s="44"/>
      <c r="O8" s="44"/>
      <c r="P8" s="44"/>
      <c r="Q8" s="4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</row>
    <row r="9" spans="1:38" ht="25" customHeight="1">
      <c r="A9" s="151"/>
      <c r="B9" s="23" t="s">
        <v>59</v>
      </c>
      <c r="C9" s="112"/>
      <c r="D9" s="18"/>
      <c r="E9" s="18"/>
      <c r="F9" s="18"/>
      <c r="G9" s="29"/>
      <c r="H9" s="112"/>
      <c r="I9" s="18"/>
      <c r="J9" s="18"/>
      <c r="K9" s="18"/>
      <c r="L9" s="29"/>
      <c r="M9" s="115"/>
      <c r="N9" s="44"/>
      <c r="O9" s="44"/>
      <c r="P9" s="44"/>
      <c r="Q9" s="46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</row>
    <row r="10" spans="1:38" ht="25" customHeight="1" thickBot="1">
      <c r="A10" s="152"/>
      <c r="B10" s="24" t="s">
        <v>60</v>
      </c>
      <c r="C10" s="113"/>
      <c r="D10" s="19"/>
      <c r="E10" s="19"/>
      <c r="F10" s="19"/>
      <c r="G10" s="114"/>
      <c r="H10" s="113"/>
      <c r="I10" s="19"/>
      <c r="J10" s="19"/>
      <c r="K10" s="19"/>
      <c r="L10" s="114"/>
      <c r="M10" s="116"/>
      <c r="N10" s="38"/>
      <c r="O10" s="38"/>
      <c r="P10" s="38"/>
      <c r="Q10" s="27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38" ht="25" customHeight="1">
      <c r="A11" s="150" t="s">
        <v>69</v>
      </c>
      <c r="B11" s="14" t="s">
        <v>57</v>
      </c>
      <c r="C11" s="118"/>
      <c r="D11" s="21"/>
      <c r="E11" s="21"/>
      <c r="F11" s="21"/>
      <c r="G11" s="119"/>
      <c r="H11" s="118"/>
      <c r="I11" s="21"/>
      <c r="J11" s="21"/>
      <c r="K11" s="21"/>
      <c r="L11" s="119"/>
      <c r="M11" s="117"/>
      <c r="N11" s="39"/>
      <c r="O11" s="39"/>
      <c r="P11" s="39"/>
      <c r="Q11" s="28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</row>
    <row r="12" spans="1:38" ht="25" customHeight="1">
      <c r="A12" s="151"/>
      <c r="B12" s="16" t="s">
        <v>61</v>
      </c>
      <c r="C12" s="112"/>
      <c r="D12" s="18"/>
      <c r="E12" s="18"/>
      <c r="F12" s="18"/>
      <c r="G12" s="29"/>
      <c r="H12" s="112"/>
      <c r="I12" s="18"/>
      <c r="J12" s="18"/>
      <c r="K12" s="18"/>
      <c r="L12" s="29"/>
      <c r="M12" s="108"/>
      <c r="N12" s="40"/>
      <c r="O12" s="40"/>
      <c r="P12" s="40"/>
      <c r="Q12" s="29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</row>
    <row r="13" spans="1:38" ht="25" customHeight="1" thickBot="1">
      <c r="A13" s="152"/>
      <c r="B13" s="16" t="s">
        <v>62</v>
      </c>
      <c r="C13" s="113"/>
      <c r="D13" s="19"/>
      <c r="E13" s="19"/>
      <c r="F13" s="19"/>
      <c r="G13" s="114"/>
      <c r="H13" s="113"/>
      <c r="I13" s="19"/>
      <c r="J13" s="19"/>
      <c r="K13" s="19"/>
      <c r="L13" s="114"/>
      <c r="M13" s="116"/>
      <c r="N13" s="38"/>
      <c r="O13" s="38"/>
      <c r="P13" s="38"/>
      <c r="Q13" s="27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</row>
    <row r="14" spans="1:38" ht="25" customHeight="1">
      <c r="A14" s="150" t="s">
        <v>70</v>
      </c>
      <c r="B14" s="14" t="s">
        <v>57</v>
      </c>
      <c r="C14" s="118"/>
      <c r="D14" s="21"/>
      <c r="E14" s="21"/>
      <c r="F14" s="21"/>
      <c r="G14" s="119"/>
      <c r="H14" s="123"/>
      <c r="I14" s="20"/>
      <c r="J14" s="20"/>
      <c r="K14" s="20"/>
      <c r="L14" s="119"/>
      <c r="M14" s="120"/>
      <c r="N14" s="41"/>
      <c r="O14" s="41"/>
      <c r="P14" s="41"/>
      <c r="Q14" s="30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</row>
    <row r="15" spans="1:38" ht="25" customHeight="1">
      <c r="A15" s="151"/>
      <c r="B15" s="23" t="s">
        <v>64</v>
      </c>
      <c r="C15" s="112"/>
      <c r="D15" s="18"/>
      <c r="E15" s="18"/>
      <c r="F15" s="18"/>
      <c r="G15" s="29"/>
      <c r="H15" s="110"/>
      <c r="I15" s="17"/>
      <c r="J15" s="17"/>
      <c r="K15" s="17"/>
      <c r="L15" s="29"/>
      <c r="M15" s="121"/>
      <c r="N15" s="42"/>
      <c r="O15" s="42"/>
      <c r="P15" s="42"/>
      <c r="Q15" s="31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</row>
    <row r="16" spans="1:38" ht="25" customHeight="1" thickBot="1">
      <c r="A16" s="152"/>
      <c r="B16" s="22" t="s">
        <v>63</v>
      </c>
      <c r="C16" s="144"/>
      <c r="D16" s="145"/>
      <c r="E16" s="145"/>
      <c r="F16" s="145"/>
      <c r="G16" s="146"/>
      <c r="H16" s="144"/>
      <c r="I16" s="145"/>
      <c r="J16" s="145"/>
      <c r="K16" s="145"/>
      <c r="L16" s="146"/>
      <c r="M16" s="122"/>
      <c r="N16" s="43"/>
      <c r="O16" s="43"/>
      <c r="P16" s="43"/>
      <c r="Q16" s="32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20" ht="25" customHeight="1" thickBot="1">
      <c r="A17" s="102" t="s">
        <v>38</v>
      </c>
      <c r="B17" s="143" t="s">
        <v>39</v>
      </c>
      <c r="C17" s="124">
        <f t="shared" ref="C17:K17" si="0">C7+C8+C9+C10+C11+C12+C13+C14+C15+C16</f>
        <v>0</v>
      </c>
      <c r="D17" s="103">
        <f t="shared" si="0"/>
        <v>0</v>
      </c>
      <c r="E17" s="103">
        <f t="shared" si="0"/>
        <v>0</v>
      </c>
      <c r="F17" s="103">
        <f t="shared" si="0"/>
        <v>0</v>
      </c>
      <c r="G17" s="104">
        <f t="shared" si="0"/>
        <v>0</v>
      </c>
      <c r="H17" s="124">
        <f t="shared" si="0"/>
        <v>0</v>
      </c>
      <c r="I17" s="103">
        <f t="shared" si="0"/>
        <v>0</v>
      </c>
      <c r="J17" s="103">
        <f t="shared" si="0"/>
        <v>0</v>
      </c>
      <c r="K17" s="103">
        <f t="shared" si="0"/>
        <v>0</v>
      </c>
      <c r="L17" s="105">
        <f>L7+L8+L9+L10+L11+L12+L13+L14+L15+L16</f>
        <v>0</v>
      </c>
      <c r="M17" s="106">
        <f t="shared" ref="M17:Q17" si="1">M7+M8+M9+M10+M11+M12+M13+M14+M15+M16</f>
        <v>0</v>
      </c>
      <c r="N17" s="103">
        <f t="shared" si="1"/>
        <v>0</v>
      </c>
      <c r="O17" s="103">
        <f t="shared" si="1"/>
        <v>0</v>
      </c>
      <c r="P17" s="103">
        <f t="shared" si="1"/>
        <v>0</v>
      </c>
      <c r="Q17" s="105">
        <f t="shared" si="1"/>
        <v>0</v>
      </c>
      <c r="R17" s="13"/>
      <c r="S17" s="13"/>
      <c r="T17" s="13"/>
    </row>
    <row r="18" spans="1:20" s="101" customFormat="1"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</sheetData>
  <mergeCells count="23">
    <mergeCell ref="Q5:Q6"/>
    <mergeCell ref="P5:P6"/>
    <mergeCell ref="F5:F6"/>
    <mergeCell ref="I5:I6"/>
    <mergeCell ref="J5:J6"/>
    <mergeCell ref="K5:K6"/>
    <mergeCell ref="N5:N6"/>
    <mergeCell ref="A7:A10"/>
    <mergeCell ref="A11:A13"/>
    <mergeCell ref="A14:A16"/>
    <mergeCell ref="A2:Q2"/>
    <mergeCell ref="A3:B6"/>
    <mergeCell ref="C5:C6"/>
    <mergeCell ref="G5:G6"/>
    <mergeCell ref="H5:H6"/>
    <mergeCell ref="L5:L6"/>
    <mergeCell ref="M5:M6"/>
    <mergeCell ref="D5:D6"/>
    <mergeCell ref="E5:E6"/>
    <mergeCell ref="C3:G4"/>
    <mergeCell ref="H3:L4"/>
    <mergeCell ref="M3:Q4"/>
    <mergeCell ref="O5:O6"/>
  </mergeCells>
  <printOptions horizontalCentered="1" gridLines="1"/>
  <pageMargins left="0.19685039370078741" right="0.19685039370078741" top="0.59055118110236227" bottom="0.59055118110236227" header="0.11811023622047245" footer="0.31496062992125984"/>
  <pageSetup paperSize="9" scale="75" orientation="landscape" r:id="rId1"/>
  <headerFooter alignWithMargins="0">
    <oddFooter xml:space="preserve">&amp;L&amp;8”Metoden for en sammensatt analyse av satellittsporingsdata og informasjon om transport og landinger av fiskeprodukter i havner” &amp;12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9"/>
  <sheetViews>
    <sheetView zoomScale="70" zoomScaleNormal="70" workbookViewId="0"/>
  </sheetViews>
  <sheetFormatPr baseColWidth="10" defaultColWidth="9" defaultRowHeight="15.5"/>
  <cols>
    <col min="1" max="1" width="11" style="47" customWidth="1"/>
    <col min="2" max="2" width="32.25" style="47" customWidth="1"/>
    <col min="3" max="3" width="15.33203125" style="47" customWidth="1"/>
    <col min="4" max="4" width="25" style="47" customWidth="1"/>
    <col min="5" max="5" width="12.5" style="47" customWidth="1"/>
    <col min="6" max="6" width="11" style="47" customWidth="1"/>
    <col min="7" max="7" width="11.5" style="47" customWidth="1"/>
    <col min="8" max="8" width="10.08203125" style="47" customWidth="1"/>
    <col min="9" max="9" width="17.33203125" style="47" customWidth="1"/>
    <col min="10" max="10" width="13.33203125" style="47" customWidth="1"/>
    <col min="11" max="11" width="11" style="47" customWidth="1"/>
    <col min="12" max="12" width="12.25" style="47" customWidth="1"/>
    <col min="13" max="16384" width="9" style="47"/>
  </cols>
  <sheetData>
    <row r="1" spans="1:12" ht="16" thickBot="1">
      <c r="L1" s="137" t="s">
        <v>74</v>
      </c>
    </row>
    <row r="2" spans="1:12" ht="20.5" thickBot="1">
      <c r="A2" s="201" t="s">
        <v>75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3"/>
    </row>
    <row r="3" spans="1:12" ht="20.25" customHeight="1">
      <c r="A3" s="197" t="s">
        <v>30</v>
      </c>
      <c r="B3" s="210"/>
      <c r="C3" s="210"/>
      <c r="D3" s="210"/>
      <c r="E3" s="213" t="s">
        <v>28</v>
      </c>
      <c r="F3" s="214"/>
      <c r="G3" s="214"/>
      <c r="H3" s="214"/>
      <c r="I3" s="215"/>
      <c r="J3" s="213" t="s">
        <v>29</v>
      </c>
      <c r="K3" s="214"/>
      <c r="L3" s="215"/>
    </row>
    <row r="4" spans="1:12" ht="45.75" customHeight="1">
      <c r="A4" s="211"/>
      <c r="B4" s="212"/>
      <c r="C4" s="212"/>
      <c r="D4" s="212"/>
      <c r="E4" s="48" t="s">
        <v>24</v>
      </c>
      <c r="F4" s="49" t="s">
        <v>46</v>
      </c>
      <c r="G4" s="49" t="s">
        <v>45</v>
      </c>
      <c r="H4" s="49" t="s">
        <v>44</v>
      </c>
      <c r="I4" s="50" t="s">
        <v>27</v>
      </c>
      <c r="J4" s="48" t="s">
        <v>25</v>
      </c>
      <c r="K4" s="49" t="s">
        <v>44</v>
      </c>
      <c r="L4" s="50" t="s">
        <v>26</v>
      </c>
    </row>
    <row r="5" spans="1:12" ht="16" thickBot="1">
      <c r="A5" s="216" t="s">
        <v>48</v>
      </c>
      <c r="B5" s="217"/>
      <c r="C5" s="51"/>
      <c r="D5" s="52" t="s">
        <v>0</v>
      </c>
      <c r="E5" s="53"/>
      <c r="F5" s="54"/>
      <c r="G5" s="54"/>
      <c r="H5" s="54"/>
      <c r="I5" s="55">
        <f>E5+F5+G5+H5</f>
        <v>0</v>
      </c>
      <c r="J5" s="53"/>
      <c r="K5" s="54"/>
      <c r="L5" s="55">
        <f>J5+K5</f>
        <v>0</v>
      </c>
    </row>
    <row r="6" spans="1:12">
      <c r="A6" s="204" t="s">
        <v>19</v>
      </c>
      <c r="B6" s="205"/>
      <c r="C6" s="56" t="s">
        <v>20</v>
      </c>
      <c r="D6" s="57" t="s">
        <v>1</v>
      </c>
      <c r="E6" s="1"/>
      <c r="F6" s="2"/>
      <c r="G6" s="2"/>
      <c r="H6" s="2"/>
      <c r="I6" s="3">
        <f>E6-F6-G6-H6</f>
        <v>0</v>
      </c>
      <c r="J6" s="1"/>
      <c r="K6" s="2"/>
      <c r="L6" s="3">
        <f>J6+K6</f>
        <v>0</v>
      </c>
    </row>
    <row r="7" spans="1:12">
      <c r="A7" s="206"/>
      <c r="B7" s="207"/>
      <c r="C7" s="58" t="s">
        <v>21</v>
      </c>
      <c r="D7" s="10" t="s">
        <v>2</v>
      </c>
      <c r="E7" s="59">
        <f>(E5-E6)/2</f>
        <v>0</v>
      </c>
      <c r="F7" s="5"/>
      <c r="G7" s="5"/>
      <c r="H7" s="5">
        <f t="shared" ref="H7:L7" si="0">(H5-H6)/2</f>
        <v>0</v>
      </c>
      <c r="I7" s="60">
        <f t="shared" si="0"/>
        <v>0</v>
      </c>
      <c r="J7" s="59">
        <f t="shared" si="0"/>
        <v>0</v>
      </c>
      <c r="K7" s="5">
        <f t="shared" si="0"/>
        <v>0</v>
      </c>
      <c r="L7" s="60">
        <f t="shared" si="0"/>
        <v>0</v>
      </c>
    </row>
    <row r="8" spans="1:12" ht="16" thickBot="1">
      <c r="A8" s="208"/>
      <c r="B8" s="209"/>
      <c r="C8" s="61" t="s">
        <v>22</v>
      </c>
      <c r="D8" s="11" t="s">
        <v>3</v>
      </c>
      <c r="E8" s="62">
        <f>(E5-E6)/2</f>
        <v>0</v>
      </c>
      <c r="F8" s="8"/>
      <c r="G8" s="8"/>
      <c r="H8" s="8">
        <f t="shared" ref="H8:L8" si="1">(H5-H6)/2</f>
        <v>0</v>
      </c>
      <c r="I8" s="9">
        <f t="shared" si="1"/>
        <v>0</v>
      </c>
      <c r="J8" s="7">
        <f t="shared" si="1"/>
        <v>0</v>
      </c>
      <c r="K8" s="8">
        <f t="shared" si="1"/>
        <v>0</v>
      </c>
      <c r="L8" s="9">
        <f t="shared" si="1"/>
        <v>0</v>
      </c>
    </row>
    <row r="9" spans="1:12" ht="18.5" thickBot="1">
      <c r="A9" s="189" t="s">
        <v>40</v>
      </c>
      <c r="B9" s="63" t="s">
        <v>47</v>
      </c>
      <c r="C9" s="64" t="s">
        <v>21</v>
      </c>
      <c r="D9" s="65" t="s">
        <v>4</v>
      </c>
      <c r="E9" s="66"/>
      <c r="F9" s="67"/>
      <c r="G9" s="67"/>
      <c r="H9" s="67"/>
      <c r="I9" s="68"/>
      <c r="J9" s="66"/>
      <c r="K9" s="67"/>
      <c r="L9" s="68"/>
    </row>
    <row r="10" spans="1:12" ht="43.5" customHeight="1">
      <c r="A10" s="189"/>
      <c r="B10" s="191" t="s">
        <v>66</v>
      </c>
      <c r="C10" s="69" t="s">
        <v>21</v>
      </c>
      <c r="D10" s="70" t="s">
        <v>5</v>
      </c>
      <c r="E10" s="1"/>
      <c r="F10" s="2"/>
      <c r="G10" s="2"/>
      <c r="H10" s="2"/>
      <c r="I10" s="35"/>
      <c r="J10" s="1"/>
      <c r="K10" s="2"/>
      <c r="L10" s="3"/>
    </row>
    <row r="11" spans="1:12" ht="21.75" customHeight="1" thickBot="1">
      <c r="A11" s="189"/>
      <c r="B11" s="192"/>
      <c r="C11" s="71" t="s">
        <v>22</v>
      </c>
      <c r="D11" s="72" t="s">
        <v>6</v>
      </c>
      <c r="E11" s="73"/>
      <c r="F11" s="74"/>
      <c r="G11" s="74"/>
      <c r="H11" s="74"/>
      <c r="I11" s="36"/>
      <c r="J11" s="73"/>
      <c r="K11" s="74"/>
      <c r="L11" s="9"/>
    </row>
    <row r="12" spans="1:12" ht="39" customHeight="1">
      <c r="A12" s="189"/>
      <c r="B12" s="193" t="s">
        <v>65</v>
      </c>
      <c r="C12" s="75" t="s">
        <v>21</v>
      </c>
      <c r="D12" s="70" t="s">
        <v>7</v>
      </c>
      <c r="E12" s="76"/>
      <c r="F12" s="77"/>
      <c r="G12" s="77"/>
      <c r="H12" s="77"/>
      <c r="I12" s="78"/>
      <c r="J12" s="76"/>
      <c r="K12" s="77"/>
      <c r="L12" s="3"/>
    </row>
    <row r="13" spans="1:12" ht="45.75" customHeight="1" thickBot="1">
      <c r="A13" s="189"/>
      <c r="B13" s="194"/>
      <c r="C13" s="71" t="s">
        <v>22</v>
      </c>
      <c r="D13" s="72" t="s">
        <v>8</v>
      </c>
      <c r="E13" s="73"/>
      <c r="F13" s="74"/>
      <c r="G13" s="74"/>
      <c r="H13" s="74"/>
      <c r="I13" s="36"/>
      <c r="J13" s="73"/>
      <c r="K13" s="74"/>
      <c r="L13" s="9"/>
    </row>
    <row r="14" spans="1:12" ht="45.75" customHeight="1">
      <c r="A14" s="189"/>
      <c r="B14" s="195" t="s">
        <v>41</v>
      </c>
      <c r="C14" s="75" t="s">
        <v>21</v>
      </c>
      <c r="D14" s="79" t="s">
        <v>9</v>
      </c>
      <c r="E14" s="80"/>
      <c r="F14" s="81"/>
      <c r="G14" s="81"/>
      <c r="H14" s="81"/>
      <c r="I14" s="82"/>
      <c r="J14" s="83"/>
      <c r="K14" s="81"/>
      <c r="L14" s="84"/>
    </row>
    <row r="15" spans="1:12" ht="69" customHeight="1" thickBot="1">
      <c r="A15" s="189"/>
      <c r="B15" s="196"/>
      <c r="C15" s="71" t="s">
        <v>22</v>
      </c>
      <c r="D15" s="85" t="s">
        <v>10</v>
      </c>
      <c r="E15" s="86"/>
      <c r="F15" s="87"/>
      <c r="G15" s="87"/>
      <c r="H15" s="87"/>
      <c r="I15" s="88"/>
      <c r="J15" s="86"/>
      <c r="K15" s="87"/>
      <c r="L15" s="88"/>
    </row>
    <row r="16" spans="1:12" ht="51" customHeight="1">
      <c r="A16" s="189"/>
      <c r="B16" s="195" t="s">
        <v>42</v>
      </c>
      <c r="C16" s="75" t="s">
        <v>21</v>
      </c>
      <c r="D16" s="79" t="s">
        <v>11</v>
      </c>
      <c r="E16" s="1"/>
      <c r="F16" s="81"/>
      <c r="G16" s="81"/>
      <c r="H16" s="81"/>
      <c r="I16" s="3"/>
      <c r="J16" s="80"/>
      <c r="K16" s="81"/>
      <c r="L16" s="82"/>
    </row>
    <row r="17" spans="1:12" ht="41.25" customHeight="1" thickBot="1">
      <c r="A17" s="190"/>
      <c r="B17" s="196"/>
      <c r="C17" s="71" t="s">
        <v>22</v>
      </c>
      <c r="D17" s="85" t="s">
        <v>12</v>
      </c>
      <c r="E17" s="89"/>
      <c r="F17" s="90"/>
      <c r="G17" s="90"/>
      <c r="H17" s="90"/>
      <c r="I17" s="91"/>
      <c r="J17" s="89"/>
      <c r="K17" s="90"/>
      <c r="L17" s="92"/>
    </row>
    <row r="18" spans="1:12">
      <c r="A18" s="197" t="s">
        <v>23</v>
      </c>
      <c r="B18" s="198"/>
      <c r="C18" s="93" t="s">
        <v>21</v>
      </c>
      <c r="D18" s="57" t="s">
        <v>14</v>
      </c>
      <c r="E18" s="1">
        <f>E7+E9+E10-E12+E14-E16</f>
        <v>0</v>
      </c>
      <c r="F18" s="2">
        <f>F5</f>
        <v>0</v>
      </c>
      <c r="G18" s="2">
        <f t="shared" ref="G18:L18" si="2">G7+G9+G10-G12+G14-G16</f>
        <v>0</v>
      </c>
      <c r="H18" s="2">
        <f>H7</f>
        <v>0</v>
      </c>
      <c r="I18" s="3">
        <f t="shared" si="2"/>
        <v>0</v>
      </c>
      <c r="J18" s="1">
        <f>J7+J9+J10-J12+J14-J16</f>
        <v>0</v>
      </c>
      <c r="K18" s="2">
        <f>K7</f>
        <v>0</v>
      </c>
      <c r="L18" s="3">
        <f t="shared" si="2"/>
        <v>0</v>
      </c>
    </row>
    <row r="19" spans="1:12">
      <c r="A19" s="199"/>
      <c r="B19" s="200"/>
      <c r="C19" s="94" t="s">
        <v>22</v>
      </c>
      <c r="D19" s="10" t="s">
        <v>15</v>
      </c>
      <c r="E19" s="4">
        <f>E8-E9+E11-E13+E15-E17</f>
        <v>0</v>
      </c>
      <c r="F19" s="5">
        <f t="shared" ref="F19:L19" si="3">F8-F9+F11-F13+F15-F17</f>
        <v>0</v>
      </c>
      <c r="G19" s="5">
        <f>G5</f>
        <v>0</v>
      </c>
      <c r="H19" s="5">
        <f>H8</f>
        <v>0</v>
      </c>
      <c r="I19" s="6">
        <f t="shared" si="3"/>
        <v>0</v>
      </c>
      <c r="J19" s="4">
        <f>J8-J9+J11-J13+J15-J17</f>
        <v>0</v>
      </c>
      <c r="K19" s="5">
        <f>K8</f>
        <v>0</v>
      </c>
      <c r="L19" s="6">
        <f t="shared" si="3"/>
        <v>0</v>
      </c>
    </row>
    <row r="20" spans="1:12" ht="16" thickBot="1">
      <c r="A20" s="199"/>
      <c r="B20" s="200"/>
      <c r="C20" s="95" t="s">
        <v>20</v>
      </c>
      <c r="D20" s="52" t="s">
        <v>13</v>
      </c>
      <c r="E20" s="7">
        <f>E6-E10-E11+E12+E13</f>
        <v>0</v>
      </c>
      <c r="F20" s="8">
        <f t="shared" ref="F20:L20" si="4">F6-F10-F11+F12+F13</f>
        <v>0</v>
      </c>
      <c r="G20" s="8">
        <f t="shared" si="4"/>
        <v>0</v>
      </c>
      <c r="H20" s="8"/>
      <c r="I20" s="9">
        <f t="shared" si="4"/>
        <v>0</v>
      </c>
      <c r="J20" s="7">
        <f>J6-J10-J11+J12+J13</f>
        <v>0</v>
      </c>
      <c r="K20" s="8">
        <f>K6</f>
        <v>0</v>
      </c>
      <c r="L20" s="9">
        <f t="shared" si="4"/>
        <v>0</v>
      </c>
    </row>
    <row r="21" spans="1:12">
      <c r="A21" s="183" t="s">
        <v>71</v>
      </c>
      <c r="B21" s="184"/>
      <c r="C21" s="93" t="s">
        <v>21</v>
      </c>
      <c r="D21" s="57" t="s">
        <v>16</v>
      </c>
      <c r="E21" s="96"/>
      <c r="F21" s="97"/>
      <c r="G21" s="97"/>
      <c r="H21" s="97"/>
      <c r="I21" s="98">
        <f>'Tabell 1 uttak'!H17/1000</f>
        <v>0</v>
      </c>
      <c r="J21" s="96"/>
      <c r="K21" s="97"/>
      <c r="L21" s="98">
        <f>'Tabell 1 uttak'!L17/1000</f>
        <v>0</v>
      </c>
    </row>
    <row r="22" spans="1:12">
      <c r="A22" s="185"/>
      <c r="B22" s="186"/>
      <c r="C22" s="94" t="s">
        <v>22</v>
      </c>
      <c r="D22" s="10" t="s">
        <v>17</v>
      </c>
      <c r="E22" s="4"/>
      <c r="F22" s="5"/>
      <c r="G22" s="5"/>
      <c r="H22" s="5"/>
      <c r="I22" s="6">
        <f>'Tabell 1 uttak'!C17/1000</f>
        <v>0</v>
      </c>
      <c r="J22" s="4"/>
      <c r="K22" s="5"/>
      <c r="L22" s="6">
        <f>'Tabell 1 uttak'!G17/1000</f>
        <v>0</v>
      </c>
    </row>
    <row r="23" spans="1:12" ht="16" thickBot="1">
      <c r="A23" s="187"/>
      <c r="B23" s="188"/>
      <c r="C23" s="99" t="s">
        <v>20</v>
      </c>
      <c r="D23" s="11" t="s">
        <v>18</v>
      </c>
      <c r="E23" s="53"/>
      <c r="F23" s="54"/>
      <c r="G23" s="54"/>
      <c r="H23" s="54"/>
      <c r="I23" s="55">
        <f>'Tabell 1 uttak'!M17/1000</f>
        <v>0</v>
      </c>
      <c r="J23" s="53"/>
      <c r="K23" s="54"/>
      <c r="L23" s="55">
        <f>'Tabell 1 uttak'!Q17/1000</f>
        <v>0</v>
      </c>
    </row>
    <row r="24" spans="1:12">
      <c r="A24" s="183" t="s">
        <v>34</v>
      </c>
      <c r="B24" s="184"/>
      <c r="C24" s="93" t="s">
        <v>21</v>
      </c>
      <c r="D24" s="57" t="s">
        <v>31</v>
      </c>
      <c r="E24" s="1"/>
      <c r="F24" s="2"/>
      <c r="G24" s="2"/>
      <c r="H24" s="2"/>
      <c r="I24" s="100">
        <f t="shared" ref="I24:L24" si="5">I18-I21</f>
        <v>0</v>
      </c>
      <c r="J24" s="1"/>
      <c r="K24" s="2"/>
      <c r="L24" s="3">
        <f t="shared" si="5"/>
        <v>0</v>
      </c>
    </row>
    <row r="25" spans="1:12">
      <c r="A25" s="185"/>
      <c r="B25" s="186"/>
      <c r="C25" s="94" t="s">
        <v>22</v>
      </c>
      <c r="D25" s="10" t="s">
        <v>32</v>
      </c>
      <c r="E25" s="4"/>
      <c r="F25" s="5"/>
      <c r="G25" s="5"/>
      <c r="H25" s="5"/>
      <c r="I25" s="33">
        <f t="shared" ref="I25:L25" si="6">I19-I22</f>
        <v>0</v>
      </c>
      <c r="J25" s="4"/>
      <c r="K25" s="5"/>
      <c r="L25" s="6">
        <f t="shared" si="6"/>
        <v>0</v>
      </c>
    </row>
    <row r="26" spans="1:12" ht="16" thickBot="1">
      <c r="A26" s="187"/>
      <c r="B26" s="188"/>
      <c r="C26" s="99" t="s">
        <v>20</v>
      </c>
      <c r="D26" s="11" t="s">
        <v>33</v>
      </c>
      <c r="E26" s="7"/>
      <c r="F26" s="8"/>
      <c r="G26" s="8"/>
      <c r="H26" s="8"/>
      <c r="I26" s="34">
        <f t="shared" ref="I26:L26" si="7">I20-I23</f>
        <v>0</v>
      </c>
      <c r="J26" s="7"/>
      <c r="K26" s="8"/>
      <c r="L26" s="9">
        <f t="shared" si="7"/>
        <v>0</v>
      </c>
    </row>
    <row r="27" spans="1:12">
      <c r="A27" s="183" t="s">
        <v>43</v>
      </c>
      <c r="B27" s="184"/>
      <c r="C27" s="93" t="s">
        <v>21</v>
      </c>
      <c r="D27" s="57" t="s">
        <v>35</v>
      </c>
      <c r="E27" s="1"/>
      <c r="F27" s="2"/>
      <c r="G27" s="2"/>
      <c r="H27" s="2"/>
      <c r="I27" s="100"/>
      <c r="J27" s="1"/>
      <c r="K27" s="2"/>
      <c r="L27" s="3"/>
    </row>
    <row r="28" spans="1:12">
      <c r="A28" s="185"/>
      <c r="B28" s="186"/>
      <c r="C28" s="94" t="s">
        <v>22</v>
      </c>
      <c r="D28" s="10" t="s">
        <v>36</v>
      </c>
      <c r="E28" s="4"/>
      <c r="F28" s="5"/>
      <c r="G28" s="5"/>
      <c r="H28" s="5"/>
      <c r="I28" s="33"/>
      <c r="J28" s="4"/>
      <c r="K28" s="5"/>
      <c r="L28" s="6"/>
    </row>
    <row r="29" spans="1:12" ht="16" thickBot="1">
      <c r="A29" s="187"/>
      <c r="B29" s="188"/>
      <c r="C29" s="99" t="s">
        <v>20</v>
      </c>
      <c r="D29" s="11" t="s">
        <v>37</v>
      </c>
      <c r="E29" s="7"/>
      <c r="F29" s="8"/>
      <c r="G29" s="8"/>
      <c r="H29" s="8"/>
      <c r="I29" s="34"/>
      <c r="J29" s="7"/>
      <c r="K29" s="8"/>
      <c r="L29" s="9"/>
    </row>
  </sheetData>
  <mergeCells count="15">
    <mergeCell ref="A2:L2"/>
    <mergeCell ref="A6:B8"/>
    <mergeCell ref="A3:D4"/>
    <mergeCell ref="E3:I3"/>
    <mergeCell ref="J3:L3"/>
    <mergeCell ref="A5:B5"/>
    <mergeCell ref="A21:B23"/>
    <mergeCell ref="A24:B26"/>
    <mergeCell ref="A27:B29"/>
    <mergeCell ref="A9:A17"/>
    <mergeCell ref="B10:B11"/>
    <mergeCell ref="B12:B13"/>
    <mergeCell ref="B14:B15"/>
    <mergeCell ref="B16:B17"/>
    <mergeCell ref="A18:B20"/>
  </mergeCells>
  <conditionalFormatting sqref="E5:L20">
    <cfRule type="cellIs" dxfId="2" priority="4" operator="equal">
      <formula>0</formula>
    </cfRule>
  </conditionalFormatting>
  <pageMargins left="0.31496062992125984" right="0.31496062992125984" top="0.55118110236220474" bottom="0.55118110236220474" header="0.31496062992125984" footer="0.31496062992125984"/>
  <pageSetup paperSize="9" scale="72" orientation="landscape" r:id="rId1"/>
  <headerFooter>
    <oddFooter xml:space="preserve">&amp;L”Metoden for en sammensatt analyse av satellittsporingsdata og informasjon om transport og landinger av fiskeprodukter i havner”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9"/>
  <sheetViews>
    <sheetView zoomScale="70" zoomScaleNormal="70" workbookViewId="0">
      <selection activeCell="M9" sqref="M9"/>
    </sheetView>
  </sheetViews>
  <sheetFormatPr baseColWidth="10" defaultColWidth="9" defaultRowHeight="15.5"/>
  <cols>
    <col min="1" max="1" width="11" style="47" customWidth="1"/>
    <col min="2" max="2" width="34.25" style="47" customWidth="1"/>
    <col min="3" max="3" width="15.33203125" style="47" customWidth="1"/>
    <col min="4" max="4" width="25" style="47" customWidth="1"/>
    <col min="5" max="5" width="12.5" style="47" customWidth="1"/>
    <col min="6" max="6" width="10.58203125" style="47" customWidth="1"/>
    <col min="7" max="7" width="17.33203125" style="47" customWidth="1"/>
    <col min="8" max="8" width="13.33203125" style="47" customWidth="1"/>
    <col min="9" max="9" width="11" style="47" customWidth="1"/>
    <col min="10" max="10" width="12.25" style="47" customWidth="1"/>
    <col min="11" max="11" width="13.33203125" style="47" customWidth="1"/>
    <col min="12" max="16384" width="9" style="47"/>
  </cols>
  <sheetData>
    <row r="1" spans="1:11" ht="16" thickBot="1">
      <c r="K1" s="137" t="s">
        <v>80</v>
      </c>
    </row>
    <row r="2" spans="1:11" ht="20.5" thickBot="1">
      <c r="A2" s="201" t="s">
        <v>82</v>
      </c>
      <c r="B2" s="202"/>
      <c r="C2" s="202"/>
      <c r="D2" s="202"/>
      <c r="E2" s="202"/>
      <c r="F2" s="202"/>
      <c r="G2" s="202"/>
      <c r="H2" s="202"/>
      <c r="I2" s="202"/>
      <c r="J2" s="202"/>
      <c r="K2" s="218"/>
    </row>
    <row r="3" spans="1:11" ht="18.75" customHeight="1">
      <c r="A3" s="197" t="s">
        <v>30</v>
      </c>
      <c r="B3" s="210"/>
      <c r="C3" s="210"/>
      <c r="D3" s="210"/>
      <c r="E3" s="213" t="s">
        <v>76</v>
      </c>
      <c r="F3" s="214"/>
      <c r="G3" s="215"/>
      <c r="H3" s="213" t="s">
        <v>77</v>
      </c>
      <c r="I3" s="214"/>
      <c r="J3" s="214"/>
      <c r="K3" s="141"/>
    </row>
    <row r="4" spans="1:11" ht="45.75" customHeight="1">
      <c r="A4" s="211"/>
      <c r="B4" s="212"/>
      <c r="C4" s="212"/>
      <c r="D4" s="212"/>
      <c r="E4" s="48" t="s">
        <v>78</v>
      </c>
      <c r="F4" s="49" t="s">
        <v>44</v>
      </c>
      <c r="G4" s="50" t="s">
        <v>79</v>
      </c>
      <c r="H4" s="48" t="s">
        <v>83</v>
      </c>
      <c r="I4" s="49" t="s">
        <v>44</v>
      </c>
      <c r="J4" s="138" t="s">
        <v>84</v>
      </c>
      <c r="K4" s="142" t="s">
        <v>81</v>
      </c>
    </row>
    <row r="5" spans="1:11" ht="16" thickBot="1">
      <c r="A5" s="216" t="s">
        <v>48</v>
      </c>
      <c r="B5" s="217"/>
      <c r="C5" s="51"/>
      <c r="D5" s="52" t="s">
        <v>0</v>
      </c>
      <c r="E5" s="53"/>
      <c r="F5" s="54"/>
      <c r="G5" s="55">
        <f>E5+F5</f>
        <v>0</v>
      </c>
      <c r="H5" s="53"/>
      <c r="I5" s="54"/>
      <c r="J5" s="140">
        <f>H5+I5</f>
        <v>0</v>
      </c>
      <c r="K5" s="139"/>
    </row>
    <row r="6" spans="1:11">
      <c r="A6" s="204" t="s">
        <v>19</v>
      </c>
      <c r="B6" s="205"/>
      <c r="C6" s="56" t="s">
        <v>20</v>
      </c>
      <c r="D6" s="57" t="s">
        <v>1</v>
      </c>
      <c r="E6" s="1"/>
      <c r="F6" s="2"/>
      <c r="G6" s="3">
        <f>E6-F6</f>
        <v>0</v>
      </c>
      <c r="H6" s="1"/>
      <c r="I6" s="2"/>
      <c r="J6" s="3">
        <f>H6+I6</f>
        <v>0</v>
      </c>
      <c r="K6" s="125"/>
    </row>
    <row r="7" spans="1:11">
      <c r="A7" s="206"/>
      <c r="B7" s="207"/>
      <c r="C7" s="58" t="s">
        <v>21</v>
      </c>
      <c r="D7" s="10" t="s">
        <v>2</v>
      </c>
      <c r="E7" s="59">
        <f>(E5-E6)/2</f>
        <v>0</v>
      </c>
      <c r="F7" s="5">
        <f t="shared" ref="F7:K7" si="0">(F5-F6)/2</f>
        <v>0</v>
      </c>
      <c r="G7" s="60">
        <f t="shared" si="0"/>
        <v>0</v>
      </c>
      <c r="H7" s="59">
        <f t="shared" si="0"/>
        <v>0</v>
      </c>
      <c r="I7" s="5">
        <f t="shared" si="0"/>
        <v>0</v>
      </c>
      <c r="J7" s="60">
        <f t="shared" si="0"/>
        <v>0</v>
      </c>
      <c r="K7" s="126">
        <f t="shared" si="0"/>
        <v>0</v>
      </c>
    </row>
    <row r="8" spans="1:11" ht="16" thickBot="1">
      <c r="A8" s="208"/>
      <c r="B8" s="209"/>
      <c r="C8" s="61" t="s">
        <v>22</v>
      </c>
      <c r="D8" s="11" t="s">
        <v>3</v>
      </c>
      <c r="E8" s="62">
        <f>(E5-E6)/2</f>
        <v>0</v>
      </c>
      <c r="F8" s="8">
        <f t="shared" ref="F8:K8" si="1">(F5-F6)/2</f>
        <v>0</v>
      </c>
      <c r="G8" s="9">
        <f t="shared" si="1"/>
        <v>0</v>
      </c>
      <c r="H8" s="7">
        <f t="shared" si="1"/>
        <v>0</v>
      </c>
      <c r="I8" s="8">
        <f t="shared" si="1"/>
        <v>0</v>
      </c>
      <c r="J8" s="9">
        <f t="shared" si="1"/>
        <v>0</v>
      </c>
      <c r="K8" s="127">
        <f t="shared" si="1"/>
        <v>0</v>
      </c>
    </row>
    <row r="9" spans="1:11" ht="18.5" thickBot="1">
      <c r="A9" s="189" t="s">
        <v>40</v>
      </c>
      <c r="B9" s="63" t="s">
        <v>47</v>
      </c>
      <c r="C9" s="64" t="s">
        <v>21</v>
      </c>
      <c r="D9" s="65" t="s">
        <v>4</v>
      </c>
      <c r="E9" s="66"/>
      <c r="F9" s="67"/>
      <c r="G9" s="68"/>
      <c r="H9" s="66"/>
      <c r="I9" s="67"/>
      <c r="J9" s="68"/>
      <c r="K9" s="129"/>
    </row>
    <row r="10" spans="1:11" ht="43.5" customHeight="1">
      <c r="A10" s="189"/>
      <c r="B10" s="191" t="s">
        <v>66</v>
      </c>
      <c r="C10" s="69" t="s">
        <v>21</v>
      </c>
      <c r="D10" s="70" t="s">
        <v>5</v>
      </c>
      <c r="E10" s="1"/>
      <c r="F10" s="2"/>
      <c r="G10" s="35"/>
      <c r="H10" s="1"/>
      <c r="I10" s="2"/>
      <c r="J10" s="3"/>
      <c r="K10" s="125"/>
    </row>
    <row r="11" spans="1:11" ht="21.75" customHeight="1" thickBot="1">
      <c r="A11" s="189"/>
      <c r="B11" s="192"/>
      <c r="C11" s="71" t="s">
        <v>22</v>
      </c>
      <c r="D11" s="72" t="s">
        <v>6</v>
      </c>
      <c r="E11" s="73"/>
      <c r="F11" s="74"/>
      <c r="G11" s="36"/>
      <c r="H11" s="73"/>
      <c r="I11" s="74"/>
      <c r="J11" s="9"/>
      <c r="K11" s="128"/>
    </row>
    <row r="12" spans="1:11" ht="39" customHeight="1">
      <c r="A12" s="189"/>
      <c r="B12" s="193" t="s">
        <v>65</v>
      </c>
      <c r="C12" s="75" t="s">
        <v>21</v>
      </c>
      <c r="D12" s="70" t="s">
        <v>7</v>
      </c>
      <c r="E12" s="76"/>
      <c r="F12" s="77"/>
      <c r="G12" s="78"/>
      <c r="H12" s="76"/>
      <c r="I12" s="77"/>
      <c r="J12" s="3"/>
      <c r="K12" s="130"/>
    </row>
    <row r="13" spans="1:11" ht="45.75" customHeight="1" thickBot="1">
      <c r="A13" s="189"/>
      <c r="B13" s="194"/>
      <c r="C13" s="71" t="s">
        <v>22</v>
      </c>
      <c r="D13" s="72" t="s">
        <v>8</v>
      </c>
      <c r="E13" s="73"/>
      <c r="F13" s="74"/>
      <c r="G13" s="36"/>
      <c r="H13" s="73"/>
      <c r="I13" s="74"/>
      <c r="J13" s="9"/>
      <c r="K13" s="128"/>
    </row>
    <row r="14" spans="1:11" ht="45.75" customHeight="1">
      <c r="A14" s="189"/>
      <c r="B14" s="195" t="s">
        <v>41</v>
      </c>
      <c r="C14" s="75" t="s">
        <v>21</v>
      </c>
      <c r="D14" s="79" t="s">
        <v>9</v>
      </c>
      <c r="E14" s="80"/>
      <c r="F14" s="81"/>
      <c r="G14" s="82"/>
      <c r="H14" s="83"/>
      <c r="I14" s="81"/>
      <c r="J14" s="84"/>
      <c r="K14" s="131"/>
    </row>
    <row r="15" spans="1:11" ht="69" customHeight="1" thickBot="1">
      <c r="A15" s="189"/>
      <c r="B15" s="196"/>
      <c r="C15" s="71" t="s">
        <v>22</v>
      </c>
      <c r="D15" s="85" t="s">
        <v>10</v>
      </c>
      <c r="E15" s="86"/>
      <c r="F15" s="87"/>
      <c r="G15" s="88"/>
      <c r="H15" s="86"/>
      <c r="I15" s="87"/>
      <c r="J15" s="88"/>
      <c r="K15" s="132"/>
    </row>
    <row r="16" spans="1:11" ht="51" customHeight="1">
      <c r="A16" s="189"/>
      <c r="B16" s="195" t="s">
        <v>42</v>
      </c>
      <c r="C16" s="75" t="s">
        <v>21</v>
      </c>
      <c r="D16" s="79" t="s">
        <v>11</v>
      </c>
      <c r="E16" s="1"/>
      <c r="F16" s="81"/>
      <c r="G16" s="3"/>
      <c r="H16" s="80"/>
      <c r="I16" s="81"/>
      <c r="J16" s="82"/>
      <c r="K16" s="133"/>
    </row>
    <row r="17" spans="1:11" ht="41.25" customHeight="1" thickBot="1">
      <c r="A17" s="190"/>
      <c r="B17" s="196"/>
      <c r="C17" s="71" t="s">
        <v>22</v>
      </c>
      <c r="D17" s="85" t="s">
        <v>12</v>
      </c>
      <c r="E17" s="89"/>
      <c r="F17" s="90"/>
      <c r="G17" s="91"/>
      <c r="H17" s="89"/>
      <c r="I17" s="90"/>
      <c r="J17" s="92"/>
      <c r="K17" s="134"/>
    </row>
    <row r="18" spans="1:11">
      <c r="A18" s="197" t="s">
        <v>23</v>
      </c>
      <c r="B18" s="198"/>
      <c r="C18" s="93" t="s">
        <v>21</v>
      </c>
      <c r="D18" s="57" t="s">
        <v>14</v>
      </c>
      <c r="E18" s="1">
        <f>E7+E9+E10-E12+E14-E16</f>
        <v>0</v>
      </c>
      <c r="F18" s="2">
        <f>F7</f>
        <v>0</v>
      </c>
      <c r="G18" s="3">
        <f t="shared" ref="G18:J18" si="2">G7+G9+G10-G12+G14-G16</f>
        <v>0</v>
      </c>
      <c r="H18" s="1">
        <f>H7+H9+H10-H12+H14-H16</f>
        <v>0</v>
      </c>
      <c r="I18" s="2">
        <f>I7</f>
        <v>0</v>
      </c>
      <c r="J18" s="3">
        <f t="shared" si="2"/>
        <v>0</v>
      </c>
      <c r="K18" s="125">
        <f>K7+K9+K10-K12+K14-K16</f>
        <v>0</v>
      </c>
    </row>
    <row r="19" spans="1:11">
      <c r="A19" s="199"/>
      <c r="B19" s="200"/>
      <c r="C19" s="94" t="s">
        <v>22</v>
      </c>
      <c r="D19" s="10" t="s">
        <v>15</v>
      </c>
      <c r="E19" s="4">
        <f>E8-E9+E11-E13+E15-E17</f>
        <v>0</v>
      </c>
      <c r="F19" s="5">
        <f>F8</f>
        <v>0</v>
      </c>
      <c r="G19" s="6">
        <f t="shared" ref="G19:J19" si="3">G8-G9+G11-G13+G15-G17</f>
        <v>0</v>
      </c>
      <c r="H19" s="4">
        <f>H8-H9+H11-H13+H15-H17</f>
        <v>0</v>
      </c>
      <c r="I19" s="5">
        <f>I8</f>
        <v>0</v>
      </c>
      <c r="J19" s="6">
        <f t="shared" si="3"/>
        <v>0</v>
      </c>
      <c r="K19" s="126">
        <f>K8-K9+K11-K13+K15-K17</f>
        <v>0</v>
      </c>
    </row>
    <row r="20" spans="1:11" ht="16" thickBot="1">
      <c r="A20" s="199"/>
      <c r="B20" s="200"/>
      <c r="C20" s="95" t="s">
        <v>20</v>
      </c>
      <c r="D20" s="52" t="s">
        <v>13</v>
      </c>
      <c r="E20" s="7">
        <f>E6-E10-E11+E12+E13</f>
        <v>0</v>
      </c>
      <c r="F20" s="8"/>
      <c r="G20" s="9">
        <f t="shared" ref="G20:J20" si="4">G6-G10-G11+G12+G13</f>
        <v>0</v>
      </c>
      <c r="H20" s="7">
        <f>H6-H10-H11+H12+H13</f>
        <v>0</v>
      </c>
      <c r="I20" s="8">
        <f>I6</f>
        <v>0</v>
      </c>
      <c r="J20" s="9">
        <f t="shared" si="4"/>
        <v>0</v>
      </c>
      <c r="K20" s="127">
        <f>K6-K10-K11+K12+K13</f>
        <v>0</v>
      </c>
    </row>
    <row r="21" spans="1:11">
      <c r="A21" s="183" t="s">
        <v>71</v>
      </c>
      <c r="B21" s="184"/>
      <c r="C21" s="93" t="s">
        <v>21</v>
      </c>
      <c r="D21" s="57" t="s">
        <v>16</v>
      </c>
      <c r="E21" s="96"/>
      <c r="F21" s="97"/>
      <c r="G21" s="98">
        <f>'Tabell 1 uttak'!J17/1000</f>
        <v>0</v>
      </c>
      <c r="H21" s="96"/>
      <c r="I21" s="97"/>
      <c r="J21" s="98">
        <f>'Tabell 1 uttak'!L17/1000</f>
        <v>0</v>
      </c>
      <c r="K21" s="135">
        <f>'Tabell 1 uttak'!K17</f>
        <v>0</v>
      </c>
    </row>
    <row r="22" spans="1:11">
      <c r="A22" s="185"/>
      <c r="B22" s="186"/>
      <c r="C22" s="94" t="s">
        <v>22</v>
      </c>
      <c r="D22" s="10" t="s">
        <v>17</v>
      </c>
      <c r="E22" s="4"/>
      <c r="F22" s="5"/>
      <c r="G22" s="6">
        <f>'Tabell 1 uttak'!E17/1000</f>
        <v>0</v>
      </c>
      <c r="H22" s="4"/>
      <c r="I22" s="5"/>
      <c r="J22" s="6">
        <f>'Tabell 1 uttak'!G17/1000</f>
        <v>0</v>
      </c>
      <c r="K22" s="126">
        <f>'Tabell 1 uttak'!F17</f>
        <v>0</v>
      </c>
    </row>
    <row r="23" spans="1:11" ht="16" thickBot="1">
      <c r="A23" s="187"/>
      <c r="B23" s="188"/>
      <c r="C23" s="99" t="s">
        <v>20</v>
      </c>
      <c r="D23" s="11" t="s">
        <v>18</v>
      </c>
      <c r="E23" s="53"/>
      <c r="F23" s="54"/>
      <c r="G23" s="55">
        <f>'Tabell 1 uttak'!O17/1000</f>
        <v>0</v>
      </c>
      <c r="H23" s="53"/>
      <c r="I23" s="54"/>
      <c r="J23" s="55">
        <f>'Tabell 1 uttak'!Q17/1000</f>
        <v>0</v>
      </c>
      <c r="K23" s="136">
        <f>'Tabell 1 uttak'!P17</f>
        <v>0</v>
      </c>
    </row>
    <row r="24" spans="1:11">
      <c r="A24" s="183" t="s">
        <v>34</v>
      </c>
      <c r="B24" s="184"/>
      <c r="C24" s="93" t="s">
        <v>21</v>
      </c>
      <c r="D24" s="57" t="s">
        <v>31</v>
      </c>
      <c r="E24" s="1"/>
      <c r="F24" s="2"/>
      <c r="G24" s="100">
        <f t="shared" ref="G24:J26" si="5">G18-G21</f>
        <v>0</v>
      </c>
      <c r="H24" s="1"/>
      <c r="I24" s="2"/>
      <c r="J24" s="3">
        <f>J18-J21</f>
        <v>0</v>
      </c>
      <c r="K24" s="125">
        <f>K18-K21</f>
        <v>0</v>
      </c>
    </row>
    <row r="25" spans="1:11">
      <c r="A25" s="185"/>
      <c r="B25" s="186"/>
      <c r="C25" s="94" t="s">
        <v>22</v>
      </c>
      <c r="D25" s="10" t="s">
        <v>32</v>
      </c>
      <c r="E25" s="4"/>
      <c r="F25" s="5"/>
      <c r="G25" s="33">
        <f t="shared" si="5"/>
        <v>0</v>
      </c>
      <c r="H25" s="4"/>
      <c r="I25" s="5"/>
      <c r="J25" s="6">
        <f t="shared" si="5"/>
        <v>0</v>
      </c>
      <c r="K25" s="126">
        <f>K19-K21</f>
        <v>0</v>
      </c>
    </row>
    <row r="26" spans="1:11" ht="16" thickBot="1">
      <c r="A26" s="187"/>
      <c r="B26" s="188"/>
      <c r="C26" s="99" t="s">
        <v>20</v>
      </c>
      <c r="D26" s="11" t="s">
        <v>33</v>
      </c>
      <c r="E26" s="7"/>
      <c r="F26" s="8"/>
      <c r="G26" s="34">
        <f t="shared" si="5"/>
        <v>0</v>
      </c>
      <c r="H26" s="7"/>
      <c r="I26" s="8"/>
      <c r="J26" s="9">
        <f t="shared" si="5"/>
        <v>0</v>
      </c>
      <c r="K26" s="127">
        <f>K20-K23</f>
        <v>0</v>
      </c>
    </row>
    <row r="27" spans="1:11">
      <c r="A27" s="183" t="s">
        <v>43</v>
      </c>
      <c r="B27" s="184"/>
      <c r="C27" s="93" t="s">
        <v>21</v>
      </c>
      <c r="D27" s="57" t="s">
        <v>35</v>
      </c>
      <c r="E27" s="1"/>
      <c r="F27" s="2"/>
      <c r="G27" s="100"/>
      <c r="H27" s="1"/>
      <c r="I27" s="2"/>
      <c r="J27" s="3"/>
      <c r="K27" s="125"/>
    </row>
    <row r="28" spans="1:11">
      <c r="A28" s="185"/>
      <c r="B28" s="186"/>
      <c r="C28" s="94" t="s">
        <v>22</v>
      </c>
      <c r="D28" s="10" t="s">
        <v>36</v>
      </c>
      <c r="E28" s="4"/>
      <c r="F28" s="5"/>
      <c r="G28" s="33"/>
      <c r="H28" s="4"/>
      <c r="I28" s="5"/>
      <c r="J28" s="6"/>
      <c r="K28" s="126"/>
    </row>
    <row r="29" spans="1:11" ht="16" thickBot="1">
      <c r="A29" s="187"/>
      <c r="B29" s="188"/>
      <c r="C29" s="99" t="s">
        <v>20</v>
      </c>
      <c r="D29" s="11" t="s">
        <v>37</v>
      </c>
      <c r="E29" s="7"/>
      <c r="F29" s="8"/>
      <c r="G29" s="34"/>
      <c r="H29" s="7"/>
      <c r="I29" s="8"/>
      <c r="J29" s="9"/>
      <c r="K29" s="127"/>
    </row>
  </sheetData>
  <mergeCells count="15">
    <mergeCell ref="A6:B8"/>
    <mergeCell ref="A2:K2"/>
    <mergeCell ref="A3:D4"/>
    <mergeCell ref="E3:G3"/>
    <mergeCell ref="H3:J3"/>
    <mergeCell ref="A5:B5"/>
    <mergeCell ref="A21:B23"/>
    <mergeCell ref="A24:B26"/>
    <mergeCell ref="A27:B29"/>
    <mergeCell ref="A9:A17"/>
    <mergeCell ref="B10:B11"/>
    <mergeCell ref="B12:B13"/>
    <mergeCell ref="B14:B15"/>
    <mergeCell ref="B16:B17"/>
    <mergeCell ref="A18:B20"/>
  </mergeCells>
  <conditionalFormatting sqref="E5:J20">
    <cfRule type="cellIs" dxfId="1" priority="4" operator="equal">
      <formula>0</formula>
    </cfRule>
  </conditionalFormatting>
  <conditionalFormatting sqref="K5:K20">
    <cfRule type="cellIs" dxfId="0" priority="1" operator="equal">
      <formula>0</formula>
    </cfRule>
  </conditionalFormatting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Tabell 1 uttak</vt:lpstr>
      <vt:lpstr>Tabell 2A kvoter og uttak</vt:lpstr>
      <vt:lpstr>Tabell 2B kvoter og uttak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Basking_shark</dc:creator>
  <cp:lastModifiedBy>Lena Brungot</cp:lastModifiedBy>
  <cp:lastPrinted>2019-10-12T18:29:08Z</cp:lastPrinted>
  <dcterms:created xsi:type="dcterms:W3CDTF">2015-03-27T08:55:32Z</dcterms:created>
  <dcterms:modified xsi:type="dcterms:W3CDTF">2019-10-16T21:53:52Z</dcterms:modified>
</cp:coreProperties>
</file>