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09380192-5B40-4B80-93B4-09D82453E7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3" sheetId="14" r:id="rId14"/>
    <sheet name="Fig3-14" sheetId="15" r:id="rId15"/>
    <sheet name="Fig3-15" sheetId="16" r:id="rId16"/>
    <sheet name="Fig3-16" sheetId="17" r:id="rId17"/>
    <sheet name="Fig3-17" sheetId="18" r:id="rId18"/>
    <sheet name="Fig3-18" sheetId="19" r:id="rId19"/>
    <sheet name="Fig3-20" sheetId="20" r:id="rId20"/>
    <sheet name="Fig3-21" sheetId="21" r:id="rId21"/>
    <sheet name="Fig3-22" sheetId="22" r:id="rId22"/>
    <sheet name="Fig3-23" sheetId="23" r:id="rId23"/>
    <sheet name="Fig3-24" sheetId="24" r:id="rId24"/>
    <sheet name="Fig3-25" sheetId="25" r:id="rId25"/>
    <sheet name="Fig3-26" sheetId="26" r:id="rId26"/>
    <sheet name="Fig3-27" sheetId="27" r:id="rId27"/>
    <sheet name="Fig3-28" sheetId="28" r:id="rId28"/>
    <sheet name="Fig3-29" sheetId="29" r:id="rId29"/>
    <sheet name="Fig3-30" sheetId="30" r:id="rId30"/>
    <sheet name="Fig3-31" sheetId="31" r:id="rId31"/>
    <sheet name="Fig3-32" sheetId="32" r:id="rId32"/>
    <sheet name="Fig3-33" sheetId="33" r:id="rId33"/>
    <sheet name="Fig3-34" sheetId="34" r:id="rId34"/>
    <sheet name="Fig3-35" sheetId="35" r:id="rId35"/>
    <sheet name="Fig3-36" sheetId="36" r:id="rId36"/>
    <sheet name="Fig3-37" sheetId="37" r:id="rId37"/>
    <sheet name="Fig3-38" sheetId="38" r:id="rId38"/>
    <sheet name="Fig3-39" sheetId="39" r:id="rId39"/>
    <sheet name="Fig3-40" sheetId="40" r:id="rId40"/>
    <sheet name="Fig3-41" sheetId="41" r:id="rId41"/>
    <sheet name="Fig3-42" sheetId="42" r:id="rId42"/>
    <sheet name="Fig3-43" sheetId="43" r:id="rId43"/>
    <sheet name="Fig3-44" sheetId="44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<sst xmlns="http://schemas.openxmlformats.org/spreadsheetml/2006/main" count="3047" uniqueCount="2464">
  <si>
    <t>Innhold</t>
  </si>
  <si>
    <t>Figurtittel</t>
  </si>
  <si>
    <t>År</t>
  </si>
  <si>
    <t>Prosent</t>
  </si>
  <si>
    <t>Fig3-1</t>
  </si>
  <si>
    <t>Forventet realavkastning i SPU</t>
  </si>
  <si>
    <t>Forventet realavkastning</t>
  </si>
  <si>
    <t>Uttaksprosent</t>
  </si>
  <si>
    <t>Fig3-2</t>
  </si>
  <si>
    <t>Verdi</t>
  </si>
  <si>
    <t>null</t>
  </si>
  <si>
    <t>null.1</t>
  </si>
  <si>
    <t>null.2</t>
  </si>
  <si>
    <t>Fig3-3</t>
  </si>
  <si>
    <t>Samlet overskudd</t>
  </si>
  <si>
    <t>Fig3-4</t>
  </si>
  <si>
    <t>Gjennomsnitt 2002-2019</t>
  </si>
  <si>
    <t>Offentlige utgifter</t>
  </si>
  <si>
    <t>Fig3-5</t>
  </si>
  <si>
    <t>Underliggende utgiftsvekst</t>
  </si>
  <si>
    <t>Fig3-6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</si>
  <si>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</si>
  <si>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</si>
  <si>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</si>
  <si>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</si>
  <si>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</si>
  <si>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</si>
  <si>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</si>
  <si>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</si>
  <si>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</si>
  <si>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</si>
  <si>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</si>
  <si>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</si>
  <si>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</si>
  <si>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</si>
  <si>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</si>
  <si>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</si>
  <si>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</si>
  <si>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</si>
  <si>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</si>
  <si>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</si>
  <si>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</si>
  <si>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</si>
  <si>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</si>
  <si>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</si>
  <si>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</si>
  <si>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</si>
  <si>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Første halvår 2022</t>
  </si>
  <si>
    <t>Netto kontantstrøm</t>
  </si>
  <si>
    <t>Oljekorrigert underskudd mv.</t>
  </si>
  <si>
    <t>Nominell avkastning</t>
  </si>
  <si>
    <t>Kronekurs</t>
  </si>
  <si>
    <t>Fondsverdi</t>
  </si>
  <si>
    <t>Fig3-7</t>
  </si>
  <si>
    <t>Oljepengebruk som andel av utgifter i statsbudsjettet</t>
  </si>
  <si>
    <t>Fig3-8</t>
  </si>
  <si>
    <t>Netto driftsresultat</t>
  </si>
  <si>
    <t>TBU-norm</t>
  </si>
  <si>
    <t>Disposisjonsfond</t>
  </si>
  <si>
    <t>Fig3-9</t>
  </si>
  <si>
    <t>Nettofinansinvesteringer</t>
  </si>
  <si>
    <t>Netto gjeld uten pensjonsreserve</t>
  </si>
  <si>
    <t>Fig3-10</t>
  </si>
  <si>
    <t>Snitt &lt;br&gt;2014- &lt;br&gt;2021</t>
  </si>
  <si>
    <t>Demografi</t>
  </si>
  <si>
    <t xml:space="preserve">Pensjon </t>
  </si>
  <si>
    <t>Vekst i frie inntekter</t>
  </si>
  <si>
    <t>Fig3-11</t>
  </si>
  <si>
    <t>Frie inntekter</t>
  </si>
  <si>
    <t>Frie inntekter korrigert for oppgave-endringer og merkostnader til demografi og pensjon</t>
  </si>
  <si>
    <t>Frie inntekter korrigert for oppgaveendringer</t>
  </si>
  <si>
    <t>Fig3-12</t>
  </si>
  <si>
    <t>Norge</t>
  </si>
  <si>
    <t>Euroområdet</t>
  </si>
  <si>
    <t>OECD-området</t>
  </si>
  <si>
    <t>Sverige</t>
  </si>
  <si>
    <t>Danmark</t>
  </si>
  <si>
    <t>Fig3-13</t>
  </si>
  <si>
    <t xml:space="preserve"> 43,7 </t>
  </si>
  <si>
    <t xml:space="preserve"> 46,3 </t>
  </si>
  <si>
    <t xml:space="preserve"> 45,2 </t>
  </si>
  <si>
    <t xml:space="preserve"> 45,8 </t>
  </si>
  <si>
    <t xml:space="preserve"> 45,3 </t>
  </si>
  <si>
    <t xml:space="preserve"> 45,5 </t>
  </si>
  <si>
    <t xml:space="preserve"> 47,8 </t>
  </si>
  <si>
    <t xml:space="preserve"> 48,9 </t>
  </si>
  <si>
    <t xml:space="preserve"> 49,5 </t>
  </si>
  <si>
    <t xml:space="preserve"> 49,1 </t>
  </si>
  <si>
    <t xml:space="preserve"> 50,4 </t>
  </si>
  <si>
    <t xml:space="preserve"> 49,4 </t>
  </si>
  <si>
    <t xml:space="preserve"> 46,5 </t>
  </si>
  <si>
    <t xml:space="preserve"> 46,7 </t>
  </si>
  <si>
    <t xml:space="preserve"> 46,1 </t>
  </si>
  <si>
    <t xml:space="preserve"> 48,3 </t>
  </si>
  <si>
    <t xml:space="preserve"> 48,6 </t>
  </si>
  <si>
    <t xml:space="preserve"> 49,2 </t>
  </si>
  <si>
    <t xml:space="preserve"> 49,0 </t>
  </si>
  <si>
    <t xml:space="preserve"> 46,8 </t>
  </si>
  <si>
    <t xml:space="preserve"> 45,6 </t>
  </si>
  <si>
    <t xml:space="preserve"> 46,6 </t>
  </si>
  <si>
    <t xml:space="preserve"> 46,0 </t>
  </si>
  <si>
    <t xml:space="preserve"> 45,0 </t>
  </si>
  <si>
    <t xml:space="preserve"> 44,0 </t>
  </si>
  <si>
    <t xml:space="preserve"> 44,1 </t>
  </si>
  <si>
    <t xml:space="preserve"> 43,2 </t>
  </si>
  <si>
    <t xml:space="preserve"> 42,5 </t>
  </si>
  <si>
    <t xml:space="preserve"> 42,6 </t>
  </si>
  <si>
    <t xml:space="preserve"> 42,9 </t>
  </si>
  <si>
    <t xml:space="preserve"> 43,6 </t>
  </si>
  <si>
    <t xml:space="preserve"> 42,7 </t>
  </si>
  <si>
    <t xml:space="preserve"> 42,8 </t>
  </si>
  <si>
    <t xml:space="preserve"> 43,0 </t>
  </si>
  <si>
    <t xml:space="preserve"> 42,0 </t>
  </si>
  <si>
    <t xml:space="preserve"> -   </t>
  </si>
  <si>
    <t>OECD</t>
  </si>
  <si>
    <t>Fig3-14</t>
  </si>
  <si>
    <t>Fastlands-Norge</t>
  </si>
  <si>
    <t>Fig3-15</t>
  </si>
  <si>
    <t xml:space="preserve">Euroområdet </t>
  </si>
  <si>
    <t>Fig3-16</t>
  </si>
  <si>
    <t>Fig3-17</t>
  </si>
  <si>
    <t>36.4</t>
  </si>
  <si>
    <t>40.6</t>
  </si>
  <si>
    <t>41.9</t>
  </si>
  <si>
    <t>42.2</t>
  </si>
  <si>
    <t>41.3</t>
  </si>
  <si>
    <t>41.2</t>
  </si>
  <si>
    <t>37.7</t>
  </si>
  <si>
    <t>35.3</t>
  </si>
  <si>
    <t>32.1</t>
  </si>
  <si>
    <t>30.8</t>
  </si>
  <si>
    <t>33.1</t>
  </si>
  <si>
    <t>37.2</t>
  </si>
  <si>
    <t>45.5</t>
  </si>
  <si>
    <t>51.9</t>
  </si>
  <si>
    <t>54.8</t>
  </si>
  <si>
    <t>62</t>
  </si>
  <si>
    <t>79.6</t>
  </si>
  <si>
    <t>74</t>
  </si>
  <si>
    <t>89.5</t>
  </si>
  <si>
    <t>96.5</t>
  </si>
  <si>
    <t>113.8</t>
  </si>
  <si>
    <t>126.6</t>
  </si>
  <si>
    <t>131.2</t>
  </si>
  <si>
    <t>116.6</t>
  </si>
  <si>
    <t>147.3</t>
  </si>
  <si>
    <t>155.3</t>
  </si>
  <si>
    <t>151.1</t>
  </si>
  <si>
    <t>160.7</t>
  </si>
  <si>
    <t>199.7</t>
  </si>
  <si>
    <t>241.9</t>
  </si>
  <si>
    <t>278.6</t>
  </si>
  <si>
    <t>284.1</t>
  </si>
  <si>
    <t>301.4</t>
  </si>
  <si>
    <t>272.1</t>
  </si>
  <si>
    <t>323.2</t>
  </si>
  <si>
    <t>363.6</t>
  </si>
  <si>
    <t>342.4</t>
  </si>
  <si>
    <t>256.9</t>
  </si>
  <si>
    <t>282,7</t>
  </si>
  <si>
    <t>6.4</t>
  </si>
  <si>
    <t>10.1</t>
  </si>
  <si>
    <t>15.6</t>
  </si>
  <si>
    <t>18.7</t>
  </si>
  <si>
    <t>22</t>
  </si>
  <si>
    <t>29.6</t>
  </si>
  <si>
    <t>43.3</t>
  </si>
  <si>
    <t>56.3</t>
  </si>
  <si>
    <t>60.8</t>
  </si>
  <si>
    <t>73.9</t>
  </si>
  <si>
    <t>85.3</t>
  </si>
  <si>
    <t>90.8</t>
  </si>
  <si>
    <t>90.7</t>
  </si>
  <si>
    <t>113.5</t>
  </si>
  <si>
    <t>124.1</t>
  </si>
  <si>
    <t>123.1</t>
  </si>
  <si>
    <t>133.9</t>
  </si>
  <si>
    <t>169.3</t>
  </si>
  <si>
    <t>210.7</t>
  </si>
  <si>
    <t>246.2</t>
  </si>
  <si>
    <t>249.3</t>
  </si>
  <si>
    <t>264.7</t>
  </si>
  <si>
    <t>238.7</t>
  </si>
  <si>
    <t>290.6</t>
  </si>
  <si>
    <t>328.4</t>
  </si>
  <si>
    <t>306</t>
  </si>
  <si>
    <t>229.8</t>
  </si>
  <si>
    <t>256,3</t>
  </si>
  <si>
    <t>-36.3</t>
  </si>
  <si>
    <t>-39.8</t>
  </si>
  <si>
    <t>-43.5</t>
  </si>
  <si>
    <t>-45.4</t>
  </si>
  <si>
    <t>-45.7</t>
  </si>
  <si>
    <t>-50.3</t>
  </si>
  <si>
    <t>-50.4</t>
  </si>
  <si>
    <t>-51.6</t>
  </si>
  <si>
    <t>-45.6</t>
  </si>
  <si>
    <t>-45.5</t>
  </si>
  <si>
    <t>-46.3</t>
  </si>
  <si>
    <t>-48.9</t>
  </si>
  <si>
    <t>-49.1</t>
  </si>
  <si>
    <t>-50.2</t>
  </si>
  <si>
    <t>-49.3</t>
  </si>
  <si>
    <t>-45.2</t>
  </si>
  <si>
    <t>-41.1</t>
  </si>
  <si>
    <t>-45.8</t>
  </si>
  <si>
    <t>-52.9</t>
  </si>
  <si>
    <t>-55.2</t>
  </si>
  <si>
    <t>-56.9</t>
  </si>
  <si>
    <t>-63.7</t>
  </si>
  <si>
    <t>-65.2</t>
  </si>
  <si>
    <t>-70.6</t>
  </si>
  <si>
    <t>-69.3</t>
  </si>
  <si>
    <t>-68.9</t>
  </si>
  <si>
    <t>-65.5</t>
  </si>
  <si>
    <t>-63.2</t>
  </si>
  <si>
    <t>-63</t>
  </si>
  <si>
    <t>-75.5</t>
  </si>
  <si>
    <t>-71.3</t>
  </si>
  <si>
    <t>-70.5</t>
  </si>
  <si>
    <t>-69.8</t>
  </si>
  <si>
    <t>-32.3</t>
  </si>
  <si>
    <t>-34.8</t>
  </si>
  <si>
    <t>-33.5</t>
  </si>
  <si>
    <t>-31.6</t>
  </si>
  <si>
    <t>-29.6</t>
  </si>
  <si>
    <t>-30.1</t>
  </si>
  <si>
    <t>-31.5</t>
  </si>
  <si>
    <t>-35.2</t>
  </si>
  <si>
    <t>-39.5</t>
  </si>
  <si>
    <t>-40.3</t>
  </si>
  <si>
    <t>-40.7</t>
  </si>
  <si>
    <t>-42.2</t>
  </si>
  <si>
    <t>-40.9</t>
  </si>
  <si>
    <t>-37</t>
  </si>
  <si>
    <t>-34.9</t>
  </si>
  <si>
    <t>-35.3</t>
  </si>
  <si>
    <t>-38.1</t>
  </si>
  <si>
    <t>-43</t>
  </si>
  <si>
    <t>-41.2</t>
  </si>
  <si>
    <t>-38.7</t>
  </si>
  <si>
    <t>-37.5</t>
  </si>
  <si>
    <t>-42.5</t>
  </si>
  <si>
    <t>-50.6</t>
  </si>
  <si>
    <t>-55.3</t>
  </si>
  <si>
    <t>-60.4</t>
  </si>
  <si>
    <t>-64.8</t>
  </si>
  <si>
    <t>-64.7</t>
  </si>
  <si>
    <t>-66.7</t>
  </si>
  <si>
    <t>-67</t>
  </si>
  <si>
    <t>-67.2</t>
  </si>
  <si>
    <t>-64.5</t>
  </si>
  <si>
    <t>-63.8</t>
  </si>
  <si>
    <t>-76.4</t>
  </si>
  <si>
    <t>-75.2</t>
  </si>
  <si>
    <t>-74.8</t>
  </si>
  <si>
    <t>-14.1</t>
  </si>
  <si>
    <t>-12.7</t>
  </si>
  <si>
    <t>-6.5</t>
  </si>
  <si>
    <t>-0.2</t>
  </si>
  <si>
    <t>6.1</t>
  </si>
  <si>
    <t>8</t>
  </si>
  <si>
    <t>5.1</t>
  </si>
  <si>
    <t>-4.6</t>
  </si>
  <si>
    <t>-10.7</t>
  </si>
  <si>
    <t>-21.2</t>
  </si>
  <si>
    <t>-26.1</t>
  </si>
  <si>
    <t>-26.5</t>
  </si>
  <si>
    <t>-24.2</t>
  </si>
  <si>
    <t>-23.2</t>
  </si>
  <si>
    <t>-11.6</t>
  </si>
  <si>
    <t>-4.2</t>
  </si>
  <si>
    <t>0.2</t>
  </si>
  <si>
    <t>-6.2</t>
  </si>
  <si>
    <t>-3</t>
  </si>
  <si>
    <t>-0.8</t>
  </si>
  <si>
    <t>5.4</t>
  </si>
  <si>
    <t>14.7</t>
  </si>
  <si>
    <t>19.6</t>
  </si>
  <si>
    <t>14.5</t>
  </si>
  <si>
    <t>21.7</t>
  </si>
  <si>
    <t>23.1</t>
  </si>
  <si>
    <t>24.5</t>
  </si>
  <si>
    <t>26.9</t>
  </si>
  <si>
    <t>27</t>
  </si>
  <si>
    <t>25.9</t>
  </si>
  <si>
    <t>25</t>
  </si>
  <si>
    <t>28.9</t>
  </si>
  <si>
    <t>32.6</t>
  </si>
  <si>
    <t>33</t>
  </si>
  <si>
    <t>37.5</t>
  </si>
  <si>
    <t>41.1</t>
  </si>
  <si>
    <t>38</t>
  </si>
  <si>
    <t>35.9</t>
  </si>
  <si>
    <t>-32</t>
  </si>
  <si>
    <t>-27</t>
  </si>
  <si>
    <t>-24</t>
  </si>
  <si>
    <t>-25.4</t>
  </si>
  <si>
    <t>-23.7</t>
  </si>
  <si>
    <t>-26.9</t>
  </si>
  <si>
    <t>-29.5</t>
  </si>
  <si>
    <t>-32.7</t>
  </si>
  <si>
    <t>-33.1</t>
  </si>
  <si>
    <t>-38.2</t>
  </si>
  <si>
    <t>-38</t>
  </si>
  <si>
    <t>-36.4</t>
  </si>
  <si>
    <t>-37.6</t>
  </si>
  <si>
    <t>-30.6</t>
  </si>
  <si>
    <t>-25.5</t>
  </si>
  <si>
    <t>-22</t>
  </si>
  <si>
    <t>-21.1</t>
  </si>
  <si>
    <t>-18.4</t>
  </si>
  <si>
    <t>-14.2</t>
  </si>
  <si>
    <t>-9.5</t>
  </si>
  <si>
    <t>-1.1</t>
  </si>
  <si>
    <t>4.6</t>
  </si>
  <si>
    <t>6.7</t>
  </si>
  <si>
    <t>5.9</t>
  </si>
  <si>
    <t>3.3</t>
  </si>
  <si>
    <t>-6.6</t>
  </si>
  <si>
    <t>-4.1</t>
  </si>
  <si>
    <t>-4.9</t>
  </si>
  <si>
    <t>-4.7</t>
  </si>
  <si>
    <t>-4.4</t>
  </si>
  <si>
    <t>1.2</t>
  </si>
  <si>
    <t>11.3</t>
  </si>
  <si>
    <t>11.1</t>
  </si>
  <si>
    <t>13.9</t>
  </si>
  <si>
    <t>17.5</t>
  </si>
  <si>
    <t>Statens pensjonsfond</t>
  </si>
  <si>
    <t>Fig3-18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</si>
  <si>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</si>
  <si>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</si>
  <si>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</si>
  <si>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</si>
  <si>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</si>
  <si>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</si>
  <si>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</si>
  <si>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</si>
  <si>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</si>
  <si>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</si>
  <si>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</si>
  <si>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</si>
  <si>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</si>
  <si>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</si>
  <si>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</si>
  <si>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</si>
  <si>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</si>
  <si>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</si>
  <si>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</si>
  <si>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</si>
  <si>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</si>
  <si>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</si>
  <si>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</si>
  <si>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</si>
  <si>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</si>
  <si>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</si>
  <si>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</si>
  <si>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</si>
  <si>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</si>
  <si>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</si>
  <si>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</si>
  <si>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</si>
  <si>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</si>
  <si>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</si>
  <si>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</si>
  <si>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</si>
  <si>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</si>
  <si>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</si>
  <si>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</si>
  <si>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</si>
  <si>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</si>
  <si>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</si>
  <si>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</si>
  <si>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</si>
  <si>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</si>
  <si>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</si>
  <si>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</si>
  <si>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</si>
  <si>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</si>
  <si>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</si>
  <si>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</si>
  <si>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</si>
  <si>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</si>
  <si>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</si>
  <si>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</si>
  <si>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</si>
  <si>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</si>
  <si>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</si>
  <si>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</si>
  <si>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</si>
  <si>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</si>
  <si>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</si>
  <si>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</si>
  <si>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</si>
  <si>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</si>
  <si>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49.5</t>
  </si>
  <si>
    <t>44.8</t>
  </si>
  <si>
    <t>39.6</t>
  </si>
  <si>
    <t>46.2</t>
  </si>
  <si>
    <t>50.8</t>
  </si>
  <si>
    <t>54.6</t>
  </si>
  <si>
    <t>45.2</t>
  </si>
  <si>
    <t>40.9</t>
  </si>
  <si>
    <t>39.8</t>
  </si>
  <si>
    <t>38.6</t>
  </si>
  <si>
    <t>29.3</t>
  </si>
  <si>
    <t>33.8</t>
  </si>
  <si>
    <t>34.6</t>
  </si>
  <si>
    <t>29.7</t>
  </si>
  <si>
    <t>37.1</t>
  </si>
  <si>
    <t>42.8</t>
  </si>
  <si>
    <t>38.2</t>
  </si>
  <si>
    <t>24.4</t>
  </si>
  <si>
    <t>12.6</t>
  </si>
  <si>
    <t>9</t>
  </si>
  <si>
    <t>5.3</t>
  </si>
  <si>
    <t>1.6</t>
  </si>
  <si>
    <t>1.5</t>
  </si>
  <si>
    <t>3.9</t>
  </si>
  <si>
    <t>10.2</t>
  </si>
  <si>
    <t>14.4</t>
  </si>
  <si>
    <t>5</t>
  </si>
  <si>
    <t>21.4</t>
  </si>
  <si>
    <t>50</t>
  </si>
  <si>
    <t>54.5</t>
  </si>
  <si>
    <t>42.1</t>
  </si>
  <si>
    <t>48.6</t>
  </si>
  <si>
    <t>46.9</t>
  </si>
  <si>
    <t>57.6</t>
  </si>
  <si>
    <t>74.8</t>
  </si>
  <si>
    <t>108.4</t>
  </si>
  <si>
    <t>96.1</t>
  </si>
  <si>
    <t>106.3</t>
  </si>
  <si>
    <t>177.1</t>
  </si>
  <si>
    <t>140.6</t>
  </si>
  <si>
    <t>120.5</t>
  </si>
  <si>
    <t>187</t>
  </si>
  <si>
    <t>174</t>
  </si>
  <si>
    <t>165</t>
  </si>
  <si>
    <t>150.2</t>
  </si>
  <si>
    <t>166.9</t>
  </si>
  <si>
    <t>48.7</t>
  </si>
  <si>
    <t>44.7</t>
  </si>
  <si>
    <t>54.3</t>
  </si>
  <si>
    <t>45.1</t>
  </si>
  <si>
    <t>40.8</t>
  </si>
  <si>
    <t>29.5</t>
  </si>
  <si>
    <t>29.8</t>
  </si>
  <si>
    <t>42.7</t>
  </si>
  <si>
    <t>12.5</t>
  </si>
  <si>
    <t>7.9</t>
  </si>
  <si>
    <t>4.1</t>
  </si>
  <si>
    <t>49.9</t>
  </si>
  <si>
    <t>48.8</t>
  </si>
  <si>
    <t>44.4</t>
  </si>
  <si>
    <t>54.9</t>
  </si>
  <si>
    <t>59.6</t>
  </si>
  <si>
    <t>74.9</t>
  </si>
  <si>
    <t>97.3</t>
  </si>
  <si>
    <t>173.9</t>
  </si>
  <si>
    <t>165.3</t>
  </si>
  <si>
    <t>186.7</t>
  </si>
  <si>
    <t>262.8</t>
  </si>
  <si>
    <t>44.6</t>
  </si>
  <si>
    <t>45.4</t>
  </si>
  <si>
    <t>50.7</t>
  </si>
  <si>
    <t>42.9</t>
  </si>
  <si>
    <t>3.6</t>
  </si>
  <si>
    <t>13.8</t>
  </si>
  <si>
    <t>20.9</t>
  </si>
  <si>
    <t>54.4</t>
  </si>
  <si>
    <t>95.9</t>
  </si>
  <si>
    <t>106.5</t>
  </si>
  <si>
    <t>176.7</t>
  </si>
  <si>
    <t>137.1</t>
  </si>
  <si>
    <t>120.2</t>
  </si>
  <si>
    <t>174.4</t>
  </si>
  <si>
    <t>150.1</t>
  </si>
  <si>
    <t>49.4</t>
  </si>
  <si>
    <t>47</t>
  </si>
  <si>
    <t>40.7</t>
  </si>
  <si>
    <t>45.6</t>
  </si>
  <si>
    <t>50.2</t>
  </si>
  <si>
    <t>51.3</t>
  </si>
  <si>
    <t>44.1</t>
  </si>
  <si>
    <t>40</t>
  </si>
  <si>
    <t>37.8</t>
  </si>
  <si>
    <t>25.3</t>
  </si>
  <si>
    <t>33.3</t>
  </si>
  <si>
    <t>36.5</t>
  </si>
  <si>
    <t>37</t>
  </si>
  <si>
    <t>41.8</t>
  </si>
  <si>
    <t>35.8</t>
  </si>
  <si>
    <t>23.3</t>
  </si>
  <si>
    <t>10</t>
  </si>
  <si>
    <t>9.6</t>
  </si>
  <si>
    <t>3.4</t>
  </si>
  <si>
    <t>2.7</t>
  </si>
  <si>
    <t>6.8</t>
  </si>
  <si>
    <t>10.7</t>
  </si>
  <si>
    <t>13.1</t>
  </si>
  <si>
    <t>5.6</t>
  </si>
  <si>
    <t>15.1</t>
  </si>
  <si>
    <t>25.4</t>
  </si>
  <si>
    <t>27.8</t>
  </si>
  <si>
    <t>36.9</t>
  </si>
  <si>
    <t>35.7</t>
  </si>
  <si>
    <t>47.4</t>
  </si>
  <si>
    <t>53.9</t>
  </si>
  <si>
    <t>24.7</t>
  </si>
  <si>
    <t>41.7</t>
  </si>
  <si>
    <t>26.4</t>
  </si>
  <si>
    <t>18.1</t>
  </si>
  <si>
    <t>17.3</t>
  </si>
  <si>
    <t>15.8</t>
  </si>
  <si>
    <t>11.8</t>
  </si>
  <si>
    <t>1.9</t>
  </si>
  <si>
    <t>48.3</t>
  </si>
  <si>
    <t>46.3</t>
  </si>
  <si>
    <t>45</t>
  </si>
  <si>
    <t>49.6</t>
  </si>
  <si>
    <t>50.1</t>
  </si>
  <si>
    <t>39.7</t>
  </si>
  <si>
    <t>36.1</t>
  </si>
  <si>
    <t>36.6</t>
  </si>
  <si>
    <t>41.4</t>
  </si>
  <si>
    <t>9.8</t>
  </si>
  <si>
    <t>2.9</t>
  </si>
  <si>
    <t>6</t>
  </si>
  <si>
    <t>7.4</t>
  </si>
  <si>
    <t>10.4</t>
  </si>
  <si>
    <t>14.1</t>
  </si>
  <si>
    <t>42.5</t>
  </si>
  <si>
    <t>25.2</t>
  </si>
  <si>
    <t>32.8</t>
  </si>
  <si>
    <t>21.2</t>
  </si>
  <si>
    <t>22.9</t>
  </si>
  <si>
    <t>21.9</t>
  </si>
  <si>
    <t>60.7</t>
  </si>
  <si>
    <t>26.2</t>
  </si>
  <si>
    <t>16.2</t>
  </si>
  <si>
    <t>17.8</t>
  </si>
  <si>
    <t>8.6</t>
  </si>
  <si>
    <t>211.9</t>
  </si>
  <si>
    <t>257.1</t>
  </si>
  <si>
    <t>314.9</t>
  </si>
  <si>
    <t>335</t>
  </si>
  <si>
    <t>141</t>
  </si>
  <si>
    <t>127.5</t>
  </si>
  <si>
    <t>264.1</t>
  </si>
  <si>
    <t>302.4</t>
  </si>
  <si>
    <t>337.1</t>
  </si>
  <si>
    <t>348.7</t>
  </si>
  <si>
    <t>163.9</t>
  </si>
  <si>
    <t>131.6</t>
  </si>
  <si>
    <t>210.2</t>
  </si>
  <si>
    <t>255.1</t>
  </si>
  <si>
    <t>310.2</t>
  </si>
  <si>
    <t>331.7</t>
  </si>
  <si>
    <t>139.5</t>
  </si>
  <si>
    <t>124.3</t>
  </si>
  <si>
    <t>20.7</t>
  </si>
  <si>
    <t>36.8</t>
  </si>
  <si>
    <t>48.4</t>
  </si>
  <si>
    <t>30</t>
  </si>
  <si>
    <t>10.6</t>
  </si>
  <si>
    <t>23.7</t>
  </si>
  <si>
    <t>40.2</t>
  </si>
  <si>
    <t>29</t>
  </si>
  <si>
    <t>16.3</t>
  </si>
  <si>
    <t>Dato</t>
  </si>
  <si>
    <t>Oslo</t>
  </si>
  <si>
    <t>Kr.sand</t>
  </si>
  <si>
    <t>Bergen</t>
  </si>
  <si>
    <t>Molde</t>
  </si>
  <si>
    <t>Tromsø</t>
  </si>
  <si>
    <t>Oslo future</t>
  </si>
  <si>
    <t>Kr.sand future</t>
  </si>
  <si>
    <t>Bergen future</t>
  </si>
  <si>
    <t>Molde future</t>
  </si>
  <si>
    <t>Tromsø future</t>
  </si>
  <si>
    <t>Fig3-20</t>
  </si>
  <si>
    <t>Korreksjon</t>
  </si>
  <si>
    <t>Oljepengebruk, pst. av SPU</t>
  </si>
  <si>
    <t>Fig3-21</t>
  </si>
  <si>
    <t>Årstall</t>
  </si>
  <si>
    <t>Aktivitetskorreksjoner mv.</t>
  </si>
  <si>
    <t>Strukturelt oljekorrigert budsjettunderskudd</t>
  </si>
  <si>
    <t>Ledighetsgap</t>
  </si>
  <si>
    <t>Fig3-22</t>
  </si>
  <si>
    <t>Strukturelt underskudd</t>
  </si>
  <si>
    <t>3 pst.-bane, vedvarende høye gasspriser</t>
  </si>
  <si>
    <t>3 pst.-bane fra Perspektivmeldingen 2021</t>
  </si>
  <si>
    <t>3 pst.-bane, normalisering av gasspriser¹</t>
  </si>
  <si>
    <t>Fig3-23</t>
  </si>
  <si>
    <t>2001-01-01</t>
  </si>
  <si>
    <t>2002-01-01</t>
  </si>
  <si>
    <t>2003-01-01</t>
  </si>
  <si>
    <t>2004-01-01</t>
  </si>
  <si>
    <t>2005-01-01</t>
  </si>
  <si>
    <t>2006-01-01</t>
  </si>
  <si>
    <t>2007-01-01</t>
  </si>
  <si>
    <t>2008-01-01</t>
  </si>
  <si>
    <t>2009-01-01</t>
  </si>
  <si>
    <t>2010-01-01</t>
  </si>
  <si>
    <t>2011-01-01</t>
  </si>
  <si>
    <t>2012-01-01</t>
  </si>
  <si>
    <t>2013-01-01</t>
  </si>
  <si>
    <t>2014-01-01</t>
  </si>
  <si>
    <t>2015-01-01</t>
  </si>
  <si>
    <t>2016-01-01</t>
  </si>
  <si>
    <t>2017-01-01</t>
  </si>
  <si>
    <t>2018-01-01</t>
  </si>
  <si>
    <t>Strukturelt oljekorrigert oljeunderskudd</t>
  </si>
  <si>
    <t>Forventet realavkastning (4 pst.)</t>
  </si>
  <si>
    <t>Forventet realavkastning (3 pst.)</t>
  </si>
  <si>
    <t>Selskapenes overskudd²</t>
  </si>
  <si>
    <t>Løpende inntekter</t>
  </si>
  <si>
    <t>Fig3-24</t>
  </si>
  <si>
    <t>1980-03-31</t>
  </si>
  <si>
    <t>1980-06-30</t>
  </si>
  <si>
    <t>1980-09-30</t>
  </si>
  <si>
    <t>1980-12-31</t>
  </si>
  <si>
    <t>1981-03-31</t>
  </si>
  <si>
    <t>1981-06-30</t>
  </si>
  <si>
    <t>1981-09-30</t>
  </si>
  <si>
    <t>1981-12-31</t>
  </si>
  <si>
    <t>1982-03-31</t>
  </si>
  <si>
    <t>1982-06-30</t>
  </si>
  <si>
    <t>1982-09-30</t>
  </si>
  <si>
    <t>1982-12-31</t>
  </si>
  <si>
    <t>1983-03-31</t>
  </si>
  <si>
    <t>1983-06-30</t>
  </si>
  <si>
    <t>1983-09-30</t>
  </si>
  <si>
    <t>1983-12-31</t>
  </si>
  <si>
    <t>1984-03-31</t>
  </si>
  <si>
    <t>1984-06-30</t>
  </si>
  <si>
    <t>1984-09-30</t>
  </si>
  <si>
    <t>1984-12-31</t>
  </si>
  <si>
    <t>1985-03-31</t>
  </si>
  <si>
    <t>1985-06-30</t>
  </si>
  <si>
    <t>1985-09-30</t>
  </si>
  <si>
    <t>1985-12-31</t>
  </si>
  <si>
    <t>1986-03-31</t>
  </si>
  <si>
    <t>1986-06-30</t>
  </si>
  <si>
    <t>1986-09-30</t>
  </si>
  <si>
    <t>1986-12-31</t>
  </si>
  <si>
    <t>1987-03-31</t>
  </si>
  <si>
    <t>1987-06-30</t>
  </si>
  <si>
    <t>1987-09-30</t>
  </si>
  <si>
    <t>1987-12-31</t>
  </si>
  <si>
    <t>1988-03-31</t>
  </si>
  <si>
    <t>1988-06-30</t>
  </si>
  <si>
    <t>1988-09-30</t>
  </si>
  <si>
    <t>1988-12-31</t>
  </si>
  <si>
    <t>1989-03-31</t>
  </si>
  <si>
    <t>1989-06-30</t>
  </si>
  <si>
    <t>1989-09-30</t>
  </si>
  <si>
    <t>1989-12-31</t>
  </si>
  <si>
    <t>1990-03-31</t>
  </si>
  <si>
    <t>1990-06-30</t>
  </si>
  <si>
    <t>1990-09-30</t>
  </si>
  <si>
    <t>1990-12-31</t>
  </si>
  <si>
    <t>1991-03-31</t>
  </si>
  <si>
    <t>1991-06-30</t>
  </si>
  <si>
    <t>1991-09-30</t>
  </si>
  <si>
    <t>1991-12-31</t>
  </si>
  <si>
    <t>1992-03-31</t>
  </si>
  <si>
    <t>1992-06-30</t>
  </si>
  <si>
    <t>1992-09-30</t>
  </si>
  <si>
    <t>1992-12-31</t>
  </si>
  <si>
    <t>1993-03-31</t>
  </si>
  <si>
    <t>1993-06-30</t>
  </si>
  <si>
    <t>1993-09-30</t>
  </si>
  <si>
    <t>1993-12-31</t>
  </si>
  <si>
    <t>1994-03-31</t>
  </si>
  <si>
    <t>1994-06-30</t>
  </si>
  <si>
    <t>1994-09-30</t>
  </si>
  <si>
    <t>1994-12-31</t>
  </si>
  <si>
    <t>1995-03-31</t>
  </si>
  <si>
    <t>1995-06-30</t>
  </si>
  <si>
    <t>1995-09-30</t>
  </si>
  <si>
    <t>1995-12-31</t>
  </si>
  <si>
    <t>1996-03-31</t>
  </si>
  <si>
    <t>1996-06-30</t>
  </si>
  <si>
    <t>1996-09-30</t>
  </si>
  <si>
    <t>1996-12-31</t>
  </si>
  <si>
    <t>1997-03-31</t>
  </si>
  <si>
    <t>1997-06-30</t>
  </si>
  <si>
    <t>1997-09-30</t>
  </si>
  <si>
    <t>1997-12-31</t>
  </si>
  <si>
    <t>1998-03-31</t>
  </si>
  <si>
    <t>1998-06-30</t>
  </si>
  <si>
    <t>1998-09-30</t>
  </si>
  <si>
    <t>1998-12-31</t>
  </si>
  <si>
    <t>1999-03-31</t>
  </si>
  <si>
    <t>1999-06-30</t>
  </si>
  <si>
    <t>1999-09-30</t>
  </si>
  <si>
    <t>1999-12-31</t>
  </si>
  <si>
    <t>2000-03-31</t>
  </si>
  <si>
    <t>2000-06-30</t>
  </si>
  <si>
    <t>2000-09-30</t>
  </si>
  <si>
    <t>2000-12-31</t>
  </si>
  <si>
    <t>2001-03-31</t>
  </si>
  <si>
    <t>2001-06-30</t>
  </si>
  <si>
    <t>2001-09-30</t>
  </si>
  <si>
    <t>2001-12-31</t>
  </si>
  <si>
    <t>2002-03-31</t>
  </si>
  <si>
    <t>2002-06-30</t>
  </si>
  <si>
    <t>2002-09-30</t>
  </si>
  <si>
    <t>2002-12-31</t>
  </si>
  <si>
    <t>2003-03-31</t>
  </si>
  <si>
    <t>2003-06-30</t>
  </si>
  <si>
    <t>2003-09-30</t>
  </si>
  <si>
    <t>2003-12-31</t>
  </si>
  <si>
    <t>2004-03-31</t>
  </si>
  <si>
    <t>2004-06-30</t>
  </si>
  <si>
    <t>2004-09-30</t>
  </si>
  <si>
    <t>2004-12-31</t>
  </si>
  <si>
    <t>2005-03-31</t>
  </si>
  <si>
    <t>2005-06-30</t>
  </si>
  <si>
    <t>2005-09-30</t>
  </si>
  <si>
    <t>2005-12-31</t>
  </si>
  <si>
    <t>2006-03-31</t>
  </si>
  <si>
    <t>2006-06-30</t>
  </si>
  <si>
    <t>2006-09-30</t>
  </si>
  <si>
    <t>2006-12-31</t>
  </si>
  <si>
    <t>2007-03-31</t>
  </si>
  <si>
    <t>2007-06-30</t>
  </si>
  <si>
    <t>2007-09-30</t>
  </si>
  <si>
    <t>2007-12-31</t>
  </si>
  <si>
    <t>2008-03-31</t>
  </si>
  <si>
    <t>2008-06-30</t>
  </si>
  <si>
    <t>2008-09-30</t>
  </si>
  <si>
    <t>2008-12-31</t>
  </si>
  <si>
    <t>2009-03-31</t>
  </si>
  <si>
    <t>2009-06-30</t>
  </si>
  <si>
    <t>2009-09-30</t>
  </si>
  <si>
    <t>2009-12-31</t>
  </si>
  <si>
    <t>2010-03-31</t>
  </si>
  <si>
    <t>2010-06-30</t>
  </si>
  <si>
    <t>2010-09-30</t>
  </si>
  <si>
    <t>2010-12-31</t>
  </si>
  <si>
    <t>2011-03-31</t>
  </si>
  <si>
    <t>2011-06-30</t>
  </si>
  <si>
    <t>2011-09-30</t>
  </si>
  <si>
    <t>2011-12-31</t>
  </si>
  <si>
    <t>2012-03-31</t>
  </si>
  <si>
    <t>2012-06-30</t>
  </si>
  <si>
    <t>2012-09-30</t>
  </si>
  <si>
    <t>2012-12-31</t>
  </si>
  <si>
    <t>2013-03-31</t>
  </si>
  <si>
    <t>2013-06-30</t>
  </si>
  <si>
    <t>2013-09-30</t>
  </si>
  <si>
    <t>2013-12-31</t>
  </si>
  <si>
    <t>2014-03-31</t>
  </si>
  <si>
    <t>2014-06-30</t>
  </si>
  <si>
    <t>2014-09-30</t>
  </si>
  <si>
    <t>2014-12-31</t>
  </si>
  <si>
    <t>2015-03-31</t>
  </si>
  <si>
    <t>2015-06-30</t>
  </si>
  <si>
    <t>2015-09-30</t>
  </si>
  <si>
    <t>2015-12-31</t>
  </si>
  <si>
    <t>2016-03-31</t>
  </si>
  <si>
    <t>2016-06-30</t>
  </si>
  <si>
    <t>2016-09-30</t>
  </si>
  <si>
    <t>2016-12-31</t>
  </si>
  <si>
    <t>2017-03-31</t>
  </si>
  <si>
    <t>2017-06-30</t>
  </si>
  <si>
    <t>2017-09-30</t>
  </si>
  <si>
    <t>2017-12-31</t>
  </si>
  <si>
    <t>2018-03-31</t>
  </si>
  <si>
    <t>2018-06-30</t>
  </si>
  <si>
    <t>2018-09-30</t>
  </si>
  <si>
    <t>2018-12-31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</si>
  <si>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</si>
  <si>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</si>
  <si>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</si>
  <si>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</si>
  <si>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</si>
  <si>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</si>
  <si>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</si>
  <si>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</si>
  <si>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2021-03-31</t>
  </si>
  <si>
    <t>2021-06-30</t>
  </si>
  <si>
    <t>2021-09-30</t>
  </si>
  <si>
    <t>2021-12-31</t>
  </si>
  <si>
    <t>2022-03-31</t>
  </si>
  <si>
    <t>2022-06-30</t>
  </si>
  <si>
    <t>90.99</t>
  </si>
  <si>
    <t>91.62</t>
  </si>
  <si>
    <t>90.86</t>
  </si>
  <si>
    <t>90.34</t>
  </si>
  <si>
    <t>90.9</t>
  </si>
  <si>
    <t>90.19</t>
  </si>
  <si>
    <t>88.68</t>
  </si>
  <si>
    <t>89.64</t>
  </si>
  <si>
    <t>90.2</t>
  </si>
  <si>
    <t>90.72</t>
  </si>
  <si>
    <t>90.63</t>
  </si>
  <si>
    <t>92.03</t>
  </si>
  <si>
    <t>92.24</t>
  </si>
  <si>
    <t>93.94</t>
  </si>
  <si>
    <t>93.74</t>
  </si>
  <si>
    <t>95.92</t>
  </si>
  <si>
    <t>97.19</t>
  </si>
  <si>
    <t>99.08</t>
  </si>
  <si>
    <t>99.92</t>
  </si>
  <si>
    <t>102.66</t>
  </si>
  <si>
    <t>104.06</t>
  </si>
  <si>
    <t>107.54</t>
  </si>
  <si>
    <t>110.35</t>
  </si>
  <si>
    <t>116.74</t>
  </si>
  <si>
    <t>118.51</t>
  </si>
  <si>
    <t>123.87</t>
  </si>
  <si>
    <t>126.08</t>
  </si>
  <si>
    <t>128.89</t>
  </si>
  <si>
    <t>131.52</t>
  </si>
  <si>
    <t>134.62</t>
  </si>
  <si>
    <t>138.07</t>
  </si>
  <si>
    <t>146.14</t>
  </si>
  <si>
    <t>145.3</t>
  </si>
  <si>
    <t>146.71</t>
  </si>
  <si>
    <t>147.16</t>
  </si>
  <si>
    <t>150.59</t>
  </si>
  <si>
    <t>147.86</t>
  </si>
  <si>
    <t>147.31</t>
  </si>
  <si>
    <t>146.79</t>
  </si>
  <si>
    <t>149.33</t>
  </si>
  <si>
    <t>147.33</t>
  </si>
  <si>
    <t>144.85</t>
  </si>
  <si>
    <t>145.5</t>
  </si>
  <si>
    <t>142.24</t>
  </si>
  <si>
    <t>139.9</t>
  </si>
  <si>
    <t>136.53</t>
  </si>
  <si>
    <t>135.68</t>
  </si>
  <si>
    <t>132.38</t>
  </si>
  <si>
    <t>129.64</t>
  </si>
  <si>
    <t>126.61</t>
  </si>
  <si>
    <t>126.49</t>
  </si>
  <si>
    <t>122.5</t>
  </si>
  <si>
    <t>120.32</t>
  </si>
  <si>
    <t>118.04</t>
  </si>
  <si>
    <t>117.69</t>
  </si>
  <si>
    <t>116.04</t>
  </si>
  <si>
    <t>115.57</t>
  </si>
  <si>
    <t>115.26</t>
  </si>
  <si>
    <t>115.74</t>
  </si>
  <si>
    <t>113.94</t>
  </si>
  <si>
    <t>113.6</t>
  </si>
  <si>
    <t>113.92</t>
  </si>
  <si>
    <t>114.08</t>
  </si>
  <si>
    <t>114.63</t>
  </si>
  <si>
    <t>114.93</t>
  </si>
  <si>
    <t>114.77</t>
  </si>
  <si>
    <t>114.99</t>
  </si>
  <si>
    <t>115.66</t>
  </si>
  <si>
    <t>116.61</t>
  </si>
  <si>
    <t>116.82</t>
  </si>
  <si>
    <t>117.38</t>
  </si>
  <si>
    <t>116.34</t>
  </si>
  <si>
    <t>114.91</t>
  </si>
  <si>
    <t>113.93</t>
  </si>
  <si>
    <t>114.57</t>
  </si>
  <si>
    <t>116.49</t>
  </si>
  <si>
    <t>118.94</t>
  </si>
  <si>
    <t>120.4</t>
  </si>
  <si>
    <t>123.39</t>
  </si>
  <si>
    <t>124.78</t>
  </si>
  <si>
    <t>126.37</t>
  </si>
  <si>
    <t>127.84</t>
  </si>
  <si>
    <t>130.13</t>
  </si>
  <si>
    <t>132.79</t>
  </si>
  <si>
    <t>135.29</t>
  </si>
  <si>
    <t>136.64</t>
  </si>
  <si>
    <t>139.2</t>
  </si>
  <si>
    <t>139.82</t>
  </si>
  <si>
    <t>140.21</t>
  </si>
  <si>
    <t>143.21</t>
  </si>
  <si>
    <t>145.53</t>
  </si>
  <si>
    <t>147.78</t>
  </si>
  <si>
    <t>149.45</t>
  </si>
  <si>
    <t>151.98</t>
  </si>
  <si>
    <t>154.61</t>
  </si>
  <si>
    <t>158.06</t>
  </si>
  <si>
    <t>163.77</t>
  </si>
  <si>
    <t>166.54</t>
  </si>
  <si>
    <t>170.22</t>
  </si>
  <si>
    <t>171.87</t>
  </si>
  <si>
    <t>176.26</t>
  </si>
  <si>
    <t>178.99</t>
  </si>
  <si>
    <t>181.86</t>
  </si>
  <si>
    <t>182.29</t>
  </si>
  <si>
    <t>185.03</t>
  </si>
  <si>
    <t>186.86</t>
  </si>
  <si>
    <t>189.56</t>
  </si>
  <si>
    <t>190.48</t>
  </si>
  <si>
    <t>191.69</t>
  </si>
  <si>
    <t>191.95</t>
  </si>
  <si>
    <t>191.49</t>
  </si>
  <si>
    <t>191.65</t>
  </si>
  <si>
    <t>192.68</t>
  </si>
  <si>
    <t>193.23</t>
  </si>
  <si>
    <t>193.29</t>
  </si>
  <si>
    <t>192.01</t>
  </si>
  <si>
    <t>193.04</t>
  </si>
  <si>
    <t>195.57</t>
  </si>
  <si>
    <t>197.37</t>
  </si>
  <si>
    <t>197.3</t>
  </si>
  <si>
    <t>199.11</t>
  </si>
  <si>
    <t>200.31</t>
  </si>
  <si>
    <t>201.64</t>
  </si>
  <si>
    <t>202.95</t>
  </si>
  <si>
    <t>204.36</t>
  </si>
  <si>
    <t>205.72</t>
  </si>
  <si>
    <t>206.71</t>
  </si>
  <si>
    <t>207.01</t>
  </si>
  <si>
    <t>207.89</t>
  </si>
  <si>
    <t>208.46</t>
  </si>
  <si>
    <t>209.83</t>
  </si>
  <si>
    <t>210.15</t>
  </si>
  <si>
    <t>211.72</t>
  </si>
  <si>
    <t>212.63</t>
  </si>
  <si>
    <t>213.6</t>
  </si>
  <si>
    <t>213.27</t>
  </si>
  <si>
    <t>209.64</t>
  </si>
  <si>
    <t>210.87</t>
  </si>
  <si>
    <t>209.87</t>
  </si>
  <si>
    <t>211.47</t>
  </si>
  <si>
    <t>214.64</t>
  </si>
  <si>
    <t>217.68</t>
  </si>
  <si>
    <t>219.62</t>
  </si>
  <si>
    <t>219.98</t>
  </si>
  <si>
    <t>222.27</t>
  </si>
  <si>
    <t>223.63</t>
  </si>
  <si>
    <t>224.53</t>
  </si>
  <si>
    <t>225.93</t>
  </si>
  <si>
    <t>227.81</t>
  </si>
  <si>
    <t>229.88</t>
  </si>
  <si>
    <t>229.66</t>
  </si>
  <si>
    <t>230.75</t>
  </si>
  <si>
    <t>230.32</t>
  </si>
  <si>
    <t>230.77</t>
  </si>
  <si>
    <t>230.91</t>
  </si>
  <si>
    <t>231.78</t>
  </si>
  <si>
    <t>233.34</t>
  </si>
  <si>
    <t>233.53</t>
  </si>
  <si>
    <t>233.22</t>
  </si>
  <si>
    <t>235.21</t>
  </si>
  <si>
    <t>235.12</t>
  </si>
  <si>
    <t>226.31</t>
  </si>
  <si>
    <t>224.04</t>
  </si>
  <si>
    <t>223</t>
  </si>
  <si>
    <t>6.02</t>
  </si>
  <si>
    <t>5.98</t>
  </si>
  <si>
    <t>6.07</t>
  </si>
  <si>
    <t>6.11</t>
  </si>
  <si>
    <t>6.32</t>
  </si>
  <si>
    <t>6.53</t>
  </si>
  <si>
    <t>6.59</t>
  </si>
  <si>
    <t>6.5</t>
  </si>
  <si>
    <t>6.88</t>
  </si>
  <si>
    <t>6.89</t>
  </si>
  <si>
    <t>6.96</t>
  </si>
  <si>
    <t>7</t>
  </si>
  <si>
    <t>7.34</t>
  </si>
  <si>
    <t>7.41</t>
  </si>
  <si>
    <t>7.54</t>
  </si>
  <si>
    <t>7.49</t>
  </si>
  <si>
    <t>7.44</t>
  </si>
  <si>
    <t>7.56</t>
  </si>
  <si>
    <t>7.63</t>
  </si>
  <si>
    <t>7.62</t>
  </si>
  <si>
    <t>8.09</t>
  </si>
  <si>
    <t>8.16</t>
  </si>
  <si>
    <t>8.43</t>
  </si>
  <si>
    <t>8.66</t>
  </si>
  <si>
    <t>9.34</t>
  </si>
  <si>
    <t>9.62</t>
  </si>
  <si>
    <t>10.55</t>
  </si>
  <si>
    <t>11.85</t>
  </si>
  <si>
    <t>12.21</t>
  </si>
  <si>
    <t>12.62</t>
  </si>
  <si>
    <t>13.07</t>
  </si>
  <si>
    <t>13.42</t>
  </si>
  <si>
    <t>13.38</t>
  </si>
  <si>
    <t>13.44</t>
  </si>
  <si>
    <t>13.52</t>
  </si>
  <si>
    <t>13.78</t>
  </si>
  <si>
    <t>13.15</t>
  </si>
  <si>
    <t>12.84</t>
  </si>
  <si>
    <t>12.64</t>
  </si>
  <si>
    <t>13.13</t>
  </si>
  <si>
    <t>12.97</t>
  </si>
  <si>
    <t>12.86</t>
  </si>
  <si>
    <t>12.67</t>
  </si>
  <si>
    <t>12.39</t>
  </si>
  <si>
    <t>12.09</t>
  </si>
  <si>
    <t>13.12</t>
  </si>
  <si>
    <t>12.51</t>
  </si>
  <si>
    <t>12.45</t>
  </si>
  <si>
    <t>12.26</t>
  </si>
  <si>
    <t>11.26</t>
  </si>
  <si>
    <t>10.43</t>
  </si>
  <si>
    <t>9.71</t>
  </si>
  <si>
    <t>9.86</t>
  </si>
  <si>
    <t>9.51</t>
  </si>
  <si>
    <t>9.38</t>
  </si>
  <si>
    <t>9.37</t>
  </si>
  <si>
    <t>9.12</t>
  </si>
  <si>
    <t>9.07</t>
  </si>
  <si>
    <t>8.99</t>
  </si>
  <si>
    <t>8.95</t>
  </si>
  <si>
    <t>8.86</t>
  </si>
  <si>
    <t>8.77</t>
  </si>
  <si>
    <t>8.7</t>
  </si>
  <si>
    <t>8.3</t>
  </si>
  <si>
    <t>8.13</t>
  </si>
  <si>
    <t>8.18</t>
  </si>
  <si>
    <t>8.28</t>
  </si>
  <si>
    <t>8.08</t>
  </si>
  <si>
    <t>8.12</t>
  </si>
  <si>
    <t>8.81</t>
  </si>
  <si>
    <t>9.43</t>
  </si>
  <si>
    <t>9.2</t>
  </si>
  <si>
    <t>8.94</t>
  </si>
  <si>
    <t>8.84</t>
  </si>
  <si>
    <t>8.87</t>
  </si>
  <si>
    <t>8.85</t>
  </si>
  <si>
    <t>9.1</t>
  </si>
  <si>
    <t>9.52</t>
  </si>
  <si>
    <t>9.77</t>
  </si>
  <si>
    <t>9.97</t>
  </si>
  <si>
    <t>9.98</t>
  </si>
  <si>
    <t>10.39</t>
  </si>
  <si>
    <t>10.32</t>
  </si>
  <si>
    <t>10.46</t>
  </si>
  <si>
    <t>10.47</t>
  </si>
  <si>
    <t>10.66</t>
  </si>
  <si>
    <t>10.83</t>
  </si>
  <si>
    <t>10.79</t>
  </si>
  <si>
    <t>10.5</t>
  </si>
  <si>
    <t>10.08</t>
  </si>
  <si>
    <t>9.75</t>
  </si>
  <si>
    <t>9.76</t>
  </si>
  <si>
    <t>9.91</t>
  </si>
  <si>
    <t>10.02</t>
  </si>
  <si>
    <t>10.16</t>
  </si>
  <si>
    <t>10.24</t>
  </si>
  <si>
    <t>10.44</t>
  </si>
  <si>
    <t>10.63</t>
  </si>
  <si>
    <t>11.08</t>
  </si>
  <si>
    <t>11.24</t>
  </si>
  <si>
    <t>11.54</t>
  </si>
  <si>
    <t>11.93</t>
  </si>
  <si>
    <t>12.14</t>
  </si>
  <si>
    <t>12.54</t>
  </si>
  <si>
    <t>12.94</t>
  </si>
  <si>
    <t>13.36</t>
  </si>
  <si>
    <t>13.54</t>
  </si>
  <si>
    <t>13.84</t>
  </si>
  <si>
    <t>13.67</t>
  </si>
  <si>
    <t>13.04</t>
  </si>
  <si>
    <t>12.43</t>
  </si>
  <si>
    <t>12.25</t>
  </si>
  <si>
    <t>12.17</t>
  </si>
  <si>
    <t>12.18</t>
  </si>
  <si>
    <t>12.34</t>
  </si>
  <si>
    <t>12.48</t>
  </si>
  <si>
    <t>12.49</t>
  </si>
  <si>
    <t>12.7</t>
  </si>
  <si>
    <t>12.89</t>
  </si>
  <si>
    <t>12.98</t>
  </si>
  <si>
    <t>13.09</t>
  </si>
  <si>
    <t>13.11</t>
  </si>
  <si>
    <t>13.18</t>
  </si>
  <si>
    <t>13.25</t>
  </si>
  <si>
    <t>13.31</t>
  </si>
  <si>
    <t>13.46</t>
  </si>
  <si>
    <t>13.35</t>
  </si>
  <si>
    <t>13.06</t>
  </si>
  <si>
    <t>13.03</t>
  </si>
  <si>
    <t>12.9</t>
  </si>
  <si>
    <t>13.14</t>
  </si>
  <si>
    <t>13.33</t>
  </si>
  <si>
    <t>13.5</t>
  </si>
  <si>
    <t>13.57</t>
  </si>
  <si>
    <t>13.64</t>
  </si>
  <si>
    <t>13.76</t>
  </si>
  <si>
    <t>13.83</t>
  </si>
  <si>
    <t>13.95</t>
  </si>
  <si>
    <t>13.98</t>
  </si>
  <si>
    <t>14.06</t>
  </si>
  <si>
    <t>14.16</t>
  </si>
  <si>
    <t>14.2</t>
  </si>
  <si>
    <t>14.23</t>
  </si>
  <si>
    <t>14.38</t>
  </si>
  <si>
    <t>14.54</t>
  </si>
  <si>
    <t>14.56</t>
  </si>
  <si>
    <t>14</t>
  </si>
  <si>
    <t>13.99</t>
  </si>
  <si>
    <t>14.01</t>
  </si>
  <si>
    <t>13.58</t>
  </si>
  <si>
    <t>13.59</t>
  </si>
  <si>
    <t>13.55</t>
  </si>
  <si>
    <t>4.38</t>
  </si>
  <si>
    <t>4.39</t>
  </si>
  <si>
    <t>4.55</t>
  </si>
  <si>
    <t>4.68</t>
  </si>
  <si>
    <t>4.85</t>
  </si>
  <si>
    <t>5.11</t>
  </si>
  <si>
    <t>5.26</t>
  </si>
  <si>
    <t>5.18</t>
  </si>
  <si>
    <t>5.62</t>
  </si>
  <si>
    <t>5.66</t>
  </si>
  <si>
    <t>5.73</t>
  </si>
  <si>
    <t>5.78</t>
  </si>
  <si>
    <t>6.17</t>
  </si>
  <si>
    <t>6.24</t>
  </si>
  <si>
    <t>6.35</t>
  </si>
  <si>
    <t>6.31</t>
  </si>
  <si>
    <t>6.22</t>
  </si>
  <si>
    <t>6.33</t>
  </si>
  <si>
    <t>6.37</t>
  </si>
  <si>
    <t>6.79</t>
  </si>
  <si>
    <t>6.84</t>
  </si>
  <si>
    <t>7.08</t>
  </si>
  <si>
    <t>7.28</t>
  </si>
  <si>
    <t>8.88</t>
  </si>
  <si>
    <t>9.31</t>
  </si>
  <si>
    <t>10.71</t>
  </si>
  <si>
    <t>11.06</t>
  </si>
  <si>
    <t>11.48</t>
  </si>
  <si>
    <t>11.94</t>
  </si>
  <si>
    <t>12.13</t>
  </si>
  <si>
    <t>12.15</t>
  </si>
  <si>
    <t>12.46</t>
  </si>
  <si>
    <t>11.74</t>
  </si>
  <si>
    <t>11.33</t>
  </si>
  <si>
    <t>11.56</t>
  </si>
  <si>
    <t>11.42</t>
  </si>
  <si>
    <t>11.32</t>
  </si>
  <si>
    <t>11.09</t>
  </si>
  <si>
    <t>10.98</t>
  </si>
  <si>
    <t>10.12</t>
  </si>
  <si>
    <t>11.53</t>
  </si>
  <si>
    <t>11.04</t>
  </si>
  <si>
    <t>10.94</t>
  </si>
  <si>
    <t>10.99</t>
  </si>
  <si>
    <t>10.73</t>
  </si>
  <si>
    <t>8.39</t>
  </si>
  <si>
    <t>7.42</t>
  </si>
  <si>
    <t>7.61</t>
  </si>
  <si>
    <t>7.17</t>
  </si>
  <si>
    <t>6.94</t>
  </si>
  <si>
    <t>6.98</t>
  </si>
  <si>
    <t>6.62</t>
  </si>
  <si>
    <t>6.52</t>
  </si>
  <si>
    <t>6.42</t>
  </si>
  <si>
    <t>6.25</t>
  </si>
  <si>
    <t>5.95</t>
  </si>
  <si>
    <t>5.22</t>
  </si>
  <si>
    <t>4.89</t>
  </si>
  <si>
    <t>4.96</t>
  </si>
  <si>
    <t>5.07</t>
  </si>
  <si>
    <t>4.61</t>
  </si>
  <si>
    <t>4.7</t>
  </si>
  <si>
    <t>7.13</t>
  </si>
  <si>
    <t>6.82</t>
  </si>
  <si>
    <t>6.41</t>
  </si>
  <si>
    <t>6.15</t>
  </si>
  <si>
    <t>6.03</t>
  </si>
  <si>
    <t>5.83</t>
  </si>
  <si>
    <t>6.14</t>
  </si>
  <si>
    <t>6.73</t>
  </si>
  <si>
    <t>7.04</t>
  </si>
  <si>
    <t>7.24</t>
  </si>
  <si>
    <t>7.18</t>
  </si>
  <si>
    <t>7.64</t>
  </si>
  <si>
    <t>7.37</t>
  </si>
  <si>
    <t>7.43</t>
  </si>
  <si>
    <t>7.6</t>
  </si>
  <si>
    <t>7.82</t>
  </si>
  <si>
    <t>7.7</t>
  </si>
  <si>
    <t>7.06</t>
  </si>
  <si>
    <t>6.09</t>
  </si>
  <si>
    <t>5.19</t>
  </si>
  <si>
    <t>4.97</t>
  </si>
  <si>
    <t>4.77</t>
  </si>
  <si>
    <t>4.71</t>
  </si>
  <si>
    <t>4.69</t>
  </si>
  <si>
    <t>4.62</t>
  </si>
  <si>
    <t>4.82</t>
  </si>
  <si>
    <t>5.16</t>
  </si>
  <si>
    <t>5.2</t>
  </si>
  <si>
    <t>5.64</t>
  </si>
  <si>
    <t>6.66</t>
  </si>
  <si>
    <t>7.26</t>
  </si>
  <si>
    <t>7.89</t>
  </si>
  <si>
    <t>8.45</t>
  </si>
  <si>
    <t>9.28</t>
  </si>
  <si>
    <t>8.96</t>
  </si>
  <si>
    <t>7.57</t>
  </si>
  <si>
    <t>5.58</t>
  </si>
  <si>
    <t>5.45</t>
  </si>
  <si>
    <t>5.56</t>
  </si>
  <si>
    <t>5.72</t>
  </si>
  <si>
    <t>5.76</t>
  </si>
  <si>
    <t>5.67</t>
  </si>
  <si>
    <t>5.68</t>
  </si>
  <si>
    <t>6.26</t>
  </si>
  <si>
    <t>6.23</t>
  </si>
  <si>
    <t>6.3</t>
  </si>
  <si>
    <t>5.99</t>
  </si>
  <si>
    <t>5.27</t>
  </si>
  <si>
    <t>4.94</t>
  </si>
  <si>
    <t>5.13</t>
  </si>
  <si>
    <t>4.98</t>
  </si>
  <si>
    <t>5.21</t>
  </si>
  <si>
    <t>5.06</t>
  </si>
  <si>
    <t>5.24</t>
  </si>
  <si>
    <t>5.37</t>
  </si>
  <si>
    <t>5.97</t>
  </si>
  <si>
    <t>6.01</t>
  </si>
  <si>
    <t>4.48</t>
  </si>
  <si>
    <t>4.2</t>
  </si>
  <si>
    <t>4.14</t>
  </si>
  <si>
    <t>4.01</t>
  </si>
  <si>
    <t>3.94</t>
  </si>
  <si>
    <t>3.89</t>
  </si>
  <si>
    <t>3.96</t>
  </si>
  <si>
    <t>4.25</t>
  </si>
  <si>
    <t>4.49</t>
  </si>
  <si>
    <t>Kvartal</t>
  </si>
  <si>
    <t>Gjeldsbelastning, venstre akse</t>
  </si>
  <si>
    <t>Gjeldsbetjeningsgrad, høyre akse</t>
  </si>
  <si>
    <t>Rentebelastning, høyre akse</t>
  </si>
  <si>
    <t>Fig3-25</t>
  </si>
  <si>
    <t>Boligpriser / disponibel inntekt</t>
  </si>
  <si>
    <t>Fig3-26</t>
  </si>
  <si>
    <t>Faktisk ren kjernekapital</t>
  </si>
  <si>
    <t>Bufferkrav på 2 pst.</t>
  </si>
  <si>
    <t>Bufferkrav for systemviktige banker</t>
  </si>
  <si>
    <t>Bufferkrav for alle banker</t>
  </si>
  <si>
    <t>Minstekrav</t>
  </si>
  <si>
    <t>Fig3-27</t>
  </si>
  <si>
    <t>NSFR-dekning</t>
  </si>
  <si>
    <t>Likviditetsreserve</t>
  </si>
  <si>
    <t>Fig3-28</t>
  </si>
  <si>
    <t>Arbeidsmarkedstiltak for arbeidssøkere, 1000 personer (v.a.)</t>
  </si>
  <si>
    <t>Registrert ledighet i prosent (h.a.)</t>
  </si>
  <si>
    <t>Fig3-29</t>
  </si>
  <si>
    <t>Antall på helerelaterte ytelser ikke registrert bosatt i Norge (v.a.)</t>
  </si>
  <si>
    <t>Mottakere av uføretrygd (v.a.)</t>
  </si>
  <si>
    <t>Mottakere av arbeidsavklaringspenger (v.a.)</t>
  </si>
  <si>
    <t>Mottakere av sykepenger (v.a.)</t>
  </si>
  <si>
    <t>Mottakere av helserelaterte trygdeytelser som pst. av befolkningen (h.a.)</t>
  </si>
  <si>
    <t>Fig3-30</t>
  </si>
  <si>
    <t>I alt</t>
  </si>
  <si>
    <t>Under 30 år</t>
  </si>
  <si>
    <t>Kategori</t>
  </si>
  <si>
    <t>Gradert</t>
  </si>
  <si>
    <t>100 pst. uføregrad</t>
  </si>
  <si>
    <t>Fig3-31</t>
  </si>
  <si>
    <t xml:space="preserve"> </t>
  </si>
  <si>
    <t>1,7</t>
  </si>
  <si>
    <t>Årslønnsvekst</t>
  </si>
  <si>
    <t>Årslønnsvekst, anslag</t>
  </si>
  <si>
    <t>Registrert arbeidsledighet</t>
  </si>
  <si>
    <t>Registrert arbeidsledighet, anslag</t>
  </si>
  <si>
    <t>Fig3-32</t>
  </si>
  <si>
    <t>2000-2007</t>
  </si>
  <si>
    <t>2007-2021</t>
  </si>
  <si>
    <t>USA</t>
  </si>
  <si>
    <t>Tyskland</t>
  </si>
  <si>
    <t>Fig3-33</t>
  </si>
  <si>
    <t>Statskasseveksler i bytteordningen</t>
  </si>
  <si>
    <t>Statskasseveksler utenom bytteordningen</t>
  </si>
  <si>
    <t>Statsobligasjoner</t>
  </si>
  <si>
    <t>Fig3-34</t>
  </si>
  <si>
    <t>2008-04-07</t>
  </si>
  <si>
    <t>2008-04-14</t>
  </si>
  <si>
    <t>2008-04-21</t>
  </si>
  <si>
    <t>2008-04-28</t>
  </si>
  <si>
    <t>2008-05-05</t>
  </si>
  <si>
    <t>2008-05-12</t>
  </si>
  <si>
    <t>2008-05-19</t>
  </si>
  <si>
    <t>2008-05-26</t>
  </si>
  <si>
    <t>2008-06-02</t>
  </si>
  <si>
    <t>2008-06-09</t>
  </si>
  <si>
    <t>2008-06-16</t>
  </si>
  <si>
    <t>2008-06-23</t>
  </si>
  <si>
    <t>2008-07-07</t>
  </si>
  <si>
    <t>2008-07-14</t>
  </si>
  <si>
    <t>2008-07-21</t>
  </si>
  <si>
    <t>2008-07-28</t>
  </si>
  <si>
    <t>2008-08-04</t>
  </si>
  <si>
    <t>2008-08-11</t>
  </si>
  <si>
    <t>2008-08-18</t>
  </si>
  <si>
    <t>2008-08-25</t>
  </si>
  <si>
    <t>2008-09-01</t>
  </si>
  <si>
    <t>2008-09-08</t>
  </si>
  <si>
    <t>2008-09-15</t>
  </si>
  <si>
    <t>2008-09-22</t>
  </si>
  <si>
    <t>2008-09-29</t>
  </si>
  <si>
    <t>2008-10-06</t>
  </si>
  <si>
    <t>2008-10-13</t>
  </si>
  <si>
    <t>2008-10-20</t>
  </si>
  <si>
    <t>2008-10-27</t>
  </si>
  <si>
    <t>2008-11-03</t>
  </si>
  <si>
    <t>2008-11-10</t>
  </si>
  <si>
    <t>2008-11-17</t>
  </si>
  <si>
    <t>2008-11-24</t>
  </si>
  <si>
    <t>2008-12-01</t>
  </si>
  <si>
    <t>2008-12-08</t>
  </si>
  <si>
    <t>2008-12-15</t>
  </si>
  <si>
    <t>2008-12-22</t>
  </si>
  <si>
    <t>2008-12-29</t>
  </si>
  <si>
    <t>2009-01-05</t>
  </si>
  <si>
    <t>2009-01-12</t>
  </si>
  <si>
    <t>2009-01-19</t>
  </si>
  <si>
    <t>2009-01-26</t>
  </si>
  <si>
    <t>2009-02-02</t>
  </si>
  <si>
    <t>2009-02-09</t>
  </si>
  <si>
    <t>2009-02-16</t>
  </si>
  <si>
    <t>2009-02-23</t>
  </si>
  <si>
    <t>2009-03-02</t>
  </si>
  <si>
    <t>2009-03-09</t>
  </si>
  <si>
    <t>2009-03-16</t>
  </si>
  <si>
    <t>2009-03-23</t>
  </si>
  <si>
    <t>2009-03-30</t>
  </si>
  <si>
    <t>2009-04-06</t>
  </si>
  <si>
    <t>2009-04-13</t>
  </si>
  <si>
    <t>2009-04-20</t>
  </si>
  <si>
    <t>2009-04-27</t>
  </si>
  <si>
    <t>2009-05-04</t>
  </si>
  <si>
    <t>2009-05-11</t>
  </si>
  <si>
    <t>2009-05-18</t>
  </si>
  <si>
    <t>2009-05-25</t>
  </si>
  <si>
    <t>2009-06-01</t>
  </si>
  <si>
    <t>2009-06-08</t>
  </si>
  <si>
    <t>2009-06-15</t>
  </si>
  <si>
    <t>2009-06-22</t>
  </si>
  <si>
    <t>2009-06-29</t>
  </si>
  <si>
    <t>2009-07-06</t>
  </si>
  <si>
    <t>2009-07-13</t>
  </si>
  <si>
    <t>2009-07-20</t>
  </si>
  <si>
    <t>2009-07-27</t>
  </si>
  <si>
    <t>2009-08-03</t>
  </si>
  <si>
    <t>2009-08-10</t>
  </si>
  <si>
    <t>2009-08-17</t>
  </si>
  <si>
    <t>2009-08-24</t>
  </si>
  <si>
    <t>2009-08-31</t>
  </si>
  <si>
    <t>2009-09-07</t>
  </si>
  <si>
    <t>2009-09-14</t>
  </si>
  <si>
    <t>2009-09-21</t>
  </si>
  <si>
    <t>2009-09-28</t>
  </si>
  <si>
    <t>2009-10-05</t>
  </si>
  <si>
    <t>2009-10-12</t>
  </si>
  <si>
    <t>2009-10-19</t>
  </si>
  <si>
    <t>2009-10-26</t>
  </si>
  <si>
    <t>2009-11-02</t>
  </si>
  <si>
    <t>2009-11-09</t>
  </si>
  <si>
    <t>2009-11-16</t>
  </si>
  <si>
    <t>2009-11-23</t>
  </si>
  <si>
    <t>2009-11-30</t>
  </si>
  <si>
    <t>2009-12-07</t>
  </si>
  <si>
    <t>2009-12-14</t>
  </si>
  <si>
    <t>2009-12-21</t>
  </si>
  <si>
    <t>2009-12-28</t>
  </si>
  <si>
    <t>2010-01-04</t>
  </si>
  <si>
    <t>2010-01-11</t>
  </si>
  <si>
    <t>2010-01-18</t>
  </si>
  <si>
    <t>2010-01-25</t>
  </si>
  <si>
    <t>2010-02-01</t>
  </si>
  <si>
    <t>2010-02-08</t>
  </si>
  <si>
    <t>2010-02-15</t>
  </si>
  <si>
    <t>2010-02-22</t>
  </si>
  <si>
    <t>2010-03-01</t>
  </si>
  <si>
    <t>2010-03-08</t>
  </si>
  <si>
    <t>2010-03-15</t>
  </si>
  <si>
    <t>2010-03-22</t>
  </si>
  <si>
    <t>2010-03-29</t>
  </si>
  <si>
    <t>2010-04-05</t>
  </si>
  <si>
    <t>2010-04-12</t>
  </si>
  <si>
    <t>2010-04-19</t>
  </si>
  <si>
    <t>2010-04-26</t>
  </si>
  <si>
    <t>2010-05-03</t>
  </si>
  <si>
    <t>2010-05-10</t>
  </si>
  <si>
    <t>2010-05-17</t>
  </si>
  <si>
    <t>2010-05-24</t>
  </si>
  <si>
    <t>2010-05-31</t>
  </si>
  <si>
    <t>2010-06-07</t>
  </si>
  <si>
    <t>2010-06-14</t>
  </si>
  <si>
    <t>2010-06-21</t>
  </si>
  <si>
    <t>2010-06-28</t>
  </si>
  <si>
    <t>2010-07-05</t>
  </si>
  <si>
    <t>2010-07-12</t>
  </si>
  <si>
    <t>2010-07-19</t>
  </si>
  <si>
    <t>2010-07-26</t>
  </si>
  <si>
    <t>2010-08-02</t>
  </si>
  <si>
    <t>2010-08-09</t>
  </si>
  <si>
    <t>2010-08-16</t>
  </si>
  <si>
    <t>2010-08-23</t>
  </si>
  <si>
    <t>2010-08-30</t>
  </si>
  <si>
    <t>2010-09-06</t>
  </si>
  <si>
    <t>2010-09-13</t>
  </si>
  <si>
    <t>2010-09-20</t>
  </si>
  <si>
    <t>2010-09-27</t>
  </si>
  <si>
    <t>2010-10-04</t>
  </si>
  <si>
    <t>2010-10-11</t>
  </si>
  <si>
    <t>2010-10-18</t>
  </si>
  <si>
    <t>2010-10-25</t>
  </si>
  <si>
    <t>2010-11-01</t>
  </si>
  <si>
    <t>2010-11-08</t>
  </si>
  <si>
    <t>2010-11-15</t>
  </si>
  <si>
    <t>2010-11-22</t>
  </si>
  <si>
    <t>2010-11-29</t>
  </si>
  <si>
    <t>2010-12-06</t>
  </si>
  <si>
    <t>2010-12-13</t>
  </si>
  <si>
    <t>2010-12-20</t>
  </si>
  <si>
    <t>2010-12-27</t>
  </si>
  <si>
    <t>2011-01-03</t>
  </si>
  <si>
    <t>2011-01-10</t>
  </si>
  <si>
    <t>2011-01-17</t>
  </si>
  <si>
    <t>2011-01-24</t>
  </si>
  <si>
    <t>2011-01-31</t>
  </si>
  <si>
    <t>2011-02-07</t>
  </si>
  <si>
    <t>2011-02-14</t>
  </si>
  <si>
    <t>2011-02-21</t>
  </si>
  <si>
    <t>2011-02-28</t>
  </si>
  <si>
    <t>2011-03-07</t>
  </si>
  <si>
    <t>2011-03-14</t>
  </si>
  <si>
    <t>2011-03-21</t>
  </si>
  <si>
    <t>2011-03-28</t>
  </si>
  <si>
    <t>2011-05-16</t>
  </si>
  <si>
    <t>2011-05-23</t>
  </si>
  <si>
    <t>2011-05-30</t>
  </si>
  <si>
    <t>2011-06-06</t>
  </si>
  <si>
    <t>2011-06-13</t>
  </si>
  <si>
    <t>2011-06-20</t>
  </si>
  <si>
    <t>2011-06-27</t>
  </si>
  <si>
    <t>2011-07-04</t>
  </si>
  <si>
    <t>2011-07-11</t>
  </si>
  <si>
    <t>2011-07-18</t>
  </si>
  <si>
    <t>2011-07-25</t>
  </si>
  <si>
    <t>2011-08-01</t>
  </si>
  <si>
    <t>2011-08-08</t>
  </si>
  <si>
    <t>2011-08-15</t>
  </si>
  <si>
    <t>2011-08-22</t>
  </si>
  <si>
    <t>2011-08-29</t>
  </si>
  <si>
    <t>2011-09-05</t>
  </si>
  <si>
    <t>2011-09-12</t>
  </si>
  <si>
    <t>2011-09-19</t>
  </si>
  <si>
    <t>2011-09-26</t>
  </si>
  <si>
    <t>2011-10-03</t>
  </si>
  <si>
    <t>2011-10-10</t>
  </si>
  <si>
    <t>2011-10-17</t>
  </si>
  <si>
    <t>2011-10-24</t>
  </si>
  <si>
    <t>2011-10-31</t>
  </si>
  <si>
    <t>2011-11-07</t>
  </si>
  <si>
    <t>2011-11-14</t>
  </si>
  <si>
    <t>2011-11-21</t>
  </si>
  <si>
    <t>2011-11-28</t>
  </si>
  <si>
    <t>2011-12-05</t>
  </si>
  <si>
    <t>2011-12-12</t>
  </si>
  <si>
    <t>2011-12-19</t>
  </si>
  <si>
    <t>2011-12-26</t>
  </si>
  <si>
    <t>2012-01-02</t>
  </si>
  <si>
    <t>2012-01-09</t>
  </si>
  <si>
    <t>2012-01-16</t>
  </si>
  <si>
    <t>2012-01-23</t>
  </si>
  <si>
    <t>2012-01-30</t>
  </si>
  <si>
    <t>2012-02-06</t>
  </si>
  <si>
    <t>2012-02-13</t>
  </si>
  <si>
    <t>2012-02-20</t>
  </si>
  <si>
    <t>2012-02-27</t>
  </si>
  <si>
    <t>2012-03-05</t>
  </si>
  <si>
    <t>2012-03-12</t>
  </si>
  <si>
    <t>2012-03-19</t>
  </si>
  <si>
    <t>2012-03-26</t>
  </si>
  <si>
    <t>2012-04-02</t>
  </si>
  <si>
    <t>2012-04-09</t>
  </si>
  <si>
    <t>2012-04-16</t>
  </si>
  <si>
    <t>2012-04-23</t>
  </si>
  <si>
    <t>2012-04-30</t>
  </si>
  <si>
    <t>2012-05-07</t>
  </si>
  <si>
    <t>2012-05-14</t>
  </si>
  <si>
    <t>2012-05-21</t>
  </si>
  <si>
    <t>2012-05-28</t>
  </si>
  <si>
    <t>2012-06-04</t>
  </si>
  <si>
    <t>2012-06-11</t>
  </si>
  <si>
    <t>2012-06-18</t>
  </si>
  <si>
    <t>2012-06-25</t>
  </si>
  <si>
    <t>2012-07-02</t>
  </si>
  <si>
    <t>2012-07-09</t>
  </si>
  <si>
    <t>2012-07-16</t>
  </si>
  <si>
    <t>2012-07-23</t>
  </si>
  <si>
    <t>2012-07-30</t>
  </si>
  <si>
    <t>2012-08-06</t>
  </si>
  <si>
    <t>2012-08-13</t>
  </si>
  <si>
    <t>2012-08-20</t>
  </si>
  <si>
    <t>2012-08-27</t>
  </si>
  <si>
    <t>2012-09-03</t>
  </si>
  <si>
    <t>2012-09-10</t>
  </si>
  <si>
    <t>2012-09-17</t>
  </si>
  <si>
    <t>2012-09-24</t>
  </si>
  <si>
    <t>2012-10-01</t>
  </si>
  <si>
    <t>2012-10-08</t>
  </si>
  <si>
    <t>2012-10-15</t>
  </si>
  <si>
    <t>2012-10-22</t>
  </si>
  <si>
    <t>2012-10-29</t>
  </si>
  <si>
    <t>2012-11-05</t>
  </si>
  <si>
    <t>2012-11-12</t>
  </si>
  <si>
    <t>2012-11-19</t>
  </si>
  <si>
    <t>2012-11-26</t>
  </si>
  <si>
    <t>2012-12-03</t>
  </si>
  <si>
    <t>2012-12-10</t>
  </si>
  <si>
    <t>2012-12-17</t>
  </si>
  <si>
    <t>2012-12-24</t>
  </si>
  <si>
    <t>2013-01-07</t>
  </si>
  <si>
    <t>2013-01-14</t>
  </si>
  <si>
    <t>2013-01-21</t>
  </si>
  <si>
    <t>2013-01-28</t>
  </si>
  <si>
    <t>2013-02-04</t>
  </si>
  <si>
    <t>2013-02-11</t>
  </si>
  <si>
    <t>2013-02-18</t>
  </si>
  <si>
    <t>2013-02-25</t>
  </si>
  <si>
    <t>2013-03-04</t>
  </si>
  <si>
    <t>2013-03-11</t>
  </si>
  <si>
    <t>2013-03-18</t>
  </si>
  <si>
    <t>2013-03-25</t>
  </si>
  <si>
    <t>2013-04-01</t>
  </si>
  <si>
    <t>2013-04-08</t>
  </si>
  <si>
    <t>2013-04-15</t>
  </si>
  <si>
    <t>2013-04-22</t>
  </si>
  <si>
    <t>2013-04-29</t>
  </si>
  <si>
    <t>2013-05-06</t>
  </si>
  <si>
    <t>2013-05-13</t>
  </si>
  <si>
    <t>2013-05-20</t>
  </si>
  <si>
    <t>2013-05-27</t>
  </si>
  <si>
    <t>2013-06-03</t>
  </si>
  <si>
    <t>2013-06-10</t>
  </si>
  <si>
    <t>2013-06-17</t>
  </si>
  <si>
    <t>2013-06-24</t>
  </si>
  <si>
    <t>2013-07-01</t>
  </si>
  <si>
    <t>2013-07-08</t>
  </si>
  <si>
    <t>2013-07-15</t>
  </si>
  <si>
    <t>2013-07-22</t>
  </si>
  <si>
    <t>2013-07-29</t>
  </si>
  <si>
    <t>2013-08-05</t>
  </si>
  <si>
    <t>2013-08-12</t>
  </si>
  <si>
    <t>2013-08-19</t>
  </si>
  <si>
    <t>2013-08-26</t>
  </si>
  <si>
    <t>2013-09-02</t>
  </si>
  <si>
    <t>2013-09-09</t>
  </si>
  <si>
    <t>2013-09-16</t>
  </si>
  <si>
    <t>2013-09-23</t>
  </si>
  <si>
    <t>2013-10-07</t>
  </si>
  <si>
    <t>2013-10-14</t>
  </si>
  <si>
    <t>2013-10-21</t>
  </si>
  <si>
    <t>2013-10-28</t>
  </si>
  <si>
    <t>2013-11-04</t>
  </si>
  <si>
    <t>2013-11-11</t>
  </si>
  <si>
    <t>2013-11-18</t>
  </si>
  <si>
    <t>2013-11-25</t>
  </si>
  <si>
    <t>2013-12-02</t>
  </si>
  <si>
    <t>2013-12-09</t>
  </si>
  <si>
    <t>2013-12-16</t>
  </si>
  <si>
    <t>2013-12-23</t>
  </si>
  <si>
    <t>2013-12-30</t>
  </si>
  <si>
    <t>2014-01-06</t>
  </si>
  <si>
    <t>2014-01-13</t>
  </si>
  <si>
    <t>2014-01-20</t>
  </si>
  <si>
    <t>2014-01-27</t>
  </si>
  <si>
    <t>2014-02-03</t>
  </si>
  <si>
    <t>2014-02-10</t>
  </si>
  <si>
    <t>2014-02-17</t>
  </si>
  <si>
    <t>2014-02-24</t>
  </si>
  <si>
    <t>2014-03-03</t>
  </si>
  <si>
    <t>2014-03-10</t>
  </si>
  <si>
    <t>2014-03-17</t>
  </si>
  <si>
    <t>2014-03-24</t>
  </si>
  <si>
    <t>2014-04-07</t>
  </si>
  <si>
    <t>2014-04-14</t>
  </si>
  <si>
    <t>2014-04-21</t>
  </si>
  <si>
    <t>2014-04-28</t>
  </si>
  <si>
    <t>2014-05-05</t>
  </si>
  <si>
    <t>2014-05-12</t>
  </si>
  <si>
    <t>2014-05-19</t>
  </si>
  <si>
    <t>2014-05-26</t>
  </si>
  <si>
    <t>2014-06-02</t>
  </si>
  <si>
    <t>2014-06-09</t>
  </si>
  <si>
    <t>2014-06-16</t>
  </si>
  <si>
    <t>2014-06-23</t>
  </si>
  <si>
    <t>2014-07-07</t>
  </si>
  <si>
    <t>2014-07-14</t>
  </si>
  <si>
    <t>2014-07-21</t>
  </si>
  <si>
    <t>2014-07-28</t>
  </si>
  <si>
    <t>2014-08-04</t>
  </si>
  <si>
    <t>2014-08-11</t>
  </si>
  <si>
    <t>2014-08-18</t>
  </si>
  <si>
    <t>2014-08-25</t>
  </si>
  <si>
    <t>2014-09-01</t>
  </si>
  <si>
    <t>2014-09-08</t>
  </si>
  <si>
    <t>2014-09-15</t>
  </si>
  <si>
    <t>2014-09-22</t>
  </si>
  <si>
    <t>2014-09-29</t>
  </si>
  <si>
    <t>2014-10-06</t>
  </si>
  <si>
    <t>2014-10-13</t>
  </si>
  <si>
    <t>2014-10-20</t>
  </si>
  <si>
    <t>2014-10-27</t>
  </si>
  <si>
    <t>2014-11-03</t>
  </si>
  <si>
    <t>2014-11-10</t>
  </si>
  <si>
    <t>2014-11-17</t>
  </si>
  <si>
    <t>2014-11-24</t>
  </si>
  <si>
    <t>2014-12-01</t>
  </si>
  <si>
    <t>2014-12-08</t>
  </si>
  <si>
    <t>2014-12-15</t>
  </si>
  <si>
    <t>2014-12-22</t>
  </si>
  <si>
    <t>2014-12-29</t>
  </si>
  <si>
    <t>2015-01-05</t>
  </si>
  <si>
    <t>2015-01-12</t>
  </si>
  <si>
    <t>2015-01-19</t>
  </si>
  <si>
    <t>2015-01-26</t>
  </si>
  <si>
    <t>2015-02-02</t>
  </si>
  <si>
    <t>2015-02-09</t>
  </si>
  <si>
    <t>2015-02-16</t>
  </si>
  <si>
    <t>2015-02-23</t>
  </si>
  <si>
    <t>2015-03-02</t>
  </si>
  <si>
    <t>2015-03-09</t>
  </si>
  <si>
    <t>2015-03-16</t>
  </si>
  <si>
    <t>2015-03-23</t>
  </si>
  <si>
    <t>2015-03-30</t>
  </si>
  <si>
    <t>2015-04-06</t>
  </si>
  <si>
    <t>2015-04-13</t>
  </si>
  <si>
    <t>2015-04-20</t>
  </si>
  <si>
    <t>2015-04-27</t>
  </si>
  <si>
    <t>2015-05-04</t>
  </si>
  <si>
    <t>2015-05-11</t>
  </si>
  <si>
    <t>2015-05-18</t>
  </si>
  <si>
    <t>2015-05-25</t>
  </si>
  <si>
    <t>2015-06-01</t>
  </si>
  <si>
    <t>2015-06-08</t>
  </si>
  <si>
    <t>2015-06-15</t>
  </si>
  <si>
    <t>2015-06-22</t>
  </si>
  <si>
    <t>2015-06-29</t>
  </si>
  <si>
    <t>2015-07-06</t>
  </si>
  <si>
    <t>2015-07-13</t>
  </si>
  <si>
    <t>2015-07-20</t>
  </si>
  <si>
    <t>2015-07-27</t>
  </si>
  <si>
    <t>2015-08-03</t>
  </si>
  <si>
    <t>2015-08-10</t>
  </si>
  <si>
    <t>2015-08-17</t>
  </si>
  <si>
    <t>2015-08-24</t>
  </si>
  <si>
    <t>2015-08-31</t>
  </si>
  <si>
    <t>2015-09-07</t>
  </si>
  <si>
    <t>2015-09-14</t>
  </si>
  <si>
    <t>2015-09-21</t>
  </si>
  <si>
    <t>2015-09-28</t>
  </si>
  <si>
    <t>2015-10-05</t>
  </si>
  <si>
    <t>2015-10-12</t>
  </si>
  <si>
    <t>2015-10-19</t>
  </si>
  <si>
    <t>2015-10-26</t>
  </si>
  <si>
    <t>2015-11-02</t>
  </si>
  <si>
    <t>2015-11-09</t>
  </si>
  <si>
    <t>2015-11-16</t>
  </si>
  <si>
    <t>2015-11-23</t>
  </si>
  <si>
    <t>2015-11-30</t>
  </si>
  <si>
    <t>2015-12-07</t>
  </si>
  <si>
    <t>2015-12-14</t>
  </si>
  <si>
    <t>2015-12-21</t>
  </si>
  <si>
    <t>2015-12-28</t>
  </si>
  <si>
    <t>2016-01-04</t>
  </si>
  <si>
    <t>2016-01-11</t>
  </si>
  <si>
    <t>2016-01-18</t>
  </si>
  <si>
    <t>2016-01-25</t>
  </si>
  <si>
    <t>2016-02-01</t>
  </si>
  <si>
    <t>2016-02-08</t>
  </si>
  <si>
    <t>2016-02-15</t>
  </si>
  <si>
    <t>2016-02-22</t>
  </si>
  <si>
    <t>2016-02-29</t>
  </si>
  <si>
    <t>2016-03-07</t>
  </si>
  <si>
    <t>2016-03-14</t>
  </si>
  <si>
    <t>2016-03-21</t>
  </si>
  <si>
    <t>2016-03-28</t>
  </si>
  <si>
    <t>2016-04-04</t>
  </si>
  <si>
    <t>2016-04-11</t>
  </si>
  <si>
    <t>2016-04-18</t>
  </si>
  <si>
    <t>2016-04-25</t>
  </si>
  <si>
    <t>2016-05-02</t>
  </si>
  <si>
    <t>2016-05-09</t>
  </si>
  <si>
    <t>2016-05-16</t>
  </si>
  <si>
    <t>2016-05-23</t>
  </si>
  <si>
    <t>2016-05-30</t>
  </si>
  <si>
    <t>2016-06-06</t>
  </si>
  <si>
    <t>2016-06-13</t>
  </si>
  <si>
    <t>2016-06-20</t>
  </si>
  <si>
    <t>2016-06-27</t>
  </si>
  <si>
    <t>2016-07-04</t>
  </si>
  <si>
    <t>2016-07-11</t>
  </si>
  <si>
    <t>2016-07-18</t>
  </si>
  <si>
    <t>2016-07-25</t>
  </si>
  <si>
    <t>2016-08-01</t>
  </si>
  <si>
    <t>2016-08-08</t>
  </si>
  <si>
    <t>2016-08-15</t>
  </si>
  <si>
    <t>2016-08-22</t>
  </si>
  <si>
    <t>2016-08-29</t>
  </si>
  <si>
    <t>2016-09-05</t>
  </si>
  <si>
    <t>2016-09-12</t>
  </si>
  <si>
    <t>2016-09-19</t>
  </si>
  <si>
    <t>2016-09-26</t>
  </si>
  <si>
    <t>2016-10-03</t>
  </si>
  <si>
    <t>2016-10-10</t>
  </si>
  <si>
    <t>2016-10-17</t>
  </si>
  <si>
    <t>2016-10-24</t>
  </si>
  <si>
    <t>2016-10-31</t>
  </si>
  <si>
    <t>2016-11-07</t>
  </si>
  <si>
    <t>2016-11-14</t>
  </si>
  <si>
    <t>2016-11-21</t>
  </si>
  <si>
    <t>2016-11-28</t>
  </si>
  <si>
    <t>2016-12-05</t>
  </si>
  <si>
    <t>2016-12-12</t>
  </si>
  <si>
    <t>2016-12-19</t>
  </si>
  <si>
    <t>2016-12-26</t>
  </si>
  <si>
    <t>2017-01-02</t>
  </si>
  <si>
    <t>2017-01-09</t>
  </si>
  <si>
    <t>2017-01-16</t>
  </si>
  <si>
    <t>2017-01-23</t>
  </si>
  <si>
    <t>2017-01-30</t>
  </si>
  <si>
    <t>2017-02-06</t>
  </si>
  <si>
    <t>2017-02-13</t>
  </si>
  <si>
    <t>2017-02-20</t>
  </si>
  <si>
    <t>2017-02-27</t>
  </si>
  <si>
    <t>2017-03-06</t>
  </si>
  <si>
    <t>2017-03-13</t>
  </si>
  <si>
    <t>2017-03-20</t>
  </si>
  <si>
    <t>2017-03-27</t>
  </si>
  <si>
    <t>2017-04-03</t>
  </si>
  <si>
    <t>2017-04-10</t>
  </si>
  <si>
    <t>2017-04-17</t>
  </si>
  <si>
    <t>2017-04-24</t>
  </si>
  <si>
    <t>2017-05-01</t>
  </si>
  <si>
    <t>2017-05-08</t>
  </si>
  <si>
    <t>2017-05-15</t>
  </si>
  <si>
    <t>2017-05-22</t>
  </si>
  <si>
    <t>2017-05-29</t>
  </si>
  <si>
    <t>2017-06-05</t>
  </si>
  <si>
    <t>2017-06-12</t>
  </si>
  <si>
    <t>2017-06-19</t>
  </si>
  <si>
    <t>2017-06-26</t>
  </si>
  <si>
    <t>2017-07-03</t>
  </si>
  <si>
    <t>2017-07-10</t>
  </si>
  <si>
    <t>2017-07-17</t>
  </si>
  <si>
    <t>2017-07-24</t>
  </si>
  <si>
    <t>2017-07-31</t>
  </si>
  <si>
    <t>2017-08-07</t>
  </si>
  <si>
    <t>2017-08-14</t>
  </si>
  <si>
    <t>2017-08-21</t>
  </si>
  <si>
    <t>2017-08-28</t>
  </si>
  <si>
    <t>2017-09-04</t>
  </si>
  <si>
    <t>2017-09-11</t>
  </si>
  <si>
    <t>2017-09-18</t>
  </si>
  <si>
    <t>2017-09-25</t>
  </si>
  <si>
    <t>2017-10-02</t>
  </si>
  <si>
    <t>2017-10-09</t>
  </si>
  <si>
    <t>2017-10-16</t>
  </si>
  <si>
    <t>2017-10-23</t>
  </si>
  <si>
    <t>2017-10-30</t>
  </si>
  <si>
    <t>2017-11-06</t>
  </si>
  <si>
    <t>2017-11-13</t>
  </si>
  <si>
    <t>2017-11-20</t>
  </si>
  <si>
    <t>2017-11-27</t>
  </si>
  <si>
    <t>2017-12-04</t>
  </si>
  <si>
    <t>2017-12-11</t>
  </si>
  <si>
    <t>2017-12-18</t>
  </si>
  <si>
    <t>2017-12-25</t>
  </si>
  <si>
    <t>2018-01-08</t>
  </si>
  <si>
    <t>2018-01-15</t>
  </si>
  <si>
    <t>2018-01-22</t>
  </si>
  <si>
    <t>2018-01-29</t>
  </si>
  <si>
    <t>2018-02-05</t>
  </si>
  <si>
    <t>2018-02-12</t>
  </si>
  <si>
    <t>2018-02-19</t>
  </si>
  <si>
    <t>2018-02-26</t>
  </si>
  <si>
    <t>2018-03-05</t>
  </si>
  <si>
    <t>2018-03-12</t>
  </si>
  <si>
    <t>2018-03-19</t>
  </si>
  <si>
    <t>2018-03-26</t>
  </si>
  <si>
    <t>2018-04-02</t>
  </si>
  <si>
    <t>2018-04-09</t>
  </si>
  <si>
    <t>2018-04-16</t>
  </si>
  <si>
    <t>2018-04-23</t>
  </si>
  <si>
    <t>2018-04-30</t>
  </si>
  <si>
    <t>2018-05-07</t>
  </si>
  <si>
    <t>2018-05-14</t>
  </si>
  <si>
    <t>2018-05-21</t>
  </si>
  <si>
    <t>2018-05-28</t>
  </si>
  <si>
    <t>2018-06-04</t>
  </si>
  <si>
    <t>2018-06-11</t>
  </si>
  <si>
    <t>2018-06-18</t>
  </si>
  <si>
    <t>2018-06-25</t>
  </si>
  <si>
    <t>2018-07-02</t>
  </si>
  <si>
    <t>2018-07-09</t>
  </si>
  <si>
    <t>2018-07-16</t>
  </si>
  <si>
    <t>2018-07-23</t>
  </si>
  <si>
    <t>2018-07-30</t>
  </si>
  <si>
    <t>2018-08-06</t>
  </si>
  <si>
    <t>2018-08-13</t>
  </si>
  <si>
    <t>2018-08-20</t>
  </si>
  <si>
    <t>2018-08-27</t>
  </si>
  <si>
    <t>2018-09-03</t>
  </si>
  <si>
    <t>2018-09-10</t>
  </si>
  <si>
    <t>2018-09-17</t>
  </si>
  <si>
    <t>2018-09-24</t>
  </si>
  <si>
    <t>2018-10-08</t>
  </si>
  <si>
    <t>2018-10-15</t>
  </si>
  <si>
    <t>2018-10-22</t>
  </si>
  <si>
    <t>2018-10-29</t>
  </si>
  <si>
    <t>2018-11-05</t>
  </si>
  <si>
    <t>2018-11-12</t>
  </si>
  <si>
    <t>2018-11-19</t>
  </si>
  <si>
    <t>2018-11-26</t>
  </si>
  <si>
    <t>2018-12-03</t>
  </si>
  <si>
    <t>2018-12-10</t>
  </si>
  <si>
    <t>2018-12-17</t>
  </si>
  <si>
    <t>2018-12-24</t>
  </si>
  <si>
    <t>2019-01-07</t>
  </si>
  <si>
    <t>2019-01-14</t>
  </si>
  <si>
    <t>2019-01-21</t>
  </si>
  <si>
    <t>2019-01-28</t>
  </si>
  <si>
    <t>2019-02-04</t>
  </si>
  <si>
    <t>2019-02-11</t>
  </si>
  <si>
    <t>2019-02-18</t>
  </si>
  <si>
    <t>2019-02-25</t>
  </si>
  <si>
    <t>2019-03-04</t>
  </si>
  <si>
    <t>2019-03-11</t>
  </si>
  <si>
    <t>2019-03-18</t>
  </si>
  <si>
    <t>2019-03-25</t>
  </si>
  <si>
    <t>2019-04-08</t>
  </si>
  <si>
    <t>2019-04-15</t>
  </si>
  <si>
    <t>2019-04-22</t>
  </si>
  <si>
    <t>2019-04-29</t>
  </si>
  <si>
    <t>2019-05-06</t>
  </si>
  <si>
    <t>2019-05-13</t>
  </si>
  <si>
    <t>2019-05-20</t>
  </si>
  <si>
    <t>2019-05-27</t>
  </si>
  <si>
    <t>2019-06-03</t>
  </si>
  <si>
    <t>2019-06-10</t>
  </si>
  <si>
    <t>2019-06-17</t>
  </si>
  <si>
    <t>2019-06-24</t>
  </si>
  <si>
    <t>2019-07-08</t>
  </si>
  <si>
    <t>2019-07-15</t>
  </si>
  <si>
    <t>2019-07-22</t>
  </si>
  <si>
    <t>2019-07-29</t>
  </si>
  <si>
    <t>2019-08-05</t>
  </si>
  <si>
    <t>2019-08-12</t>
  </si>
  <si>
    <t>2019-08-19</t>
  </si>
  <si>
    <t>2019-08-26</t>
  </si>
  <si>
    <t>2019-09-02</t>
  </si>
  <si>
    <t>2019-09-09</t>
  </si>
  <si>
    <t>2019-09-16</t>
  </si>
  <si>
    <t>2019-09-23</t>
  </si>
  <si>
    <t>2019-10-07</t>
  </si>
  <si>
    <t>2019-10-14</t>
  </si>
  <si>
    <t>2019-10-21</t>
  </si>
  <si>
    <t>2019-10-28</t>
  </si>
  <si>
    <t>2019-11-04</t>
  </si>
  <si>
    <t>2019-11-11</t>
  </si>
  <si>
    <t>2019-11-18</t>
  </si>
  <si>
    <t>2019-11-25</t>
  </si>
  <si>
    <t>2019-12-02</t>
  </si>
  <si>
    <t>2019-12-09</t>
  </si>
  <si>
    <t>2019-12-16</t>
  </si>
  <si>
    <t>2019-12-23</t>
  </si>
  <si>
    <t>2019-12-30</t>
  </si>
  <si>
    <t>2020-01-06</t>
  </si>
  <si>
    <t>2020-01-13</t>
  </si>
  <si>
    <t>2020-01-20</t>
  </si>
  <si>
    <t>2020-01-27</t>
  </si>
  <si>
    <t>2020-02-03</t>
  </si>
  <si>
    <t>2020-02-10</t>
  </si>
  <si>
    <t>2020-02-17</t>
  </si>
  <si>
    <t>2020-02-24</t>
  </si>
  <si>
    <t>2020-03-02</t>
  </si>
  <si>
    <t>2020-03-09</t>
  </si>
  <si>
    <t>2020-03-16</t>
  </si>
  <si>
    <t>2020-03-23</t>
  </si>
  <si>
    <t>2020-03-30</t>
  </si>
  <si>
    <t>2020-04-06</t>
  </si>
  <si>
    <t>2020-04-13</t>
  </si>
  <si>
    <t>2020-04-20</t>
  </si>
  <si>
    <t>2020-04-27</t>
  </si>
  <si>
    <t>2020-05-04</t>
  </si>
  <si>
    <t>2020-05-11</t>
  </si>
  <si>
    <t>2020-05-18</t>
  </si>
  <si>
    <t>2020-05-25</t>
  </si>
  <si>
    <t>2020-06-08</t>
  </si>
  <si>
    <t>2020-06-15</t>
  </si>
  <si>
    <t>2020-06-22</t>
  </si>
  <si>
    <t>2020-06-29</t>
  </si>
  <si>
    <t>2020-07-06</t>
  </si>
  <si>
    <t>2020-07-13</t>
  </si>
  <si>
    <t>2020-07-20</t>
  </si>
  <si>
    <t>2020-07-27</t>
  </si>
  <si>
    <t>2020-08-03</t>
  </si>
  <si>
    <t>2020-08-10</t>
  </si>
  <si>
    <t>2020-08-17</t>
  </si>
  <si>
    <t>2020-08-24</t>
  </si>
  <si>
    <t>2020-08-31</t>
  </si>
  <si>
    <t>2020-09-07</t>
  </si>
  <si>
    <t>2020-09-14</t>
  </si>
  <si>
    <t>2020-09-21</t>
  </si>
  <si>
    <t>2020-09-28</t>
  </si>
  <si>
    <t>2020-10-05</t>
  </si>
  <si>
    <t>2020-10-12</t>
  </si>
  <si>
    <t>2020-10-19</t>
  </si>
  <si>
    <t>2020-10-26</t>
  </si>
  <si>
    <t>2020-11-02</t>
  </si>
  <si>
    <t>2020-11-09</t>
  </si>
  <si>
    <t>2020-11-16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</si>
  <si>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</si>
  <si>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</si>
  <si>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</si>
  <si>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</si>
  <si>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</si>
  <si>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</si>
  <si>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</si>
  <si>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</si>
  <si>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</si>
  <si>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</si>
  <si>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</si>
  <si>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</si>
  <si>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</si>
  <si>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</si>
  <si>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</si>
  <si>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</si>
  <si>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</si>
  <si>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</si>
  <si>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</si>
  <si>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</si>
  <si>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</si>
  <si>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</si>
  <si>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</si>
  <si>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</si>
  <si>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</si>
  <si>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</si>
  <si>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</si>
  <si>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</si>
  <si>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</si>
  <si>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</si>
  <si>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</si>
  <si>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</si>
  <si>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</si>
  <si>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</si>
  <si>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</si>
  <si>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</si>
  <si>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</si>
  <si>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</si>
  <si>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</si>
  <si>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</si>
  <si>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</si>
  <si>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</si>
  <si>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</si>
  <si>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</si>
  <si>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</si>
  <si>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</si>
  <si>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</si>
  <si>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</si>
  <si>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</si>
  <si>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</si>
  <si>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</si>
  <si>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</si>
  <si>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</si>
  <si>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</si>
  <si>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</si>
  <si>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</si>
  <si>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</si>
  <si>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</si>
  <si>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</si>
  <si>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</si>
  <si>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</si>
  <si>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</si>
  <si>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</si>
  <si>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</si>
  <si>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</si>
  <si>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</si>
  <si>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</si>
  <si>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</si>
  <si>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</si>
  <si>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</si>
  <si>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</si>
  <si>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</si>
  <si>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</si>
  <si>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</si>
  <si>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</si>
  <si>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</si>
  <si>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</si>
  <si>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</si>
  <si>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</si>
  <si>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</si>
  <si>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</si>
  <si>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</si>
  <si>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</si>
  <si>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</si>
  <si>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</si>
  <si>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</si>
  <si>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</si>
  <si>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</si>
  <si>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</si>
  <si>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</si>
  <si>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</si>
  <si>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</si>
  <si>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</si>
  <si>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</si>
  <si>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</si>
  <si>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</si>
  <si>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</si>
  <si>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</si>
  <si>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</si>
  <si>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</si>
  <si>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</si>
  <si>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</si>
  <si>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</si>
  <si>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</si>
  <si>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</si>
  <si>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</si>
  <si>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</si>
  <si>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</si>
  <si>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</si>
  <si>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</si>
  <si>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</si>
  <si>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</si>
  <si>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</si>
  <si>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</si>
  <si>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</si>
  <si>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</si>
  <si>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</si>
  <si>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</si>
  <si>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</si>
  <si>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</si>
  <si>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</si>
  <si>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</si>
  <si>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</si>
  <si>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</si>
  <si>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</si>
  <si>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</si>
  <si>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</si>
  <si>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</si>
  <si>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</si>
  <si>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</si>
  <si>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</si>
  <si>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</si>
  <si>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</si>
  <si>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</si>
  <si>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</si>
  <si>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</si>
  <si>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</si>
  <si>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</si>
  <si>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</si>
  <si>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</si>
  <si>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</si>
  <si>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</si>
  <si>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</si>
  <si>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</si>
  <si>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</si>
  <si>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</si>
  <si>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</si>
  <si>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</si>
  <si>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</si>
  <si>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</si>
  <si>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</si>
  <si>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</si>
  <si>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</si>
  <si>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</si>
  <si>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</si>
  <si>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</si>
  <si>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</si>
  <si>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</si>
  <si>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</si>
  <si>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</si>
  <si>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</si>
  <si>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</si>
  <si>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</si>
  <si>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</si>
  <si>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</si>
  <si>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</si>
  <si>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</si>
  <si>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</si>
  <si>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</si>
  <si>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</si>
  <si>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</si>
  <si>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</si>
  <si>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</si>
  <si>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</si>
  <si>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</si>
  <si>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</si>
  <si>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</si>
  <si>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</si>
  <si>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</si>
  <si>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</si>
  <si>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</si>
  <si>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</si>
  <si>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</si>
  <si>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</si>
  <si>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</si>
  <si>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</si>
  <si>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</si>
  <si>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</si>
  <si>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</si>
  <si>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</si>
  <si>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</si>
  <si>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</si>
  <si>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</si>
  <si>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</si>
  <si>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</si>
  <si>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</si>
  <si>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</si>
  <si>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</si>
  <si>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</si>
  <si>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</si>
  <si>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</si>
  <si>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</si>
  <si>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</si>
  <si>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</si>
  <si>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</si>
  <si>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</si>
  <si>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</si>
  <si>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</si>
  <si>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</si>
  <si>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</si>
  <si>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</si>
  <si>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</si>
  <si>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</si>
  <si>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</si>
  <si>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</si>
  <si>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</si>
  <si>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</si>
  <si>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</si>
  <si>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</si>
  <si>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</si>
  <si>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</si>
  <si>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</si>
  <si>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</si>
  <si>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</si>
  <si>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</si>
  <si>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</si>
  <si>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</si>
  <si>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</si>
  <si>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</si>
  <si>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</si>
  <si>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</si>
  <si>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</si>
  <si>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</si>
  <si>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</si>
  <si>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</si>
  <si>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</si>
  <si>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</si>
  <si>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</si>
  <si>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</si>
  <si>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</si>
  <si>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</si>
  <si>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</si>
  <si>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</si>
  <si>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</si>
  <si>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</si>
  <si>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</si>
  <si>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</si>
  <si>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</si>
  <si>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</si>
  <si>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</si>
  <si>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</si>
  <si>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</si>
  <si>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</si>
  <si>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</si>
  <si>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</si>
  <si>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</si>
  <si>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</si>
  <si>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</si>
  <si>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</si>
  <si>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</si>
  <si>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</si>
  <si>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</si>
  <si>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</si>
  <si>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</si>
  <si>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</si>
  <si>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</si>
  <si>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</si>
  <si>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</si>
  <si>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</si>
  <si>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</si>
  <si>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</si>
  <si>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</si>
  <si>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</si>
  <si>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</si>
  <si>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</si>
  <si>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</si>
  <si>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</si>
  <si>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</si>
  <si>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</si>
  <si>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</si>
  <si>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</si>
  <si>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</si>
  <si>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</si>
  <si>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</si>
  <si>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</si>
  <si>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</si>
  <si>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</si>
  <si>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</si>
  <si>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</si>
  <si>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</si>
  <si>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</si>
  <si>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</si>
  <si>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</si>
  <si>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</si>
  <si>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</si>
  <si>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</si>
  <si>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</si>
  <si>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</si>
  <si>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</si>
  <si>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</si>
  <si>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</si>
  <si>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</si>
  <si>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</si>
  <si>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</si>
  <si>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</si>
  <si>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</si>
  <si>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</si>
  <si>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</si>
  <si>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</si>
  <si>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</si>
  <si>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</si>
  <si>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</si>
  <si>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</si>
  <si>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</si>
  <si>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</si>
  <si>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</si>
  <si>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</si>
  <si>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</si>
  <si>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</si>
  <si>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</si>
  <si>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</si>
  <si>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</si>
  <si>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</si>
  <si>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</si>
  <si>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</si>
  <si>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</si>
  <si>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</si>
  <si>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</si>
  <si>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</si>
  <si>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</si>
  <si>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</si>
  <si>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</si>
  <si>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</si>
  <si>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</si>
  <si>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</si>
  <si>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</si>
  <si>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</si>
  <si>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</si>
  <si>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</si>
  <si>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</si>
  <si>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</si>
  <si>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</si>
  <si>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</si>
  <si>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</si>
  <si>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</si>
  <si>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</si>
  <si>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</si>
  <si>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</si>
  <si>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</si>
  <si>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</si>
  <si>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</si>
  <si>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</si>
  <si>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</si>
  <si>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</si>
  <si>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</si>
  <si>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</si>
  <si>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</si>
  <si>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</si>
  <si>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</si>
  <si>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</si>
  <si>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</si>
  <si>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</si>
  <si>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</si>
  <si>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</si>
  <si>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</si>
  <si>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</si>
  <si>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</si>
  <si>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</si>
  <si>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</si>
  <si>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</si>
  <si>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</si>
  <si>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</si>
  <si>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</si>
  <si>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</si>
  <si>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</si>
  <si>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</si>
  <si>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</si>
  <si>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</si>
  <si>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</si>
  <si>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</si>
  <si>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</si>
  <si>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</si>
  <si>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</si>
  <si>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</si>
  <si>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</si>
  <si>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</si>
  <si>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</si>
  <si>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</si>
  <si>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</si>
  <si>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</si>
  <si>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</si>
  <si>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</si>
  <si>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</si>
  <si>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</si>
  <si>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</si>
  <si>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</si>
  <si>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</si>
  <si>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</si>
  <si>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</si>
  <si>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</si>
  <si>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</si>
  <si>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</si>
  <si>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</si>
  <si>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</si>
  <si>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</si>
  <si>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</si>
  <si>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</si>
  <si>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</si>
  <si>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</si>
  <si>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</si>
  <si>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</si>
  <si>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</si>
  <si>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</si>
  <si>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</si>
  <si>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</si>
  <si>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</si>
  <si>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</si>
  <si>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</si>
  <si>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</si>
  <si>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</si>
  <si>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</si>
  <si>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</si>
  <si>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</si>
  <si>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</si>
  <si>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</si>
  <si>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</si>
  <si>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Kvotepris (NOK/tonn CO2)</t>
  </si>
  <si>
    <t>Fig3-35</t>
  </si>
  <si>
    <t>&gt; 0 euro</t>
  </si>
  <si>
    <t>&gt; 5 euro</t>
  </si>
  <si>
    <t>&gt; 30 euro</t>
  </si>
  <si>
    <t>&gt; 60 euro</t>
  </si>
  <si>
    <t>&gt; 90 euro</t>
  </si>
  <si>
    <t>&gt; 120 euro</t>
  </si>
  <si>
    <t>Pris</t>
  </si>
  <si>
    <t>Finland</t>
  </si>
  <si>
    <t>Sveits</t>
  </si>
  <si>
    <t>Kina</t>
  </si>
  <si>
    <t>Fig3-36</t>
  </si>
  <si>
    <t>EU-27</t>
  </si>
  <si>
    <t>Fig3-37</t>
  </si>
  <si>
    <t>Olje- og gassutvinning</t>
  </si>
  <si>
    <t>Industri og bergverk</t>
  </si>
  <si>
    <t>Energiforsyning</t>
  </si>
  <si>
    <t>Oppvarming</t>
  </si>
  <si>
    <t>Veitrafikk</t>
  </si>
  <si>
    <t>Luftfart, sjøfart og fiske</t>
  </si>
  <si>
    <t>Jordbruk</t>
  </si>
  <si>
    <t>Andre kilder</t>
  </si>
  <si>
    <t>Fig3-38</t>
  </si>
  <si>
    <t>1990</t>
  </si>
  <si>
    <t>1991</t>
  </si>
  <si>
    <t>1992</t>
  </si>
  <si>
    <t>1993</t>
  </si>
  <si>
    <t>1994</t>
  </si>
  <si>
    <t>1995</t>
  </si>
  <si>
    <t>2022*</t>
  </si>
  <si>
    <t>0</t>
  </si>
  <si>
    <t>0.1</t>
  </si>
  <si>
    <t>0.3</t>
  </si>
  <si>
    <t>1.4</t>
  </si>
  <si>
    <t>5.5</t>
  </si>
  <si>
    <t>17.1</t>
  </si>
  <si>
    <t>15.7</t>
  </si>
  <si>
    <t>20.85</t>
  </si>
  <si>
    <t>31.2</t>
  </si>
  <si>
    <t>42.4</t>
  </si>
  <si>
    <t>64.5</t>
  </si>
  <si>
    <t>78</t>
  </si>
  <si>
    <t>Andel nye elbiler</t>
  </si>
  <si>
    <t>Fig3-39</t>
  </si>
  <si>
    <t>Samlede utslipp</t>
  </si>
  <si>
    <t>Fremskr. Totalt</t>
  </si>
  <si>
    <t>Fremskr. Fastlands-N.</t>
  </si>
  <si>
    <t>Norge medregnet skog og annen arealbruk</t>
  </si>
  <si>
    <t>Fremskr. Norge medregnet skog og annen arealbruk</t>
  </si>
  <si>
    <t>Fig3-40</t>
  </si>
  <si>
    <t>Befolkning, millioner (venstre akse)</t>
  </si>
  <si>
    <t>Fremskrivning, befolkning</t>
  </si>
  <si>
    <t>Veitrafikk, utslipp per person (høyre akse)</t>
  </si>
  <si>
    <t>Fremskrivning, veitrafikk</t>
  </si>
  <si>
    <t>Fig3-41</t>
  </si>
  <si>
    <t>NOX</t>
  </si>
  <si>
    <t>Fremskrivning NOX</t>
  </si>
  <si>
    <t>NH3 (høyre skala)</t>
  </si>
  <si>
    <t>Fremskriving NH3</t>
  </si>
  <si>
    <t>Forpliktelse, NOX</t>
  </si>
  <si>
    <t>Forpliktelse, NH3 (høyre skala)</t>
  </si>
  <si>
    <t>Fig3-42</t>
  </si>
  <si>
    <t>SO2</t>
  </si>
  <si>
    <t>Fremskrivning SO2</t>
  </si>
  <si>
    <t>NMVOC (høyre skala)</t>
  </si>
  <si>
    <t>Fremskr. NMVOC (høyre skala)</t>
  </si>
  <si>
    <t>Forpliktelse, SO2</t>
  </si>
  <si>
    <t>Forpliktelse, NMVOC (høyre skala)</t>
  </si>
  <si>
    <t>Fig3-43</t>
  </si>
  <si>
    <t>PM2.5</t>
  </si>
  <si>
    <t>Forpliktelse PM2.5</t>
  </si>
  <si>
    <t>Fig3-44</t>
  </si>
  <si>
    <t>Strukturelt oljekorrigert budsjettunderskudd i prosent av trend-BNP for Fastlands-Norge. Endring fra året før (budsjettimpuls)</t>
  </si>
  <si>
    <t>Strukturelt oljekorrigert budsjettunderskudd. Prosent av Statens pensjonsfond utland</t>
  </si>
  <si>
    <t>Strukturelt oljekorrigert budsjettunderskudd. Prosent av trend-BNP for Fastlands-Norge</t>
  </si>
  <si>
    <t>Samlet overskudd i statsbudsjettet og Statens pensjonsfond. Prosent av trend-BNP for Fastlands-Norge</t>
  </si>
  <si>
    <t>Utgifter i offentlig forvaltning. Prosent av BNP for Fastlands-Norge</t>
  </si>
  <si>
    <t>Statsbudsjettets reelle, underliggende utgiftsvekst. Prosentvis endring fra året før</t>
  </si>
  <si>
    <t>Markedsverdien av Statens pensjonsfond utland. Mrd. kroner</t>
  </si>
  <si>
    <t>Bruken av fondsmidler som andel av utgifter i statsbudsjettet. Prosent</t>
  </si>
  <si>
    <t>Netto driftsresultat og disposisjonsfond i kommunesektoren. Prosent av driftsinntekter</t>
  </si>
  <si>
    <t>Nettofinansinvesteringer og nettogjeld i kommunesektoren. Prosent av inntekter</t>
  </si>
  <si>
    <t>Merinntekter og mindreutgifter. Avvik mellom anslag i saldert budsjett og oppdaterte tall for realveksten i frie inntekter, merkostnader til demografi og pensjon. Mrd. 2022-kroner</t>
  </si>
  <si>
    <t>Offentlig forvaltnings nettofinansinvesteringer. Prosent av BNP</t>
  </si>
  <si>
    <t>Offentlige skatte- og avgiftsinntekter. Prosent av BNP</t>
  </si>
  <si>
    <t>Utviklingen i frie inntekter med korrigeringer. Mrd. 2023-kroner</t>
  </si>
  <si>
    <t>Utgifter i offentlig forvaltning. Prosent av BNP</t>
  </si>
  <si>
    <t>Offentlig konsum. Prosent av BNP</t>
  </si>
  <si>
    <t>Offentlig forvaltnings bruttoinvesteringer i realkapital. Prosent av BNP</t>
  </si>
  <si>
    <t>Offentlig forvaltnings nettofordringer. Prosent av BNP</t>
  </si>
  <si>
    <t>Spotpriser i ulike prisområder, august 2018-juli 2022. Terminpriser f.o.m. august 2022. Øre/kWh</t>
  </si>
  <si>
    <t>Anslag for oljepengebruk som andel av Statens pensjonsfond utland (SPU) med og uten korreksjon i 2022 og 2023</t>
  </si>
  <si>
    <t>Ledighetsgap, endringer i strukturelt oljekorrigert budsjettunderskudd og endringer i aktivitetskorreksjoner mv. Prosent og endring fra året før i prosent av trend-BNP for Fastlands-Norge</t>
  </si>
  <si>
    <t>Strukturelt underskudd og 3 pst.-baner basert på ulike forutsetninger om gassprisene. Prosent av trend-BNP for Fastlands-Norge</t>
  </si>
  <si>
    <t>Strukturelt oljekorrigert budsjettunderskudd og ulike måter å operasjonalisere den langsiktige rettesnoren for bruk av fondsmidler</t>
  </si>
  <si>
    <t>Husholdningenes gjeldsbelastning, gjeldsbetjeningsgrad og rentebelastning. 1. kv. 1983 – 2. kv. 2022</t>
  </si>
  <si>
    <t>Boligpriser i forhold til disponibel inntekt. Prosent. 1. kv. 1983 – 2. kv. 2022. Indeks. 4. kv. 1998 = 100</t>
  </si>
  <si>
    <t>Ren kjernekapital i prosent av risikovektede eiendeler (ren kjernekapitaldekning) i norske banker og minste- og bufferkrav til ren kjernekapitaldekning</t>
  </si>
  <si>
    <t xml:space="preserve">Likviditetsreserve og langsiktig finansiering i prosent av lite likvide eiendeler i (NSFR-dekning) i norske banker </t>
  </si>
  <si>
    <t>Arbeidsmarkedstiltak for arbeidssøkere</t>
  </si>
  <si>
    <t>Mottakere av helserelaterte trygdeytelser. Antall (1 000) og prosent</t>
  </si>
  <si>
    <t>Nye mottakere av uføretrygd etter uføregrad. Prosentandel. 1. halvår 2022</t>
  </si>
  <si>
    <t>Årslønnsvekst (pst.) og registrert arbeidsledige (pst. av arbeidsstyrken)</t>
  </si>
  <si>
    <t>Gjennomsnittlig årlig prosentvis vekst i reallønn</t>
  </si>
  <si>
    <t>Utestående markedsgjeld, mrd. kroner</t>
  </si>
  <si>
    <r>
      <t>Utslippspris i EUs kvotehandelssystem. Kroner per tonn CO</t>
    </r>
    <r>
      <rPr>
        <vertAlign val="sub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-ekvivalenter</t>
    </r>
  </si>
  <si>
    <t>Effektive karbonpriser i utvalgte land. Andel utslipp priset over ulike nivå</t>
  </si>
  <si>
    <t>Andel nullutslippsbiler av nyregisterte personbiler i utvalgte land</t>
  </si>
  <si>
    <t>Utslipp av klimagasser etter sektor</t>
  </si>
  <si>
    <t>Andel elbiler av nye personbiler</t>
  </si>
  <si>
    <r>
      <t>Utslipp av klimagasser. Tonn CO</t>
    </r>
    <r>
      <rPr>
        <vertAlign val="sub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-ekvivalenter per person</t>
    </r>
  </si>
  <si>
    <t>Utslipp fra veitrafikk per person og befolkningsutvikling</t>
  </si>
  <si>
    <r>
      <t>Utslipp av NO</t>
    </r>
    <r>
      <rPr>
        <vertAlign val="subscript"/>
        <sz val="11"/>
        <color theme="1"/>
        <rFont val="Open Sans"/>
        <family val="2"/>
      </rPr>
      <t>X</t>
    </r>
    <r>
      <rPr>
        <sz val="11"/>
        <color theme="1"/>
        <rFont val="Open Sans"/>
        <family val="2"/>
      </rPr>
      <t xml:space="preserve"> og ammoniakk. Tonn</t>
    </r>
  </si>
  <si>
    <t>Utslipp av svoveldioksid og flyktige organiske gasser. Tonn</t>
  </si>
  <si>
    <r>
      <t>Utslipp av partikler (PM</t>
    </r>
    <r>
      <rPr>
        <vertAlign val="subscript"/>
        <sz val="11"/>
        <color theme="1"/>
        <rFont val="Open Sans"/>
        <family val="2"/>
      </rPr>
      <t>2,5</t>
    </r>
    <r>
      <rPr>
        <sz val="11"/>
        <color theme="1"/>
        <rFont val="Open Sans"/>
        <family val="2"/>
      </rPr>
      <t>). Tonn.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</si>
</sst>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vertAlign val="subscript"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tabSelected="1" workbookViewId="0"/>
  </sheetViews>
  <sheetFormatPr baseColWidth="10" defaultColWidth="9.1796875" defaultRowHeight="16.5" x14ac:dyDescent="0.45"/>
  <cols>
    <col min="1" max="1" width="20.7265625" style="1" customWidth="1"/>
    <col min="2" max="2" width="160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45">
      <c r="A2" s="1" t="str">
        <f>HYPERLINK("#'Fig3-1'!A1", "Fig3-1")</f>
        <v>Fig3-1</v>
      </c>
      <c r="B2" s="1" t="s">
        <v>2421</v>
      </c>
    </row>
    <row r="3" spans="1:2" x14ac:dyDescent="0.45">
      <c r="A3" s="1" t="str">
        <f>HYPERLINK("#'Fig3-2'!A1", "Fig3-2")</f>
        <v>Fig3-2</v>
      </c>
      <c r="B3" s="1" t="s">
        <v>2422</v>
      </c>
    </row>
    <row r="4" spans="1:2" x14ac:dyDescent="0.45">
      <c r="A4" s="1" t="str">
        <f>HYPERLINK("#'Fig3-3'!A1", "Fig3-3")</f>
        <v>Fig3-3</v>
      </c>
      <c r="B4" s="1" t="s">
        <v>2423</v>
      </c>
    </row>
    <row r="5" spans="1:2" x14ac:dyDescent="0.45">
      <c r="A5" s="1" t="str">
        <f>HYPERLINK("#'Fig3-4'!A1", "Fig3-4")</f>
        <v>Fig3-4</v>
      </c>
      <c r="B5" s="1" t="s">
        <v>2424</v>
      </c>
    </row>
    <row r="6" spans="1:2" x14ac:dyDescent="0.45">
      <c r="A6" s="1" t="str">
        <f>HYPERLINK("#'Fig3-5'!A1", "Fig3-5")</f>
        <v>Fig3-5</v>
      </c>
      <c r="B6" s="1" t="s">
        <v>2425</v>
      </c>
    </row>
    <row r="7" spans="1:2" x14ac:dyDescent="0.45">
      <c r="A7" s="1" t="str">
        <f>HYPERLINK("#'Fig3-6'!A1", "Fig3-6")</f>
        <v>Fig3-6</v>
      </c>
      <c r="B7" s="1" t="s">
        <v>2426</v>
      </c>
    </row>
    <row r="8" spans="1:2" x14ac:dyDescent="0.45">
      <c r="A8" s="1" t="str">
        <f>HYPERLINK("#'Fig3-7'!A1", "Fig3-7")</f>
        <v>Fig3-7</v>
      </c>
      <c r="B8" s="3" t="s">
        <v>2427</v>
      </c>
    </row>
    <row r="9" spans="1:2" x14ac:dyDescent="0.45">
      <c r="A9" s="1" t="str">
        <f>HYPERLINK("#'Fig3-8'!A1", "Fig3-8")</f>
        <v>Fig3-8</v>
      </c>
      <c r="B9" s="1" t="s">
        <v>2428</v>
      </c>
    </row>
    <row r="10" spans="1:2" x14ac:dyDescent="0.45">
      <c r="A10" s="1" t="str">
        <f>HYPERLINK("#'Fig3-9'!A1", "Fig3-9")</f>
        <v>Fig3-9</v>
      </c>
      <c r="B10" s="1" t="s">
        <v>2429</v>
      </c>
    </row>
    <row r="11" spans="1:2" x14ac:dyDescent="0.45">
      <c r="A11" s="1" t="str">
        <f>HYPERLINK("#'Fig3-10'!A1", "Fig3-10")</f>
        <v>Fig3-10</v>
      </c>
      <c r="B11" s="1" t="s">
        <v>2430</v>
      </c>
    </row>
    <row r="12" spans="1:2" x14ac:dyDescent="0.45">
      <c r="A12" s="1" t="str">
        <f>HYPERLINK("#'Fig3-11'!A1", "Fig3-11")</f>
        <v>Fig3-11</v>
      </c>
      <c r="B12" s="1" t="s">
        <v>2431</v>
      </c>
    </row>
    <row r="13" spans="1:2" x14ac:dyDescent="0.45">
      <c r="A13" s="1" t="str">
        <f>HYPERLINK("#'Fig3-12'!A1", "Fig3-12")</f>
        <v>Fig3-12</v>
      </c>
      <c r="B13" s="1" t="s">
        <v>2434</v>
      </c>
    </row>
    <row r="14" spans="1:2" x14ac:dyDescent="0.45">
      <c r="A14" s="1" t="str">
        <f>HYPERLINK("#'Fig3-13'!A1", "Fig3-13")</f>
        <v>Fig3-13</v>
      </c>
      <c r="B14" s="1" t="s">
        <v>2432</v>
      </c>
    </row>
    <row r="15" spans="1:2" x14ac:dyDescent="0.45">
      <c r="A15" s="1" t="str">
        <f>HYPERLINK("#'Fig3-14'!A1", "Fig3-14")</f>
        <v>Fig3-14</v>
      </c>
      <c r="B15" s="1" t="s">
        <v>2433</v>
      </c>
    </row>
    <row r="16" spans="1:2" x14ac:dyDescent="0.45">
      <c r="A16" s="1" t="str">
        <f>HYPERLINK("#'Fig3-15'!A1", "Fig3-15")</f>
        <v>Fig3-15</v>
      </c>
      <c r="B16" s="1" t="s">
        <v>2435</v>
      </c>
    </row>
    <row r="17" spans="1:2" x14ac:dyDescent="0.45">
      <c r="A17" s="1" t="str">
        <f>HYPERLINK("#'Fig3-16'!A1", "Fig3-16")</f>
        <v>Fig3-16</v>
      </c>
      <c r="B17" s="1" t="s">
        <v>2436</v>
      </c>
    </row>
    <row r="18" spans="1:2" x14ac:dyDescent="0.45">
      <c r="A18" s="1" t="str">
        <f>HYPERLINK("#'Fig3-17'!A1", "Fig3-17")</f>
        <v>Fig3-17</v>
      </c>
      <c r="B18" s="1" t="s">
        <v>2437</v>
      </c>
    </row>
    <row r="19" spans="1:2" x14ac:dyDescent="0.45">
      <c r="A19" s="1" t="str">
        <f>HYPERLINK("#'Fig3-18'!A1", "Fig3-18")</f>
        <v>Fig3-18</v>
      </c>
      <c r="B19" s="1" t="s">
        <v>2438</v>
      </c>
    </row>
    <row r="20" spans="1:2" x14ac:dyDescent="0.45">
      <c r="A20" s="1" t="str">
        <f>HYPERLINK("#'Fig3-20'!A1", "Fig3-20")</f>
        <v>Fig3-20</v>
      </c>
      <c r="B20" s="1" t="s">
        <v>2439</v>
      </c>
    </row>
    <row r="21" spans="1:2" x14ac:dyDescent="0.45">
      <c r="A21" s="1" t="str">
        <f>HYPERLINK("#'Fig3-21'!A1", "Fig3-21")</f>
        <v>Fig3-21</v>
      </c>
      <c r="B21" s="1" t="s">
        <v>2440</v>
      </c>
    </row>
    <row r="22" spans="1:2" x14ac:dyDescent="0.45">
      <c r="A22" s="1" t="str">
        <f>HYPERLINK("#'Fig3-22'!A1", "Fig3-22")</f>
        <v>Fig3-22</v>
      </c>
      <c r="B22" s="1" t="s">
        <v>2441</v>
      </c>
    </row>
    <row r="23" spans="1:2" x14ac:dyDescent="0.45">
      <c r="A23" s="1" t="str">
        <f>HYPERLINK("#'Fig3-23'!A1", "Fig3-23")</f>
        <v>Fig3-23</v>
      </c>
      <c r="B23" s="1" t="s">
        <v>2442</v>
      </c>
    </row>
    <row r="24" spans="1:2" x14ac:dyDescent="0.45">
      <c r="A24" s="1" t="str">
        <f>HYPERLINK("#'Fig3-24'!A1", "Fig3-24")</f>
        <v>Fig3-24</v>
      </c>
      <c r="B24" s="1" t="s">
        <v>2443</v>
      </c>
    </row>
    <row r="25" spans="1:2" x14ac:dyDescent="0.45">
      <c r="A25" s="1" t="str">
        <f>HYPERLINK("#'Fig3-25'!A1", "Fig3-25")</f>
        <v>Fig3-25</v>
      </c>
      <c r="B25" s="1" t="s">
        <v>2444</v>
      </c>
    </row>
    <row r="26" spans="1:2" x14ac:dyDescent="0.45">
      <c r="A26" s="1" t="str">
        <f>HYPERLINK("#'Fig3-26'!A1", "Fig3-26")</f>
        <v>Fig3-26</v>
      </c>
      <c r="B26" s="1" t="s">
        <v>2445</v>
      </c>
    </row>
    <row r="27" spans="1:2" x14ac:dyDescent="0.45">
      <c r="A27" s="1" t="str">
        <f>HYPERLINK("#'Fig3-27'!A1", "Fig3-27")</f>
        <v>Fig3-27</v>
      </c>
      <c r="B27" s="3" t="s">
        <v>2446</v>
      </c>
    </row>
    <row r="28" spans="1:2" x14ac:dyDescent="0.45">
      <c r="A28" s="1" t="str">
        <f>HYPERLINK("#'Fig3-28'!A1", "Fig3-28")</f>
        <v>Fig3-28</v>
      </c>
      <c r="B28" s="1" t="s">
        <v>2447</v>
      </c>
    </row>
    <row r="29" spans="1:2" x14ac:dyDescent="0.45">
      <c r="A29" s="1" t="str">
        <f>HYPERLINK("#'Fig3-29'!A1", "Fig3-29")</f>
        <v>Fig3-29</v>
      </c>
      <c r="B29" s="1" t="s">
        <v>2448</v>
      </c>
    </row>
    <row r="30" spans="1:2" x14ac:dyDescent="0.45">
      <c r="A30" s="1" t="str">
        <f>HYPERLINK("#'Fig3-30'!A1", "Fig3-30")</f>
        <v>Fig3-30</v>
      </c>
      <c r="B30" s="1" t="s">
        <v>2449</v>
      </c>
    </row>
    <row r="31" spans="1:2" x14ac:dyDescent="0.45">
      <c r="A31" s="1" t="str">
        <f>HYPERLINK("#'Fig3-31'!A1", "Fig3-31")</f>
        <v>Fig3-31</v>
      </c>
      <c r="B31" s="1" t="s">
        <v>2450</v>
      </c>
    </row>
    <row r="32" spans="1:2" x14ac:dyDescent="0.45">
      <c r="A32" s="1" t="str">
        <f>HYPERLINK("#'Fig3-32'!A1", "Fig3-32")</f>
        <v>Fig3-32</v>
      </c>
      <c r="B32" s="1" t="s">
        <v>2451</v>
      </c>
    </row>
    <row r="33" spans="1:2" x14ac:dyDescent="0.45">
      <c r="A33" s="1" t="str">
        <f>HYPERLINK("#'Fig3-33'!A1", "Fig3-33")</f>
        <v>Fig3-33</v>
      </c>
      <c r="B33" s="1" t="s">
        <v>2452</v>
      </c>
    </row>
    <row r="34" spans="1:2" x14ac:dyDescent="0.45">
      <c r="A34" s="1" t="str">
        <f>HYPERLINK("#'Fig3-34'!A1", "Fig3-34")</f>
        <v>Fig3-34</v>
      </c>
      <c r="B34" s="1" t="s">
        <v>2453</v>
      </c>
    </row>
    <row r="35" spans="1:2" x14ac:dyDescent="0.45">
      <c r="A35" s="1" t="str">
        <f>HYPERLINK("#'Fig3-35'!A1", "Fig3-35")</f>
        <v>Fig3-35</v>
      </c>
      <c r="B35" s="1" t="s">
        <v>2454</v>
      </c>
    </row>
    <row r="36" spans="1:2" x14ac:dyDescent="0.45">
      <c r="A36" s="1" t="str">
        <f>HYPERLINK("#'Fig3-36'!A1", "Fig3-36")</f>
        <v>Fig3-36</v>
      </c>
      <c r="B36" s="1" t="s">
        <v>2455</v>
      </c>
    </row>
    <row r="37" spans="1:2" x14ac:dyDescent="0.45">
      <c r="A37" s="1" t="str">
        <f>HYPERLINK("#'Fig3-37'!A1", "Fig3-37")</f>
        <v>Fig3-37</v>
      </c>
      <c r="B37" s="1" t="s">
        <v>2456</v>
      </c>
    </row>
    <row r="38" spans="1:2" x14ac:dyDescent="0.45">
      <c r="A38" s="1" t="str">
        <f>HYPERLINK("#'Fig3-38'!A1", "Fig3-38")</f>
        <v>Fig3-38</v>
      </c>
      <c r="B38" s="1" t="s">
        <v>2457</v>
      </c>
    </row>
    <row r="39" spans="1:2" x14ac:dyDescent="0.45">
      <c r="A39" s="1" t="str">
        <f>HYPERLINK("#'Fig3-39'!A1", "Fig3-39")</f>
        <v>Fig3-39</v>
      </c>
      <c r="B39" s="1" t="s">
        <v>2458</v>
      </c>
    </row>
    <row r="40" spans="1:2" x14ac:dyDescent="0.45">
      <c r="A40" s="1" t="str">
        <f>HYPERLINK("#'Fig3-40'!A1", "Fig3-40")</f>
        <v>Fig3-40</v>
      </c>
      <c r="B40" s="3" t="s">
        <v>2459</v>
      </c>
    </row>
    <row r="41" spans="1:2" x14ac:dyDescent="0.45">
      <c r="A41" s="1" t="str">
        <f>HYPERLINK("#'Fig3-41'!A1", "Fig3-41")</f>
        <v>Fig3-41</v>
      </c>
      <c r="B41" s="1" t="s">
        <v>2460</v>
      </c>
    </row>
    <row r="42" spans="1:2" x14ac:dyDescent="0.45">
      <c r="A42" s="1" t="str">
        <f>HYPERLINK("#'Fig3-42'!A1", "Fig3-42")</f>
        <v>Fig3-42</v>
      </c>
      <c r="B42" s="1" t="s">
        <v>2461</v>
      </c>
    </row>
    <row r="43" spans="1:2" x14ac:dyDescent="0.45">
      <c r="A43" s="1" t="str">
        <f>HYPERLINK("#'Fig3-43'!A1", "Fig3-43")</f>
        <v>Fig3-43</v>
      </c>
      <c r="B43" s="1" t="s">
        <v>2462</v>
      </c>
    </row>
    <row r="44" spans="1:2" x14ac:dyDescent="0.45">
      <c r="A44" s="1" t="str">
        <f>HYPERLINK("#'Fig3-44'!A1", "Fig3-44")</f>
        <v>Fig3-44</v>
      </c>
      <c r="B44" s="1" t="s">
        <v>2463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59</v>
      </c>
    </row>
    <row r="3" spans="1:4" x14ac:dyDescent="0.35">
      <c r="A3" s="2" t="s">
        <v>2</v>
      </c>
      <c r="B3" s="2" t="s">
        <v>56</v>
      </c>
      <c r="C3" s="2" t="s">
        <v>57</v>
      </c>
      <c r="D3" s="2" t="s">
        <v>58</v>
      </c>
    </row>
    <row r="4" spans="1:4" x14ac:dyDescent="0.45">
      <c r="A4" s="1">
        <v>2005</v>
      </c>
      <c r="B4" s="1">
        <v>2.4</v>
      </c>
      <c r="D4" s="1">
        <v>4.8</v>
      </c>
    </row>
    <row r="5" spans="1:4" x14ac:dyDescent="0.45">
      <c r="A5" s="1">
        <v>2006</v>
      </c>
      <c r="B5" s="1">
        <v>4.9000000000000004</v>
      </c>
      <c r="D5" s="1">
        <v>7.8</v>
      </c>
    </row>
    <row r="6" spans="1:4" x14ac:dyDescent="0.45">
      <c r="A6" s="1">
        <v>2007</v>
      </c>
      <c r="B6" s="1">
        <v>1.3</v>
      </c>
      <c r="D6" s="1">
        <v>6.9</v>
      </c>
    </row>
    <row r="7" spans="1:4" x14ac:dyDescent="0.45">
      <c r="A7" s="1">
        <v>2008</v>
      </c>
      <c r="B7" s="1">
        <v>-1</v>
      </c>
      <c r="D7" s="1">
        <v>5.2</v>
      </c>
    </row>
    <row r="8" spans="1:4" x14ac:dyDescent="0.45">
      <c r="A8" s="1">
        <v>2009</v>
      </c>
      <c r="B8" s="1">
        <v>1.6</v>
      </c>
      <c r="D8" s="1">
        <v>5.8</v>
      </c>
    </row>
    <row r="9" spans="1:4" x14ac:dyDescent="0.45">
      <c r="A9" s="1">
        <v>2010</v>
      </c>
      <c r="B9" s="1">
        <v>1.8</v>
      </c>
      <c r="D9" s="1">
        <v>6.3</v>
      </c>
    </row>
    <row r="10" spans="1:4" x14ac:dyDescent="0.45">
      <c r="A10" s="1">
        <v>2011</v>
      </c>
      <c r="B10" s="1">
        <v>1.4</v>
      </c>
      <c r="D10" s="1">
        <v>6.4</v>
      </c>
    </row>
    <row r="11" spans="1:4" x14ac:dyDescent="0.45">
      <c r="A11" s="1">
        <v>2012</v>
      </c>
      <c r="B11" s="1">
        <v>2</v>
      </c>
      <c r="D11" s="1">
        <v>6.8</v>
      </c>
    </row>
    <row r="12" spans="1:4" x14ac:dyDescent="0.45">
      <c r="A12" s="1">
        <v>2013</v>
      </c>
      <c r="B12" s="1">
        <v>1.5</v>
      </c>
      <c r="D12" s="1">
        <v>6.8</v>
      </c>
    </row>
    <row r="13" spans="1:4" x14ac:dyDescent="0.45">
      <c r="A13" s="1">
        <v>2014</v>
      </c>
      <c r="B13" s="1">
        <v>1.5</v>
      </c>
      <c r="C13" s="1">
        <v>2</v>
      </c>
      <c r="D13" s="1">
        <v>6.9</v>
      </c>
    </row>
    <row r="14" spans="1:4" x14ac:dyDescent="0.45">
      <c r="A14" s="1">
        <v>2015</v>
      </c>
      <c r="B14" s="1">
        <v>3.2</v>
      </c>
      <c r="C14" s="1">
        <v>2</v>
      </c>
      <c r="D14" s="1">
        <v>8.1999999999999993</v>
      </c>
    </row>
    <row r="15" spans="1:4" x14ac:dyDescent="0.45">
      <c r="A15" s="1">
        <v>2016</v>
      </c>
      <c r="B15" s="1">
        <v>4.2</v>
      </c>
      <c r="C15" s="1">
        <v>2</v>
      </c>
      <c r="D15" s="1">
        <v>10.199999999999999</v>
      </c>
    </row>
    <row r="16" spans="1:4" x14ac:dyDescent="0.45">
      <c r="A16" s="1">
        <v>2017</v>
      </c>
      <c r="B16" s="1">
        <v>3.9</v>
      </c>
      <c r="C16" s="1">
        <v>2</v>
      </c>
      <c r="D16" s="1">
        <v>11.4</v>
      </c>
    </row>
    <row r="17" spans="1:4" x14ac:dyDescent="0.45">
      <c r="A17" s="1">
        <v>2018</v>
      </c>
      <c r="B17" s="1">
        <v>2.8</v>
      </c>
      <c r="C17" s="1">
        <v>2</v>
      </c>
      <c r="D17" s="1">
        <v>12.2</v>
      </c>
    </row>
    <row r="18" spans="1:4" x14ac:dyDescent="0.45">
      <c r="A18" s="1">
        <v>2019</v>
      </c>
      <c r="B18" s="1">
        <v>2</v>
      </c>
      <c r="C18" s="1">
        <v>2</v>
      </c>
      <c r="D18" s="1">
        <v>11.9</v>
      </c>
    </row>
    <row r="19" spans="1:4" x14ac:dyDescent="0.45">
      <c r="A19" s="1">
        <v>2020</v>
      </c>
      <c r="B19" s="1">
        <v>3.1</v>
      </c>
      <c r="C19" s="1">
        <v>2</v>
      </c>
      <c r="D19" s="1">
        <v>11.8</v>
      </c>
    </row>
    <row r="20" spans="1:4" x14ac:dyDescent="0.45">
      <c r="A20" s="1">
        <v>2021</v>
      </c>
      <c r="B20" s="1">
        <v>4.7</v>
      </c>
      <c r="C20" s="1">
        <v>2</v>
      </c>
      <c r="D20" s="1">
        <v>13.7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9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62</v>
      </c>
    </row>
    <row r="3" spans="1:3" x14ac:dyDescent="0.35">
      <c r="A3" s="2" t="s">
        <v>2</v>
      </c>
      <c r="B3" s="2" t="s">
        <v>60</v>
      </c>
      <c r="C3" s="2" t="s">
        <v>61</v>
      </c>
    </row>
    <row r="4" spans="1:3" x14ac:dyDescent="0.45">
      <c r="A4" s="1">
        <v>2006</v>
      </c>
      <c r="B4" s="1">
        <v>0.2</v>
      </c>
      <c r="C4" s="1">
        <v>19.5</v>
      </c>
    </row>
    <row r="5" spans="1:3" x14ac:dyDescent="0.45">
      <c r="A5" s="1">
        <v>2007</v>
      </c>
      <c r="B5" s="1">
        <v>-4</v>
      </c>
      <c r="C5" s="1">
        <v>19.8</v>
      </c>
    </row>
    <row r="6" spans="1:3" x14ac:dyDescent="0.45">
      <c r="A6" s="1">
        <v>2008</v>
      </c>
      <c r="B6" s="1">
        <v>-7.2</v>
      </c>
      <c r="C6" s="1">
        <v>30.8</v>
      </c>
    </row>
    <row r="7" spans="1:3" x14ac:dyDescent="0.45">
      <c r="A7" s="1">
        <v>2009</v>
      </c>
      <c r="B7" s="1">
        <v>-6.4</v>
      </c>
      <c r="C7" s="1">
        <v>33.299999999999997</v>
      </c>
    </row>
    <row r="8" spans="1:3" x14ac:dyDescent="0.45">
      <c r="A8" s="1">
        <v>2010</v>
      </c>
      <c r="B8" s="1">
        <v>-5.7</v>
      </c>
      <c r="C8" s="1">
        <v>36.9</v>
      </c>
    </row>
    <row r="9" spans="1:3" x14ac:dyDescent="0.45">
      <c r="A9" s="1">
        <v>2011</v>
      </c>
      <c r="B9" s="1">
        <v>-4.3</v>
      </c>
      <c r="C9" s="1">
        <v>41.2</v>
      </c>
    </row>
    <row r="10" spans="1:3" x14ac:dyDescent="0.45">
      <c r="A10" s="1">
        <v>2012</v>
      </c>
      <c r="B10" s="1">
        <v>-3.9</v>
      </c>
      <c r="C10" s="1">
        <v>39.6</v>
      </c>
    </row>
    <row r="11" spans="1:3" x14ac:dyDescent="0.45">
      <c r="A11" s="1">
        <v>2013</v>
      </c>
      <c r="B11" s="1">
        <v>-5</v>
      </c>
      <c r="C11" s="1">
        <v>41.7</v>
      </c>
    </row>
    <row r="12" spans="1:3" x14ac:dyDescent="0.45">
      <c r="A12" s="1">
        <v>2014</v>
      </c>
      <c r="B12" s="1">
        <v>-5.5</v>
      </c>
      <c r="C12" s="1">
        <v>46.1</v>
      </c>
    </row>
    <row r="13" spans="1:3" x14ac:dyDescent="0.45">
      <c r="A13" s="1">
        <v>2015</v>
      </c>
      <c r="B13" s="1">
        <v>-3.1</v>
      </c>
      <c r="C13" s="1">
        <v>44.9</v>
      </c>
    </row>
    <row r="14" spans="1:3" x14ac:dyDescent="0.45">
      <c r="A14" s="1">
        <v>2016</v>
      </c>
      <c r="B14" s="1">
        <v>-2.6</v>
      </c>
      <c r="C14" s="1">
        <v>44.1</v>
      </c>
    </row>
    <row r="15" spans="1:3" x14ac:dyDescent="0.45">
      <c r="A15" s="1">
        <v>2017</v>
      </c>
      <c r="B15" s="1">
        <v>-2.4</v>
      </c>
      <c r="C15" s="1">
        <v>43.6</v>
      </c>
    </row>
    <row r="16" spans="1:3" x14ac:dyDescent="0.45">
      <c r="A16" s="1">
        <v>2018</v>
      </c>
      <c r="B16" s="1">
        <v>-3.8</v>
      </c>
      <c r="C16" s="1">
        <v>44.3</v>
      </c>
    </row>
    <row r="17" spans="1:3" x14ac:dyDescent="0.45">
      <c r="A17" s="1">
        <v>2019</v>
      </c>
      <c r="B17" s="1">
        <v>-5.8</v>
      </c>
      <c r="C17" s="1">
        <v>47.3</v>
      </c>
    </row>
    <row r="18" spans="1:3" x14ac:dyDescent="0.45">
      <c r="A18" s="1">
        <v>2020</v>
      </c>
      <c r="B18" s="1">
        <v>-4.2</v>
      </c>
      <c r="C18" s="1">
        <v>48.4</v>
      </c>
    </row>
    <row r="19" spans="1:3" x14ac:dyDescent="0.45">
      <c r="A19" s="1">
        <v>2021</v>
      </c>
      <c r="B19" s="1">
        <v>-1.6</v>
      </c>
      <c r="C19" s="1">
        <v>46.9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2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67</v>
      </c>
    </row>
    <row r="3" spans="1:4" x14ac:dyDescent="0.35">
      <c r="A3" s="2" t="s">
        <v>10</v>
      </c>
      <c r="B3" s="2" t="s">
        <v>64</v>
      </c>
      <c r="C3" s="2" t="s">
        <v>65</v>
      </c>
      <c r="D3" s="2" t="s">
        <v>66</v>
      </c>
    </row>
    <row r="4" spans="1:4" x14ac:dyDescent="0.45">
      <c r="A4" s="1" t="s">
        <v>63</v>
      </c>
      <c r="B4" s="1">
        <v>0.2</v>
      </c>
      <c r="C4" s="1">
        <v>1.5</v>
      </c>
      <c r="D4" s="1">
        <v>5</v>
      </c>
    </row>
    <row r="5" spans="1:4" x14ac:dyDescent="0.45">
      <c r="A5" s="1" t="s">
        <v>39</v>
      </c>
      <c r="B5" s="1">
        <v>-0.4</v>
      </c>
      <c r="C5" s="1">
        <v>1.3</v>
      </c>
      <c r="D5" s="1">
        <v>-1.9</v>
      </c>
    </row>
    <row r="6" spans="1:4" x14ac:dyDescent="0.45">
      <c r="A6" s="1" t="s">
        <v>40</v>
      </c>
      <c r="B6" s="1">
        <v>0.1</v>
      </c>
      <c r="C6" s="1">
        <v>3.2</v>
      </c>
      <c r="D6" s="1">
        <v>7.1</v>
      </c>
    </row>
    <row r="7" spans="1:4" x14ac:dyDescent="0.45">
      <c r="A7" s="1" t="s">
        <v>41</v>
      </c>
      <c r="B7" s="1">
        <v>0.3</v>
      </c>
      <c r="C7" s="1">
        <v>1.3</v>
      </c>
      <c r="D7" s="1">
        <v>5.7</v>
      </c>
    </row>
    <row r="8" spans="1:4" x14ac:dyDescent="0.45">
      <c r="A8" s="1" t="s">
        <v>42</v>
      </c>
      <c r="B8" s="1">
        <v>0.3</v>
      </c>
      <c r="C8" s="1">
        <v>1.2</v>
      </c>
      <c r="D8" s="1">
        <v>6.1</v>
      </c>
    </row>
    <row r="9" spans="1:4" x14ac:dyDescent="0.45">
      <c r="A9" s="1" t="s">
        <v>43</v>
      </c>
      <c r="B9" s="1">
        <v>1</v>
      </c>
      <c r="C9" s="1">
        <v>1.2</v>
      </c>
      <c r="D9" s="1">
        <v>0.9</v>
      </c>
    </row>
    <row r="10" spans="1:4" x14ac:dyDescent="0.45">
      <c r="A10" s="1" t="s">
        <v>44</v>
      </c>
      <c r="B10" s="1">
        <v>0.3</v>
      </c>
      <c r="C10" s="1">
        <v>0.4</v>
      </c>
      <c r="D10" s="1">
        <v>4.9000000000000004</v>
      </c>
    </row>
    <row r="11" spans="1:4" x14ac:dyDescent="0.45">
      <c r="A11" s="1" t="s">
        <v>45</v>
      </c>
      <c r="B11" s="1">
        <v>0</v>
      </c>
      <c r="C11" s="1">
        <v>2.2000000000000002</v>
      </c>
      <c r="D11" s="1">
        <v>3.1</v>
      </c>
    </row>
    <row r="12" spans="1:4" x14ac:dyDescent="0.45">
      <c r="A12" s="1" t="s">
        <v>46</v>
      </c>
      <c r="B12" s="1">
        <v>0.2</v>
      </c>
      <c r="C12" s="1">
        <v>1.4</v>
      </c>
      <c r="D12" s="1"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2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71</v>
      </c>
    </row>
    <row r="3" spans="1:4" x14ac:dyDescent="0.35">
      <c r="A3" s="2" t="s">
        <v>2</v>
      </c>
      <c r="B3" s="2" t="s">
        <v>68</v>
      </c>
      <c r="C3" s="2" t="s">
        <v>69</v>
      </c>
      <c r="D3" s="2" t="s">
        <v>70</v>
      </c>
    </row>
    <row r="4" spans="1:4" x14ac:dyDescent="0.45">
      <c r="A4" s="1">
        <v>2015</v>
      </c>
      <c r="B4" s="1">
        <v>426</v>
      </c>
      <c r="C4" s="1">
        <v>426</v>
      </c>
      <c r="D4" s="1">
        <v>426</v>
      </c>
    </row>
    <row r="5" spans="1:4" x14ac:dyDescent="0.45">
      <c r="A5" s="1">
        <v>2016</v>
      </c>
      <c r="B5" s="1">
        <v>439</v>
      </c>
      <c r="C5" s="1">
        <v>436</v>
      </c>
      <c r="D5" s="1">
        <v>438</v>
      </c>
    </row>
    <row r="6" spans="1:4" x14ac:dyDescent="0.45">
      <c r="A6" s="1">
        <v>2017</v>
      </c>
      <c r="B6" s="1">
        <v>445</v>
      </c>
      <c r="C6" s="1">
        <v>439</v>
      </c>
      <c r="D6" s="1">
        <v>444</v>
      </c>
    </row>
    <row r="7" spans="1:4" x14ac:dyDescent="0.45">
      <c r="A7" s="1">
        <v>2018</v>
      </c>
      <c r="B7" s="1">
        <v>445</v>
      </c>
      <c r="C7" s="1">
        <v>439</v>
      </c>
      <c r="D7" s="1">
        <v>445</v>
      </c>
    </row>
    <row r="8" spans="1:4" x14ac:dyDescent="0.45">
      <c r="A8" s="1">
        <v>2019</v>
      </c>
      <c r="B8" s="1">
        <v>451</v>
      </c>
      <c r="C8" s="1">
        <v>443</v>
      </c>
      <c r="D8" s="1">
        <v>450</v>
      </c>
    </row>
    <row r="9" spans="1:4" x14ac:dyDescent="0.45">
      <c r="A9" s="1">
        <v>2020</v>
      </c>
      <c r="B9" s="1">
        <v>469</v>
      </c>
      <c r="C9" s="1">
        <v>444</v>
      </c>
      <c r="D9" s="1">
        <v>449</v>
      </c>
    </row>
    <row r="10" spans="1:4" x14ac:dyDescent="0.45">
      <c r="A10" s="1">
        <v>2021</v>
      </c>
      <c r="B10" s="1">
        <v>488</v>
      </c>
      <c r="C10" s="1">
        <v>461</v>
      </c>
      <c r="D10" s="1">
        <v>465</v>
      </c>
    </row>
    <row r="11" spans="1:4" x14ac:dyDescent="0.45">
      <c r="A11" s="1">
        <v>2022</v>
      </c>
      <c r="B11" s="1">
        <v>467</v>
      </c>
      <c r="C11" s="1">
        <v>445</v>
      </c>
      <c r="D11" s="1">
        <v>451</v>
      </c>
    </row>
    <row r="12" spans="1:4" x14ac:dyDescent="0.45">
      <c r="A12" s="1">
        <v>2023</v>
      </c>
      <c r="B12" s="1">
        <v>462</v>
      </c>
      <c r="C12" s="1">
        <v>442</v>
      </c>
      <c r="D12" s="1">
        <v>451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2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77</v>
      </c>
    </row>
    <row r="3" spans="1:6" x14ac:dyDescent="0.35">
      <c r="A3" s="2" t="s">
        <v>2</v>
      </c>
      <c r="B3" s="2" t="s">
        <v>72</v>
      </c>
      <c r="C3" s="2" t="s">
        <v>73</v>
      </c>
      <c r="D3" s="2" t="s">
        <v>74</v>
      </c>
      <c r="E3" s="2" t="s">
        <v>75</v>
      </c>
      <c r="F3" s="2" t="s">
        <v>76</v>
      </c>
    </row>
    <row r="4" spans="1:6" x14ac:dyDescent="0.45">
      <c r="A4" s="1">
        <v>1985</v>
      </c>
      <c r="B4" s="1">
        <v>9.5</v>
      </c>
      <c r="E4" s="1">
        <v>-3.4</v>
      </c>
      <c r="F4" s="1">
        <v>-2.6</v>
      </c>
    </row>
    <row r="5" spans="1:6" x14ac:dyDescent="0.45">
      <c r="A5" s="1">
        <v>1986</v>
      </c>
      <c r="B5" s="1">
        <v>5.9</v>
      </c>
      <c r="E5" s="1">
        <v>-0.3</v>
      </c>
      <c r="F5" s="1">
        <v>2.7</v>
      </c>
    </row>
    <row r="6" spans="1:6" x14ac:dyDescent="0.45">
      <c r="A6" s="1">
        <v>1987</v>
      </c>
      <c r="B6" s="1">
        <v>4.3</v>
      </c>
      <c r="E6" s="1">
        <v>3.1</v>
      </c>
      <c r="F6" s="1">
        <v>1.6</v>
      </c>
    </row>
    <row r="7" spans="1:6" x14ac:dyDescent="0.45">
      <c r="A7" s="1">
        <v>1988</v>
      </c>
      <c r="B7" s="1">
        <v>2.2000000000000002</v>
      </c>
      <c r="E7" s="1">
        <v>3.1</v>
      </c>
      <c r="F7" s="1">
        <v>0.9</v>
      </c>
    </row>
    <row r="8" spans="1:6" x14ac:dyDescent="0.45">
      <c r="A8" s="1">
        <v>1989</v>
      </c>
      <c r="B8" s="1">
        <v>1.5</v>
      </c>
      <c r="E8" s="1">
        <v>3</v>
      </c>
      <c r="F8" s="1">
        <v>-0.3</v>
      </c>
    </row>
    <row r="9" spans="1:6" x14ac:dyDescent="0.45">
      <c r="A9" s="1">
        <v>1990</v>
      </c>
      <c r="B9" s="1">
        <v>2.2000000000000002</v>
      </c>
      <c r="E9" s="1">
        <v>3.1</v>
      </c>
      <c r="F9" s="1">
        <v>-1.7</v>
      </c>
    </row>
    <row r="10" spans="1:6" x14ac:dyDescent="0.45">
      <c r="A10" s="1">
        <v>1991</v>
      </c>
      <c r="B10" s="1">
        <v>-0.1</v>
      </c>
      <c r="C10" s="1">
        <v>-5.0999999999999996</v>
      </c>
      <c r="D10" s="1">
        <v>-4.2</v>
      </c>
      <c r="E10" s="1">
        <v>-0.1</v>
      </c>
      <c r="F10" s="1">
        <v>-3.2</v>
      </c>
    </row>
    <row r="11" spans="1:6" x14ac:dyDescent="0.45">
      <c r="A11" s="1">
        <v>1992</v>
      </c>
      <c r="B11" s="1">
        <v>-1.9</v>
      </c>
      <c r="C11" s="1">
        <v>-5.0999999999999996</v>
      </c>
      <c r="D11" s="1">
        <v>-5</v>
      </c>
      <c r="E11" s="1">
        <v>-8.4</v>
      </c>
      <c r="F11" s="1">
        <v>-2.9</v>
      </c>
    </row>
    <row r="12" spans="1:6" x14ac:dyDescent="0.45">
      <c r="A12" s="1">
        <v>1993</v>
      </c>
      <c r="B12" s="1">
        <v>-1.3</v>
      </c>
      <c r="C12" s="1">
        <v>-5.8</v>
      </c>
      <c r="D12" s="1">
        <v>-5.6</v>
      </c>
      <c r="E12" s="1">
        <v>-10.7</v>
      </c>
      <c r="F12" s="1">
        <v>-4.2</v>
      </c>
    </row>
    <row r="13" spans="1:6" x14ac:dyDescent="0.45">
      <c r="A13" s="1">
        <v>1994</v>
      </c>
      <c r="B13" s="1">
        <v>0.1</v>
      </c>
      <c r="C13" s="1">
        <v>-5</v>
      </c>
      <c r="D13" s="1">
        <v>-4.7</v>
      </c>
      <c r="E13" s="1">
        <v>-8.6999999999999993</v>
      </c>
      <c r="F13" s="1">
        <v>-3.9</v>
      </c>
    </row>
    <row r="14" spans="1:6" x14ac:dyDescent="0.45">
      <c r="A14" s="1">
        <v>1995</v>
      </c>
      <c r="B14" s="1">
        <v>3.2</v>
      </c>
      <c r="C14" s="1">
        <v>-7.3</v>
      </c>
      <c r="D14" s="1">
        <v>-5.2</v>
      </c>
      <c r="E14" s="1">
        <v>-7</v>
      </c>
      <c r="F14" s="1">
        <v>-3.6</v>
      </c>
    </row>
    <row r="15" spans="1:6" x14ac:dyDescent="0.45">
      <c r="A15" s="1">
        <v>1996</v>
      </c>
      <c r="B15" s="1">
        <v>6.2</v>
      </c>
      <c r="C15" s="1">
        <v>-4.4000000000000004</v>
      </c>
      <c r="D15" s="1">
        <v>-3.7</v>
      </c>
      <c r="E15" s="1">
        <v>-3.1</v>
      </c>
      <c r="F15" s="1">
        <v>-2.5</v>
      </c>
    </row>
    <row r="16" spans="1:6" x14ac:dyDescent="0.45">
      <c r="A16" s="1">
        <v>1997</v>
      </c>
      <c r="B16" s="1">
        <v>7.5</v>
      </c>
      <c r="C16" s="1">
        <v>-3</v>
      </c>
      <c r="D16" s="1">
        <v>-2.4</v>
      </c>
      <c r="E16" s="1">
        <v>-1.5</v>
      </c>
      <c r="F16" s="1">
        <v>-1.2</v>
      </c>
    </row>
    <row r="17" spans="1:6" x14ac:dyDescent="0.45">
      <c r="A17" s="1">
        <v>1998</v>
      </c>
      <c r="B17" s="1">
        <v>3.3</v>
      </c>
      <c r="C17" s="1">
        <v>-2.4</v>
      </c>
      <c r="D17" s="1">
        <v>-2.5</v>
      </c>
      <c r="E17" s="1">
        <v>0.8</v>
      </c>
      <c r="F17" s="1">
        <v>-0.4</v>
      </c>
    </row>
    <row r="18" spans="1:6" x14ac:dyDescent="0.45">
      <c r="A18" s="1">
        <v>1999</v>
      </c>
      <c r="B18" s="1">
        <v>5.9</v>
      </c>
      <c r="C18" s="1">
        <v>-1.5</v>
      </c>
      <c r="D18" s="1">
        <v>-1.4</v>
      </c>
      <c r="E18" s="1">
        <v>0.6</v>
      </c>
      <c r="F18" s="1">
        <v>0.9</v>
      </c>
    </row>
    <row r="19" spans="1:6" x14ac:dyDescent="0.45">
      <c r="A19" s="1">
        <v>2000</v>
      </c>
      <c r="B19" s="1">
        <v>15.1</v>
      </c>
      <c r="C19" s="1">
        <v>-1.3</v>
      </c>
      <c r="D19" s="1">
        <v>-0.9</v>
      </c>
      <c r="E19" s="1">
        <v>3.1</v>
      </c>
      <c r="F19" s="1">
        <v>1.9</v>
      </c>
    </row>
    <row r="20" spans="1:6" x14ac:dyDescent="0.45">
      <c r="A20" s="1">
        <v>2001</v>
      </c>
      <c r="B20" s="1">
        <v>13.2</v>
      </c>
      <c r="C20" s="1">
        <v>-1.9</v>
      </c>
      <c r="D20" s="1">
        <v>-2</v>
      </c>
      <c r="E20" s="1">
        <v>1.4</v>
      </c>
      <c r="F20" s="1">
        <v>1.1000000000000001</v>
      </c>
    </row>
    <row r="21" spans="1:6" x14ac:dyDescent="0.45">
      <c r="A21" s="1">
        <v>2002</v>
      </c>
      <c r="B21" s="1">
        <v>9</v>
      </c>
      <c r="C21" s="1">
        <v>-2.7</v>
      </c>
      <c r="D21" s="1">
        <v>-3.8</v>
      </c>
      <c r="E21" s="1">
        <v>-1.4</v>
      </c>
      <c r="F21" s="1">
        <v>0</v>
      </c>
    </row>
    <row r="22" spans="1:6" x14ac:dyDescent="0.45">
      <c r="A22" s="1">
        <v>2003</v>
      </c>
      <c r="B22" s="1">
        <v>7.2</v>
      </c>
      <c r="C22" s="1">
        <v>-3.1</v>
      </c>
      <c r="D22" s="1">
        <v>-4.5</v>
      </c>
      <c r="E22" s="1">
        <v>-1.2</v>
      </c>
      <c r="F22" s="1">
        <v>-0.1</v>
      </c>
    </row>
    <row r="23" spans="1:6" x14ac:dyDescent="0.45">
      <c r="A23" s="1">
        <v>2004</v>
      </c>
      <c r="B23" s="1">
        <v>10.9</v>
      </c>
      <c r="C23" s="1">
        <v>-2.9</v>
      </c>
      <c r="D23" s="1">
        <v>-3.7</v>
      </c>
      <c r="E23" s="1">
        <v>0.2</v>
      </c>
      <c r="F23" s="1">
        <v>2.1</v>
      </c>
    </row>
    <row r="24" spans="1:6" x14ac:dyDescent="0.45">
      <c r="A24" s="1">
        <v>2005</v>
      </c>
      <c r="B24" s="1">
        <v>14.8</v>
      </c>
      <c r="C24" s="1">
        <v>-2.6</v>
      </c>
      <c r="D24" s="1">
        <v>-2.9</v>
      </c>
      <c r="E24" s="1">
        <v>1.8</v>
      </c>
      <c r="F24" s="1">
        <v>5</v>
      </c>
    </row>
    <row r="25" spans="1:6" x14ac:dyDescent="0.45">
      <c r="A25" s="1">
        <v>2006</v>
      </c>
      <c r="B25" s="1">
        <v>18</v>
      </c>
      <c r="C25" s="1">
        <v>-1.5</v>
      </c>
      <c r="D25" s="1">
        <v>-2</v>
      </c>
      <c r="E25" s="1">
        <v>2.1</v>
      </c>
      <c r="F25" s="1">
        <v>5</v>
      </c>
    </row>
    <row r="26" spans="1:6" x14ac:dyDescent="0.45">
      <c r="A26" s="1">
        <v>2007</v>
      </c>
      <c r="B26" s="1">
        <v>17.100000000000001</v>
      </c>
      <c r="C26" s="1">
        <v>-0.7</v>
      </c>
      <c r="D26" s="1">
        <v>-1.8</v>
      </c>
      <c r="E26" s="1">
        <v>3.3</v>
      </c>
      <c r="F26" s="1">
        <v>5</v>
      </c>
    </row>
    <row r="27" spans="1:6" x14ac:dyDescent="0.45">
      <c r="A27" s="1">
        <v>2008</v>
      </c>
      <c r="B27" s="1">
        <v>18.7</v>
      </c>
      <c r="C27" s="1">
        <v>-2.2000000000000002</v>
      </c>
      <c r="D27" s="1">
        <v>-3.9</v>
      </c>
      <c r="E27" s="1">
        <v>1.9</v>
      </c>
      <c r="F27" s="1">
        <v>3.2</v>
      </c>
    </row>
    <row r="28" spans="1:6" x14ac:dyDescent="0.45">
      <c r="A28" s="1">
        <v>2009</v>
      </c>
      <c r="B28" s="1">
        <v>10.3</v>
      </c>
      <c r="C28" s="1">
        <v>-6.2</v>
      </c>
      <c r="D28" s="1">
        <v>-8.6</v>
      </c>
      <c r="E28" s="1">
        <v>-0.8</v>
      </c>
      <c r="F28" s="1">
        <v>-2.8</v>
      </c>
    </row>
    <row r="29" spans="1:6" x14ac:dyDescent="0.45">
      <c r="A29" s="1">
        <v>2010</v>
      </c>
      <c r="B29" s="1">
        <v>11</v>
      </c>
      <c r="C29" s="1">
        <v>-6.3</v>
      </c>
      <c r="D29" s="1">
        <v>-8.1</v>
      </c>
      <c r="E29" s="1">
        <v>-0.1</v>
      </c>
      <c r="F29" s="1">
        <v>-2.7</v>
      </c>
    </row>
    <row r="30" spans="1:6" x14ac:dyDescent="0.45">
      <c r="A30" s="1">
        <v>2011</v>
      </c>
      <c r="B30" s="1">
        <v>13.4</v>
      </c>
      <c r="C30" s="1">
        <v>-4.2</v>
      </c>
      <c r="D30" s="1">
        <v>-6.9</v>
      </c>
      <c r="E30" s="1">
        <v>-0.3</v>
      </c>
      <c r="F30" s="1">
        <v>-2.1</v>
      </c>
    </row>
    <row r="31" spans="1:6" x14ac:dyDescent="0.45">
      <c r="A31" s="1">
        <v>2012</v>
      </c>
      <c r="B31" s="1">
        <v>13.8</v>
      </c>
      <c r="C31" s="1">
        <v>-3.8</v>
      </c>
      <c r="D31" s="1">
        <v>-6</v>
      </c>
      <c r="E31" s="1">
        <v>-1.1000000000000001</v>
      </c>
      <c r="F31" s="1">
        <v>-3.5</v>
      </c>
    </row>
    <row r="32" spans="1:6" x14ac:dyDescent="0.45">
      <c r="A32" s="1">
        <v>2013</v>
      </c>
      <c r="B32" s="1">
        <v>10.7</v>
      </c>
      <c r="C32" s="1">
        <v>-3.1</v>
      </c>
      <c r="D32" s="1">
        <v>-4.4000000000000004</v>
      </c>
      <c r="E32" s="1">
        <v>-1.5</v>
      </c>
      <c r="F32" s="1">
        <v>-1.2</v>
      </c>
    </row>
    <row r="33" spans="1:6" x14ac:dyDescent="0.45">
      <c r="A33" s="1">
        <v>2014</v>
      </c>
      <c r="B33" s="1">
        <v>8.6</v>
      </c>
      <c r="C33" s="1">
        <v>-2.5</v>
      </c>
      <c r="D33" s="1">
        <v>-3.7</v>
      </c>
      <c r="E33" s="1">
        <v>-1.5</v>
      </c>
      <c r="F33" s="1">
        <v>1.1000000000000001</v>
      </c>
    </row>
    <row r="34" spans="1:6" x14ac:dyDescent="0.45">
      <c r="A34" s="1">
        <v>2015</v>
      </c>
      <c r="B34" s="1">
        <v>6</v>
      </c>
      <c r="C34" s="1">
        <v>-2</v>
      </c>
      <c r="D34" s="1">
        <v>-3.1</v>
      </c>
      <c r="E34" s="1">
        <v>0</v>
      </c>
      <c r="F34" s="1">
        <v>-1.3</v>
      </c>
    </row>
    <row r="35" spans="1:6" x14ac:dyDescent="0.45">
      <c r="A35" s="1">
        <v>2016</v>
      </c>
      <c r="B35" s="1">
        <v>4.0999999999999996</v>
      </c>
      <c r="C35" s="1">
        <v>-1.5</v>
      </c>
      <c r="D35" s="1">
        <v>-3</v>
      </c>
      <c r="E35" s="1">
        <v>1</v>
      </c>
      <c r="F35" s="1">
        <v>-0.1</v>
      </c>
    </row>
    <row r="36" spans="1:6" x14ac:dyDescent="0.45">
      <c r="A36" s="1">
        <v>2017</v>
      </c>
      <c r="B36" s="1">
        <v>5</v>
      </c>
      <c r="C36" s="1">
        <v>-0.9</v>
      </c>
      <c r="D36" s="1">
        <v>-2.2999999999999998</v>
      </c>
      <c r="E36" s="1">
        <v>1.4</v>
      </c>
      <c r="F36" s="1">
        <v>1.8</v>
      </c>
    </row>
    <row r="37" spans="1:6" x14ac:dyDescent="0.45">
      <c r="A37" s="1">
        <v>2018</v>
      </c>
      <c r="B37" s="1">
        <v>7.9</v>
      </c>
      <c r="C37" s="1">
        <v>-0.4</v>
      </c>
      <c r="D37" s="1">
        <v>-2.8</v>
      </c>
      <c r="E37" s="1">
        <v>0.8</v>
      </c>
      <c r="F37" s="1">
        <v>0.8</v>
      </c>
    </row>
    <row r="38" spans="1:6" x14ac:dyDescent="0.45">
      <c r="A38" s="1">
        <v>2019</v>
      </c>
      <c r="B38" s="1">
        <v>6.6</v>
      </c>
      <c r="C38" s="1">
        <v>-0.7</v>
      </c>
      <c r="D38" s="1">
        <v>-3.1</v>
      </c>
      <c r="E38" s="1">
        <v>0.6</v>
      </c>
      <c r="F38" s="1">
        <v>4.0999999999999996</v>
      </c>
    </row>
    <row r="39" spans="1:6" x14ac:dyDescent="0.45">
      <c r="A39" s="1">
        <v>2020</v>
      </c>
      <c r="B39" s="1">
        <v>-2.6</v>
      </c>
      <c r="C39" s="1">
        <v>-7.1</v>
      </c>
      <c r="D39" s="1">
        <v>-10.4</v>
      </c>
      <c r="E39" s="1">
        <v>-2.6</v>
      </c>
      <c r="F39" s="1">
        <v>-0.2</v>
      </c>
    </row>
    <row r="40" spans="1:6" x14ac:dyDescent="0.45">
      <c r="A40" s="1">
        <v>2021</v>
      </c>
      <c r="B40" s="1">
        <v>9.8000000000000007</v>
      </c>
      <c r="C40" s="1">
        <v>-5.0999999999999996</v>
      </c>
      <c r="D40" s="1">
        <v>-7.4</v>
      </c>
      <c r="E40" s="1">
        <v>-0.2</v>
      </c>
      <c r="F40" s="1">
        <v>2.2999999999999998</v>
      </c>
    </row>
    <row r="41" spans="1:6" x14ac:dyDescent="0.45">
      <c r="A41" s="1">
        <v>2022</v>
      </c>
      <c r="B41" s="1">
        <v>22.7</v>
      </c>
      <c r="C41" s="1">
        <v>-4.0999999999999996</v>
      </c>
      <c r="D41" s="1">
        <v>-5</v>
      </c>
      <c r="E41" s="1">
        <v>0</v>
      </c>
      <c r="F41" s="1">
        <v>3.7</v>
      </c>
    </row>
    <row r="42" spans="1:6" x14ac:dyDescent="0.45">
      <c r="A42" s="1">
        <v>2023</v>
      </c>
      <c r="B42" s="1">
        <v>26.1</v>
      </c>
      <c r="C42" s="1">
        <v>-3</v>
      </c>
      <c r="D42" s="1">
        <v>-3.8</v>
      </c>
      <c r="E42" s="1">
        <v>-0.1</v>
      </c>
      <c r="F42" s="1">
        <v>4.3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7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115</v>
      </c>
    </row>
    <row r="3" spans="1:5" x14ac:dyDescent="0.35">
      <c r="A3" s="2" t="s">
        <v>2</v>
      </c>
      <c r="B3" s="2" t="s">
        <v>76</v>
      </c>
      <c r="C3" s="2" t="s">
        <v>75</v>
      </c>
      <c r="D3" s="2" t="s">
        <v>72</v>
      </c>
      <c r="E3" s="2" t="s">
        <v>114</v>
      </c>
    </row>
    <row r="4" spans="1:5" x14ac:dyDescent="0.45">
      <c r="A4" s="1">
        <v>1980</v>
      </c>
      <c r="B4" s="1">
        <v>41.5</v>
      </c>
      <c r="C4" s="1" t="s">
        <v>78</v>
      </c>
      <c r="D4" s="1">
        <v>44.5</v>
      </c>
      <c r="E4" s="1">
        <v>27.9</v>
      </c>
    </row>
    <row r="5" spans="1:5" x14ac:dyDescent="0.45">
      <c r="A5" s="1">
        <v>1981</v>
      </c>
      <c r="B5" s="1">
        <v>41</v>
      </c>
      <c r="C5" s="1" t="s">
        <v>79</v>
      </c>
      <c r="D5" s="1">
        <v>43.5</v>
      </c>
      <c r="E5" s="1">
        <v>28.5</v>
      </c>
    </row>
    <row r="6" spans="1:5" x14ac:dyDescent="0.45">
      <c r="A6" s="1">
        <v>1982</v>
      </c>
      <c r="B6" s="1">
        <v>39.799999999999997</v>
      </c>
      <c r="C6" s="1" t="s">
        <v>80</v>
      </c>
      <c r="D6" s="1">
        <v>42.8</v>
      </c>
      <c r="E6" s="1">
        <v>29</v>
      </c>
    </row>
    <row r="7" spans="1:5" x14ac:dyDescent="0.45">
      <c r="A7" s="1">
        <v>1983</v>
      </c>
      <c r="B7" s="1">
        <v>41.5</v>
      </c>
      <c r="C7" s="1" t="s">
        <v>81</v>
      </c>
      <c r="D7" s="1">
        <v>42.5</v>
      </c>
      <c r="E7" s="1">
        <v>28.4</v>
      </c>
    </row>
    <row r="8" spans="1:5" x14ac:dyDescent="0.45">
      <c r="A8" s="1">
        <v>1984</v>
      </c>
      <c r="B8" s="1">
        <v>42.6</v>
      </c>
      <c r="C8" s="1" t="s">
        <v>82</v>
      </c>
      <c r="D8" s="1">
        <v>42.1</v>
      </c>
      <c r="E8" s="1">
        <v>28.6</v>
      </c>
    </row>
    <row r="9" spans="1:5" x14ac:dyDescent="0.45">
      <c r="A9" s="1">
        <v>1985</v>
      </c>
      <c r="B9" s="1">
        <v>43.9</v>
      </c>
      <c r="C9" s="1" t="s">
        <v>83</v>
      </c>
      <c r="D9" s="1">
        <v>44.1</v>
      </c>
      <c r="E9" s="1">
        <v>28.9</v>
      </c>
    </row>
    <row r="10" spans="1:5" x14ac:dyDescent="0.45">
      <c r="A10" s="1">
        <v>1986</v>
      </c>
      <c r="B10" s="1">
        <v>46.1</v>
      </c>
      <c r="C10" s="1" t="s">
        <v>84</v>
      </c>
      <c r="D10" s="1">
        <v>42.6</v>
      </c>
      <c r="E10" s="1">
        <v>29.3</v>
      </c>
    </row>
    <row r="11" spans="1:5" x14ac:dyDescent="0.45">
      <c r="A11" s="1">
        <v>1987</v>
      </c>
      <c r="B11" s="1">
        <v>46.8</v>
      </c>
      <c r="C11" s="1" t="s">
        <v>85</v>
      </c>
      <c r="D11" s="1">
        <v>43.1</v>
      </c>
      <c r="E11" s="1">
        <v>30</v>
      </c>
    </row>
    <row r="12" spans="1:5" x14ac:dyDescent="0.45">
      <c r="A12" s="1">
        <v>1988</v>
      </c>
      <c r="B12" s="1">
        <v>47.2</v>
      </c>
      <c r="C12" s="1" t="s">
        <v>86</v>
      </c>
      <c r="D12" s="1">
        <v>42</v>
      </c>
      <c r="E12" s="1">
        <v>30</v>
      </c>
    </row>
    <row r="13" spans="1:5" x14ac:dyDescent="0.45">
      <c r="A13" s="1">
        <v>1989</v>
      </c>
      <c r="B13" s="1">
        <v>46</v>
      </c>
      <c r="C13" s="1" t="s">
        <v>87</v>
      </c>
      <c r="D13" s="1">
        <v>40.5</v>
      </c>
      <c r="E13" s="1">
        <v>30.1</v>
      </c>
    </row>
    <row r="14" spans="1:5" x14ac:dyDescent="0.45">
      <c r="A14" s="1">
        <v>1990</v>
      </c>
      <c r="B14" s="1">
        <v>44.7</v>
      </c>
      <c r="C14" s="1" t="s">
        <v>88</v>
      </c>
      <c r="D14" s="1">
        <v>40.700000000000003</v>
      </c>
      <c r="E14" s="1">
        <v>29.9</v>
      </c>
    </row>
    <row r="15" spans="1:5" x14ac:dyDescent="0.45">
      <c r="A15" s="1">
        <v>1991</v>
      </c>
      <c r="B15" s="1">
        <v>44</v>
      </c>
      <c r="C15" s="1" t="s">
        <v>89</v>
      </c>
      <c r="D15" s="1">
        <v>40</v>
      </c>
      <c r="E15" s="1">
        <v>30.3</v>
      </c>
    </row>
    <row r="16" spans="1:5" x14ac:dyDescent="0.45">
      <c r="A16" s="1">
        <v>1992</v>
      </c>
      <c r="B16" s="1">
        <v>44.4</v>
      </c>
      <c r="C16" s="1" t="s">
        <v>79</v>
      </c>
      <c r="D16" s="1">
        <v>40.1</v>
      </c>
      <c r="E16" s="1">
        <v>30</v>
      </c>
    </row>
    <row r="17" spans="1:5" x14ac:dyDescent="0.45">
      <c r="A17" s="1">
        <v>1993</v>
      </c>
      <c r="B17" s="1">
        <v>45.7</v>
      </c>
      <c r="C17" s="1" t="s">
        <v>90</v>
      </c>
      <c r="D17" s="1">
        <v>39.799999999999997</v>
      </c>
      <c r="E17" s="1">
        <v>30.1</v>
      </c>
    </row>
    <row r="18" spans="1:5" x14ac:dyDescent="0.45">
      <c r="A18" s="1">
        <v>1994</v>
      </c>
      <c r="B18" s="1">
        <v>46.8</v>
      </c>
      <c r="C18" s="1" t="s">
        <v>91</v>
      </c>
      <c r="D18" s="1">
        <v>40.700000000000003</v>
      </c>
      <c r="E18" s="1">
        <v>30.1</v>
      </c>
    </row>
    <row r="19" spans="1:5" x14ac:dyDescent="0.45">
      <c r="A19" s="1">
        <v>1995</v>
      </c>
      <c r="B19" s="1">
        <v>46.8</v>
      </c>
      <c r="C19" s="1" t="s">
        <v>92</v>
      </c>
      <c r="D19" s="1">
        <v>41.1</v>
      </c>
      <c r="E19" s="1">
        <v>30.2</v>
      </c>
    </row>
    <row r="20" spans="1:5" x14ac:dyDescent="0.45">
      <c r="A20" s="1">
        <v>1996</v>
      </c>
      <c r="B20" s="1">
        <v>46.9</v>
      </c>
      <c r="C20" s="1" t="s">
        <v>93</v>
      </c>
      <c r="D20" s="1">
        <v>41.5</v>
      </c>
      <c r="E20" s="1">
        <v>30.4</v>
      </c>
    </row>
    <row r="21" spans="1:5" x14ac:dyDescent="0.45">
      <c r="A21" s="1">
        <v>1997</v>
      </c>
      <c r="B21" s="1">
        <v>46.9</v>
      </c>
      <c r="C21" s="1" t="s">
        <v>94</v>
      </c>
      <c r="D21" s="1">
        <v>41.4</v>
      </c>
      <c r="E21" s="1">
        <v>30.7</v>
      </c>
    </row>
    <row r="22" spans="1:5" x14ac:dyDescent="0.45">
      <c r="A22" s="1">
        <v>1998</v>
      </c>
      <c r="B22" s="1">
        <v>47.5</v>
      </c>
      <c r="C22" s="1" t="s">
        <v>85</v>
      </c>
      <c r="D22" s="1">
        <v>41.2</v>
      </c>
      <c r="E22" s="1">
        <v>30.8</v>
      </c>
    </row>
    <row r="23" spans="1:5" x14ac:dyDescent="0.45">
      <c r="A23" s="1">
        <v>1999</v>
      </c>
      <c r="B23" s="1">
        <v>48</v>
      </c>
      <c r="C23" s="1" t="s">
        <v>95</v>
      </c>
      <c r="D23" s="1">
        <v>41.5</v>
      </c>
      <c r="E23" s="1">
        <v>31</v>
      </c>
    </row>
    <row r="24" spans="1:5" x14ac:dyDescent="0.45">
      <c r="A24" s="1">
        <v>2000</v>
      </c>
      <c r="B24" s="1">
        <v>47</v>
      </c>
      <c r="C24" s="1" t="s">
        <v>96</v>
      </c>
      <c r="D24" s="1">
        <v>41.9</v>
      </c>
      <c r="E24" s="1">
        <v>31.2</v>
      </c>
    </row>
    <row r="25" spans="1:5" x14ac:dyDescent="0.45">
      <c r="A25" s="1">
        <v>2001</v>
      </c>
      <c r="B25" s="1">
        <v>46.1</v>
      </c>
      <c r="C25" s="1" t="s">
        <v>97</v>
      </c>
      <c r="D25" s="1">
        <v>42.1</v>
      </c>
      <c r="E25" s="1">
        <v>30.6</v>
      </c>
    </row>
    <row r="26" spans="1:5" x14ac:dyDescent="0.45">
      <c r="A26" s="1">
        <v>2002</v>
      </c>
      <c r="B26" s="1">
        <v>45.5</v>
      </c>
      <c r="C26" s="1" t="s">
        <v>80</v>
      </c>
      <c r="D26" s="1">
        <v>42.4</v>
      </c>
      <c r="E26" s="1">
        <v>29.5</v>
      </c>
    </row>
    <row r="27" spans="1:5" x14ac:dyDescent="0.45">
      <c r="A27" s="1">
        <v>2003</v>
      </c>
      <c r="B27" s="1">
        <v>45.7</v>
      </c>
      <c r="C27" s="1" t="s">
        <v>83</v>
      </c>
      <c r="D27" s="1">
        <v>41.6</v>
      </c>
      <c r="E27" s="1">
        <v>29.2</v>
      </c>
    </row>
    <row r="28" spans="1:5" x14ac:dyDescent="0.45">
      <c r="A28" s="1">
        <v>2004</v>
      </c>
      <c r="B28" s="1">
        <v>46.5</v>
      </c>
      <c r="C28" s="1" t="s">
        <v>98</v>
      </c>
      <c r="D28" s="1">
        <v>42.4</v>
      </c>
      <c r="E28" s="1">
        <v>29.3</v>
      </c>
    </row>
    <row r="29" spans="1:5" x14ac:dyDescent="0.45">
      <c r="A29" s="1">
        <v>2005</v>
      </c>
      <c r="B29" s="1">
        <v>48.2</v>
      </c>
      <c r="C29" s="1" t="s">
        <v>99</v>
      </c>
      <c r="D29" s="1">
        <v>42.6</v>
      </c>
      <c r="E29" s="1">
        <v>30.1</v>
      </c>
    </row>
    <row r="30" spans="1:5" x14ac:dyDescent="0.45">
      <c r="A30" s="1">
        <v>2006</v>
      </c>
      <c r="B30" s="1">
        <v>46.6</v>
      </c>
      <c r="C30" s="1" t="s">
        <v>100</v>
      </c>
      <c r="D30" s="1">
        <v>42.9</v>
      </c>
      <c r="E30" s="1">
        <v>30.6</v>
      </c>
    </row>
    <row r="31" spans="1:5" x14ac:dyDescent="0.45">
      <c r="A31" s="1">
        <v>2007</v>
      </c>
      <c r="B31" s="1">
        <v>46.6</v>
      </c>
      <c r="C31" s="1" t="s">
        <v>101</v>
      </c>
      <c r="D31" s="1">
        <v>42.1</v>
      </c>
      <c r="E31" s="1">
        <v>30.7</v>
      </c>
    </row>
    <row r="32" spans="1:5" x14ac:dyDescent="0.45">
      <c r="A32" s="1">
        <v>2008</v>
      </c>
      <c r="B32" s="1">
        <v>44.9</v>
      </c>
      <c r="C32" s="1" t="s">
        <v>102</v>
      </c>
      <c r="D32" s="1">
        <v>41.4</v>
      </c>
      <c r="E32" s="1">
        <v>30</v>
      </c>
    </row>
    <row r="33" spans="1:5" x14ac:dyDescent="0.45">
      <c r="A33" s="1">
        <v>2009</v>
      </c>
      <c r="B33" s="1">
        <v>45.1</v>
      </c>
      <c r="C33" s="1" t="s">
        <v>103</v>
      </c>
      <c r="D33" s="1">
        <v>41.2</v>
      </c>
      <c r="E33" s="1">
        <v>28.5</v>
      </c>
    </row>
    <row r="34" spans="1:5" x14ac:dyDescent="0.45">
      <c r="A34" s="1">
        <v>2010</v>
      </c>
      <c r="B34" s="1">
        <v>45.2</v>
      </c>
      <c r="C34" s="1" t="s">
        <v>104</v>
      </c>
      <c r="D34" s="1">
        <v>41.9</v>
      </c>
      <c r="E34" s="1">
        <v>28.7</v>
      </c>
    </row>
    <row r="35" spans="1:5" x14ac:dyDescent="0.45">
      <c r="A35" s="1">
        <v>2011</v>
      </c>
      <c r="B35" s="1">
        <v>45.3</v>
      </c>
      <c r="C35" s="1" t="s">
        <v>105</v>
      </c>
      <c r="D35" s="1">
        <v>42</v>
      </c>
      <c r="E35" s="1">
        <v>29.2</v>
      </c>
    </row>
    <row r="36" spans="1:5" x14ac:dyDescent="0.45">
      <c r="A36" s="1">
        <v>2012</v>
      </c>
      <c r="B36" s="1">
        <v>46</v>
      </c>
      <c r="C36" s="1" t="s">
        <v>106</v>
      </c>
      <c r="D36" s="1">
        <v>41.5</v>
      </c>
      <c r="E36" s="1">
        <v>29.5</v>
      </c>
    </row>
    <row r="37" spans="1:5" x14ac:dyDescent="0.45">
      <c r="A37" s="1">
        <v>2013</v>
      </c>
      <c r="B37" s="1">
        <v>47.1</v>
      </c>
      <c r="C37" s="1" t="s">
        <v>107</v>
      </c>
      <c r="D37" s="1">
        <v>39.9</v>
      </c>
      <c r="E37" s="1">
        <v>30.2</v>
      </c>
    </row>
    <row r="38" spans="1:5" x14ac:dyDescent="0.45">
      <c r="A38" s="1">
        <v>2014</v>
      </c>
      <c r="B38" s="1">
        <v>49.8</v>
      </c>
      <c r="C38" s="1" t="s">
        <v>106</v>
      </c>
      <c r="D38" s="1">
        <v>38.799999999999997</v>
      </c>
      <c r="E38" s="1">
        <v>30.4</v>
      </c>
    </row>
    <row r="39" spans="1:5" x14ac:dyDescent="0.45">
      <c r="A39" s="1">
        <v>2015</v>
      </c>
      <c r="B39" s="1">
        <v>47.4</v>
      </c>
      <c r="C39" s="1" t="s">
        <v>105</v>
      </c>
      <c r="D39" s="1">
        <v>38.700000000000003</v>
      </c>
      <c r="E39" s="1">
        <v>30.6</v>
      </c>
    </row>
    <row r="40" spans="1:5" x14ac:dyDescent="0.45">
      <c r="A40" s="1">
        <v>2016</v>
      </c>
      <c r="B40" s="1">
        <v>46.4</v>
      </c>
      <c r="C40" s="1" t="s">
        <v>102</v>
      </c>
      <c r="D40" s="1">
        <v>39.200000000000003</v>
      </c>
      <c r="E40" s="1">
        <v>30.6</v>
      </c>
    </row>
    <row r="41" spans="1:5" x14ac:dyDescent="0.45">
      <c r="A41" s="1">
        <v>2017</v>
      </c>
      <c r="B41" s="1">
        <v>46.3</v>
      </c>
      <c r="C41" s="1" t="s">
        <v>102</v>
      </c>
      <c r="D41" s="1">
        <v>39.1</v>
      </c>
      <c r="E41" s="1">
        <v>31.1</v>
      </c>
    </row>
    <row r="42" spans="1:5" x14ac:dyDescent="0.45">
      <c r="A42" s="1">
        <v>2018</v>
      </c>
      <c r="B42" s="1">
        <v>44.8</v>
      </c>
      <c r="C42" s="1" t="s">
        <v>108</v>
      </c>
      <c r="D42" s="1">
        <v>39.700000000000003</v>
      </c>
      <c r="E42" s="1">
        <v>30.4</v>
      </c>
    </row>
    <row r="43" spans="1:5" x14ac:dyDescent="0.45">
      <c r="A43" s="1">
        <v>2019</v>
      </c>
      <c r="B43" s="1">
        <v>47.5</v>
      </c>
      <c r="C43" s="1" t="s">
        <v>109</v>
      </c>
      <c r="D43" s="1">
        <v>40.4</v>
      </c>
      <c r="E43" s="1">
        <v>30.4</v>
      </c>
    </row>
    <row r="44" spans="1:5" x14ac:dyDescent="0.45">
      <c r="A44" s="1">
        <v>2020</v>
      </c>
      <c r="B44" s="1">
        <v>47.7</v>
      </c>
      <c r="C44" s="1" t="s">
        <v>110</v>
      </c>
      <c r="D44" s="1">
        <v>39.5</v>
      </c>
    </row>
    <row r="45" spans="1:5" x14ac:dyDescent="0.45">
      <c r="A45" s="1">
        <v>2021</v>
      </c>
      <c r="B45" s="1">
        <v>47.4</v>
      </c>
      <c r="C45" s="1" t="s">
        <v>111</v>
      </c>
      <c r="D45" s="1">
        <v>42.3</v>
      </c>
    </row>
    <row r="46" spans="1:5" x14ac:dyDescent="0.45">
      <c r="A46" s="1">
        <v>2022</v>
      </c>
      <c r="B46" s="1">
        <v>42.6</v>
      </c>
      <c r="C46" s="1" t="s">
        <v>112</v>
      </c>
      <c r="D46" s="1">
        <v>41.4</v>
      </c>
    </row>
    <row r="47" spans="1:5" x14ac:dyDescent="0.45">
      <c r="A47" s="1">
        <v>2023</v>
      </c>
      <c r="B47" s="1">
        <v>42.3</v>
      </c>
      <c r="C47" s="1" t="s">
        <v>113</v>
      </c>
      <c r="D47" s="1">
        <v>46.3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2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117</v>
      </c>
    </row>
    <row r="3" spans="1:6" x14ac:dyDescent="0.35">
      <c r="A3" s="2" t="s">
        <v>2</v>
      </c>
      <c r="B3" s="2" t="s">
        <v>73</v>
      </c>
      <c r="C3" s="2" t="s">
        <v>116</v>
      </c>
      <c r="D3" s="2" t="s">
        <v>74</v>
      </c>
      <c r="E3" s="2" t="s">
        <v>75</v>
      </c>
      <c r="F3" s="2" t="s">
        <v>76</v>
      </c>
    </row>
    <row r="4" spans="1:6" x14ac:dyDescent="0.45">
      <c r="A4" s="1">
        <v>1985</v>
      </c>
      <c r="C4" s="1">
        <v>52.8</v>
      </c>
      <c r="D4" s="1">
        <v>41</v>
      </c>
      <c r="E4" s="1">
        <v>59.5</v>
      </c>
      <c r="F4" s="1">
        <v>53.8</v>
      </c>
    </row>
    <row r="5" spans="1:6" x14ac:dyDescent="0.45">
      <c r="A5" s="1">
        <v>1986</v>
      </c>
      <c r="C5" s="1">
        <v>52.8</v>
      </c>
      <c r="D5" s="1">
        <v>41</v>
      </c>
      <c r="E5" s="1">
        <v>57.5</v>
      </c>
      <c r="F5" s="1">
        <v>50.5</v>
      </c>
    </row>
    <row r="6" spans="1:6" x14ac:dyDescent="0.45">
      <c r="A6" s="1">
        <v>1987</v>
      </c>
      <c r="C6" s="1">
        <v>54</v>
      </c>
      <c r="D6" s="1">
        <v>40.6</v>
      </c>
      <c r="E6" s="1">
        <v>55.9</v>
      </c>
      <c r="F6" s="1">
        <v>52.4</v>
      </c>
    </row>
    <row r="7" spans="1:6" x14ac:dyDescent="0.45">
      <c r="A7" s="1">
        <v>1988</v>
      </c>
      <c r="C7" s="1">
        <v>55.4</v>
      </c>
      <c r="D7" s="1">
        <v>39.799999999999997</v>
      </c>
      <c r="E7" s="1">
        <v>55</v>
      </c>
      <c r="F7" s="1">
        <v>54.4</v>
      </c>
    </row>
    <row r="8" spans="1:6" x14ac:dyDescent="0.45">
      <c r="A8" s="1">
        <v>1989</v>
      </c>
      <c r="C8" s="1">
        <v>58.3</v>
      </c>
      <c r="D8" s="1">
        <v>39.299999999999997</v>
      </c>
      <c r="E8" s="1">
        <v>56.3</v>
      </c>
      <c r="F8" s="1">
        <v>54.5</v>
      </c>
    </row>
    <row r="9" spans="1:6" x14ac:dyDescent="0.45">
      <c r="A9" s="1">
        <v>1990</v>
      </c>
      <c r="C9" s="1">
        <v>60.6</v>
      </c>
      <c r="D9" s="1">
        <v>40</v>
      </c>
      <c r="E9" s="1">
        <v>56.1</v>
      </c>
      <c r="F9" s="1">
        <v>54.3</v>
      </c>
    </row>
    <row r="10" spans="1:6" x14ac:dyDescent="0.45">
      <c r="A10" s="1">
        <v>1991</v>
      </c>
      <c r="B10" s="1">
        <v>49.2</v>
      </c>
      <c r="C10" s="1">
        <v>63.3</v>
      </c>
      <c r="D10" s="1">
        <v>41</v>
      </c>
      <c r="E10" s="1">
        <v>58.5</v>
      </c>
      <c r="F10" s="1">
        <v>55</v>
      </c>
    </row>
    <row r="11" spans="1:6" x14ac:dyDescent="0.45">
      <c r="A11" s="1">
        <v>1992</v>
      </c>
      <c r="B11" s="1">
        <v>50.3</v>
      </c>
      <c r="C11" s="1">
        <v>64</v>
      </c>
      <c r="D11" s="1">
        <v>42.1</v>
      </c>
      <c r="E11" s="1">
        <v>66.2</v>
      </c>
      <c r="F11" s="1">
        <v>56.1</v>
      </c>
    </row>
    <row r="12" spans="1:6" x14ac:dyDescent="0.45">
      <c r="A12" s="1">
        <v>1993</v>
      </c>
      <c r="B12" s="1">
        <v>51.8</v>
      </c>
      <c r="C12" s="1">
        <v>62.9</v>
      </c>
      <c r="D12" s="1">
        <v>42.7</v>
      </c>
      <c r="E12" s="1">
        <v>67.900000000000006</v>
      </c>
      <c r="F12" s="1">
        <v>59.2</v>
      </c>
    </row>
    <row r="13" spans="1:6" x14ac:dyDescent="0.45">
      <c r="A13" s="1">
        <v>1994</v>
      </c>
      <c r="B13" s="1">
        <v>50.7</v>
      </c>
      <c r="C13" s="1">
        <v>61.6</v>
      </c>
      <c r="D13" s="1">
        <v>41.7</v>
      </c>
      <c r="E13" s="1">
        <v>65.599999999999994</v>
      </c>
      <c r="F13" s="1">
        <v>59.3</v>
      </c>
    </row>
    <row r="14" spans="1:6" x14ac:dyDescent="0.45">
      <c r="A14" s="1">
        <v>1995</v>
      </c>
      <c r="B14" s="1">
        <v>52.8</v>
      </c>
      <c r="C14" s="1">
        <v>58.4</v>
      </c>
      <c r="D14" s="1">
        <v>42.5</v>
      </c>
      <c r="E14" s="1">
        <v>63</v>
      </c>
      <c r="F14" s="1">
        <v>58.5</v>
      </c>
    </row>
    <row r="15" spans="1:6" x14ac:dyDescent="0.45">
      <c r="A15" s="1">
        <v>1996</v>
      </c>
      <c r="B15" s="1">
        <v>50.3</v>
      </c>
      <c r="C15" s="1">
        <v>57.6</v>
      </c>
      <c r="D15" s="1">
        <v>41.3</v>
      </c>
      <c r="E15" s="1">
        <v>61</v>
      </c>
      <c r="F15" s="1">
        <v>58</v>
      </c>
    </row>
    <row r="16" spans="1:6" x14ac:dyDescent="0.45">
      <c r="A16" s="1">
        <v>1997</v>
      </c>
      <c r="B16" s="1">
        <v>49</v>
      </c>
      <c r="C16" s="1">
        <v>55.8</v>
      </c>
      <c r="D16" s="1">
        <v>40.1</v>
      </c>
      <c r="E16" s="1">
        <v>58.7</v>
      </c>
      <c r="F16" s="1">
        <v>55.9</v>
      </c>
    </row>
    <row r="17" spans="1:6" x14ac:dyDescent="0.45">
      <c r="A17" s="1">
        <v>1998</v>
      </c>
      <c r="B17" s="1">
        <v>48.2</v>
      </c>
      <c r="C17" s="1">
        <v>55.3</v>
      </c>
      <c r="D17" s="1">
        <v>40.4</v>
      </c>
      <c r="E17" s="1">
        <v>56.4</v>
      </c>
      <c r="F17" s="1">
        <v>55.4</v>
      </c>
    </row>
    <row r="18" spans="1:6" x14ac:dyDescent="0.45">
      <c r="A18" s="1">
        <v>1999</v>
      </c>
      <c r="B18" s="1">
        <v>47.8</v>
      </c>
      <c r="C18" s="1">
        <v>55.5</v>
      </c>
      <c r="D18" s="1">
        <v>39.5</v>
      </c>
      <c r="E18" s="1">
        <v>56.1</v>
      </c>
      <c r="F18" s="1">
        <v>54.5</v>
      </c>
    </row>
    <row r="19" spans="1:6" x14ac:dyDescent="0.45">
      <c r="A19" s="1">
        <v>2000</v>
      </c>
      <c r="B19" s="1">
        <v>46.9</v>
      </c>
      <c r="C19" s="1">
        <v>55.4</v>
      </c>
      <c r="D19" s="1">
        <v>38.9</v>
      </c>
      <c r="E19" s="1">
        <v>53.1</v>
      </c>
      <c r="F19" s="1">
        <v>52.7</v>
      </c>
    </row>
    <row r="20" spans="1:6" x14ac:dyDescent="0.45">
      <c r="A20" s="1">
        <v>2001</v>
      </c>
      <c r="B20" s="1">
        <v>46.9</v>
      </c>
      <c r="C20" s="1">
        <v>56.2</v>
      </c>
      <c r="D20" s="1">
        <v>39.5</v>
      </c>
      <c r="E20" s="1">
        <v>52.5</v>
      </c>
      <c r="F20" s="1">
        <v>52.8</v>
      </c>
    </row>
    <row r="21" spans="1:6" x14ac:dyDescent="0.45">
      <c r="A21" s="1">
        <v>2002</v>
      </c>
      <c r="B21" s="1">
        <v>47.2</v>
      </c>
      <c r="C21" s="1">
        <v>57.6</v>
      </c>
      <c r="D21" s="1">
        <v>40.1</v>
      </c>
      <c r="E21" s="1">
        <v>53.6</v>
      </c>
      <c r="F21" s="1">
        <v>53.2</v>
      </c>
    </row>
    <row r="22" spans="1:6" x14ac:dyDescent="0.45">
      <c r="A22" s="1">
        <v>2003</v>
      </c>
      <c r="B22" s="1">
        <v>47.5</v>
      </c>
      <c r="C22" s="1">
        <v>58.8</v>
      </c>
      <c r="D22" s="1">
        <v>39.9</v>
      </c>
      <c r="E22" s="1">
        <v>53.7</v>
      </c>
      <c r="F22" s="1">
        <v>53.6</v>
      </c>
    </row>
    <row r="23" spans="1:6" x14ac:dyDescent="0.45">
      <c r="A23" s="1">
        <v>2004</v>
      </c>
      <c r="B23" s="1">
        <v>47.1</v>
      </c>
      <c r="C23" s="1">
        <v>56.5</v>
      </c>
      <c r="D23" s="1">
        <v>39.200000000000003</v>
      </c>
      <c r="E23" s="1">
        <v>52.5</v>
      </c>
      <c r="F23" s="1">
        <v>53</v>
      </c>
    </row>
    <row r="24" spans="1:6" x14ac:dyDescent="0.45">
      <c r="A24" s="1">
        <v>2005</v>
      </c>
      <c r="B24" s="1">
        <v>47</v>
      </c>
      <c r="C24" s="1">
        <v>54.5</v>
      </c>
      <c r="D24" s="1">
        <v>39.1</v>
      </c>
      <c r="E24" s="1">
        <v>52.4</v>
      </c>
      <c r="F24" s="1">
        <v>51.2</v>
      </c>
    </row>
    <row r="25" spans="1:6" x14ac:dyDescent="0.45">
      <c r="A25" s="1">
        <v>2006</v>
      </c>
      <c r="B25" s="1">
        <v>46.3</v>
      </c>
      <c r="C25" s="1">
        <v>53.1</v>
      </c>
      <c r="D25" s="1">
        <v>38.9</v>
      </c>
      <c r="E25" s="1">
        <v>51.1</v>
      </c>
      <c r="F25" s="1">
        <v>49.8</v>
      </c>
    </row>
    <row r="26" spans="1:6" x14ac:dyDescent="0.45">
      <c r="A26" s="1">
        <v>2007</v>
      </c>
      <c r="B26" s="1">
        <v>45.6</v>
      </c>
      <c r="C26" s="1">
        <v>53.6</v>
      </c>
      <c r="D26" s="1">
        <v>38.799999999999997</v>
      </c>
      <c r="E26" s="1">
        <v>49.3</v>
      </c>
      <c r="F26" s="1">
        <v>49.6</v>
      </c>
    </row>
    <row r="27" spans="1:6" x14ac:dyDescent="0.45">
      <c r="A27" s="1">
        <v>2008</v>
      </c>
      <c r="B27" s="1">
        <v>46.9</v>
      </c>
      <c r="C27" s="1">
        <v>54.4</v>
      </c>
      <c r="D27" s="1">
        <v>40.6</v>
      </c>
      <c r="E27" s="1">
        <v>50</v>
      </c>
      <c r="F27" s="1">
        <v>50.4</v>
      </c>
    </row>
    <row r="28" spans="1:6" x14ac:dyDescent="0.45">
      <c r="A28" s="1">
        <v>2009</v>
      </c>
      <c r="B28" s="1">
        <v>51</v>
      </c>
      <c r="C28" s="1">
        <v>57.5</v>
      </c>
      <c r="D28" s="1">
        <v>44.1</v>
      </c>
      <c r="E28" s="1">
        <v>52.4</v>
      </c>
      <c r="F28" s="1">
        <v>56.5</v>
      </c>
    </row>
    <row r="29" spans="1:6" x14ac:dyDescent="0.45">
      <c r="A29" s="1">
        <v>2010</v>
      </c>
      <c r="B29" s="1">
        <v>50.9</v>
      </c>
      <c r="C29" s="1">
        <v>56.7</v>
      </c>
      <c r="D29" s="1">
        <v>43.7</v>
      </c>
      <c r="E29" s="1">
        <v>50.5</v>
      </c>
      <c r="F29" s="1">
        <v>56.7</v>
      </c>
    </row>
    <row r="30" spans="1:6" x14ac:dyDescent="0.45">
      <c r="A30" s="1">
        <v>2011</v>
      </c>
      <c r="B30" s="1">
        <v>49.5</v>
      </c>
      <c r="C30" s="1">
        <v>57.2</v>
      </c>
      <c r="D30" s="1">
        <v>43</v>
      </c>
      <c r="E30" s="1">
        <v>49.8</v>
      </c>
      <c r="F30" s="1">
        <v>56.4</v>
      </c>
    </row>
    <row r="31" spans="1:6" x14ac:dyDescent="0.45">
      <c r="A31" s="1">
        <v>2012</v>
      </c>
      <c r="B31" s="1">
        <v>50.1</v>
      </c>
      <c r="C31" s="1">
        <v>56</v>
      </c>
      <c r="D31" s="1">
        <v>42.4</v>
      </c>
      <c r="E31" s="1">
        <v>50.9</v>
      </c>
      <c r="F31" s="1">
        <v>58</v>
      </c>
    </row>
    <row r="32" spans="1:6" x14ac:dyDescent="0.45">
      <c r="A32" s="1">
        <v>2013</v>
      </c>
      <c r="B32" s="1">
        <v>50</v>
      </c>
      <c r="C32" s="1">
        <v>56.4</v>
      </c>
      <c r="D32" s="1">
        <v>41.9</v>
      </c>
      <c r="E32" s="1">
        <v>51.6</v>
      </c>
      <c r="F32" s="1">
        <v>55.8</v>
      </c>
    </row>
    <row r="33" spans="1:6" x14ac:dyDescent="0.45">
      <c r="A33" s="1">
        <v>2014</v>
      </c>
      <c r="B33" s="1">
        <v>49.3</v>
      </c>
      <c r="C33" s="1">
        <v>57.3</v>
      </c>
      <c r="D33" s="1">
        <v>41.3</v>
      </c>
      <c r="E33" s="1">
        <v>50.6</v>
      </c>
      <c r="F33" s="1">
        <v>55.2</v>
      </c>
    </row>
    <row r="34" spans="1:6" x14ac:dyDescent="0.45">
      <c r="A34" s="1">
        <v>2015</v>
      </c>
      <c r="B34" s="1">
        <v>48.5</v>
      </c>
      <c r="C34" s="1">
        <v>58.7</v>
      </c>
      <c r="D34" s="1">
        <v>40.9</v>
      </c>
      <c r="E34" s="1">
        <v>49.3</v>
      </c>
      <c r="F34" s="1">
        <v>54.5</v>
      </c>
    </row>
    <row r="35" spans="1:6" x14ac:dyDescent="0.45">
      <c r="A35" s="1">
        <v>2016</v>
      </c>
      <c r="B35" s="1">
        <v>47.8</v>
      </c>
      <c r="C35" s="1">
        <v>59.3</v>
      </c>
      <c r="D35" s="1">
        <v>40.700000000000003</v>
      </c>
      <c r="E35" s="1">
        <v>49.8</v>
      </c>
      <c r="F35" s="1">
        <v>52.5</v>
      </c>
    </row>
    <row r="36" spans="1:6" x14ac:dyDescent="0.45">
      <c r="A36" s="1">
        <v>2017</v>
      </c>
      <c r="B36" s="1">
        <v>47.1</v>
      </c>
      <c r="C36" s="1">
        <v>59.6</v>
      </c>
      <c r="D36" s="1">
        <v>40.299999999999997</v>
      </c>
      <c r="E36" s="1">
        <v>49.2</v>
      </c>
      <c r="F36" s="1">
        <v>50.5</v>
      </c>
    </row>
    <row r="37" spans="1:6" x14ac:dyDescent="0.45">
      <c r="A37" s="1">
        <v>2018</v>
      </c>
      <c r="B37" s="1">
        <v>46.9</v>
      </c>
      <c r="C37" s="1">
        <v>59.1</v>
      </c>
      <c r="D37" s="1">
        <v>40.299999999999997</v>
      </c>
      <c r="E37" s="1">
        <v>49.8</v>
      </c>
      <c r="F37" s="1">
        <v>50.5</v>
      </c>
    </row>
    <row r="38" spans="1:6" x14ac:dyDescent="0.45">
      <c r="A38" s="1">
        <v>2019</v>
      </c>
      <c r="B38" s="1">
        <v>46.9</v>
      </c>
      <c r="C38" s="1">
        <v>60</v>
      </c>
      <c r="D38" s="1">
        <v>40.6</v>
      </c>
      <c r="E38" s="1">
        <v>49.1</v>
      </c>
      <c r="F38" s="1">
        <v>49.5</v>
      </c>
    </row>
    <row r="39" spans="1:6" x14ac:dyDescent="0.45">
      <c r="A39" s="1">
        <v>2020</v>
      </c>
      <c r="B39" s="1">
        <v>53.7</v>
      </c>
      <c r="C39" s="1">
        <v>65.599999999999994</v>
      </c>
      <c r="D39" s="1">
        <v>48.5</v>
      </c>
      <c r="E39" s="1">
        <v>52.1</v>
      </c>
      <c r="F39" s="1">
        <v>53.4</v>
      </c>
    </row>
    <row r="40" spans="1:6" x14ac:dyDescent="0.45">
      <c r="A40" s="1">
        <v>2021</v>
      </c>
      <c r="B40" s="1">
        <v>52.5</v>
      </c>
      <c r="C40" s="1">
        <v>62.3</v>
      </c>
      <c r="D40" s="1">
        <v>46</v>
      </c>
      <c r="E40" s="1">
        <v>49.6</v>
      </c>
      <c r="F40" s="1">
        <v>51</v>
      </c>
    </row>
    <row r="41" spans="1:6" x14ac:dyDescent="0.45">
      <c r="A41" s="1">
        <v>2022</v>
      </c>
      <c r="B41" s="1">
        <v>50.7</v>
      </c>
      <c r="C41" s="1">
        <v>60.6</v>
      </c>
      <c r="D41" s="1">
        <v>43.5</v>
      </c>
      <c r="E41" s="1">
        <v>48</v>
      </c>
      <c r="F41" s="1">
        <v>47.1</v>
      </c>
    </row>
    <row r="42" spans="1:6" x14ac:dyDescent="0.45">
      <c r="A42" s="1">
        <v>2023</v>
      </c>
      <c r="B42" s="1">
        <v>49.6</v>
      </c>
      <c r="C42" s="1">
        <v>60.2</v>
      </c>
      <c r="D42" s="1">
        <v>42.4</v>
      </c>
      <c r="E42" s="1">
        <v>47.6</v>
      </c>
      <c r="F42" s="1">
        <v>46.3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2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119</v>
      </c>
    </row>
    <row r="3" spans="1:5" x14ac:dyDescent="0.35">
      <c r="A3" s="2" t="s">
        <v>2</v>
      </c>
      <c r="B3" s="2" t="s">
        <v>118</v>
      </c>
      <c r="C3" s="2" t="s">
        <v>116</v>
      </c>
      <c r="D3" s="2" t="s">
        <v>75</v>
      </c>
      <c r="E3" s="2" t="s">
        <v>76</v>
      </c>
    </row>
    <row r="4" spans="1:5" x14ac:dyDescent="0.45">
      <c r="A4" s="1">
        <v>1985</v>
      </c>
      <c r="C4" s="1">
        <v>21.9</v>
      </c>
      <c r="D4" s="1">
        <v>25.5</v>
      </c>
      <c r="E4" s="1">
        <v>24</v>
      </c>
    </row>
    <row r="5" spans="1:5" x14ac:dyDescent="0.45">
      <c r="A5" s="1">
        <v>1986</v>
      </c>
      <c r="C5" s="1">
        <v>21.5</v>
      </c>
      <c r="D5" s="1">
        <v>25.2</v>
      </c>
      <c r="E5" s="1">
        <v>23</v>
      </c>
    </row>
    <row r="6" spans="1:5" x14ac:dyDescent="0.45">
      <c r="A6" s="1">
        <v>1987</v>
      </c>
      <c r="C6" s="1">
        <v>22.2</v>
      </c>
      <c r="D6" s="1">
        <v>24.5</v>
      </c>
      <c r="E6" s="1">
        <v>24.1</v>
      </c>
    </row>
    <row r="7" spans="1:5" x14ac:dyDescent="0.45">
      <c r="A7" s="1">
        <v>1988</v>
      </c>
      <c r="C7" s="1">
        <v>21.8</v>
      </c>
      <c r="D7" s="1">
        <v>23.9</v>
      </c>
      <c r="E7" s="1">
        <v>24.5</v>
      </c>
    </row>
    <row r="8" spans="1:5" x14ac:dyDescent="0.45">
      <c r="A8" s="1">
        <v>1989</v>
      </c>
      <c r="C8" s="1">
        <v>22.9</v>
      </c>
      <c r="D8" s="1">
        <v>24.1</v>
      </c>
      <c r="E8" s="1">
        <v>24.2</v>
      </c>
    </row>
    <row r="9" spans="1:5" x14ac:dyDescent="0.45">
      <c r="A9" s="1">
        <v>1990</v>
      </c>
      <c r="C9" s="1">
        <v>23.8</v>
      </c>
      <c r="D9" s="1">
        <v>25.2</v>
      </c>
      <c r="E9" s="1">
        <v>23.9</v>
      </c>
    </row>
    <row r="10" spans="1:5" x14ac:dyDescent="0.45">
      <c r="A10" s="1">
        <v>1991</v>
      </c>
      <c r="B10" s="1">
        <v>19.8</v>
      </c>
      <c r="C10" s="1">
        <v>24.8</v>
      </c>
      <c r="D10" s="1">
        <v>26</v>
      </c>
      <c r="E10" s="1">
        <v>24.1</v>
      </c>
    </row>
    <row r="11" spans="1:5" x14ac:dyDescent="0.45">
      <c r="A11" s="1">
        <v>1992</v>
      </c>
      <c r="B11" s="1">
        <v>20.2</v>
      </c>
      <c r="C11" s="1">
        <v>25.6</v>
      </c>
      <c r="D11" s="1">
        <v>27.1</v>
      </c>
      <c r="E11" s="1">
        <v>24.1</v>
      </c>
    </row>
    <row r="12" spans="1:5" x14ac:dyDescent="0.45">
      <c r="A12" s="1">
        <v>1993</v>
      </c>
      <c r="B12" s="1">
        <v>20.5</v>
      </c>
      <c r="C12" s="1">
        <v>25.7</v>
      </c>
      <c r="D12" s="1">
        <v>27.4</v>
      </c>
      <c r="E12" s="1">
        <v>25.2</v>
      </c>
    </row>
    <row r="13" spans="1:5" x14ac:dyDescent="0.45">
      <c r="A13" s="1">
        <v>1994</v>
      </c>
      <c r="B13" s="1">
        <v>20.2</v>
      </c>
      <c r="C13" s="1">
        <v>25.2</v>
      </c>
      <c r="D13" s="1">
        <v>26.4</v>
      </c>
      <c r="E13" s="1">
        <v>24.3</v>
      </c>
    </row>
    <row r="14" spans="1:5" x14ac:dyDescent="0.45">
      <c r="A14" s="1">
        <v>1995</v>
      </c>
      <c r="B14" s="1">
        <v>19.899999999999999</v>
      </c>
      <c r="C14" s="1">
        <v>24.4</v>
      </c>
      <c r="D14" s="1">
        <v>25.5</v>
      </c>
      <c r="E14" s="1">
        <v>24.1</v>
      </c>
    </row>
    <row r="15" spans="1:5" x14ac:dyDescent="0.45">
      <c r="A15" s="1">
        <v>1996</v>
      </c>
      <c r="B15" s="1">
        <v>20.100000000000001</v>
      </c>
      <c r="C15" s="1">
        <v>24.5</v>
      </c>
      <c r="D15" s="1">
        <v>25.8</v>
      </c>
      <c r="E15" s="1">
        <v>24.1</v>
      </c>
    </row>
    <row r="16" spans="1:5" x14ac:dyDescent="0.45">
      <c r="A16" s="1">
        <v>1997</v>
      </c>
      <c r="B16" s="1">
        <v>19.8</v>
      </c>
      <c r="C16" s="1">
        <v>24.1</v>
      </c>
      <c r="D16" s="1">
        <v>25.3</v>
      </c>
      <c r="E16" s="1">
        <v>23.6</v>
      </c>
    </row>
    <row r="17" spans="1:5" x14ac:dyDescent="0.45">
      <c r="A17" s="1">
        <v>1998</v>
      </c>
      <c r="B17" s="1">
        <v>19.5</v>
      </c>
      <c r="C17" s="1">
        <v>24.4</v>
      </c>
      <c r="D17" s="1">
        <v>25.4</v>
      </c>
      <c r="E17" s="1">
        <v>24.1</v>
      </c>
    </row>
    <row r="18" spans="1:5" x14ac:dyDescent="0.45">
      <c r="A18" s="1">
        <v>1999</v>
      </c>
      <c r="B18" s="1">
        <v>19.5</v>
      </c>
      <c r="C18" s="1">
        <v>24.8</v>
      </c>
      <c r="D18" s="1">
        <v>25.4</v>
      </c>
      <c r="E18" s="1">
        <v>24.4</v>
      </c>
    </row>
    <row r="19" spans="1:5" x14ac:dyDescent="0.45">
      <c r="A19" s="1">
        <v>2000</v>
      </c>
      <c r="B19" s="1">
        <v>19.399999999999999</v>
      </c>
      <c r="C19" s="1">
        <v>24.9</v>
      </c>
      <c r="D19" s="1">
        <v>24.5</v>
      </c>
      <c r="E19" s="1">
        <v>23.9</v>
      </c>
    </row>
    <row r="20" spans="1:5" x14ac:dyDescent="0.45">
      <c r="A20" s="1">
        <v>2001</v>
      </c>
      <c r="B20" s="1">
        <v>19.5</v>
      </c>
      <c r="C20" s="1">
        <v>25.9</v>
      </c>
      <c r="D20" s="1">
        <v>24.7</v>
      </c>
      <c r="E20" s="1">
        <v>24.3</v>
      </c>
    </row>
    <row r="21" spans="1:5" x14ac:dyDescent="0.45">
      <c r="A21" s="1">
        <v>2002</v>
      </c>
      <c r="B21" s="1">
        <v>19.8</v>
      </c>
      <c r="C21" s="1">
        <v>26.9</v>
      </c>
      <c r="D21" s="1">
        <v>25.4</v>
      </c>
      <c r="E21" s="1">
        <v>24.9</v>
      </c>
    </row>
    <row r="22" spans="1:5" x14ac:dyDescent="0.45">
      <c r="A22" s="1">
        <v>2003</v>
      </c>
      <c r="B22" s="1">
        <v>20.100000000000001</v>
      </c>
      <c r="C22" s="1">
        <v>27.2</v>
      </c>
      <c r="D22" s="1">
        <v>25.7</v>
      </c>
      <c r="E22" s="1">
        <v>25</v>
      </c>
    </row>
    <row r="23" spans="1:5" x14ac:dyDescent="0.45">
      <c r="A23" s="1">
        <v>2004</v>
      </c>
      <c r="B23" s="1">
        <v>20</v>
      </c>
      <c r="C23" s="1">
        <v>26.3</v>
      </c>
      <c r="D23" s="1">
        <v>25.1</v>
      </c>
      <c r="E23" s="1">
        <v>24.9</v>
      </c>
    </row>
    <row r="24" spans="1:5" x14ac:dyDescent="0.45">
      <c r="A24" s="1">
        <v>2005</v>
      </c>
      <c r="B24" s="1">
        <v>20.100000000000001</v>
      </c>
      <c r="C24" s="1">
        <v>25.5</v>
      </c>
      <c r="D24" s="1">
        <v>24.9</v>
      </c>
      <c r="E24" s="1">
        <v>24.5</v>
      </c>
    </row>
    <row r="25" spans="1:5" x14ac:dyDescent="0.45">
      <c r="A25" s="1">
        <v>2006</v>
      </c>
      <c r="B25" s="1">
        <v>19.899999999999999</v>
      </c>
      <c r="C25" s="1">
        <v>24.8</v>
      </c>
      <c r="D25" s="1">
        <v>24.6</v>
      </c>
      <c r="E25" s="1">
        <v>24.2</v>
      </c>
    </row>
    <row r="26" spans="1:5" x14ac:dyDescent="0.45">
      <c r="A26" s="1">
        <v>2007</v>
      </c>
      <c r="B26" s="1">
        <v>19.600000000000001</v>
      </c>
      <c r="C26" s="1">
        <v>24.1</v>
      </c>
      <c r="D26" s="1">
        <v>24.1</v>
      </c>
      <c r="E26" s="1">
        <v>24.3</v>
      </c>
    </row>
    <row r="27" spans="1:5" x14ac:dyDescent="0.45">
      <c r="A27" s="1">
        <v>2008</v>
      </c>
      <c r="B27" s="1">
        <v>20.100000000000001</v>
      </c>
      <c r="C27" s="1">
        <v>24.8</v>
      </c>
      <c r="D27" s="1">
        <v>24.7</v>
      </c>
      <c r="E27" s="1">
        <v>25.1</v>
      </c>
    </row>
    <row r="28" spans="1:5" x14ac:dyDescent="0.45">
      <c r="A28" s="1">
        <v>2009</v>
      </c>
      <c r="B28" s="1">
        <v>21.8</v>
      </c>
      <c r="C28" s="1">
        <v>26.7</v>
      </c>
      <c r="D28" s="1">
        <v>26</v>
      </c>
      <c r="E28" s="1">
        <v>27.9</v>
      </c>
    </row>
    <row r="29" spans="1:5" x14ac:dyDescent="0.45">
      <c r="A29" s="1">
        <v>2010</v>
      </c>
      <c r="B29" s="1">
        <v>21.6</v>
      </c>
      <c r="C29" s="1">
        <v>26.6</v>
      </c>
      <c r="D29" s="1">
        <v>25.1</v>
      </c>
      <c r="E29" s="1">
        <v>27.4</v>
      </c>
    </row>
    <row r="30" spans="1:5" x14ac:dyDescent="0.45">
      <c r="A30" s="1">
        <v>2011</v>
      </c>
      <c r="B30" s="1">
        <v>21.2</v>
      </c>
      <c r="C30" s="1">
        <v>27.1</v>
      </c>
      <c r="D30" s="1">
        <v>25</v>
      </c>
      <c r="E30" s="1">
        <v>26.6</v>
      </c>
    </row>
    <row r="31" spans="1:5" x14ac:dyDescent="0.45">
      <c r="A31" s="1">
        <v>2012</v>
      </c>
      <c r="B31" s="1">
        <v>21.2</v>
      </c>
      <c r="C31" s="1">
        <v>26.8</v>
      </c>
      <c r="D31" s="1">
        <v>25.7</v>
      </c>
      <c r="E31" s="1">
        <v>26.5</v>
      </c>
    </row>
    <row r="32" spans="1:5" x14ac:dyDescent="0.45">
      <c r="A32" s="1">
        <v>2013</v>
      </c>
      <c r="B32" s="1">
        <v>21.3</v>
      </c>
      <c r="C32" s="1">
        <v>26.8</v>
      </c>
      <c r="D32" s="1">
        <v>26.2</v>
      </c>
      <c r="E32" s="1">
        <v>26</v>
      </c>
    </row>
    <row r="33" spans="1:5" x14ac:dyDescent="0.45">
      <c r="A33" s="1">
        <v>2014</v>
      </c>
      <c r="B33" s="1">
        <v>21.1</v>
      </c>
      <c r="C33" s="1">
        <v>27.1</v>
      </c>
      <c r="D33" s="1">
        <v>26</v>
      </c>
      <c r="E33" s="1">
        <v>25.8</v>
      </c>
    </row>
    <row r="34" spans="1:5" x14ac:dyDescent="0.45">
      <c r="A34" s="1">
        <v>2015</v>
      </c>
      <c r="B34" s="1">
        <v>20.8</v>
      </c>
      <c r="C34" s="1">
        <v>27.7</v>
      </c>
      <c r="D34" s="1">
        <v>25.7</v>
      </c>
      <c r="E34" s="1">
        <v>25.5</v>
      </c>
    </row>
    <row r="35" spans="1:5" x14ac:dyDescent="0.45">
      <c r="A35" s="1">
        <v>2016</v>
      </c>
      <c r="B35" s="1">
        <v>20.7</v>
      </c>
      <c r="C35" s="1">
        <v>28</v>
      </c>
      <c r="D35" s="1">
        <v>26.4</v>
      </c>
      <c r="E35" s="1">
        <v>24.9</v>
      </c>
    </row>
    <row r="36" spans="1:5" x14ac:dyDescent="0.45">
      <c r="A36" s="1">
        <v>2017</v>
      </c>
      <c r="B36" s="1">
        <v>20.5</v>
      </c>
      <c r="C36" s="1">
        <v>28.3</v>
      </c>
      <c r="D36" s="1">
        <v>26</v>
      </c>
      <c r="E36" s="1">
        <v>24.4</v>
      </c>
    </row>
    <row r="37" spans="1:5" x14ac:dyDescent="0.45">
      <c r="A37" s="1">
        <v>2018</v>
      </c>
      <c r="B37" s="1">
        <v>20.399999999999999</v>
      </c>
      <c r="C37" s="1">
        <v>28.1</v>
      </c>
      <c r="D37" s="1">
        <v>26</v>
      </c>
      <c r="E37" s="1">
        <v>24.3</v>
      </c>
    </row>
    <row r="38" spans="1:5" x14ac:dyDescent="0.45">
      <c r="A38" s="1">
        <v>2019</v>
      </c>
      <c r="B38" s="1">
        <v>20.5</v>
      </c>
      <c r="C38" s="1">
        <v>28.3</v>
      </c>
      <c r="D38" s="1">
        <v>25.7</v>
      </c>
      <c r="E38" s="1">
        <v>24.1</v>
      </c>
    </row>
    <row r="39" spans="1:5" x14ac:dyDescent="0.45">
      <c r="A39" s="1">
        <v>2020</v>
      </c>
      <c r="B39" s="1">
        <v>22.6</v>
      </c>
      <c r="C39" s="1">
        <v>29.8</v>
      </c>
      <c r="D39" s="1">
        <v>26.5</v>
      </c>
      <c r="E39" s="1">
        <v>24.7</v>
      </c>
    </row>
    <row r="40" spans="1:5" x14ac:dyDescent="0.45">
      <c r="A40" s="1">
        <v>2021</v>
      </c>
      <c r="B40" s="1">
        <v>22.1</v>
      </c>
      <c r="C40" s="1">
        <v>29.6</v>
      </c>
      <c r="D40" s="1">
        <v>25.9</v>
      </c>
      <c r="E40" s="1">
        <v>24.4</v>
      </c>
    </row>
    <row r="41" spans="1:5" x14ac:dyDescent="0.45">
      <c r="A41" s="1">
        <v>2022</v>
      </c>
      <c r="B41" s="1">
        <v>21.7</v>
      </c>
      <c r="C41" s="1">
        <v>28.3</v>
      </c>
      <c r="D41" s="1">
        <v>25.4</v>
      </c>
      <c r="E41" s="1">
        <v>22.6</v>
      </c>
    </row>
    <row r="42" spans="1:5" x14ac:dyDescent="0.45">
      <c r="A42" s="1">
        <v>2023</v>
      </c>
      <c r="B42" s="1">
        <v>21.4</v>
      </c>
      <c r="C42" s="1">
        <v>28.1</v>
      </c>
      <c r="D42" s="1">
        <v>25.4</v>
      </c>
      <c r="E42" s="1">
        <v>22.3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42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120</v>
      </c>
    </row>
    <row r="3" spans="1:4" x14ac:dyDescent="0.35">
      <c r="A3" s="2" t="s">
        <v>2</v>
      </c>
      <c r="B3" s="2" t="s">
        <v>116</v>
      </c>
      <c r="C3" s="2" t="s">
        <v>75</v>
      </c>
      <c r="D3" s="2" t="s">
        <v>76</v>
      </c>
    </row>
    <row r="4" spans="1:4" x14ac:dyDescent="0.45">
      <c r="A4" s="1">
        <v>1985</v>
      </c>
      <c r="B4" s="1">
        <v>4.7</v>
      </c>
      <c r="C4" s="1">
        <v>5.4</v>
      </c>
      <c r="D4" s="1">
        <v>3.4</v>
      </c>
    </row>
    <row r="5" spans="1:4" x14ac:dyDescent="0.45">
      <c r="A5" s="1">
        <v>1986</v>
      </c>
      <c r="B5" s="1">
        <v>4.9000000000000004</v>
      </c>
      <c r="C5" s="1">
        <v>5</v>
      </c>
      <c r="D5" s="1">
        <v>3.1</v>
      </c>
    </row>
    <row r="6" spans="1:4" x14ac:dyDescent="0.45">
      <c r="A6" s="1">
        <v>1987</v>
      </c>
      <c r="B6" s="1">
        <v>5.4</v>
      </c>
      <c r="C6" s="1">
        <v>4.7</v>
      </c>
      <c r="D6" s="1">
        <v>3.6</v>
      </c>
    </row>
    <row r="7" spans="1:4" x14ac:dyDescent="0.45">
      <c r="A7" s="1">
        <v>1988</v>
      </c>
      <c r="B7" s="1">
        <v>5.9</v>
      </c>
      <c r="C7" s="1">
        <v>4.8</v>
      </c>
      <c r="D7" s="1">
        <v>3.5</v>
      </c>
    </row>
    <row r="8" spans="1:4" x14ac:dyDescent="0.45">
      <c r="A8" s="1">
        <v>1989</v>
      </c>
      <c r="B8" s="1">
        <v>5.8</v>
      </c>
      <c r="C8" s="1">
        <v>5.4</v>
      </c>
      <c r="D8" s="1">
        <v>3.1</v>
      </c>
    </row>
    <row r="9" spans="1:4" x14ac:dyDescent="0.45">
      <c r="A9" s="1">
        <v>1990</v>
      </c>
      <c r="B9" s="1">
        <v>5.7</v>
      </c>
      <c r="C9" s="1">
        <v>5.2</v>
      </c>
      <c r="D9" s="1">
        <v>2.7</v>
      </c>
    </row>
    <row r="10" spans="1:4" x14ac:dyDescent="0.45">
      <c r="A10" s="1">
        <v>1991</v>
      </c>
      <c r="B10" s="1">
        <v>6</v>
      </c>
      <c r="C10" s="1">
        <v>5</v>
      </c>
      <c r="D10" s="1">
        <v>2.5</v>
      </c>
    </row>
    <row r="11" spans="1:4" x14ac:dyDescent="0.45">
      <c r="A11" s="1">
        <v>1992</v>
      </c>
      <c r="B11" s="1">
        <v>5.9</v>
      </c>
      <c r="C11" s="1">
        <v>5</v>
      </c>
      <c r="D11" s="1">
        <v>3.1</v>
      </c>
    </row>
    <row r="12" spans="1:4" x14ac:dyDescent="0.45">
      <c r="A12" s="1">
        <v>1993</v>
      </c>
      <c r="B12" s="1">
        <v>5.0999999999999996</v>
      </c>
      <c r="C12" s="1">
        <v>5.3</v>
      </c>
      <c r="D12" s="1">
        <v>3</v>
      </c>
    </row>
    <row r="13" spans="1:4" x14ac:dyDescent="0.45">
      <c r="A13" s="1">
        <v>1994</v>
      </c>
      <c r="B13" s="1">
        <v>5</v>
      </c>
      <c r="C13" s="1">
        <v>5.6</v>
      </c>
      <c r="D13" s="1">
        <v>3</v>
      </c>
    </row>
    <row r="14" spans="1:4" x14ac:dyDescent="0.45">
      <c r="A14" s="1">
        <v>1995</v>
      </c>
      <c r="B14" s="1">
        <v>4.8</v>
      </c>
      <c r="C14" s="1">
        <v>5.0999999999999996</v>
      </c>
      <c r="D14" s="1">
        <v>2.9</v>
      </c>
    </row>
    <row r="15" spans="1:4" x14ac:dyDescent="0.45">
      <c r="A15" s="1">
        <v>1996</v>
      </c>
      <c r="B15" s="1">
        <v>4.8</v>
      </c>
      <c r="C15" s="1">
        <v>4.9000000000000004</v>
      </c>
      <c r="D15" s="1">
        <v>3.1</v>
      </c>
    </row>
    <row r="16" spans="1:4" x14ac:dyDescent="0.45">
      <c r="A16" s="1">
        <v>1997</v>
      </c>
      <c r="B16" s="1">
        <v>5.2</v>
      </c>
      <c r="C16" s="1">
        <v>4.3</v>
      </c>
      <c r="D16" s="1">
        <v>2.9</v>
      </c>
    </row>
    <row r="17" spans="1:4" x14ac:dyDescent="0.45">
      <c r="A17" s="1">
        <v>1998</v>
      </c>
      <c r="B17" s="1">
        <v>5.3</v>
      </c>
      <c r="C17" s="1">
        <v>4.3</v>
      </c>
      <c r="D17" s="1">
        <v>2.7</v>
      </c>
    </row>
    <row r="18" spans="1:4" x14ac:dyDescent="0.45">
      <c r="A18" s="1">
        <v>1999</v>
      </c>
      <c r="B18" s="1">
        <v>5.0999999999999996</v>
      </c>
      <c r="C18" s="1">
        <v>4.4000000000000004</v>
      </c>
      <c r="D18" s="1">
        <v>2.7</v>
      </c>
    </row>
    <row r="19" spans="1:4" x14ac:dyDescent="0.45">
      <c r="A19" s="1">
        <v>2000</v>
      </c>
      <c r="B19" s="1">
        <v>4.5</v>
      </c>
      <c r="C19" s="1">
        <v>3.9</v>
      </c>
      <c r="D19" s="1">
        <v>2.8</v>
      </c>
    </row>
    <row r="20" spans="1:4" x14ac:dyDescent="0.45">
      <c r="A20" s="1">
        <v>2001</v>
      </c>
      <c r="B20" s="1">
        <v>4.4000000000000004</v>
      </c>
      <c r="C20" s="1">
        <v>4.0999999999999996</v>
      </c>
      <c r="D20" s="1">
        <v>3</v>
      </c>
    </row>
    <row r="21" spans="1:4" x14ac:dyDescent="0.45">
      <c r="A21" s="1">
        <v>2002</v>
      </c>
      <c r="B21" s="1">
        <v>4.5</v>
      </c>
      <c r="C21" s="1">
        <v>4.3</v>
      </c>
      <c r="D21" s="1">
        <v>2.7</v>
      </c>
    </row>
    <row r="22" spans="1:4" x14ac:dyDescent="0.45">
      <c r="A22" s="1">
        <v>2003</v>
      </c>
      <c r="B22" s="1">
        <v>4.9000000000000004</v>
      </c>
      <c r="C22" s="1">
        <v>4.2</v>
      </c>
      <c r="D22" s="1">
        <v>2.6</v>
      </c>
    </row>
    <row r="23" spans="1:4" x14ac:dyDescent="0.45">
      <c r="A23" s="1">
        <v>2004</v>
      </c>
      <c r="B23" s="1">
        <v>4.9000000000000004</v>
      </c>
      <c r="C23" s="1">
        <v>4.0999999999999996</v>
      </c>
      <c r="D23" s="1">
        <v>2.8</v>
      </c>
    </row>
    <row r="24" spans="1:4" x14ac:dyDescent="0.45">
      <c r="A24" s="1">
        <v>2005</v>
      </c>
      <c r="B24" s="1">
        <v>4.5999999999999996</v>
      </c>
      <c r="C24" s="1">
        <v>4.0999999999999996</v>
      </c>
      <c r="D24" s="1">
        <v>2.7</v>
      </c>
    </row>
    <row r="25" spans="1:4" x14ac:dyDescent="0.45">
      <c r="A25" s="1">
        <v>2006</v>
      </c>
      <c r="B25" s="1">
        <v>4.7</v>
      </c>
      <c r="C25" s="1">
        <v>4.0999999999999996</v>
      </c>
      <c r="D25" s="1">
        <v>2.9</v>
      </c>
    </row>
    <row r="26" spans="1:4" x14ac:dyDescent="0.45">
      <c r="A26" s="1">
        <v>2007</v>
      </c>
      <c r="B26" s="1">
        <v>4.9000000000000004</v>
      </c>
      <c r="C26" s="1">
        <v>4.0999999999999996</v>
      </c>
      <c r="D26" s="1">
        <v>3</v>
      </c>
    </row>
    <row r="27" spans="1:4" x14ac:dyDescent="0.45">
      <c r="A27" s="1">
        <v>2008</v>
      </c>
      <c r="B27" s="1">
        <v>5.2</v>
      </c>
      <c r="C27" s="1">
        <v>4.3</v>
      </c>
      <c r="D27" s="1">
        <v>3</v>
      </c>
    </row>
    <row r="28" spans="1:4" x14ac:dyDescent="0.45">
      <c r="A28" s="1">
        <v>2009</v>
      </c>
      <c r="B28" s="1">
        <v>5.6</v>
      </c>
      <c r="C28" s="1">
        <v>4.4000000000000004</v>
      </c>
      <c r="D28" s="1">
        <v>3.1</v>
      </c>
    </row>
    <row r="29" spans="1:4" x14ac:dyDescent="0.45">
      <c r="A29" s="1">
        <v>2010</v>
      </c>
      <c r="B29" s="1">
        <v>5.2</v>
      </c>
      <c r="C29" s="1">
        <v>4.5</v>
      </c>
      <c r="D29" s="1">
        <v>3.3</v>
      </c>
    </row>
    <row r="30" spans="1:4" x14ac:dyDescent="0.45">
      <c r="A30" s="1">
        <v>2011</v>
      </c>
      <c r="B30" s="1">
        <v>5.2</v>
      </c>
      <c r="C30" s="1">
        <v>4.4000000000000004</v>
      </c>
      <c r="D30" s="1">
        <v>3.3</v>
      </c>
    </row>
    <row r="31" spans="1:4" x14ac:dyDescent="0.45">
      <c r="A31" s="1">
        <v>2012</v>
      </c>
      <c r="B31" s="1">
        <v>5</v>
      </c>
      <c r="C31" s="1">
        <v>4.5</v>
      </c>
      <c r="D31" s="1">
        <v>3.8</v>
      </c>
    </row>
    <row r="32" spans="1:4" x14ac:dyDescent="0.45">
      <c r="A32" s="1">
        <v>2013</v>
      </c>
      <c r="B32" s="1">
        <v>5.4</v>
      </c>
      <c r="C32" s="1">
        <v>4.4000000000000004</v>
      </c>
      <c r="D32" s="1">
        <v>3.7</v>
      </c>
    </row>
    <row r="33" spans="1:4" x14ac:dyDescent="0.45">
      <c r="A33" s="1">
        <v>2014</v>
      </c>
      <c r="B33" s="1">
        <v>5.7</v>
      </c>
      <c r="C33" s="1">
        <v>4.3</v>
      </c>
      <c r="D33" s="1">
        <v>3.9</v>
      </c>
    </row>
    <row r="34" spans="1:4" x14ac:dyDescent="0.45">
      <c r="A34" s="1">
        <v>2015</v>
      </c>
      <c r="B34" s="1">
        <v>5.8</v>
      </c>
      <c r="C34" s="1">
        <v>4.2</v>
      </c>
      <c r="D34" s="1">
        <v>3.6</v>
      </c>
    </row>
    <row r="35" spans="1:4" x14ac:dyDescent="0.45">
      <c r="A35" s="1">
        <v>2016</v>
      </c>
      <c r="B35" s="1">
        <v>6.1</v>
      </c>
      <c r="C35" s="1">
        <v>4.4000000000000004</v>
      </c>
      <c r="D35" s="1">
        <v>3.8</v>
      </c>
    </row>
    <row r="36" spans="1:4" x14ac:dyDescent="0.45">
      <c r="A36" s="1">
        <v>2017</v>
      </c>
      <c r="B36" s="1">
        <v>6.2</v>
      </c>
      <c r="C36" s="1">
        <v>4.5999999999999996</v>
      </c>
      <c r="D36" s="1">
        <v>3.4</v>
      </c>
    </row>
    <row r="37" spans="1:4" x14ac:dyDescent="0.45">
      <c r="A37" s="1">
        <v>2018</v>
      </c>
      <c r="B37" s="1">
        <v>6.6</v>
      </c>
      <c r="C37" s="1">
        <v>4.9000000000000004</v>
      </c>
      <c r="D37" s="1">
        <v>3.4</v>
      </c>
    </row>
    <row r="38" spans="1:4" x14ac:dyDescent="0.45">
      <c r="A38" s="1">
        <v>2019</v>
      </c>
      <c r="B38" s="1">
        <v>7</v>
      </c>
      <c r="C38" s="1">
        <v>4.9000000000000004</v>
      </c>
      <c r="D38" s="1">
        <v>3.2</v>
      </c>
    </row>
    <row r="39" spans="1:4" x14ac:dyDescent="0.45">
      <c r="A39" s="1">
        <v>2020</v>
      </c>
      <c r="B39" s="1">
        <v>7.1</v>
      </c>
      <c r="C39" s="1">
        <v>5</v>
      </c>
      <c r="D39" s="1">
        <v>3.6</v>
      </c>
    </row>
    <row r="40" spans="1:4" x14ac:dyDescent="0.45">
      <c r="A40" s="1">
        <v>2021</v>
      </c>
      <c r="B40" s="1">
        <v>6.7</v>
      </c>
      <c r="C40" s="1">
        <v>4.7</v>
      </c>
      <c r="D40" s="1">
        <v>3.5</v>
      </c>
    </row>
    <row r="41" spans="1:4" x14ac:dyDescent="0.45">
      <c r="A41" s="1">
        <v>2022</v>
      </c>
      <c r="B41" s="1">
        <v>6.8</v>
      </c>
      <c r="C41" s="1">
        <v>4.5999999999999996</v>
      </c>
      <c r="D41" s="1">
        <v>3.2</v>
      </c>
    </row>
    <row r="42" spans="1:4" x14ac:dyDescent="0.45">
      <c r="A42" s="1">
        <v>2023</v>
      </c>
      <c r="B42" s="1">
        <v>6.7</v>
      </c>
      <c r="C42" s="1">
        <v>4.5999999999999996</v>
      </c>
      <c r="D42" s="1">
        <v>3.4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/>
  </sheetViews>
  <sheetFormatPr baseColWidth="10" defaultColWidth="9.1796875" defaultRowHeight="16.5" x14ac:dyDescent="0.45"/>
  <cols>
    <col min="1" max="7" width="20.7265625" style="1" customWidth="1"/>
  </cols>
  <sheetData>
    <row r="1" spans="1:7" x14ac:dyDescent="0.45">
      <c r="A1" s="2" t="s">
        <v>330</v>
      </c>
    </row>
    <row r="3" spans="1:7" x14ac:dyDescent="0.35">
      <c r="A3" s="2" t="s">
        <v>2</v>
      </c>
      <c r="B3" s="2" t="s">
        <v>72</v>
      </c>
      <c r="C3" s="2" t="s">
        <v>329</v>
      </c>
      <c r="D3" s="2" t="s">
        <v>73</v>
      </c>
      <c r="E3" s="2" t="s">
        <v>74</v>
      </c>
      <c r="F3" s="2" t="s">
        <v>75</v>
      </c>
      <c r="G3" s="2" t="s">
        <v>76</v>
      </c>
    </row>
    <row r="4" spans="1:7" x14ac:dyDescent="0.45">
      <c r="A4" s="1">
        <v>1985</v>
      </c>
      <c r="B4" s="1" t="s">
        <v>121</v>
      </c>
      <c r="E4" s="1" t="s">
        <v>221</v>
      </c>
      <c r="F4" s="1" t="s">
        <v>256</v>
      </c>
      <c r="G4" s="1" t="s">
        <v>294</v>
      </c>
    </row>
    <row r="5" spans="1:7" x14ac:dyDescent="0.45">
      <c r="A5" s="1">
        <v>1986</v>
      </c>
      <c r="B5" s="1" t="s">
        <v>122</v>
      </c>
      <c r="E5" s="1" t="s">
        <v>222</v>
      </c>
      <c r="F5" s="1" t="s">
        <v>257</v>
      </c>
      <c r="G5" s="1" t="s">
        <v>295</v>
      </c>
    </row>
    <row r="6" spans="1:7" x14ac:dyDescent="0.45">
      <c r="A6" s="1">
        <v>1987</v>
      </c>
      <c r="B6" s="1" t="s">
        <v>123</v>
      </c>
      <c r="E6" s="1" t="s">
        <v>223</v>
      </c>
      <c r="F6" s="1" t="s">
        <v>258</v>
      </c>
      <c r="G6" s="1" t="s">
        <v>296</v>
      </c>
    </row>
    <row r="7" spans="1:7" x14ac:dyDescent="0.45">
      <c r="A7" s="1">
        <v>1988</v>
      </c>
      <c r="B7" s="1" t="s">
        <v>124</v>
      </c>
      <c r="E7" s="1" t="s">
        <v>224</v>
      </c>
      <c r="F7" s="1" t="s">
        <v>259</v>
      </c>
      <c r="G7" s="1" t="s">
        <v>297</v>
      </c>
    </row>
    <row r="8" spans="1:7" x14ac:dyDescent="0.45">
      <c r="A8" s="1">
        <v>1989</v>
      </c>
      <c r="B8" s="1" t="s">
        <v>125</v>
      </c>
      <c r="E8" s="1" t="s">
        <v>225</v>
      </c>
      <c r="F8" s="1" t="s">
        <v>260</v>
      </c>
      <c r="G8" s="1" t="s">
        <v>298</v>
      </c>
    </row>
    <row r="9" spans="1:7" x14ac:dyDescent="0.45">
      <c r="A9" s="1">
        <v>1990</v>
      </c>
      <c r="B9" s="1" t="s">
        <v>126</v>
      </c>
      <c r="E9" s="1" t="s">
        <v>226</v>
      </c>
      <c r="F9" s="1" t="s">
        <v>261</v>
      </c>
      <c r="G9" s="1" t="s">
        <v>298</v>
      </c>
    </row>
    <row r="10" spans="1:7" x14ac:dyDescent="0.45">
      <c r="A10" s="1">
        <v>1991</v>
      </c>
      <c r="B10" s="1" t="s">
        <v>127</v>
      </c>
      <c r="D10" s="1" t="s">
        <v>188</v>
      </c>
      <c r="E10" s="1" t="s">
        <v>227</v>
      </c>
      <c r="F10" s="1" t="s">
        <v>262</v>
      </c>
      <c r="G10" s="1" t="s">
        <v>299</v>
      </c>
    </row>
    <row r="11" spans="1:7" x14ac:dyDescent="0.45">
      <c r="A11" s="1">
        <v>1992</v>
      </c>
      <c r="B11" s="1" t="s">
        <v>128</v>
      </c>
      <c r="D11" s="1" t="s">
        <v>189</v>
      </c>
      <c r="E11" s="1" t="s">
        <v>228</v>
      </c>
      <c r="F11" s="1" t="s">
        <v>263</v>
      </c>
      <c r="G11" s="1" t="s">
        <v>300</v>
      </c>
    </row>
    <row r="12" spans="1:7" x14ac:dyDescent="0.45">
      <c r="A12" s="1">
        <v>1993</v>
      </c>
      <c r="B12" s="1" t="s">
        <v>129</v>
      </c>
      <c r="D12" s="1" t="s">
        <v>190</v>
      </c>
      <c r="E12" s="1" t="s">
        <v>229</v>
      </c>
      <c r="F12" s="1" t="s">
        <v>264</v>
      </c>
      <c r="G12" s="1" t="s">
        <v>301</v>
      </c>
    </row>
    <row r="13" spans="1:7" x14ac:dyDescent="0.45">
      <c r="A13" s="1">
        <v>1994</v>
      </c>
      <c r="B13" s="1" t="s">
        <v>130</v>
      </c>
      <c r="D13" s="1" t="s">
        <v>191</v>
      </c>
      <c r="E13" s="1" t="s">
        <v>230</v>
      </c>
      <c r="F13" s="1" t="s">
        <v>265</v>
      </c>
      <c r="G13" s="1" t="s">
        <v>302</v>
      </c>
    </row>
    <row r="14" spans="1:7" x14ac:dyDescent="0.45">
      <c r="A14" s="1">
        <v>1995</v>
      </c>
      <c r="B14" s="1" t="s">
        <v>131</v>
      </c>
      <c r="C14" s="1" t="s">
        <v>160</v>
      </c>
      <c r="D14" s="1" t="s">
        <v>192</v>
      </c>
      <c r="E14" s="1" t="s">
        <v>231</v>
      </c>
      <c r="F14" s="1" t="s">
        <v>266</v>
      </c>
      <c r="G14" s="1" t="s">
        <v>303</v>
      </c>
    </row>
    <row r="15" spans="1:7" x14ac:dyDescent="0.45">
      <c r="A15" s="1">
        <v>1996</v>
      </c>
      <c r="B15" s="1" t="s">
        <v>132</v>
      </c>
      <c r="C15" s="1" t="s">
        <v>161</v>
      </c>
      <c r="D15" s="1" t="s">
        <v>193</v>
      </c>
      <c r="E15" s="1" t="s">
        <v>232</v>
      </c>
      <c r="F15" s="1" t="s">
        <v>267</v>
      </c>
      <c r="G15" s="1" t="s">
        <v>304</v>
      </c>
    </row>
    <row r="16" spans="1:7" x14ac:dyDescent="0.45">
      <c r="A16" s="1">
        <v>1997</v>
      </c>
      <c r="B16" s="1" t="s">
        <v>133</v>
      </c>
      <c r="C16" s="1" t="s">
        <v>162</v>
      </c>
      <c r="D16" s="1" t="s">
        <v>194</v>
      </c>
      <c r="E16" s="1" t="s">
        <v>233</v>
      </c>
      <c r="F16" s="1" t="s">
        <v>268</v>
      </c>
      <c r="G16" s="1" t="s">
        <v>305</v>
      </c>
    </row>
    <row r="17" spans="1:7" x14ac:dyDescent="0.45">
      <c r="A17" s="1">
        <v>1998</v>
      </c>
      <c r="B17" s="1" t="s">
        <v>134</v>
      </c>
      <c r="C17" s="1" t="s">
        <v>163</v>
      </c>
      <c r="D17" s="1" t="s">
        <v>195</v>
      </c>
      <c r="E17" s="1" t="s">
        <v>231</v>
      </c>
      <c r="F17" s="1" t="s">
        <v>269</v>
      </c>
      <c r="G17" s="1" t="s">
        <v>306</v>
      </c>
    </row>
    <row r="18" spans="1:7" x14ac:dyDescent="0.45">
      <c r="A18" s="1">
        <v>1999</v>
      </c>
      <c r="B18" s="1" t="s">
        <v>135</v>
      </c>
      <c r="C18" s="1" t="s">
        <v>164</v>
      </c>
      <c r="D18" s="1" t="s">
        <v>196</v>
      </c>
      <c r="E18" s="1" t="s">
        <v>234</v>
      </c>
      <c r="F18" s="1" t="s">
        <v>270</v>
      </c>
      <c r="G18" s="1" t="s">
        <v>307</v>
      </c>
    </row>
    <row r="19" spans="1:7" x14ac:dyDescent="0.45">
      <c r="A19" s="1">
        <v>2000</v>
      </c>
      <c r="B19" s="1" t="s">
        <v>136</v>
      </c>
      <c r="C19" s="1" t="s">
        <v>165</v>
      </c>
      <c r="D19" s="1" t="s">
        <v>197</v>
      </c>
      <c r="E19" s="1" t="s">
        <v>235</v>
      </c>
      <c r="F19" s="1" t="s">
        <v>271</v>
      </c>
      <c r="G19" s="1" t="s">
        <v>308</v>
      </c>
    </row>
    <row r="20" spans="1:7" x14ac:dyDescent="0.45">
      <c r="A20" s="1">
        <v>2001</v>
      </c>
      <c r="B20" s="1" t="s">
        <v>137</v>
      </c>
      <c r="C20" s="1" t="s">
        <v>166</v>
      </c>
      <c r="D20" s="1" t="s">
        <v>198</v>
      </c>
      <c r="E20" s="1" t="s">
        <v>236</v>
      </c>
      <c r="F20" s="1" t="s">
        <v>272</v>
      </c>
      <c r="G20" s="1" t="s">
        <v>309</v>
      </c>
    </row>
    <row r="21" spans="1:7" x14ac:dyDescent="0.45">
      <c r="A21" s="1">
        <v>2002</v>
      </c>
      <c r="B21" s="1" t="s">
        <v>138</v>
      </c>
      <c r="C21" s="1" t="s">
        <v>123</v>
      </c>
      <c r="D21" s="1" t="s">
        <v>199</v>
      </c>
      <c r="E21" s="1" t="s">
        <v>237</v>
      </c>
      <c r="F21" s="1" t="s">
        <v>273</v>
      </c>
      <c r="G21" s="1" t="s">
        <v>310</v>
      </c>
    </row>
    <row r="22" spans="1:7" x14ac:dyDescent="0.45">
      <c r="A22" s="1">
        <v>2003</v>
      </c>
      <c r="B22" s="1" t="s">
        <v>139</v>
      </c>
      <c r="C22" s="1" t="s">
        <v>167</v>
      </c>
      <c r="D22" s="1" t="s">
        <v>200</v>
      </c>
      <c r="E22" s="1" t="s">
        <v>229</v>
      </c>
      <c r="F22" s="1" t="s">
        <v>274</v>
      </c>
      <c r="G22" s="1" t="s">
        <v>311</v>
      </c>
    </row>
    <row r="23" spans="1:7" x14ac:dyDescent="0.45">
      <c r="A23" s="1">
        <v>2004</v>
      </c>
      <c r="B23" s="1" t="s">
        <v>140</v>
      </c>
      <c r="C23" s="1" t="s">
        <v>168</v>
      </c>
      <c r="D23" s="1" t="s">
        <v>201</v>
      </c>
      <c r="E23" s="1" t="s">
        <v>238</v>
      </c>
      <c r="F23" s="1" t="s">
        <v>275</v>
      </c>
      <c r="G23" s="1" t="s">
        <v>312</v>
      </c>
    </row>
    <row r="24" spans="1:7" x14ac:dyDescent="0.45">
      <c r="A24" s="1">
        <v>2005</v>
      </c>
      <c r="B24" s="1" t="s">
        <v>141</v>
      </c>
      <c r="C24" s="1" t="s">
        <v>169</v>
      </c>
      <c r="D24" s="1" t="s">
        <v>202</v>
      </c>
      <c r="E24" s="1" t="s">
        <v>239</v>
      </c>
      <c r="F24" s="1" t="s">
        <v>276</v>
      </c>
      <c r="G24" s="1" t="s">
        <v>313</v>
      </c>
    </row>
    <row r="25" spans="1:7" x14ac:dyDescent="0.45">
      <c r="A25" s="1">
        <v>2006</v>
      </c>
      <c r="B25" s="1" t="s">
        <v>142</v>
      </c>
      <c r="C25" s="1" t="s">
        <v>170</v>
      </c>
      <c r="D25" s="1" t="s">
        <v>203</v>
      </c>
      <c r="E25" s="1" t="s">
        <v>240</v>
      </c>
      <c r="F25" s="1" t="s">
        <v>277</v>
      </c>
      <c r="G25" s="1" t="s">
        <v>314</v>
      </c>
    </row>
    <row r="26" spans="1:7" x14ac:dyDescent="0.45">
      <c r="A26" s="1">
        <v>2007</v>
      </c>
      <c r="B26" s="1" t="s">
        <v>143</v>
      </c>
      <c r="C26" s="1" t="s">
        <v>171</v>
      </c>
      <c r="D26" s="1" t="s">
        <v>204</v>
      </c>
      <c r="E26" s="1" t="s">
        <v>241</v>
      </c>
      <c r="F26" s="1" t="s">
        <v>278</v>
      </c>
      <c r="G26" s="1" t="s">
        <v>315</v>
      </c>
    </row>
    <row r="27" spans="1:7" x14ac:dyDescent="0.45">
      <c r="A27" s="1">
        <v>2008</v>
      </c>
      <c r="B27" s="1" t="s">
        <v>144</v>
      </c>
      <c r="C27" s="1" t="s">
        <v>172</v>
      </c>
      <c r="D27" s="1" t="s">
        <v>205</v>
      </c>
      <c r="E27" s="1" t="s">
        <v>242</v>
      </c>
      <c r="F27" s="1" t="s">
        <v>279</v>
      </c>
      <c r="G27" s="1" t="s">
        <v>316</v>
      </c>
    </row>
    <row r="28" spans="1:7" x14ac:dyDescent="0.45">
      <c r="A28" s="1">
        <v>2009</v>
      </c>
      <c r="B28" s="1" t="s">
        <v>145</v>
      </c>
      <c r="C28" s="1" t="s">
        <v>173</v>
      </c>
      <c r="D28" s="1" t="s">
        <v>206</v>
      </c>
      <c r="E28" s="1" t="s">
        <v>243</v>
      </c>
      <c r="F28" s="1" t="s">
        <v>280</v>
      </c>
      <c r="G28" s="1" t="s">
        <v>317</v>
      </c>
    </row>
    <row r="29" spans="1:7" x14ac:dyDescent="0.45">
      <c r="A29" s="1">
        <v>2010</v>
      </c>
      <c r="B29" s="1" t="s">
        <v>146</v>
      </c>
      <c r="C29" s="1" t="s">
        <v>174</v>
      </c>
      <c r="D29" s="1" t="s">
        <v>207</v>
      </c>
      <c r="E29" s="1" t="s">
        <v>244</v>
      </c>
      <c r="F29" s="1" t="s">
        <v>281</v>
      </c>
      <c r="G29" s="1" t="s">
        <v>318</v>
      </c>
    </row>
    <row r="30" spans="1:7" x14ac:dyDescent="0.45">
      <c r="A30" s="1">
        <v>2011</v>
      </c>
      <c r="B30" s="1" t="s">
        <v>147</v>
      </c>
      <c r="C30" s="1" t="s">
        <v>175</v>
      </c>
      <c r="D30" s="1" t="s">
        <v>208</v>
      </c>
      <c r="E30" s="1" t="s">
        <v>245</v>
      </c>
      <c r="F30" s="1" t="s">
        <v>282</v>
      </c>
      <c r="G30" s="1" t="s">
        <v>314</v>
      </c>
    </row>
    <row r="31" spans="1:7" x14ac:dyDescent="0.45">
      <c r="A31" s="1">
        <v>2012</v>
      </c>
      <c r="B31" s="1" t="s">
        <v>148</v>
      </c>
      <c r="C31" s="1" t="s">
        <v>176</v>
      </c>
      <c r="D31" s="1" t="s">
        <v>209</v>
      </c>
      <c r="E31" s="1" t="s">
        <v>246</v>
      </c>
      <c r="F31" s="1" t="s">
        <v>283</v>
      </c>
      <c r="G31" s="1" t="s">
        <v>319</v>
      </c>
    </row>
    <row r="32" spans="1:7" x14ac:dyDescent="0.45">
      <c r="A32" s="1">
        <v>2013</v>
      </c>
      <c r="B32" s="1" t="s">
        <v>149</v>
      </c>
      <c r="C32" s="1" t="s">
        <v>177</v>
      </c>
      <c r="D32" s="1" t="s">
        <v>210</v>
      </c>
      <c r="E32" s="1" t="s">
        <v>247</v>
      </c>
      <c r="F32" s="1" t="s">
        <v>284</v>
      </c>
      <c r="G32" s="1" t="s">
        <v>320</v>
      </c>
    </row>
    <row r="33" spans="1:7" x14ac:dyDescent="0.45">
      <c r="A33" s="1">
        <v>2014</v>
      </c>
      <c r="B33" s="1" t="s">
        <v>150</v>
      </c>
      <c r="C33" s="1" t="s">
        <v>178</v>
      </c>
      <c r="D33" s="1" t="s">
        <v>211</v>
      </c>
      <c r="E33" s="1" t="s">
        <v>248</v>
      </c>
      <c r="F33" s="1" t="s">
        <v>285</v>
      </c>
      <c r="G33" s="1" t="s">
        <v>321</v>
      </c>
    </row>
    <row r="34" spans="1:7" x14ac:dyDescent="0.45">
      <c r="A34" s="1">
        <v>2015</v>
      </c>
      <c r="B34" s="1" t="s">
        <v>151</v>
      </c>
      <c r="C34" s="1" t="s">
        <v>179</v>
      </c>
      <c r="D34" s="1" t="s">
        <v>212</v>
      </c>
      <c r="E34" s="1" t="s">
        <v>249</v>
      </c>
      <c r="F34" s="1" t="s">
        <v>286</v>
      </c>
      <c r="G34" s="1" t="s">
        <v>322</v>
      </c>
    </row>
    <row r="35" spans="1:7" x14ac:dyDescent="0.45">
      <c r="A35" s="1">
        <v>2016</v>
      </c>
      <c r="B35" s="1" t="s">
        <v>152</v>
      </c>
      <c r="C35" s="1" t="s">
        <v>180</v>
      </c>
      <c r="D35" s="1" t="s">
        <v>213</v>
      </c>
      <c r="E35" s="1" t="s">
        <v>250</v>
      </c>
      <c r="F35" s="1" t="s">
        <v>287</v>
      </c>
      <c r="G35" s="1" t="s">
        <v>323</v>
      </c>
    </row>
    <row r="36" spans="1:7" x14ac:dyDescent="0.45">
      <c r="A36" s="1">
        <v>2017</v>
      </c>
      <c r="B36" s="1" t="s">
        <v>153</v>
      </c>
      <c r="C36" s="1" t="s">
        <v>181</v>
      </c>
      <c r="D36" s="1" t="s">
        <v>214</v>
      </c>
      <c r="E36" s="1" t="s">
        <v>251</v>
      </c>
      <c r="F36" s="1" t="s">
        <v>288</v>
      </c>
      <c r="G36" s="1" t="s">
        <v>314</v>
      </c>
    </row>
    <row r="37" spans="1:7" x14ac:dyDescent="0.45">
      <c r="A37" s="1">
        <v>2018</v>
      </c>
      <c r="B37" s="1" t="s">
        <v>154</v>
      </c>
      <c r="C37" s="1" t="s">
        <v>182</v>
      </c>
      <c r="D37" s="1" t="s">
        <v>215</v>
      </c>
      <c r="E37" s="1" t="s">
        <v>252</v>
      </c>
      <c r="F37" s="1" t="s">
        <v>289</v>
      </c>
      <c r="G37" s="1" t="s">
        <v>324</v>
      </c>
    </row>
    <row r="38" spans="1:7" x14ac:dyDescent="0.45">
      <c r="A38" s="1">
        <v>2019</v>
      </c>
      <c r="B38" s="1" t="s">
        <v>155</v>
      </c>
      <c r="C38" s="1" t="s">
        <v>183</v>
      </c>
      <c r="D38" s="1" t="s">
        <v>216</v>
      </c>
      <c r="E38" s="1" t="s">
        <v>251</v>
      </c>
      <c r="F38" s="1" t="s">
        <v>127</v>
      </c>
      <c r="G38" s="1" t="s">
        <v>160</v>
      </c>
    </row>
    <row r="39" spans="1:7" x14ac:dyDescent="0.45">
      <c r="A39" s="1">
        <v>2020</v>
      </c>
      <c r="B39" s="1" t="s">
        <v>156</v>
      </c>
      <c r="C39" s="1" t="s">
        <v>184</v>
      </c>
      <c r="D39" s="1" t="s">
        <v>217</v>
      </c>
      <c r="E39" s="1" t="s">
        <v>253</v>
      </c>
      <c r="F39" s="1" t="s">
        <v>290</v>
      </c>
      <c r="G39" s="1" t="s">
        <v>325</v>
      </c>
    </row>
    <row r="40" spans="1:7" x14ac:dyDescent="0.45">
      <c r="A40" s="1">
        <v>2021</v>
      </c>
      <c r="B40" s="1" t="s">
        <v>157</v>
      </c>
      <c r="C40" s="1" t="s">
        <v>185</v>
      </c>
      <c r="D40" s="1" t="s">
        <v>218</v>
      </c>
      <c r="E40" s="1" t="s">
        <v>254</v>
      </c>
      <c r="F40" s="1" t="s">
        <v>291</v>
      </c>
      <c r="G40" s="1" t="s">
        <v>326</v>
      </c>
    </row>
    <row r="41" spans="1:7" x14ac:dyDescent="0.45">
      <c r="A41" s="1">
        <v>2022</v>
      </c>
      <c r="B41" s="1" t="s">
        <v>158</v>
      </c>
      <c r="C41" s="1" t="s">
        <v>186</v>
      </c>
      <c r="D41" s="1" t="s">
        <v>219</v>
      </c>
      <c r="E41" s="1" t="s">
        <v>255</v>
      </c>
      <c r="F41" s="1" t="s">
        <v>292</v>
      </c>
      <c r="G41" s="1" t="s">
        <v>327</v>
      </c>
    </row>
    <row r="42" spans="1:7" x14ac:dyDescent="0.45">
      <c r="A42" s="1">
        <v>2023</v>
      </c>
      <c r="B42" s="1" t="s">
        <v>159</v>
      </c>
      <c r="C42" s="1" t="s">
        <v>187</v>
      </c>
      <c r="D42" s="1" t="s">
        <v>220</v>
      </c>
      <c r="E42" s="1" t="s">
        <v>255</v>
      </c>
      <c r="F42" s="1" t="s">
        <v>293</v>
      </c>
      <c r="G42" s="1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/>
  </sheetViews>
  <sheetFormatPr baseColWidth="10" defaultColWidth="9.1796875" defaultRowHeight="16.5" x14ac:dyDescent="0.45"/>
  <cols>
    <col min="1" max="2" width="20.7265625" style="1" customWidth="1"/>
  </cols>
  <sheetData>
    <row r="1" spans="1:2" x14ac:dyDescent="0.45">
      <c r="A1" s="2" t="s">
        <v>4</v>
      </c>
    </row>
    <row r="3" spans="1:2" x14ac:dyDescent="0.35">
      <c r="A3" s="2" t="s">
        <v>2</v>
      </c>
      <c r="B3" s="2" t="s">
        <v>3</v>
      </c>
    </row>
    <row r="4" spans="1:2" x14ac:dyDescent="0.45">
      <c r="A4" s="1">
        <v>2002</v>
      </c>
      <c r="B4" s="1">
        <v>1.1000000000000001</v>
      </c>
    </row>
    <row r="5" spans="1:2" x14ac:dyDescent="0.45">
      <c r="A5" s="1">
        <v>2003</v>
      </c>
      <c r="B5" s="1">
        <v>0.3</v>
      </c>
    </row>
    <row r="6" spans="1:2" x14ac:dyDescent="0.45">
      <c r="A6" s="1">
        <v>2004</v>
      </c>
      <c r="B6" s="1">
        <v>0.1</v>
      </c>
    </row>
    <row r="7" spans="1:2" x14ac:dyDescent="0.45">
      <c r="A7" s="1">
        <v>2005</v>
      </c>
      <c r="B7" s="1">
        <v>0</v>
      </c>
    </row>
    <row r="8" spans="1:2" x14ac:dyDescent="0.45">
      <c r="A8" s="1">
        <v>2006</v>
      </c>
      <c r="B8" s="1">
        <v>-0.4</v>
      </c>
    </row>
    <row r="9" spans="1:2" x14ac:dyDescent="0.45">
      <c r="A9" s="1">
        <v>2007</v>
      </c>
      <c r="B9" s="1">
        <v>0</v>
      </c>
    </row>
    <row r="10" spans="1:2" x14ac:dyDescent="0.45">
      <c r="A10" s="1">
        <v>2008</v>
      </c>
      <c r="B10" s="1">
        <v>0.4</v>
      </c>
    </row>
    <row r="11" spans="1:2" x14ac:dyDescent="0.45">
      <c r="A11" s="1">
        <v>2009</v>
      </c>
      <c r="B11" s="1">
        <v>1.9</v>
      </c>
    </row>
    <row r="12" spans="1:2" x14ac:dyDescent="0.45">
      <c r="A12" s="1">
        <v>2010</v>
      </c>
      <c r="B12" s="1">
        <v>0.1</v>
      </c>
    </row>
    <row r="13" spans="1:2" x14ac:dyDescent="0.45">
      <c r="A13" s="1">
        <v>2011</v>
      </c>
      <c r="B13" s="1">
        <v>-0.6</v>
      </c>
    </row>
    <row r="14" spans="1:2" x14ac:dyDescent="0.45">
      <c r="A14" s="1">
        <v>2012</v>
      </c>
      <c r="B14" s="1">
        <v>0.4</v>
      </c>
    </row>
    <row r="15" spans="1:2" x14ac:dyDescent="0.45">
      <c r="A15" s="1">
        <v>2013</v>
      </c>
      <c r="B15" s="1">
        <v>0.3</v>
      </c>
    </row>
    <row r="16" spans="1:2" x14ac:dyDescent="0.45">
      <c r="A16" s="1">
        <v>2014</v>
      </c>
      <c r="B16" s="1">
        <v>0.7</v>
      </c>
    </row>
    <row r="17" spans="1:2" x14ac:dyDescent="0.45">
      <c r="A17" s="1">
        <v>2015</v>
      </c>
      <c r="B17" s="1">
        <v>0.6</v>
      </c>
    </row>
    <row r="18" spans="1:2" x14ac:dyDescent="0.45">
      <c r="A18" s="1">
        <v>2016</v>
      </c>
      <c r="B18" s="1">
        <v>0.8</v>
      </c>
    </row>
    <row r="19" spans="1:2" x14ac:dyDescent="0.45">
      <c r="A19" s="1">
        <v>2017</v>
      </c>
      <c r="B19" s="1">
        <v>0.1</v>
      </c>
    </row>
    <row r="20" spans="1:2" x14ac:dyDescent="0.45">
      <c r="A20" s="1">
        <v>2018</v>
      </c>
      <c r="B20" s="1">
        <v>-0.4</v>
      </c>
    </row>
    <row r="21" spans="1:2" x14ac:dyDescent="0.45">
      <c r="A21" s="1">
        <v>2019</v>
      </c>
      <c r="B21" s="1">
        <v>0.5</v>
      </c>
    </row>
    <row r="22" spans="1:2" x14ac:dyDescent="0.45">
      <c r="A22" s="1">
        <v>2020</v>
      </c>
      <c r="B22" s="1">
        <v>3.8</v>
      </c>
    </row>
    <row r="23" spans="1:2" x14ac:dyDescent="0.45">
      <c r="A23" s="1">
        <v>2021</v>
      </c>
      <c r="B23" s="1">
        <v>-0.8</v>
      </c>
    </row>
    <row r="24" spans="1:2" x14ac:dyDescent="0.45">
      <c r="A24" s="1">
        <v>2022</v>
      </c>
      <c r="B24" s="1">
        <v>-1.2</v>
      </c>
    </row>
    <row r="25" spans="1:2" x14ac:dyDescent="0.45">
      <c r="A25" s="1">
        <v>2023</v>
      </c>
      <c r="B25" s="1">
        <v>-0.6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8"/>
  <sheetViews>
    <sheetView workbookViewId="0"/>
  </sheetViews>
  <sheetFormatPr baseColWidth="10" defaultColWidth="9.1796875" defaultRowHeight="16.5" x14ac:dyDescent="0.45"/>
  <cols>
    <col min="1" max="11" width="20.7265625" style="1" customWidth="1"/>
  </cols>
  <sheetData>
    <row r="1" spans="1:11" x14ac:dyDescent="0.45">
      <c r="A1" s="2" t="s">
        <v>582</v>
      </c>
    </row>
    <row r="3" spans="1:11" x14ac:dyDescent="0.35">
      <c r="A3" s="2" t="s">
        <v>571</v>
      </c>
      <c r="B3" s="2" t="s">
        <v>572</v>
      </c>
      <c r="C3" s="2" t="s">
        <v>573</v>
      </c>
      <c r="D3" s="2" t="s">
        <v>574</v>
      </c>
      <c r="E3" s="2" t="s">
        <v>575</v>
      </c>
      <c r="F3" s="2" t="s">
        <v>576</v>
      </c>
      <c r="G3" s="2" t="s">
        <v>577</v>
      </c>
      <c r="H3" s="2" t="s">
        <v>578</v>
      </c>
      <c r="I3" s="2" t="s">
        <v>579</v>
      </c>
      <c r="J3" s="2" t="s">
        <v>580</v>
      </c>
      <c r="K3" s="2" t="s">
        <v>581</v>
      </c>
    </row>
    <row r="4" spans="1:11" x14ac:dyDescent="0.45">
      <c r="A4" s="1" t="s">
        <v>331</v>
      </c>
      <c r="B4" s="1" t="s">
        <v>396</v>
      </c>
      <c r="C4" s="1" t="s">
        <v>442</v>
      </c>
      <c r="D4" s="1" t="s">
        <v>442</v>
      </c>
      <c r="E4" s="1" t="s">
        <v>479</v>
      </c>
      <c r="F4" s="1" t="s">
        <v>518</v>
      </c>
    </row>
    <row r="5" spans="1:11" x14ac:dyDescent="0.45">
      <c r="A5" s="1" t="s">
        <v>332</v>
      </c>
      <c r="B5" s="1" t="s">
        <v>397</v>
      </c>
      <c r="C5" s="1" t="s">
        <v>443</v>
      </c>
      <c r="D5" s="1" t="s">
        <v>464</v>
      </c>
      <c r="E5" s="1" t="s">
        <v>480</v>
      </c>
      <c r="F5" s="1" t="s">
        <v>519</v>
      </c>
    </row>
    <row r="6" spans="1:11" x14ac:dyDescent="0.45">
      <c r="A6" s="1" t="s">
        <v>333</v>
      </c>
      <c r="B6" s="1" t="s">
        <v>398</v>
      </c>
      <c r="C6" s="1" t="s">
        <v>398</v>
      </c>
      <c r="D6" s="1" t="s">
        <v>127</v>
      </c>
      <c r="E6" s="1" t="s">
        <v>481</v>
      </c>
      <c r="F6" s="1" t="s">
        <v>511</v>
      </c>
    </row>
    <row r="7" spans="1:11" x14ac:dyDescent="0.45">
      <c r="A7" s="1" t="s">
        <v>334</v>
      </c>
      <c r="B7" s="1" t="s">
        <v>399</v>
      </c>
      <c r="C7" s="1" t="s">
        <v>399</v>
      </c>
      <c r="D7" s="1" t="s">
        <v>465</v>
      </c>
      <c r="E7" s="1" t="s">
        <v>482</v>
      </c>
      <c r="F7" s="1" t="s">
        <v>520</v>
      </c>
    </row>
    <row r="8" spans="1:11" x14ac:dyDescent="0.45">
      <c r="A8" s="1" t="s">
        <v>335</v>
      </c>
      <c r="B8" s="1" t="s">
        <v>400</v>
      </c>
      <c r="C8" s="1" t="s">
        <v>400</v>
      </c>
      <c r="D8" s="1" t="s">
        <v>466</v>
      </c>
      <c r="E8" s="1" t="s">
        <v>483</v>
      </c>
      <c r="F8" s="1" t="s">
        <v>521</v>
      </c>
    </row>
    <row r="9" spans="1:11" x14ac:dyDescent="0.45">
      <c r="A9" s="1" t="s">
        <v>336</v>
      </c>
      <c r="B9" s="1" t="s">
        <v>401</v>
      </c>
      <c r="C9" s="1" t="s">
        <v>444</v>
      </c>
      <c r="D9" s="1" t="s">
        <v>444</v>
      </c>
      <c r="E9" s="1" t="s">
        <v>484</v>
      </c>
      <c r="F9" s="1" t="s">
        <v>522</v>
      </c>
    </row>
    <row r="10" spans="1:11" x14ac:dyDescent="0.45">
      <c r="A10" s="1" t="s">
        <v>337</v>
      </c>
      <c r="B10" s="1" t="s">
        <v>402</v>
      </c>
      <c r="C10" s="1" t="s">
        <v>445</v>
      </c>
      <c r="D10" s="1" t="s">
        <v>445</v>
      </c>
      <c r="E10" s="1" t="s">
        <v>485</v>
      </c>
      <c r="F10" s="1" t="s">
        <v>485</v>
      </c>
    </row>
    <row r="11" spans="1:11" x14ac:dyDescent="0.45">
      <c r="A11" s="1" t="s">
        <v>338</v>
      </c>
      <c r="B11" s="1" t="s">
        <v>403</v>
      </c>
      <c r="C11" s="1" t="s">
        <v>446</v>
      </c>
      <c r="D11" s="1" t="s">
        <v>403</v>
      </c>
      <c r="E11" s="1" t="s">
        <v>486</v>
      </c>
      <c r="F11" s="1" t="s">
        <v>486</v>
      </c>
    </row>
    <row r="12" spans="1:11" x14ac:dyDescent="0.45">
      <c r="A12" s="1" t="s">
        <v>339</v>
      </c>
      <c r="B12" s="1" t="s">
        <v>404</v>
      </c>
      <c r="C12" s="1" t="s">
        <v>404</v>
      </c>
      <c r="D12" s="1" t="s">
        <v>404</v>
      </c>
      <c r="E12" s="1" t="s">
        <v>404</v>
      </c>
      <c r="F12" s="1" t="s">
        <v>523</v>
      </c>
    </row>
    <row r="13" spans="1:11" x14ac:dyDescent="0.45">
      <c r="A13" s="1" t="s">
        <v>340</v>
      </c>
      <c r="B13" s="1" t="s">
        <v>405</v>
      </c>
      <c r="C13" s="1" t="s">
        <v>405</v>
      </c>
      <c r="D13" s="1" t="s">
        <v>405</v>
      </c>
      <c r="E13" s="1" t="s">
        <v>487</v>
      </c>
      <c r="F13" s="1" t="s">
        <v>127</v>
      </c>
    </row>
    <row r="14" spans="1:11" x14ac:dyDescent="0.45">
      <c r="A14" s="1" t="s">
        <v>341</v>
      </c>
      <c r="B14" s="1" t="s">
        <v>406</v>
      </c>
      <c r="C14" s="1" t="s">
        <v>447</v>
      </c>
      <c r="D14" s="1" t="s">
        <v>406</v>
      </c>
      <c r="E14" s="1" t="s">
        <v>488</v>
      </c>
      <c r="F14" s="1" t="s">
        <v>504</v>
      </c>
    </row>
    <row r="15" spans="1:11" x14ac:dyDescent="0.45">
      <c r="A15" s="1" t="s">
        <v>342</v>
      </c>
      <c r="B15" s="1" t="s">
        <v>407</v>
      </c>
      <c r="C15" s="1" t="s">
        <v>407</v>
      </c>
      <c r="D15" s="1" t="s">
        <v>407</v>
      </c>
      <c r="E15" s="1" t="s">
        <v>489</v>
      </c>
      <c r="F15" s="1" t="s">
        <v>131</v>
      </c>
    </row>
    <row r="16" spans="1:11" x14ac:dyDescent="0.45">
      <c r="A16" s="1" t="s">
        <v>343</v>
      </c>
      <c r="B16" s="1" t="s">
        <v>408</v>
      </c>
      <c r="C16" s="1" t="s">
        <v>408</v>
      </c>
      <c r="D16" s="1" t="s">
        <v>408</v>
      </c>
      <c r="E16" s="1" t="s">
        <v>490</v>
      </c>
      <c r="F16" s="1" t="s">
        <v>524</v>
      </c>
    </row>
    <row r="17" spans="1:6" x14ac:dyDescent="0.45">
      <c r="A17" s="1" t="s">
        <v>344</v>
      </c>
      <c r="B17" s="1" t="s">
        <v>409</v>
      </c>
      <c r="C17" s="1" t="s">
        <v>448</v>
      </c>
      <c r="D17" s="1" t="s">
        <v>409</v>
      </c>
      <c r="E17" s="1" t="s">
        <v>131</v>
      </c>
      <c r="F17" s="1" t="s">
        <v>131</v>
      </c>
    </row>
    <row r="18" spans="1:6" x14ac:dyDescent="0.45">
      <c r="A18" s="1" t="s">
        <v>345</v>
      </c>
      <c r="B18" s="1" t="s">
        <v>410</v>
      </c>
      <c r="C18" s="1" t="s">
        <v>410</v>
      </c>
      <c r="D18" s="1" t="s">
        <v>410</v>
      </c>
      <c r="E18" s="1" t="s">
        <v>491</v>
      </c>
      <c r="F18" s="1" t="s">
        <v>525</v>
      </c>
    </row>
    <row r="19" spans="1:6" x14ac:dyDescent="0.45">
      <c r="A19" s="1" t="s">
        <v>346</v>
      </c>
      <c r="B19" s="1" t="s">
        <v>411</v>
      </c>
      <c r="C19" s="1" t="s">
        <v>449</v>
      </c>
      <c r="D19" s="1" t="s">
        <v>467</v>
      </c>
      <c r="E19" s="1" t="s">
        <v>492</v>
      </c>
      <c r="F19" s="1" t="s">
        <v>526</v>
      </c>
    </row>
    <row r="20" spans="1:6" x14ac:dyDescent="0.45">
      <c r="A20" s="1" t="s">
        <v>347</v>
      </c>
      <c r="B20" s="1" t="s">
        <v>412</v>
      </c>
      <c r="C20" s="1" t="s">
        <v>292</v>
      </c>
      <c r="D20" s="1" t="s">
        <v>412</v>
      </c>
      <c r="E20" s="1" t="s">
        <v>493</v>
      </c>
      <c r="F20" s="1" t="s">
        <v>507</v>
      </c>
    </row>
    <row r="21" spans="1:6" x14ac:dyDescent="0.45">
      <c r="A21" s="1" t="s">
        <v>348</v>
      </c>
      <c r="B21" s="1" t="s">
        <v>413</v>
      </c>
      <c r="C21" s="1" t="s">
        <v>413</v>
      </c>
      <c r="D21" s="1" t="s">
        <v>413</v>
      </c>
      <c r="E21" s="1" t="s">
        <v>494</v>
      </c>
      <c r="F21" s="1" t="s">
        <v>494</v>
      </c>
    </row>
    <row r="22" spans="1:6" x14ac:dyDescent="0.45">
      <c r="A22" s="1" t="s">
        <v>349</v>
      </c>
      <c r="B22" s="1" t="s">
        <v>414</v>
      </c>
      <c r="C22" s="1" t="s">
        <v>450</v>
      </c>
      <c r="D22" s="1" t="s">
        <v>414</v>
      </c>
      <c r="E22" s="1" t="s">
        <v>327</v>
      </c>
      <c r="F22" s="1" t="s">
        <v>327</v>
      </c>
    </row>
    <row r="23" spans="1:6" x14ac:dyDescent="0.45">
      <c r="A23" s="1" t="s">
        <v>350</v>
      </c>
      <c r="B23" s="1" t="s">
        <v>415</v>
      </c>
      <c r="C23" s="1" t="s">
        <v>415</v>
      </c>
      <c r="D23" s="1" t="s">
        <v>415</v>
      </c>
      <c r="E23" s="1" t="s">
        <v>495</v>
      </c>
      <c r="F23" s="1" t="s">
        <v>495</v>
      </c>
    </row>
    <row r="24" spans="1:6" x14ac:dyDescent="0.45">
      <c r="A24" s="1" t="s">
        <v>351</v>
      </c>
      <c r="B24" s="1" t="s">
        <v>416</v>
      </c>
      <c r="C24" s="1" t="s">
        <v>416</v>
      </c>
      <c r="D24" s="1" t="s">
        <v>416</v>
      </c>
      <c r="E24" s="1" t="s">
        <v>416</v>
      </c>
      <c r="F24" s="1" t="s">
        <v>276</v>
      </c>
    </row>
    <row r="25" spans="1:6" x14ac:dyDescent="0.45">
      <c r="A25" s="1" t="s">
        <v>352</v>
      </c>
      <c r="B25" s="1" t="s">
        <v>261</v>
      </c>
      <c r="C25" s="1" t="s">
        <v>451</v>
      </c>
      <c r="D25" s="1" t="s">
        <v>261</v>
      </c>
      <c r="E25" s="1" t="s">
        <v>496</v>
      </c>
      <c r="F25" s="1" t="s">
        <v>527</v>
      </c>
    </row>
    <row r="26" spans="1:6" x14ac:dyDescent="0.45">
      <c r="A26" s="1" t="s">
        <v>353</v>
      </c>
      <c r="B26" s="1" t="s">
        <v>417</v>
      </c>
      <c r="C26" s="1" t="s">
        <v>417</v>
      </c>
      <c r="D26" s="1" t="s">
        <v>417</v>
      </c>
      <c r="E26" s="1" t="s">
        <v>497</v>
      </c>
      <c r="F26" s="1" t="s">
        <v>497</v>
      </c>
    </row>
    <row r="27" spans="1:6" x14ac:dyDescent="0.45">
      <c r="A27" s="1" t="s">
        <v>354</v>
      </c>
      <c r="B27" s="1" t="s">
        <v>418</v>
      </c>
      <c r="C27" s="1" t="s">
        <v>418</v>
      </c>
      <c r="D27" s="1" t="s">
        <v>418</v>
      </c>
      <c r="E27" s="1" t="s">
        <v>498</v>
      </c>
      <c r="F27" s="1" t="s">
        <v>528</v>
      </c>
    </row>
    <row r="28" spans="1:6" x14ac:dyDescent="0.45">
      <c r="A28" s="1" t="s">
        <v>355</v>
      </c>
      <c r="B28" s="1" t="s">
        <v>419</v>
      </c>
      <c r="C28" s="1" t="s">
        <v>452</v>
      </c>
      <c r="D28" s="1" t="s">
        <v>468</v>
      </c>
      <c r="E28" s="1" t="s">
        <v>499</v>
      </c>
      <c r="F28" s="1" t="s">
        <v>529</v>
      </c>
    </row>
    <row r="29" spans="1:6" x14ac:dyDescent="0.45">
      <c r="A29" s="1" t="s">
        <v>356</v>
      </c>
      <c r="B29" s="1" t="s">
        <v>420</v>
      </c>
      <c r="C29" s="1" t="s">
        <v>420</v>
      </c>
      <c r="D29" s="1" t="s">
        <v>161</v>
      </c>
      <c r="E29" s="1" t="s">
        <v>500</v>
      </c>
      <c r="F29" s="1" t="s">
        <v>530</v>
      </c>
    </row>
    <row r="30" spans="1:6" x14ac:dyDescent="0.45">
      <c r="A30" s="1" t="s">
        <v>357</v>
      </c>
      <c r="B30" s="1" t="s">
        <v>421</v>
      </c>
      <c r="C30" s="1" t="s">
        <v>421</v>
      </c>
      <c r="D30" s="1" t="s">
        <v>469</v>
      </c>
      <c r="E30" s="1" t="s">
        <v>501</v>
      </c>
      <c r="F30" s="1" t="s">
        <v>531</v>
      </c>
    </row>
    <row r="31" spans="1:6" x14ac:dyDescent="0.45">
      <c r="A31" s="1" t="s">
        <v>358</v>
      </c>
      <c r="B31" s="1" t="s">
        <v>422</v>
      </c>
      <c r="C31" s="1" t="s">
        <v>422</v>
      </c>
      <c r="D31" s="1" t="s">
        <v>422</v>
      </c>
      <c r="E31" s="1" t="s">
        <v>502</v>
      </c>
      <c r="F31" s="1" t="s">
        <v>502</v>
      </c>
    </row>
    <row r="32" spans="1:6" x14ac:dyDescent="0.45">
      <c r="A32" s="1" t="s">
        <v>359</v>
      </c>
      <c r="B32" s="1" t="s">
        <v>423</v>
      </c>
      <c r="C32" s="1" t="s">
        <v>423</v>
      </c>
      <c r="D32" s="1" t="s">
        <v>470</v>
      </c>
      <c r="E32" s="1" t="s">
        <v>503</v>
      </c>
      <c r="F32" s="1" t="s">
        <v>532</v>
      </c>
    </row>
    <row r="33" spans="1:6" x14ac:dyDescent="0.45">
      <c r="A33" s="1" t="s">
        <v>360</v>
      </c>
      <c r="B33" s="1" t="s">
        <v>424</v>
      </c>
      <c r="C33" s="1" t="s">
        <v>453</v>
      </c>
      <c r="D33" s="1" t="s">
        <v>424</v>
      </c>
      <c r="E33" s="1" t="s">
        <v>133</v>
      </c>
      <c r="F33" s="1" t="s">
        <v>127</v>
      </c>
    </row>
    <row r="34" spans="1:6" x14ac:dyDescent="0.45">
      <c r="A34" s="1" t="s">
        <v>361</v>
      </c>
      <c r="B34" s="1" t="s">
        <v>425</v>
      </c>
      <c r="C34" s="1" t="s">
        <v>454</v>
      </c>
      <c r="D34" s="1" t="s">
        <v>471</v>
      </c>
      <c r="E34" s="1" t="s">
        <v>485</v>
      </c>
      <c r="F34" s="1" t="s">
        <v>533</v>
      </c>
    </row>
    <row r="35" spans="1:6" x14ac:dyDescent="0.45">
      <c r="A35" s="1" t="s">
        <v>362</v>
      </c>
      <c r="B35" s="1" t="s">
        <v>426</v>
      </c>
      <c r="C35" s="1" t="s">
        <v>426</v>
      </c>
      <c r="D35" s="1" t="s">
        <v>426</v>
      </c>
      <c r="E35" s="1" t="s">
        <v>504</v>
      </c>
      <c r="F35" s="1" t="s">
        <v>534</v>
      </c>
    </row>
    <row r="36" spans="1:6" x14ac:dyDescent="0.45">
      <c r="A36" s="1" t="s">
        <v>363</v>
      </c>
      <c r="B36" s="1" t="s">
        <v>402</v>
      </c>
      <c r="C36" s="1" t="s">
        <v>455</v>
      </c>
      <c r="D36" s="1" t="s">
        <v>455</v>
      </c>
      <c r="E36" s="1" t="s">
        <v>505</v>
      </c>
      <c r="F36" s="1" t="s">
        <v>283</v>
      </c>
    </row>
    <row r="37" spans="1:6" x14ac:dyDescent="0.45">
      <c r="A37" s="1" t="s">
        <v>364</v>
      </c>
      <c r="B37" s="1" t="s">
        <v>427</v>
      </c>
      <c r="C37" s="1" t="s">
        <v>427</v>
      </c>
      <c r="D37" s="1" t="s">
        <v>454</v>
      </c>
      <c r="E37" s="1" t="s">
        <v>506</v>
      </c>
      <c r="F37" s="1" t="s">
        <v>535</v>
      </c>
    </row>
    <row r="38" spans="1:6" x14ac:dyDescent="0.45">
      <c r="A38" s="1" t="s">
        <v>365</v>
      </c>
      <c r="B38" s="1" t="s">
        <v>428</v>
      </c>
      <c r="C38" s="1" t="s">
        <v>456</v>
      </c>
      <c r="D38" s="1" t="s">
        <v>428</v>
      </c>
      <c r="E38" s="1" t="s">
        <v>507</v>
      </c>
      <c r="F38" s="1" t="s">
        <v>536</v>
      </c>
    </row>
    <row r="39" spans="1:6" x14ac:dyDescent="0.45">
      <c r="A39" s="1" t="s">
        <v>366</v>
      </c>
      <c r="B39" s="1" t="s">
        <v>429</v>
      </c>
      <c r="C39" s="1" t="s">
        <v>457</v>
      </c>
      <c r="D39" s="1" t="s">
        <v>429</v>
      </c>
      <c r="E39" s="1" t="s">
        <v>508</v>
      </c>
      <c r="F39" s="1" t="s">
        <v>537</v>
      </c>
    </row>
    <row r="40" spans="1:6" x14ac:dyDescent="0.45">
      <c r="A40" s="1" t="s">
        <v>367</v>
      </c>
      <c r="B40" s="1" t="s">
        <v>430</v>
      </c>
      <c r="C40" s="1" t="s">
        <v>458</v>
      </c>
      <c r="D40" s="1" t="s">
        <v>458</v>
      </c>
      <c r="E40" s="1" t="s">
        <v>457</v>
      </c>
      <c r="F40" s="1" t="s">
        <v>443</v>
      </c>
    </row>
    <row r="41" spans="1:6" x14ac:dyDescent="0.45">
      <c r="A41" s="1" t="s">
        <v>368</v>
      </c>
      <c r="B41" s="1" t="s">
        <v>431</v>
      </c>
      <c r="C41" s="1" t="s">
        <v>431</v>
      </c>
      <c r="D41" s="1" t="s">
        <v>431</v>
      </c>
      <c r="E41" s="1" t="s">
        <v>509</v>
      </c>
      <c r="F41" s="1" t="s">
        <v>484</v>
      </c>
    </row>
    <row r="42" spans="1:6" x14ac:dyDescent="0.45">
      <c r="A42" s="1" t="s">
        <v>369</v>
      </c>
      <c r="B42" s="1" t="s">
        <v>432</v>
      </c>
      <c r="C42" s="1" t="s">
        <v>459</v>
      </c>
      <c r="D42" s="1" t="s">
        <v>472</v>
      </c>
      <c r="E42" s="1" t="s">
        <v>510</v>
      </c>
      <c r="F42" s="1" t="s">
        <v>538</v>
      </c>
    </row>
    <row r="43" spans="1:6" x14ac:dyDescent="0.45">
      <c r="A43" s="1" t="s">
        <v>370</v>
      </c>
      <c r="B43" s="1" t="s">
        <v>433</v>
      </c>
      <c r="C43" s="1" t="s">
        <v>433</v>
      </c>
      <c r="D43" s="1" t="s">
        <v>473</v>
      </c>
      <c r="E43" s="1" t="s">
        <v>511</v>
      </c>
      <c r="F43" s="1" t="s">
        <v>511</v>
      </c>
    </row>
    <row r="44" spans="1:6" x14ac:dyDescent="0.45">
      <c r="A44" s="1" t="s">
        <v>371</v>
      </c>
      <c r="B44" s="1" t="s">
        <v>434</v>
      </c>
      <c r="C44" s="1" t="s">
        <v>434</v>
      </c>
      <c r="D44" s="1" t="s">
        <v>474</v>
      </c>
      <c r="E44" s="1" t="s">
        <v>168</v>
      </c>
      <c r="F44" s="1" t="s">
        <v>539</v>
      </c>
    </row>
    <row r="45" spans="1:6" x14ac:dyDescent="0.45">
      <c r="A45" s="1" t="s">
        <v>372</v>
      </c>
      <c r="B45" s="1" t="s">
        <v>435</v>
      </c>
      <c r="C45" s="1" t="s">
        <v>435</v>
      </c>
      <c r="D45" s="1" t="s">
        <v>475</v>
      </c>
      <c r="E45" s="1" t="s">
        <v>512</v>
      </c>
      <c r="F45" s="1" t="s">
        <v>540</v>
      </c>
    </row>
    <row r="46" spans="1:6" x14ac:dyDescent="0.45">
      <c r="A46" s="1" t="s">
        <v>373</v>
      </c>
      <c r="B46" s="1" t="s">
        <v>436</v>
      </c>
      <c r="C46" s="1" t="s">
        <v>436</v>
      </c>
      <c r="D46" s="1" t="s">
        <v>476</v>
      </c>
      <c r="E46" s="1" t="s">
        <v>513</v>
      </c>
      <c r="F46" s="1" t="s">
        <v>541</v>
      </c>
    </row>
    <row r="47" spans="1:6" x14ac:dyDescent="0.45">
      <c r="A47" s="1" t="s">
        <v>374</v>
      </c>
      <c r="B47" s="1" t="s">
        <v>437</v>
      </c>
      <c r="C47" s="1" t="s">
        <v>437</v>
      </c>
      <c r="D47" s="1" t="s">
        <v>437</v>
      </c>
      <c r="E47" s="1" t="s">
        <v>514</v>
      </c>
      <c r="F47" s="1" t="s">
        <v>503</v>
      </c>
    </row>
    <row r="48" spans="1:6" x14ac:dyDescent="0.45">
      <c r="A48" s="1" t="s">
        <v>375</v>
      </c>
      <c r="B48" s="1" t="s">
        <v>438</v>
      </c>
      <c r="C48" s="1" t="s">
        <v>460</v>
      </c>
      <c r="D48" s="1" t="s">
        <v>477</v>
      </c>
      <c r="E48" s="1" t="s">
        <v>445</v>
      </c>
      <c r="F48" s="1" t="s">
        <v>542</v>
      </c>
    </row>
    <row r="49" spans="1:11" x14ac:dyDescent="0.45">
      <c r="A49" s="1" t="s">
        <v>376</v>
      </c>
      <c r="B49" s="1" t="s">
        <v>439</v>
      </c>
      <c r="C49" s="1" t="s">
        <v>461</v>
      </c>
      <c r="D49" s="1" t="s">
        <v>439</v>
      </c>
      <c r="E49" s="1" t="s">
        <v>515</v>
      </c>
      <c r="F49" s="1" t="s">
        <v>325</v>
      </c>
    </row>
    <row r="50" spans="1:11" x14ac:dyDescent="0.45">
      <c r="A50" s="1" t="s">
        <v>377</v>
      </c>
      <c r="B50" s="1" t="s">
        <v>440</v>
      </c>
      <c r="C50" s="1" t="s">
        <v>462</v>
      </c>
      <c r="D50" s="1" t="s">
        <v>478</v>
      </c>
      <c r="E50" s="1" t="s">
        <v>516</v>
      </c>
      <c r="F50" s="1" t="s">
        <v>543</v>
      </c>
    </row>
    <row r="51" spans="1:11" x14ac:dyDescent="0.45">
      <c r="A51" s="1" t="s">
        <v>378</v>
      </c>
      <c r="B51" s="1" t="s">
        <v>441</v>
      </c>
      <c r="C51" s="1" t="s">
        <v>463</v>
      </c>
      <c r="D51" s="1" t="s">
        <v>441</v>
      </c>
      <c r="E51" s="1" t="s">
        <v>517</v>
      </c>
      <c r="F51" s="1" t="s">
        <v>517</v>
      </c>
    </row>
    <row r="52" spans="1:11" x14ac:dyDescent="0.45">
      <c r="A52" s="1" t="s">
        <v>379</v>
      </c>
      <c r="G52" s="1" t="s">
        <v>544</v>
      </c>
      <c r="H52" s="1" t="s">
        <v>550</v>
      </c>
      <c r="I52" s="1" t="s">
        <v>556</v>
      </c>
      <c r="J52" s="1" t="s">
        <v>562</v>
      </c>
      <c r="K52" s="1" t="s">
        <v>566</v>
      </c>
    </row>
    <row r="53" spans="1:11" x14ac:dyDescent="0.45">
      <c r="A53" s="1" t="s">
        <v>380</v>
      </c>
      <c r="G53" s="1" t="s">
        <v>545</v>
      </c>
      <c r="H53" s="1" t="s">
        <v>551</v>
      </c>
      <c r="I53" s="1" t="s">
        <v>557</v>
      </c>
      <c r="J53" s="1" t="s">
        <v>535</v>
      </c>
      <c r="K53" s="1" t="s">
        <v>161</v>
      </c>
    </row>
    <row r="54" spans="1:11" x14ac:dyDescent="0.45">
      <c r="A54" s="1" t="s">
        <v>381</v>
      </c>
      <c r="G54" s="1" t="s">
        <v>546</v>
      </c>
      <c r="H54" s="1" t="s">
        <v>552</v>
      </c>
      <c r="I54" s="1" t="s">
        <v>558</v>
      </c>
      <c r="J54" s="1" t="s">
        <v>563</v>
      </c>
      <c r="K54" s="1" t="s">
        <v>567</v>
      </c>
    </row>
    <row r="55" spans="1:11" x14ac:dyDescent="0.45">
      <c r="A55" s="1" t="s">
        <v>382</v>
      </c>
      <c r="G55" s="1" t="s">
        <v>546</v>
      </c>
      <c r="H55" s="1" t="s">
        <v>552</v>
      </c>
      <c r="I55" s="1" t="s">
        <v>558</v>
      </c>
      <c r="J55" s="1" t="s">
        <v>563</v>
      </c>
      <c r="K55" s="1" t="s">
        <v>567</v>
      </c>
    </row>
    <row r="56" spans="1:11" x14ac:dyDescent="0.45">
      <c r="A56" s="1" t="s">
        <v>383</v>
      </c>
      <c r="G56" s="1" t="s">
        <v>546</v>
      </c>
      <c r="H56" s="1" t="s">
        <v>552</v>
      </c>
      <c r="I56" s="1" t="s">
        <v>558</v>
      </c>
      <c r="J56" s="1" t="s">
        <v>563</v>
      </c>
      <c r="K56" s="1" t="s">
        <v>567</v>
      </c>
    </row>
    <row r="57" spans="1:11" x14ac:dyDescent="0.45">
      <c r="A57" s="1" t="s">
        <v>384</v>
      </c>
      <c r="G57" s="1" t="s">
        <v>547</v>
      </c>
      <c r="H57" s="1" t="s">
        <v>553</v>
      </c>
      <c r="I57" s="1" t="s">
        <v>559</v>
      </c>
      <c r="J57" s="1" t="s">
        <v>564</v>
      </c>
      <c r="K57" s="1" t="s">
        <v>568</v>
      </c>
    </row>
    <row r="58" spans="1:11" x14ac:dyDescent="0.45">
      <c r="A58" s="1" t="s">
        <v>385</v>
      </c>
      <c r="G58" s="1" t="s">
        <v>547</v>
      </c>
      <c r="H58" s="1" t="s">
        <v>553</v>
      </c>
      <c r="I58" s="1" t="s">
        <v>559</v>
      </c>
      <c r="J58" s="1" t="s">
        <v>564</v>
      </c>
      <c r="K58" s="1" t="s">
        <v>568</v>
      </c>
    </row>
    <row r="59" spans="1:11" x14ac:dyDescent="0.45">
      <c r="A59" s="1" t="s">
        <v>386</v>
      </c>
      <c r="G59" s="1" t="s">
        <v>547</v>
      </c>
      <c r="H59" s="1" t="s">
        <v>553</v>
      </c>
      <c r="I59" s="1" t="s">
        <v>559</v>
      </c>
      <c r="J59" s="1" t="s">
        <v>564</v>
      </c>
      <c r="K59" s="1" t="s">
        <v>568</v>
      </c>
    </row>
    <row r="60" spans="1:11" x14ac:dyDescent="0.45">
      <c r="A60" s="1" t="s">
        <v>387</v>
      </c>
      <c r="G60" s="1" t="s">
        <v>548</v>
      </c>
      <c r="H60" s="1" t="s">
        <v>554</v>
      </c>
      <c r="I60" s="1" t="s">
        <v>560</v>
      </c>
      <c r="J60" s="1" t="s">
        <v>132</v>
      </c>
      <c r="K60" s="1" t="s">
        <v>569</v>
      </c>
    </row>
    <row r="61" spans="1:11" x14ac:dyDescent="0.45">
      <c r="A61" s="1" t="s">
        <v>388</v>
      </c>
      <c r="G61" s="1" t="s">
        <v>548</v>
      </c>
      <c r="H61" s="1" t="s">
        <v>554</v>
      </c>
      <c r="I61" s="1" t="s">
        <v>560</v>
      </c>
      <c r="J61" s="1" t="s">
        <v>132</v>
      </c>
      <c r="K61" s="1" t="s">
        <v>569</v>
      </c>
    </row>
    <row r="62" spans="1:11" x14ac:dyDescent="0.45">
      <c r="A62" s="1" t="s">
        <v>389</v>
      </c>
      <c r="G62" s="1" t="s">
        <v>548</v>
      </c>
      <c r="H62" s="1" t="s">
        <v>554</v>
      </c>
      <c r="I62" s="1" t="s">
        <v>560</v>
      </c>
      <c r="J62" s="1" t="s">
        <v>132</v>
      </c>
      <c r="K62" s="1" t="s">
        <v>569</v>
      </c>
    </row>
    <row r="63" spans="1:11" x14ac:dyDescent="0.45">
      <c r="A63" s="1" t="s">
        <v>390</v>
      </c>
      <c r="G63" s="1" t="s">
        <v>549</v>
      </c>
      <c r="H63" s="1" t="s">
        <v>555</v>
      </c>
      <c r="I63" s="1" t="s">
        <v>561</v>
      </c>
      <c r="J63" s="1" t="s">
        <v>565</v>
      </c>
      <c r="K63" s="1" t="s">
        <v>570</v>
      </c>
    </row>
    <row r="64" spans="1:11" x14ac:dyDescent="0.45">
      <c r="A64" s="1" t="s">
        <v>391</v>
      </c>
      <c r="G64" s="1" t="s">
        <v>549</v>
      </c>
      <c r="H64" s="1" t="s">
        <v>555</v>
      </c>
      <c r="I64" s="1" t="s">
        <v>561</v>
      </c>
      <c r="J64" s="1" t="s">
        <v>565</v>
      </c>
      <c r="K64" s="1" t="s">
        <v>570</v>
      </c>
    </row>
    <row r="65" spans="1:11" x14ac:dyDescent="0.45">
      <c r="A65" s="1" t="s">
        <v>392</v>
      </c>
      <c r="G65" s="1" t="s">
        <v>549</v>
      </c>
      <c r="H65" s="1" t="s">
        <v>555</v>
      </c>
      <c r="I65" s="1" t="s">
        <v>561</v>
      </c>
      <c r="J65" s="1" t="s">
        <v>565</v>
      </c>
      <c r="K65" s="1" t="s">
        <v>570</v>
      </c>
    </row>
    <row r="66" spans="1:11" x14ac:dyDescent="0.45">
      <c r="A66" s="1" t="s">
        <v>393</v>
      </c>
      <c r="G66" s="1" t="s">
        <v>549</v>
      </c>
      <c r="H66" s="1" t="s">
        <v>555</v>
      </c>
      <c r="I66" s="1" t="s">
        <v>561</v>
      </c>
      <c r="J66" s="1" t="s">
        <v>565</v>
      </c>
      <c r="K66" s="1" t="s">
        <v>570</v>
      </c>
    </row>
    <row r="67" spans="1:11" x14ac:dyDescent="0.45">
      <c r="A67" s="1" t="s">
        <v>394</v>
      </c>
      <c r="G67" s="1" t="s">
        <v>549</v>
      </c>
      <c r="H67" s="1" t="s">
        <v>555</v>
      </c>
      <c r="I67" s="1" t="s">
        <v>561</v>
      </c>
      <c r="J67" s="1" t="s">
        <v>565</v>
      </c>
      <c r="K67" s="1" t="s">
        <v>570</v>
      </c>
    </row>
    <row r="68" spans="1:11" x14ac:dyDescent="0.45">
      <c r="A68" s="1" t="s">
        <v>395</v>
      </c>
      <c r="G68" s="1" t="s">
        <v>549</v>
      </c>
      <c r="H68" s="1" t="s">
        <v>555</v>
      </c>
      <c r="I68" s="1" t="s">
        <v>561</v>
      </c>
      <c r="J68" s="1" t="s">
        <v>565</v>
      </c>
      <c r="K68" s="1" t="s">
        <v>570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585</v>
      </c>
    </row>
    <row r="3" spans="1:3" x14ac:dyDescent="0.35">
      <c r="A3" s="2" t="s">
        <v>2</v>
      </c>
      <c r="B3" s="2" t="s">
        <v>583</v>
      </c>
      <c r="C3" s="2" t="s">
        <v>584</v>
      </c>
    </row>
    <row r="4" spans="1:3" x14ac:dyDescent="0.45">
      <c r="A4" s="1">
        <v>2022</v>
      </c>
      <c r="B4" s="1">
        <v>0.3</v>
      </c>
      <c r="C4" s="1">
        <v>2.6</v>
      </c>
    </row>
    <row r="5" spans="1:3" x14ac:dyDescent="0.45">
      <c r="A5" s="1">
        <v>2023</v>
      </c>
      <c r="B5" s="1">
        <v>0.3</v>
      </c>
      <c r="C5" s="1">
        <v>2.5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5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590</v>
      </c>
    </row>
    <row r="3" spans="1:4" x14ac:dyDescent="0.35">
      <c r="A3" s="2" t="s">
        <v>586</v>
      </c>
      <c r="B3" s="2" t="s">
        <v>587</v>
      </c>
      <c r="C3" s="2" t="s">
        <v>588</v>
      </c>
      <c r="D3" s="2" t="s">
        <v>589</v>
      </c>
    </row>
    <row r="4" spans="1:4" x14ac:dyDescent="0.45">
      <c r="A4" s="1">
        <v>2002</v>
      </c>
      <c r="B4" s="1">
        <v>2.7</v>
      </c>
      <c r="C4" s="1">
        <v>1.1000000000000001</v>
      </c>
      <c r="D4" s="1">
        <v>0.4</v>
      </c>
    </row>
    <row r="5" spans="1:4" x14ac:dyDescent="0.45">
      <c r="A5" s="1">
        <v>2003</v>
      </c>
      <c r="B5" s="1">
        <v>-0.4</v>
      </c>
      <c r="C5" s="1">
        <v>0.3</v>
      </c>
      <c r="D5" s="1">
        <v>1.1000000000000001</v>
      </c>
    </row>
    <row r="6" spans="1:4" x14ac:dyDescent="0.45">
      <c r="A6" s="1">
        <v>2004</v>
      </c>
      <c r="B6" s="1">
        <v>0.4</v>
      </c>
      <c r="C6" s="1">
        <v>0.1</v>
      </c>
      <c r="D6" s="1">
        <v>1.1000000000000001</v>
      </c>
    </row>
    <row r="7" spans="1:4" x14ac:dyDescent="0.45">
      <c r="A7" s="1">
        <v>2005</v>
      </c>
      <c r="B7" s="1">
        <v>-1.1000000000000001</v>
      </c>
      <c r="C7" s="1">
        <v>0</v>
      </c>
      <c r="D7" s="1">
        <v>0.6</v>
      </c>
    </row>
    <row r="8" spans="1:4" x14ac:dyDescent="0.45">
      <c r="A8" s="1">
        <v>2006</v>
      </c>
      <c r="B8" s="1">
        <v>-1.4</v>
      </c>
      <c r="C8" s="1">
        <v>-0.4</v>
      </c>
      <c r="D8" s="1">
        <v>-0.3</v>
      </c>
    </row>
    <row r="9" spans="1:4" x14ac:dyDescent="0.45">
      <c r="A9" s="1">
        <v>2007</v>
      </c>
      <c r="B9" s="1">
        <v>-1.8</v>
      </c>
      <c r="C9" s="1">
        <v>0</v>
      </c>
      <c r="D9" s="1">
        <v>-1.1000000000000001</v>
      </c>
    </row>
    <row r="10" spans="1:4" x14ac:dyDescent="0.45">
      <c r="A10" s="1">
        <v>2008</v>
      </c>
      <c r="B10" s="1">
        <v>0.3</v>
      </c>
      <c r="C10" s="1">
        <v>0.4</v>
      </c>
      <c r="D10" s="1">
        <v>-1.2</v>
      </c>
    </row>
    <row r="11" spans="1:4" x14ac:dyDescent="0.45">
      <c r="A11" s="1">
        <v>2009</v>
      </c>
      <c r="B11" s="1">
        <v>2.2999999999999998</v>
      </c>
      <c r="C11" s="1">
        <v>1.9</v>
      </c>
      <c r="D11" s="1">
        <v>-0.2</v>
      </c>
    </row>
    <row r="12" spans="1:4" x14ac:dyDescent="0.45">
      <c r="A12" s="1">
        <v>2010</v>
      </c>
      <c r="B12" s="1">
        <v>0</v>
      </c>
      <c r="C12" s="1">
        <v>0.1</v>
      </c>
      <c r="D12" s="1">
        <v>0</v>
      </c>
    </row>
    <row r="13" spans="1:4" x14ac:dyDescent="0.45">
      <c r="A13" s="1">
        <v>2011</v>
      </c>
      <c r="B13" s="1">
        <v>-0.6</v>
      </c>
      <c r="C13" s="1">
        <v>-0.6</v>
      </c>
      <c r="D13" s="1">
        <v>-0.3</v>
      </c>
    </row>
    <row r="14" spans="1:4" x14ac:dyDescent="0.45">
      <c r="A14" s="1">
        <v>2012</v>
      </c>
      <c r="B14" s="1">
        <v>0.3</v>
      </c>
      <c r="C14" s="1">
        <v>0.4</v>
      </c>
      <c r="D14" s="1">
        <v>-0.4</v>
      </c>
    </row>
    <row r="15" spans="1:4" x14ac:dyDescent="0.45">
      <c r="A15" s="1">
        <v>2013</v>
      </c>
      <c r="B15" s="1">
        <v>0.1</v>
      </c>
      <c r="C15" s="1">
        <v>0.3</v>
      </c>
      <c r="D15" s="1">
        <v>-0.3</v>
      </c>
    </row>
    <row r="16" spans="1:4" x14ac:dyDescent="0.45">
      <c r="A16" s="1">
        <v>2014</v>
      </c>
      <c r="B16" s="1">
        <v>0.9</v>
      </c>
      <c r="C16" s="1">
        <v>0.7</v>
      </c>
      <c r="D16" s="1">
        <v>-0.1</v>
      </c>
    </row>
    <row r="17" spans="1:4" x14ac:dyDescent="0.45">
      <c r="A17" s="1">
        <v>2015</v>
      </c>
      <c r="B17" s="1">
        <v>0.4</v>
      </c>
      <c r="C17" s="1">
        <v>0.6</v>
      </c>
      <c r="D17" s="1">
        <v>0.1</v>
      </c>
    </row>
    <row r="18" spans="1:4" x14ac:dyDescent="0.45">
      <c r="A18" s="1">
        <v>2016</v>
      </c>
      <c r="B18" s="1">
        <v>0.3</v>
      </c>
      <c r="C18" s="1">
        <v>0.8</v>
      </c>
      <c r="D18" s="1">
        <v>0.2</v>
      </c>
    </row>
    <row r="19" spans="1:4" x14ac:dyDescent="0.45">
      <c r="A19" s="1">
        <v>2017</v>
      </c>
      <c r="B19" s="1">
        <v>-0.2</v>
      </c>
      <c r="C19" s="1">
        <v>0.1</v>
      </c>
      <c r="D19" s="1">
        <v>-0.2</v>
      </c>
    </row>
    <row r="20" spans="1:4" x14ac:dyDescent="0.45">
      <c r="A20" s="1">
        <v>2018</v>
      </c>
      <c r="B20" s="1">
        <v>-0.3</v>
      </c>
      <c r="C20" s="1">
        <v>-0.4</v>
      </c>
      <c r="D20" s="1">
        <v>-0.5</v>
      </c>
    </row>
    <row r="21" spans="1:4" x14ac:dyDescent="0.45">
      <c r="A21" s="1">
        <v>2019</v>
      </c>
      <c r="B21" s="1">
        <v>-0.5</v>
      </c>
      <c r="C21" s="1">
        <v>0.5</v>
      </c>
      <c r="D21" s="1">
        <v>-0.7</v>
      </c>
    </row>
    <row r="22" spans="1:4" x14ac:dyDescent="0.45">
      <c r="A22" s="1">
        <v>2020</v>
      </c>
      <c r="B22" s="1">
        <v>0.4</v>
      </c>
      <c r="C22" s="1">
        <v>3.8</v>
      </c>
      <c r="D22" s="1">
        <v>2</v>
      </c>
    </row>
    <row r="23" spans="1:4" x14ac:dyDescent="0.45">
      <c r="A23" s="1">
        <v>2021</v>
      </c>
      <c r="B23" s="1">
        <v>0.1</v>
      </c>
      <c r="C23" s="1">
        <v>-0.8</v>
      </c>
      <c r="D23" s="1">
        <v>0.1</v>
      </c>
    </row>
    <row r="24" spans="1:4" x14ac:dyDescent="0.45">
      <c r="A24" s="1">
        <v>2022</v>
      </c>
      <c r="B24" s="1">
        <v>-1.1000000000000001</v>
      </c>
      <c r="C24" s="1">
        <v>-1.2</v>
      </c>
      <c r="D24" s="1">
        <v>-1.3</v>
      </c>
    </row>
    <row r="25" spans="1:4" x14ac:dyDescent="0.45">
      <c r="A25" s="1">
        <v>2023</v>
      </c>
      <c r="B25" s="1">
        <v>-0.9</v>
      </c>
      <c r="C25" s="1">
        <v>-0.6</v>
      </c>
      <c r="D25" s="1">
        <v>-1.3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4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595</v>
      </c>
    </row>
    <row r="3" spans="1:5" x14ac:dyDescent="0.35">
      <c r="A3" s="2" t="s">
        <v>10</v>
      </c>
      <c r="B3" s="2" t="s">
        <v>591</v>
      </c>
      <c r="C3" s="2" t="s">
        <v>592</v>
      </c>
      <c r="D3" s="2" t="s">
        <v>593</v>
      </c>
      <c r="E3" s="2" t="s">
        <v>594</v>
      </c>
    </row>
    <row r="4" spans="1:5" x14ac:dyDescent="0.45">
      <c r="A4" s="1">
        <v>2010</v>
      </c>
      <c r="B4" s="1">
        <v>4.9000000000000004</v>
      </c>
    </row>
    <row r="5" spans="1:5" x14ac:dyDescent="0.45">
      <c r="A5" s="1">
        <v>2011</v>
      </c>
      <c r="B5" s="1">
        <v>4.3</v>
      </c>
    </row>
    <row r="6" spans="1:5" x14ac:dyDescent="0.45">
      <c r="A6" s="1">
        <v>2012</v>
      </c>
      <c r="B6" s="1">
        <v>4.7</v>
      </c>
    </row>
    <row r="7" spans="1:5" x14ac:dyDescent="0.45">
      <c r="A7" s="1">
        <v>2013</v>
      </c>
      <c r="B7" s="1">
        <v>5</v>
      </c>
    </row>
    <row r="8" spans="1:5" x14ac:dyDescent="0.45">
      <c r="A8" s="1">
        <v>2014</v>
      </c>
      <c r="B8" s="1">
        <v>5.8</v>
      </c>
    </row>
    <row r="9" spans="1:5" x14ac:dyDescent="0.45">
      <c r="A9" s="1">
        <v>2015</v>
      </c>
      <c r="B9" s="1">
        <v>6.4</v>
      </c>
    </row>
    <row r="10" spans="1:5" x14ac:dyDescent="0.45">
      <c r="A10" s="1">
        <v>2016</v>
      </c>
      <c r="B10" s="1">
        <v>7.2</v>
      </c>
    </row>
    <row r="11" spans="1:5" x14ac:dyDescent="0.45">
      <c r="A11" s="1">
        <v>2017</v>
      </c>
      <c r="B11" s="1">
        <v>7.3</v>
      </c>
    </row>
    <row r="12" spans="1:5" x14ac:dyDescent="0.45">
      <c r="A12" s="1">
        <v>2018</v>
      </c>
      <c r="B12" s="1">
        <v>7</v>
      </c>
    </row>
    <row r="13" spans="1:5" x14ac:dyDescent="0.45">
      <c r="A13" s="1">
        <v>2019</v>
      </c>
      <c r="B13" s="1">
        <v>7.5</v>
      </c>
    </row>
    <row r="14" spans="1:5" x14ac:dyDescent="0.45">
      <c r="A14" s="1">
        <v>2020</v>
      </c>
      <c r="B14" s="1">
        <v>11.3</v>
      </c>
      <c r="D14" s="1">
        <v>9.6999999999999993</v>
      </c>
    </row>
    <row r="15" spans="1:5" x14ac:dyDescent="0.45">
      <c r="A15" s="1">
        <v>2021</v>
      </c>
      <c r="B15" s="1">
        <v>10.5</v>
      </c>
      <c r="D15" s="1">
        <v>10.1</v>
      </c>
    </row>
    <row r="16" spans="1:5" x14ac:dyDescent="0.45">
      <c r="A16" s="1">
        <v>2022</v>
      </c>
      <c r="B16" s="1">
        <v>9.3000000000000007</v>
      </c>
      <c r="D16" s="1">
        <v>9.23</v>
      </c>
    </row>
    <row r="17" spans="1:5" x14ac:dyDescent="0.45">
      <c r="A17" s="1">
        <v>2023</v>
      </c>
      <c r="B17" s="1">
        <v>8.8000000000000007</v>
      </c>
      <c r="C17" s="1">
        <v>10.4</v>
      </c>
      <c r="D17" s="1">
        <v>9.1999999999999993</v>
      </c>
      <c r="E17" s="1">
        <v>10.4</v>
      </c>
    </row>
    <row r="18" spans="1:5" x14ac:dyDescent="0.45">
      <c r="A18" s="1">
        <v>2024</v>
      </c>
      <c r="C18" s="1">
        <v>11.4</v>
      </c>
      <c r="D18" s="1">
        <v>9.1999999999999993</v>
      </c>
      <c r="E18" s="1">
        <v>10.9</v>
      </c>
    </row>
    <row r="19" spans="1:5" x14ac:dyDescent="0.45">
      <c r="A19" s="1">
        <v>2025</v>
      </c>
      <c r="C19" s="1">
        <v>12.1</v>
      </c>
      <c r="D19" s="1">
        <v>9.3000000000000007</v>
      </c>
      <c r="E19" s="1">
        <v>11.1</v>
      </c>
    </row>
    <row r="20" spans="1:5" x14ac:dyDescent="0.45">
      <c r="A20" s="1">
        <v>2026</v>
      </c>
      <c r="C20" s="1">
        <v>12.6</v>
      </c>
      <c r="D20" s="1">
        <v>9.3000000000000007</v>
      </c>
      <c r="E20" s="1">
        <v>11.3</v>
      </c>
    </row>
    <row r="21" spans="1:5" x14ac:dyDescent="0.45">
      <c r="A21" s="1">
        <v>2027</v>
      </c>
      <c r="C21" s="1">
        <v>12.9</v>
      </c>
      <c r="D21" s="1">
        <v>9.4</v>
      </c>
      <c r="E21" s="1">
        <v>11.5</v>
      </c>
    </row>
    <row r="22" spans="1:5" x14ac:dyDescent="0.45">
      <c r="A22" s="1">
        <v>2028</v>
      </c>
      <c r="C22" s="1">
        <v>13</v>
      </c>
      <c r="D22" s="1">
        <v>9.4</v>
      </c>
      <c r="E22" s="1">
        <v>11.7</v>
      </c>
    </row>
    <row r="23" spans="1:5" x14ac:dyDescent="0.45">
      <c r="A23" s="1">
        <v>2029</v>
      </c>
      <c r="C23" s="1">
        <v>13.1</v>
      </c>
      <c r="D23" s="1">
        <v>9.4</v>
      </c>
      <c r="E23" s="1">
        <v>11.8</v>
      </c>
    </row>
    <row r="24" spans="1:5" x14ac:dyDescent="0.45">
      <c r="A24" s="1">
        <v>2030</v>
      </c>
      <c r="C24" s="1">
        <v>13.1</v>
      </c>
      <c r="D24" s="1">
        <v>9.4</v>
      </c>
      <c r="E24" s="1">
        <v>11.8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5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619</v>
      </c>
    </row>
    <row r="3" spans="1:6" x14ac:dyDescent="0.35">
      <c r="A3" s="2" t="s">
        <v>10</v>
      </c>
      <c r="B3" s="2" t="s">
        <v>614</v>
      </c>
      <c r="C3" s="2" t="s">
        <v>615</v>
      </c>
      <c r="D3" s="2" t="s">
        <v>616</v>
      </c>
      <c r="E3" s="2" t="s">
        <v>617</v>
      </c>
      <c r="F3" s="2" t="s">
        <v>618</v>
      </c>
    </row>
    <row r="4" spans="1:6" x14ac:dyDescent="0.45">
      <c r="A4" s="1" t="s">
        <v>596</v>
      </c>
      <c r="B4" s="1">
        <v>17.600000000000001</v>
      </c>
      <c r="C4" s="1">
        <v>15.5</v>
      </c>
      <c r="E4" s="1">
        <v>12.6</v>
      </c>
      <c r="F4" s="1">
        <v>17.7</v>
      </c>
    </row>
    <row r="5" spans="1:6" x14ac:dyDescent="0.45">
      <c r="A5" s="1" t="s">
        <v>597</v>
      </c>
      <c r="B5" s="1">
        <v>33.200000000000003</v>
      </c>
      <c r="C5" s="1">
        <v>24.8</v>
      </c>
      <c r="E5" s="1">
        <v>20.8</v>
      </c>
      <c r="F5" s="1">
        <v>24.1</v>
      </c>
    </row>
    <row r="6" spans="1:6" x14ac:dyDescent="0.45">
      <c r="A6" s="1" t="s">
        <v>598</v>
      </c>
      <c r="B6" s="1">
        <v>39.4</v>
      </c>
      <c r="C6" s="1">
        <v>24.2</v>
      </c>
      <c r="E6" s="1">
        <v>22.7</v>
      </c>
      <c r="F6" s="1">
        <v>30.2</v>
      </c>
    </row>
    <row r="7" spans="1:6" x14ac:dyDescent="0.45">
      <c r="A7" s="1" t="s">
        <v>599</v>
      </c>
      <c r="B7" s="1">
        <v>43.1</v>
      </c>
      <c r="C7" s="1">
        <v>33.9</v>
      </c>
      <c r="E7" s="1">
        <v>26.1</v>
      </c>
      <c r="F7" s="1">
        <v>33.700000000000003</v>
      </c>
    </row>
    <row r="8" spans="1:6" x14ac:dyDescent="0.45">
      <c r="A8" s="1" t="s">
        <v>600</v>
      </c>
      <c r="B8" s="1">
        <v>45.2</v>
      </c>
      <c r="C8" s="1">
        <v>40.5</v>
      </c>
      <c r="E8" s="1">
        <v>33.299999999999997</v>
      </c>
      <c r="F8" s="1">
        <v>42.3</v>
      </c>
    </row>
    <row r="9" spans="1:6" x14ac:dyDescent="0.45">
      <c r="A9" s="1" t="s">
        <v>601</v>
      </c>
      <c r="B9" s="1">
        <v>41.4</v>
      </c>
      <c r="C9" s="1">
        <v>55.6</v>
      </c>
      <c r="E9" s="1">
        <v>46</v>
      </c>
      <c r="F9" s="1">
        <v>54.3</v>
      </c>
    </row>
    <row r="10" spans="1:6" x14ac:dyDescent="0.45">
      <c r="A10" s="1" t="s">
        <v>602</v>
      </c>
      <c r="B10" s="1">
        <v>43</v>
      </c>
      <c r="C10" s="1">
        <v>71.3</v>
      </c>
      <c r="E10" s="1">
        <v>66.3</v>
      </c>
      <c r="F10" s="1">
        <v>70.2</v>
      </c>
    </row>
    <row r="11" spans="1:6" x14ac:dyDescent="0.45">
      <c r="A11" s="1" t="s">
        <v>603</v>
      </c>
      <c r="B11" s="1">
        <v>52.5</v>
      </c>
      <c r="C11" s="1">
        <v>80.7</v>
      </c>
      <c r="E11" s="1">
        <v>89.5</v>
      </c>
      <c r="F11" s="1">
        <v>92.1</v>
      </c>
    </row>
    <row r="12" spans="1:6" x14ac:dyDescent="0.45">
      <c r="A12" s="1" t="s">
        <v>604</v>
      </c>
      <c r="B12" s="1">
        <v>91.6</v>
      </c>
      <c r="C12" s="1">
        <v>91.2</v>
      </c>
      <c r="E12" s="1">
        <v>122.9</v>
      </c>
      <c r="F12" s="1">
        <v>95.4</v>
      </c>
    </row>
    <row r="13" spans="1:6" x14ac:dyDescent="0.45">
      <c r="A13" s="1" t="s">
        <v>605</v>
      </c>
      <c r="B13" s="1">
        <v>98.4</v>
      </c>
      <c r="C13" s="1">
        <v>105.7</v>
      </c>
      <c r="E13" s="1">
        <v>99.2</v>
      </c>
      <c r="F13" s="1">
        <v>89.9</v>
      </c>
    </row>
    <row r="14" spans="1:6" x14ac:dyDescent="0.45">
      <c r="A14" s="1" t="s">
        <v>606</v>
      </c>
      <c r="B14" s="1">
        <v>90.3</v>
      </c>
      <c r="C14" s="1">
        <v>123.2</v>
      </c>
      <c r="E14" s="1">
        <v>102.7</v>
      </c>
      <c r="F14" s="1">
        <v>98.7</v>
      </c>
    </row>
    <row r="15" spans="1:6" x14ac:dyDescent="0.45">
      <c r="A15" s="1" t="s">
        <v>607</v>
      </c>
      <c r="B15" s="1">
        <v>104.8</v>
      </c>
      <c r="C15" s="1">
        <v>132.30000000000001</v>
      </c>
      <c r="E15" s="1">
        <v>124.2</v>
      </c>
      <c r="F15" s="1">
        <v>110.5</v>
      </c>
    </row>
    <row r="16" spans="1:6" x14ac:dyDescent="0.45">
      <c r="A16" s="1" t="s">
        <v>608</v>
      </c>
      <c r="B16" s="1">
        <v>118.1</v>
      </c>
      <c r="C16" s="1">
        <v>153</v>
      </c>
      <c r="E16" s="1">
        <v>142</v>
      </c>
      <c r="F16" s="1">
        <v>127.8</v>
      </c>
    </row>
    <row r="17" spans="1:6" x14ac:dyDescent="0.45">
      <c r="A17" s="1" t="s">
        <v>609</v>
      </c>
      <c r="B17" s="1">
        <v>141.5</v>
      </c>
      <c r="C17" s="1">
        <v>201.3</v>
      </c>
      <c r="E17" s="1">
        <v>155.4</v>
      </c>
      <c r="F17" s="1">
        <v>157.19999999999999</v>
      </c>
    </row>
    <row r="18" spans="1:6" x14ac:dyDescent="0.45">
      <c r="A18" s="1" t="s">
        <v>610</v>
      </c>
      <c r="B18" s="1">
        <v>164.6</v>
      </c>
      <c r="C18" s="1">
        <v>257.2</v>
      </c>
      <c r="E18" s="1">
        <v>194.1</v>
      </c>
      <c r="F18" s="1">
        <v>191.5</v>
      </c>
    </row>
    <row r="19" spans="1:6" x14ac:dyDescent="0.45">
      <c r="A19" s="1" t="s">
        <v>611</v>
      </c>
      <c r="B19" s="1">
        <v>195.3</v>
      </c>
      <c r="C19" s="1">
        <v>298.39999999999998</v>
      </c>
      <c r="E19" s="1">
        <v>211.5</v>
      </c>
      <c r="F19" s="1">
        <v>198.8</v>
      </c>
    </row>
    <row r="20" spans="1:6" x14ac:dyDescent="0.45">
      <c r="A20" s="1" t="s">
        <v>612</v>
      </c>
      <c r="B20" s="1">
        <v>207.8</v>
      </c>
      <c r="C20" s="1">
        <v>300.39999999999998</v>
      </c>
      <c r="E20" s="1">
        <v>199.1</v>
      </c>
      <c r="F20" s="1">
        <v>210</v>
      </c>
    </row>
    <row r="21" spans="1:6" x14ac:dyDescent="0.45">
      <c r="A21" s="1" t="s">
        <v>613</v>
      </c>
      <c r="B21" s="1">
        <v>205.6</v>
      </c>
      <c r="D21" s="1">
        <v>254.5</v>
      </c>
      <c r="E21" s="1">
        <v>219.6</v>
      </c>
      <c r="F21" s="1">
        <v>221</v>
      </c>
    </row>
    <row r="22" spans="1:6" x14ac:dyDescent="0.45">
      <c r="A22" s="1" t="s">
        <v>336</v>
      </c>
      <c r="B22" s="1">
        <v>231</v>
      </c>
      <c r="D22" s="1">
        <v>247.3</v>
      </c>
      <c r="E22" s="1">
        <v>258.8</v>
      </c>
      <c r="F22" s="1">
        <v>243</v>
      </c>
    </row>
    <row r="23" spans="1:6" x14ac:dyDescent="0.45">
      <c r="A23" s="1" t="s">
        <v>348</v>
      </c>
      <c r="B23" s="1">
        <v>362.8</v>
      </c>
      <c r="D23" s="1">
        <v>302.60000000000002</v>
      </c>
      <c r="E23" s="1">
        <v>277.8</v>
      </c>
      <c r="F23" s="1">
        <v>218</v>
      </c>
    </row>
    <row r="24" spans="1:6" x14ac:dyDescent="0.45">
      <c r="A24" s="1" t="s">
        <v>360</v>
      </c>
      <c r="B24" s="1">
        <v>350.4</v>
      </c>
      <c r="D24" s="1">
        <v>327.2</v>
      </c>
      <c r="E24" s="1">
        <v>248.4</v>
      </c>
      <c r="F24" s="1">
        <v>217.6</v>
      </c>
    </row>
    <row r="25" spans="1:6" x14ac:dyDescent="0.45">
      <c r="A25" s="1" t="s">
        <v>372</v>
      </c>
      <c r="B25" s="1">
        <v>323.7</v>
      </c>
      <c r="D25" s="1">
        <v>370.2</v>
      </c>
      <c r="E25" s="1">
        <v>272.8</v>
      </c>
      <c r="F25" s="1">
        <v>240.4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73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1238</v>
      </c>
    </row>
    <row r="3" spans="1:4" x14ac:dyDescent="0.35">
      <c r="A3" s="2" t="s">
        <v>1234</v>
      </c>
      <c r="B3" s="2" t="s">
        <v>1235</v>
      </c>
      <c r="C3" s="2" t="s">
        <v>1236</v>
      </c>
      <c r="D3" s="2" t="s">
        <v>1237</v>
      </c>
    </row>
    <row r="4" spans="1:4" x14ac:dyDescent="0.45">
      <c r="A4" s="1" t="s">
        <v>620</v>
      </c>
      <c r="B4" s="1" t="s">
        <v>790</v>
      </c>
      <c r="C4" s="1" t="s">
        <v>954</v>
      </c>
      <c r="D4" s="1" t="s">
        <v>1106</v>
      </c>
    </row>
    <row r="5" spans="1:4" x14ac:dyDescent="0.45">
      <c r="A5" s="1" t="s">
        <v>621</v>
      </c>
      <c r="B5" s="1" t="s">
        <v>791</v>
      </c>
      <c r="C5" s="1" t="s">
        <v>955</v>
      </c>
      <c r="D5" s="1" t="s">
        <v>1107</v>
      </c>
    </row>
    <row r="6" spans="1:4" x14ac:dyDescent="0.45">
      <c r="A6" s="1" t="s">
        <v>622</v>
      </c>
      <c r="B6" s="1" t="s">
        <v>792</v>
      </c>
      <c r="C6" s="1" t="s">
        <v>956</v>
      </c>
      <c r="D6" s="1" t="s">
        <v>1108</v>
      </c>
    </row>
    <row r="7" spans="1:4" x14ac:dyDescent="0.45">
      <c r="A7" s="1" t="s">
        <v>623</v>
      </c>
      <c r="B7" s="1" t="s">
        <v>793</v>
      </c>
      <c r="C7" s="1" t="s">
        <v>957</v>
      </c>
      <c r="D7" s="1" t="s">
        <v>1109</v>
      </c>
    </row>
    <row r="8" spans="1:4" x14ac:dyDescent="0.45">
      <c r="A8" s="1" t="s">
        <v>624</v>
      </c>
      <c r="B8" s="1" t="s">
        <v>794</v>
      </c>
      <c r="C8" s="1" t="s">
        <v>958</v>
      </c>
      <c r="D8" s="1" t="s">
        <v>1110</v>
      </c>
    </row>
    <row r="9" spans="1:4" x14ac:dyDescent="0.45">
      <c r="A9" s="1" t="s">
        <v>625</v>
      </c>
      <c r="B9" s="1" t="s">
        <v>795</v>
      </c>
      <c r="C9" s="1" t="s">
        <v>959</v>
      </c>
      <c r="D9" s="1" t="s">
        <v>1111</v>
      </c>
    </row>
    <row r="10" spans="1:4" x14ac:dyDescent="0.45">
      <c r="A10" s="1" t="s">
        <v>626</v>
      </c>
      <c r="B10" s="1" t="s">
        <v>796</v>
      </c>
      <c r="C10" s="1" t="s">
        <v>960</v>
      </c>
      <c r="D10" s="1" t="s">
        <v>1112</v>
      </c>
    </row>
    <row r="11" spans="1:4" x14ac:dyDescent="0.45">
      <c r="A11" s="1" t="s">
        <v>627</v>
      </c>
      <c r="B11" s="1" t="s">
        <v>797</v>
      </c>
      <c r="C11" s="1" t="s">
        <v>961</v>
      </c>
      <c r="D11" s="1" t="s">
        <v>1113</v>
      </c>
    </row>
    <row r="12" spans="1:4" x14ac:dyDescent="0.45">
      <c r="A12" s="1" t="s">
        <v>628</v>
      </c>
      <c r="B12" s="1" t="s">
        <v>798</v>
      </c>
      <c r="C12" s="1" t="s">
        <v>962</v>
      </c>
      <c r="D12" s="1" t="s">
        <v>1114</v>
      </c>
    </row>
    <row r="13" spans="1:4" x14ac:dyDescent="0.45">
      <c r="A13" s="1" t="s">
        <v>629</v>
      </c>
      <c r="B13" s="1" t="s">
        <v>799</v>
      </c>
      <c r="C13" s="1" t="s">
        <v>963</v>
      </c>
      <c r="D13" s="1" t="s">
        <v>1115</v>
      </c>
    </row>
    <row r="14" spans="1:4" x14ac:dyDescent="0.45">
      <c r="A14" s="1" t="s">
        <v>630</v>
      </c>
      <c r="B14" s="1" t="s">
        <v>800</v>
      </c>
      <c r="C14" s="1" t="s">
        <v>964</v>
      </c>
      <c r="D14" s="1" t="s">
        <v>1116</v>
      </c>
    </row>
    <row r="15" spans="1:4" x14ac:dyDescent="0.45">
      <c r="A15" s="1" t="s">
        <v>631</v>
      </c>
      <c r="B15" s="1" t="s">
        <v>801</v>
      </c>
      <c r="C15" s="1" t="s">
        <v>965</v>
      </c>
      <c r="D15" s="1" t="s">
        <v>1117</v>
      </c>
    </row>
    <row r="16" spans="1:4" x14ac:dyDescent="0.45">
      <c r="A16" s="1" t="s">
        <v>632</v>
      </c>
      <c r="B16" s="1" t="s">
        <v>802</v>
      </c>
      <c r="C16" s="1" t="s">
        <v>966</v>
      </c>
      <c r="D16" s="1" t="s">
        <v>1118</v>
      </c>
    </row>
    <row r="17" spans="1:4" x14ac:dyDescent="0.45">
      <c r="A17" s="1" t="s">
        <v>633</v>
      </c>
      <c r="B17" s="1" t="s">
        <v>803</v>
      </c>
      <c r="C17" s="1" t="s">
        <v>967</v>
      </c>
      <c r="D17" s="1" t="s">
        <v>1119</v>
      </c>
    </row>
    <row r="18" spans="1:4" x14ac:dyDescent="0.45">
      <c r="A18" s="1" t="s">
        <v>634</v>
      </c>
      <c r="B18" s="1" t="s">
        <v>804</v>
      </c>
      <c r="C18" s="1" t="s">
        <v>968</v>
      </c>
      <c r="D18" s="1" t="s">
        <v>1120</v>
      </c>
    </row>
    <row r="19" spans="1:4" x14ac:dyDescent="0.45">
      <c r="A19" s="1" t="s">
        <v>635</v>
      </c>
      <c r="B19" s="1" t="s">
        <v>805</v>
      </c>
      <c r="C19" s="1" t="s">
        <v>969</v>
      </c>
      <c r="D19" s="1" t="s">
        <v>1121</v>
      </c>
    </row>
    <row r="20" spans="1:4" x14ac:dyDescent="0.45">
      <c r="A20" s="1" t="s">
        <v>636</v>
      </c>
      <c r="B20" s="1" t="s">
        <v>806</v>
      </c>
      <c r="C20" s="1" t="s">
        <v>970</v>
      </c>
      <c r="D20" s="1" t="s">
        <v>1122</v>
      </c>
    </row>
    <row r="21" spans="1:4" x14ac:dyDescent="0.45">
      <c r="A21" s="1" t="s">
        <v>637</v>
      </c>
      <c r="B21" s="1" t="s">
        <v>807</v>
      </c>
      <c r="C21" s="1" t="s">
        <v>971</v>
      </c>
      <c r="D21" s="1" t="s">
        <v>1123</v>
      </c>
    </row>
    <row r="22" spans="1:4" x14ac:dyDescent="0.45">
      <c r="A22" s="1" t="s">
        <v>638</v>
      </c>
      <c r="B22" s="1" t="s">
        <v>808</v>
      </c>
      <c r="C22" s="1" t="s">
        <v>972</v>
      </c>
      <c r="D22" s="1" t="s">
        <v>1124</v>
      </c>
    </row>
    <row r="23" spans="1:4" x14ac:dyDescent="0.45">
      <c r="A23" s="1" t="s">
        <v>639</v>
      </c>
      <c r="B23" s="1" t="s">
        <v>809</v>
      </c>
      <c r="C23" s="1" t="s">
        <v>973</v>
      </c>
      <c r="D23" s="1" t="s">
        <v>1121</v>
      </c>
    </row>
    <row r="24" spans="1:4" x14ac:dyDescent="0.45">
      <c r="A24" s="1" t="s">
        <v>640</v>
      </c>
      <c r="B24" s="1" t="s">
        <v>810</v>
      </c>
      <c r="C24" s="1" t="s">
        <v>974</v>
      </c>
      <c r="D24" s="1" t="s">
        <v>1125</v>
      </c>
    </row>
    <row r="25" spans="1:4" x14ac:dyDescent="0.45">
      <c r="A25" s="1" t="s">
        <v>641</v>
      </c>
      <c r="B25" s="1" t="s">
        <v>811</v>
      </c>
      <c r="C25" s="1" t="s">
        <v>975</v>
      </c>
      <c r="D25" s="1" t="s">
        <v>1126</v>
      </c>
    </row>
    <row r="26" spans="1:4" x14ac:dyDescent="0.45">
      <c r="A26" s="1" t="s">
        <v>642</v>
      </c>
      <c r="B26" s="1" t="s">
        <v>812</v>
      </c>
      <c r="C26" s="1" t="s">
        <v>976</v>
      </c>
      <c r="D26" s="1" t="s">
        <v>1127</v>
      </c>
    </row>
    <row r="27" spans="1:4" x14ac:dyDescent="0.45">
      <c r="A27" s="1" t="s">
        <v>643</v>
      </c>
      <c r="B27" s="1" t="s">
        <v>813</v>
      </c>
      <c r="C27" s="1" t="s">
        <v>977</v>
      </c>
      <c r="D27" s="1" t="s">
        <v>1128</v>
      </c>
    </row>
    <row r="28" spans="1:4" x14ac:dyDescent="0.45">
      <c r="A28" s="1" t="s">
        <v>644</v>
      </c>
      <c r="B28" s="1" t="s">
        <v>814</v>
      </c>
      <c r="C28" s="1" t="s">
        <v>978</v>
      </c>
      <c r="D28" s="1" t="s">
        <v>451</v>
      </c>
    </row>
    <row r="29" spans="1:4" x14ac:dyDescent="0.45">
      <c r="A29" s="1" t="s">
        <v>645</v>
      </c>
      <c r="B29" s="1" t="s">
        <v>815</v>
      </c>
      <c r="C29" s="1" t="s">
        <v>979</v>
      </c>
      <c r="D29" s="1" t="s">
        <v>1020</v>
      </c>
    </row>
    <row r="30" spans="1:4" x14ac:dyDescent="0.45">
      <c r="A30" s="1" t="s">
        <v>646</v>
      </c>
      <c r="B30" s="1" t="s">
        <v>816</v>
      </c>
      <c r="C30" s="1" t="s">
        <v>420</v>
      </c>
      <c r="D30" s="1" t="s">
        <v>1129</v>
      </c>
    </row>
    <row r="31" spans="1:4" x14ac:dyDescent="0.45">
      <c r="A31" s="1" t="s">
        <v>647</v>
      </c>
      <c r="B31" s="1" t="s">
        <v>817</v>
      </c>
      <c r="C31" s="1" t="s">
        <v>980</v>
      </c>
      <c r="D31" s="1" t="s">
        <v>1130</v>
      </c>
    </row>
    <row r="32" spans="1:4" x14ac:dyDescent="0.45">
      <c r="A32" s="1" t="s">
        <v>648</v>
      </c>
      <c r="B32" s="1" t="s">
        <v>818</v>
      </c>
      <c r="C32" s="1" t="s">
        <v>981</v>
      </c>
      <c r="D32" s="1" t="s">
        <v>1131</v>
      </c>
    </row>
    <row r="33" spans="1:4" x14ac:dyDescent="0.45">
      <c r="A33" s="1" t="s">
        <v>649</v>
      </c>
      <c r="B33" s="1" t="s">
        <v>819</v>
      </c>
      <c r="C33" s="1" t="s">
        <v>982</v>
      </c>
      <c r="D33" s="1" t="s">
        <v>1132</v>
      </c>
    </row>
    <row r="34" spans="1:4" x14ac:dyDescent="0.45">
      <c r="A34" s="1" t="s">
        <v>650</v>
      </c>
      <c r="B34" s="1" t="s">
        <v>820</v>
      </c>
      <c r="C34" s="1" t="s">
        <v>983</v>
      </c>
      <c r="D34" s="1" t="s">
        <v>1133</v>
      </c>
    </row>
    <row r="35" spans="1:4" x14ac:dyDescent="0.45">
      <c r="A35" s="1" t="s">
        <v>651</v>
      </c>
      <c r="B35" s="1" t="s">
        <v>821</v>
      </c>
      <c r="C35" s="1" t="s">
        <v>984</v>
      </c>
      <c r="D35" s="1" t="s">
        <v>1134</v>
      </c>
    </row>
    <row r="36" spans="1:4" x14ac:dyDescent="0.45">
      <c r="A36" s="1" t="s">
        <v>652</v>
      </c>
      <c r="B36" s="1" t="s">
        <v>822</v>
      </c>
      <c r="C36" s="1" t="s">
        <v>985</v>
      </c>
      <c r="D36" s="1" t="s">
        <v>1067</v>
      </c>
    </row>
    <row r="37" spans="1:4" x14ac:dyDescent="0.45">
      <c r="A37" s="1" t="s">
        <v>653</v>
      </c>
      <c r="B37" s="1" t="s">
        <v>823</v>
      </c>
      <c r="C37" s="1" t="s">
        <v>986</v>
      </c>
      <c r="D37" s="1" t="s">
        <v>1135</v>
      </c>
    </row>
    <row r="38" spans="1:4" x14ac:dyDescent="0.45">
      <c r="A38" s="1" t="s">
        <v>654</v>
      </c>
      <c r="B38" s="1" t="s">
        <v>824</v>
      </c>
      <c r="C38" s="1" t="s">
        <v>987</v>
      </c>
      <c r="D38" s="1" t="s">
        <v>1136</v>
      </c>
    </row>
    <row r="39" spans="1:4" x14ac:dyDescent="0.45">
      <c r="A39" s="1" t="s">
        <v>655</v>
      </c>
      <c r="B39" s="1" t="s">
        <v>825</v>
      </c>
      <c r="C39" s="1" t="s">
        <v>988</v>
      </c>
      <c r="D39" s="1" t="s">
        <v>982</v>
      </c>
    </row>
    <row r="40" spans="1:4" x14ac:dyDescent="0.45">
      <c r="A40" s="1" t="s">
        <v>656</v>
      </c>
      <c r="B40" s="1" t="s">
        <v>826</v>
      </c>
      <c r="C40" s="1" t="s">
        <v>989</v>
      </c>
      <c r="D40" s="1" t="s">
        <v>1137</v>
      </c>
    </row>
    <row r="41" spans="1:4" x14ac:dyDescent="0.45">
      <c r="A41" s="1" t="s">
        <v>657</v>
      </c>
      <c r="B41" s="1" t="s">
        <v>827</v>
      </c>
      <c r="C41" s="1" t="s">
        <v>990</v>
      </c>
      <c r="D41" s="1" t="s">
        <v>1138</v>
      </c>
    </row>
    <row r="42" spans="1:4" x14ac:dyDescent="0.45">
      <c r="A42" s="1" t="s">
        <v>658</v>
      </c>
      <c r="B42" s="1" t="s">
        <v>828</v>
      </c>
      <c r="C42" s="1" t="s">
        <v>991</v>
      </c>
      <c r="D42" s="1" t="s">
        <v>1139</v>
      </c>
    </row>
    <row r="43" spans="1:4" x14ac:dyDescent="0.45">
      <c r="A43" s="1" t="s">
        <v>659</v>
      </c>
      <c r="B43" s="1" t="s">
        <v>829</v>
      </c>
      <c r="C43" s="1" t="s">
        <v>992</v>
      </c>
      <c r="D43" s="1" t="s">
        <v>1132</v>
      </c>
    </row>
    <row r="44" spans="1:4" x14ac:dyDescent="0.45">
      <c r="A44" s="1" t="s">
        <v>660</v>
      </c>
      <c r="B44" s="1" t="s">
        <v>830</v>
      </c>
      <c r="C44" s="1" t="s">
        <v>993</v>
      </c>
      <c r="D44" s="1" t="s">
        <v>1140</v>
      </c>
    </row>
    <row r="45" spans="1:4" x14ac:dyDescent="0.45">
      <c r="A45" s="1" t="s">
        <v>661</v>
      </c>
      <c r="B45" s="1" t="s">
        <v>827</v>
      </c>
      <c r="C45" s="1" t="s">
        <v>994</v>
      </c>
      <c r="D45" s="1" t="s">
        <v>1141</v>
      </c>
    </row>
    <row r="46" spans="1:4" x14ac:dyDescent="0.45">
      <c r="A46" s="1" t="s">
        <v>662</v>
      </c>
      <c r="B46" s="1" t="s">
        <v>831</v>
      </c>
      <c r="C46" s="1" t="s">
        <v>995</v>
      </c>
      <c r="D46" s="1" t="s">
        <v>1142</v>
      </c>
    </row>
    <row r="47" spans="1:4" x14ac:dyDescent="0.45">
      <c r="A47" s="1" t="s">
        <v>663</v>
      </c>
      <c r="B47" s="1" t="s">
        <v>832</v>
      </c>
      <c r="C47" s="1" t="s">
        <v>992</v>
      </c>
      <c r="D47" s="1" t="s">
        <v>1143</v>
      </c>
    </row>
    <row r="48" spans="1:4" x14ac:dyDescent="0.45">
      <c r="A48" s="1" t="s">
        <v>664</v>
      </c>
      <c r="B48" s="1" t="s">
        <v>833</v>
      </c>
      <c r="C48" s="1" t="s">
        <v>996</v>
      </c>
      <c r="D48" s="1" t="s">
        <v>1144</v>
      </c>
    </row>
    <row r="49" spans="1:4" x14ac:dyDescent="0.45">
      <c r="A49" s="1" t="s">
        <v>665</v>
      </c>
      <c r="B49" s="1" t="s">
        <v>834</v>
      </c>
      <c r="C49" s="1" t="s">
        <v>997</v>
      </c>
      <c r="D49" s="1" t="s">
        <v>500</v>
      </c>
    </row>
    <row r="50" spans="1:4" x14ac:dyDescent="0.45">
      <c r="A50" s="1" t="s">
        <v>666</v>
      </c>
      <c r="B50" s="1" t="s">
        <v>835</v>
      </c>
      <c r="C50" s="1" t="s">
        <v>998</v>
      </c>
      <c r="D50" s="1" t="s">
        <v>1035</v>
      </c>
    </row>
    <row r="51" spans="1:4" x14ac:dyDescent="0.45">
      <c r="A51" s="1" t="s">
        <v>667</v>
      </c>
      <c r="B51" s="1" t="s">
        <v>836</v>
      </c>
      <c r="C51" s="1" t="s">
        <v>516</v>
      </c>
      <c r="D51" s="1" t="s">
        <v>1145</v>
      </c>
    </row>
    <row r="52" spans="1:4" x14ac:dyDescent="0.45">
      <c r="A52" s="1" t="s">
        <v>668</v>
      </c>
      <c r="B52" s="1" t="s">
        <v>837</v>
      </c>
      <c r="C52" s="1" t="s">
        <v>999</v>
      </c>
      <c r="D52" s="1" t="s">
        <v>1146</v>
      </c>
    </row>
    <row r="53" spans="1:4" x14ac:dyDescent="0.45">
      <c r="A53" s="1" t="s">
        <v>669</v>
      </c>
      <c r="B53" s="1" t="s">
        <v>838</v>
      </c>
      <c r="C53" s="1" t="s">
        <v>996</v>
      </c>
      <c r="D53" s="1" t="s">
        <v>1147</v>
      </c>
    </row>
    <row r="54" spans="1:4" x14ac:dyDescent="0.45">
      <c r="A54" s="1" t="s">
        <v>670</v>
      </c>
      <c r="B54" s="1" t="s">
        <v>839</v>
      </c>
      <c r="C54" s="1" t="s">
        <v>1000</v>
      </c>
      <c r="D54" s="1" t="s">
        <v>1148</v>
      </c>
    </row>
    <row r="55" spans="1:4" x14ac:dyDescent="0.45">
      <c r="A55" s="1" t="s">
        <v>671</v>
      </c>
      <c r="B55" s="1" t="s">
        <v>840</v>
      </c>
      <c r="C55" s="1" t="s">
        <v>1001</v>
      </c>
      <c r="D55" s="1" t="s">
        <v>1149</v>
      </c>
    </row>
    <row r="56" spans="1:4" x14ac:dyDescent="0.45">
      <c r="A56" s="1" t="s">
        <v>672</v>
      </c>
      <c r="B56" s="1" t="s">
        <v>841</v>
      </c>
      <c r="C56" s="1" t="s">
        <v>1002</v>
      </c>
      <c r="D56" s="1" t="s">
        <v>1150</v>
      </c>
    </row>
    <row r="57" spans="1:4" x14ac:dyDescent="0.45">
      <c r="A57" s="1" t="s">
        <v>673</v>
      </c>
      <c r="B57" s="1" t="s">
        <v>842</v>
      </c>
      <c r="C57" s="1" t="s">
        <v>1003</v>
      </c>
      <c r="D57" s="1" t="s">
        <v>1031</v>
      </c>
    </row>
    <row r="58" spans="1:4" x14ac:dyDescent="0.45">
      <c r="A58" s="1" t="s">
        <v>674</v>
      </c>
      <c r="B58" s="1" t="s">
        <v>843</v>
      </c>
      <c r="C58" s="1" t="s">
        <v>1004</v>
      </c>
      <c r="D58" s="1" t="s">
        <v>1151</v>
      </c>
    </row>
    <row r="59" spans="1:4" x14ac:dyDescent="0.45">
      <c r="A59" s="1" t="s">
        <v>675</v>
      </c>
      <c r="B59" s="1" t="s">
        <v>844</v>
      </c>
      <c r="C59" s="1" t="s">
        <v>1005</v>
      </c>
      <c r="D59" s="1" t="s">
        <v>1152</v>
      </c>
    </row>
    <row r="60" spans="1:4" x14ac:dyDescent="0.45">
      <c r="A60" s="1" t="s">
        <v>676</v>
      </c>
      <c r="B60" s="1" t="s">
        <v>845</v>
      </c>
      <c r="C60" s="1" t="s">
        <v>1006</v>
      </c>
      <c r="D60" s="1" t="s">
        <v>1153</v>
      </c>
    </row>
    <row r="61" spans="1:4" x14ac:dyDescent="0.45">
      <c r="A61" s="1" t="s">
        <v>677</v>
      </c>
      <c r="B61" s="1" t="s">
        <v>846</v>
      </c>
      <c r="C61" s="1" t="s">
        <v>1007</v>
      </c>
      <c r="D61" s="1" t="s">
        <v>1154</v>
      </c>
    </row>
    <row r="62" spans="1:4" x14ac:dyDescent="0.45">
      <c r="A62" s="1" t="s">
        <v>678</v>
      </c>
      <c r="B62" s="1" t="s">
        <v>847</v>
      </c>
      <c r="C62" s="1" t="s">
        <v>978</v>
      </c>
      <c r="D62" s="1" t="s">
        <v>1155</v>
      </c>
    </row>
    <row r="63" spans="1:4" x14ac:dyDescent="0.45">
      <c r="A63" s="1" t="s">
        <v>679</v>
      </c>
      <c r="B63" s="1" t="s">
        <v>848</v>
      </c>
      <c r="C63" s="1" t="s">
        <v>1008</v>
      </c>
      <c r="D63" s="1" t="s">
        <v>965</v>
      </c>
    </row>
    <row r="64" spans="1:4" x14ac:dyDescent="0.45">
      <c r="A64" s="1" t="s">
        <v>680</v>
      </c>
      <c r="B64" s="1" t="s">
        <v>849</v>
      </c>
      <c r="C64" s="1" t="s">
        <v>1009</v>
      </c>
      <c r="D64" s="1" t="s">
        <v>1156</v>
      </c>
    </row>
    <row r="65" spans="1:4" x14ac:dyDescent="0.45">
      <c r="A65" s="1" t="s">
        <v>681</v>
      </c>
      <c r="B65" s="1" t="s">
        <v>141</v>
      </c>
      <c r="C65" s="1" t="s">
        <v>1010</v>
      </c>
      <c r="D65" s="1" t="s">
        <v>316</v>
      </c>
    </row>
    <row r="66" spans="1:4" x14ac:dyDescent="0.45">
      <c r="A66" s="1" t="s">
        <v>682</v>
      </c>
      <c r="B66" s="1" t="s">
        <v>141</v>
      </c>
      <c r="C66" s="1" t="s">
        <v>1011</v>
      </c>
      <c r="D66" s="1" t="s">
        <v>1157</v>
      </c>
    </row>
    <row r="67" spans="1:4" x14ac:dyDescent="0.45">
      <c r="A67" s="1" t="s">
        <v>683</v>
      </c>
      <c r="B67" s="1" t="s">
        <v>850</v>
      </c>
      <c r="C67" s="1" t="s">
        <v>1012</v>
      </c>
      <c r="D67" s="1" t="s">
        <v>1158</v>
      </c>
    </row>
    <row r="68" spans="1:4" x14ac:dyDescent="0.45">
      <c r="A68" s="1" t="s">
        <v>684</v>
      </c>
      <c r="B68" s="1" t="s">
        <v>851</v>
      </c>
      <c r="C68" s="1" t="s">
        <v>1013</v>
      </c>
      <c r="D68" s="1" t="s">
        <v>1159</v>
      </c>
    </row>
    <row r="69" spans="1:4" x14ac:dyDescent="0.45">
      <c r="A69" s="1" t="s">
        <v>685</v>
      </c>
      <c r="B69" s="1" t="s">
        <v>852</v>
      </c>
      <c r="C69" s="1" t="s">
        <v>1014</v>
      </c>
      <c r="D69" s="1" t="s">
        <v>1160</v>
      </c>
    </row>
    <row r="70" spans="1:4" x14ac:dyDescent="0.45">
      <c r="A70" s="1" t="s">
        <v>686</v>
      </c>
      <c r="B70" s="1" t="s">
        <v>853</v>
      </c>
      <c r="C70" s="1" t="s">
        <v>1015</v>
      </c>
      <c r="D70" s="1" t="s">
        <v>957</v>
      </c>
    </row>
    <row r="71" spans="1:4" x14ac:dyDescent="0.45">
      <c r="A71" s="1" t="s">
        <v>687</v>
      </c>
      <c r="B71" s="1" t="s">
        <v>854</v>
      </c>
      <c r="C71" s="1" t="s">
        <v>1016</v>
      </c>
      <c r="D71" s="1" t="s">
        <v>1161</v>
      </c>
    </row>
    <row r="72" spans="1:4" x14ac:dyDescent="0.45">
      <c r="A72" s="1" t="s">
        <v>688</v>
      </c>
      <c r="B72" s="1" t="s">
        <v>855</v>
      </c>
      <c r="C72" s="1" t="s">
        <v>1017</v>
      </c>
      <c r="D72" s="1" t="s">
        <v>1162</v>
      </c>
    </row>
    <row r="73" spans="1:4" x14ac:dyDescent="0.45">
      <c r="A73" s="1" t="s">
        <v>689</v>
      </c>
      <c r="B73" s="1" t="s">
        <v>856</v>
      </c>
      <c r="C73" s="1" t="s">
        <v>1018</v>
      </c>
      <c r="D73" s="1" t="s">
        <v>1163</v>
      </c>
    </row>
    <row r="74" spans="1:4" x14ac:dyDescent="0.45">
      <c r="A74" s="1" t="s">
        <v>690</v>
      </c>
      <c r="B74" s="1" t="s">
        <v>857</v>
      </c>
      <c r="C74" s="1" t="s">
        <v>1019</v>
      </c>
      <c r="D74" s="1" t="s">
        <v>1164</v>
      </c>
    </row>
    <row r="75" spans="1:4" x14ac:dyDescent="0.45">
      <c r="A75" s="1" t="s">
        <v>691</v>
      </c>
      <c r="B75" s="1" t="s">
        <v>858</v>
      </c>
      <c r="C75" s="1" t="s">
        <v>1020</v>
      </c>
      <c r="D75" s="1" t="s">
        <v>1165</v>
      </c>
    </row>
    <row r="76" spans="1:4" x14ac:dyDescent="0.45">
      <c r="A76" s="1" t="s">
        <v>692</v>
      </c>
      <c r="B76" s="1" t="s">
        <v>859</v>
      </c>
      <c r="C76" s="1" t="s">
        <v>1021</v>
      </c>
      <c r="D76" s="1" t="s">
        <v>1166</v>
      </c>
    </row>
    <row r="77" spans="1:4" x14ac:dyDescent="0.45">
      <c r="A77" s="1" t="s">
        <v>693</v>
      </c>
      <c r="B77" s="1" t="s">
        <v>860</v>
      </c>
      <c r="C77" s="1" t="s">
        <v>1022</v>
      </c>
      <c r="D77" s="1" t="s">
        <v>1167</v>
      </c>
    </row>
    <row r="78" spans="1:4" x14ac:dyDescent="0.45">
      <c r="A78" s="1" t="s">
        <v>694</v>
      </c>
      <c r="B78" s="1" t="s">
        <v>861</v>
      </c>
      <c r="C78" s="1" t="s">
        <v>1023</v>
      </c>
      <c r="D78" s="1" t="s">
        <v>529</v>
      </c>
    </row>
    <row r="79" spans="1:4" x14ac:dyDescent="0.45">
      <c r="A79" s="1" t="s">
        <v>695</v>
      </c>
      <c r="B79" s="1" t="s">
        <v>862</v>
      </c>
      <c r="C79" s="1" t="s">
        <v>1024</v>
      </c>
      <c r="D79" s="1" t="s">
        <v>1168</v>
      </c>
    </row>
    <row r="80" spans="1:4" x14ac:dyDescent="0.45">
      <c r="A80" s="1" t="s">
        <v>696</v>
      </c>
      <c r="B80" s="1" t="s">
        <v>863</v>
      </c>
      <c r="C80" s="1" t="s">
        <v>1025</v>
      </c>
      <c r="D80" s="1" t="s">
        <v>1169</v>
      </c>
    </row>
    <row r="81" spans="1:4" x14ac:dyDescent="0.45">
      <c r="A81" s="1" t="s">
        <v>697</v>
      </c>
      <c r="B81" s="1" t="s">
        <v>864</v>
      </c>
      <c r="C81" s="1" t="s">
        <v>1026</v>
      </c>
      <c r="D81" s="1" t="s">
        <v>1170</v>
      </c>
    </row>
    <row r="82" spans="1:4" x14ac:dyDescent="0.45">
      <c r="A82" s="1" t="s">
        <v>698</v>
      </c>
      <c r="B82" s="1" t="s">
        <v>865</v>
      </c>
      <c r="C82" s="1" t="s">
        <v>1027</v>
      </c>
      <c r="D82" s="1" t="s">
        <v>1171</v>
      </c>
    </row>
    <row r="83" spans="1:4" x14ac:dyDescent="0.45">
      <c r="A83" s="1" t="s">
        <v>699</v>
      </c>
      <c r="B83" s="1" t="s">
        <v>866</v>
      </c>
      <c r="C83" s="1" t="s">
        <v>1028</v>
      </c>
      <c r="D83" s="1" t="s">
        <v>1172</v>
      </c>
    </row>
    <row r="84" spans="1:4" x14ac:dyDescent="0.45">
      <c r="A84" s="1" t="s">
        <v>700</v>
      </c>
      <c r="B84" s="1" t="s">
        <v>867</v>
      </c>
      <c r="C84" s="1" t="s">
        <v>1029</v>
      </c>
      <c r="D84" s="1" t="s">
        <v>1173</v>
      </c>
    </row>
    <row r="85" spans="1:4" x14ac:dyDescent="0.45">
      <c r="A85" s="1" t="s">
        <v>701</v>
      </c>
      <c r="B85" s="1" t="s">
        <v>868</v>
      </c>
      <c r="C85" s="1" t="s">
        <v>1030</v>
      </c>
      <c r="D85" s="1" t="s">
        <v>1174</v>
      </c>
    </row>
    <row r="86" spans="1:4" x14ac:dyDescent="0.45">
      <c r="A86" s="1" t="s">
        <v>702</v>
      </c>
      <c r="B86" s="1" t="s">
        <v>869</v>
      </c>
      <c r="C86" s="1" t="s">
        <v>1031</v>
      </c>
      <c r="D86" s="1" t="s">
        <v>1175</v>
      </c>
    </row>
    <row r="87" spans="1:4" x14ac:dyDescent="0.45">
      <c r="A87" s="1" t="s">
        <v>703</v>
      </c>
      <c r="B87" s="1" t="s">
        <v>870</v>
      </c>
      <c r="C87" s="1" t="s">
        <v>1032</v>
      </c>
      <c r="D87" s="1" t="s">
        <v>1176</v>
      </c>
    </row>
    <row r="88" spans="1:4" x14ac:dyDescent="0.45">
      <c r="A88" s="1" t="s">
        <v>704</v>
      </c>
      <c r="B88" s="1" t="s">
        <v>871</v>
      </c>
      <c r="C88" s="1" t="s">
        <v>1033</v>
      </c>
      <c r="D88" s="1" t="s">
        <v>1177</v>
      </c>
    </row>
    <row r="89" spans="1:4" x14ac:dyDescent="0.45">
      <c r="A89" s="1" t="s">
        <v>705</v>
      </c>
      <c r="B89" s="1" t="s">
        <v>872</v>
      </c>
      <c r="C89" s="1" t="s">
        <v>1034</v>
      </c>
      <c r="D89" s="1" t="s">
        <v>1178</v>
      </c>
    </row>
    <row r="90" spans="1:4" x14ac:dyDescent="0.45">
      <c r="A90" s="1" t="s">
        <v>706</v>
      </c>
      <c r="B90" s="1" t="s">
        <v>873</v>
      </c>
      <c r="C90" s="1" t="s">
        <v>1035</v>
      </c>
      <c r="D90" s="1" t="s">
        <v>1179</v>
      </c>
    </row>
    <row r="91" spans="1:4" x14ac:dyDescent="0.45">
      <c r="A91" s="1" t="s">
        <v>707</v>
      </c>
      <c r="B91" s="1" t="s">
        <v>874</v>
      </c>
      <c r="C91" s="1" t="s">
        <v>1036</v>
      </c>
      <c r="D91" s="1" t="s">
        <v>1180</v>
      </c>
    </row>
    <row r="92" spans="1:4" x14ac:dyDescent="0.45">
      <c r="A92" s="1" t="s">
        <v>708</v>
      </c>
      <c r="B92" s="1" t="s">
        <v>875</v>
      </c>
      <c r="C92" s="1" t="s">
        <v>1037</v>
      </c>
      <c r="D92" s="1" t="s">
        <v>1181</v>
      </c>
    </row>
    <row r="93" spans="1:4" x14ac:dyDescent="0.45">
      <c r="A93" s="1" t="s">
        <v>709</v>
      </c>
      <c r="B93" s="1" t="s">
        <v>876</v>
      </c>
      <c r="C93" s="1" t="s">
        <v>1038</v>
      </c>
      <c r="D93" s="1" t="s">
        <v>1180</v>
      </c>
    </row>
    <row r="94" spans="1:4" x14ac:dyDescent="0.45">
      <c r="A94" s="1" t="s">
        <v>710</v>
      </c>
      <c r="B94" s="1" t="s">
        <v>877</v>
      </c>
      <c r="C94" s="1" t="s">
        <v>1039</v>
      </c>
      <c r="D94" s="1" t="s">
        <v>1182</v>
      </c>
    </row>
    <row r="95" spans="1:4" x14ac:dyDescent="0.45">
      <c r="A95" s="1" t="s">
        <v>711</v>
      </c>
      <c r="B95" s="1" t="s">
        <v>878</v>
      </c>
      <c r="C95" s="1" t="s">
        <v>1040</v>
      </c>
      <c r="D95" s="1" t="s">
        <v>1183</v>
      </c>
    </row>
    <row r="96" spans="1:4" x14ac:dyDescent="0.45">
      <c r="A96" s="1" t="s">
        <v>712</v>
      </c>
      <c r="B96" s="1" t="s">
        <v>548</v>
      </c>
      <c r="C96" s="1" t="s">
        <v>1041</v>
      </c>
      <c r="D96" s="1" t="s">
        <v>1184</v>
      </c>
    </row>
    <row r="97" spans="1:4" x14ac:dyDescent="0.45">
      <c r="A97" s="1" t="s">
        <v>713</v>
      </c>
      <c r="B97" s="1" t="s">
        <v>879</v>
      </c>
      <c r="C97" s="1" t="s">
        <v>1042</v>
      </c>
      <c r="D97" s="1" t="s">
        <v>1185</v>
      </c>
    </row>
    <row r="98" spans="1:4" x14ac:dyDescent="0.45">
      <c r="A98" s="1" t="s">
        <v>714</v>
      </c>
      <c r="B98" s="1" t="s">
        <v>880</v>
      </c>
      <c r="C98" s="1" t="s">
        <v>1043</v>
      </c>
      <c r="D98" s="1" t="s">
        <v>1186</v>
      </c>
    </row>
    <row r="99" spans="1:4" x14ac:dyDescent="0.45">
      <c r="A99" s="1" t="s">
        <v>715</v>
      </c>
      <c r="B99" s="1" t="s">
        <v>881</v>
      </c>
      <c r="C99" s="1" t="s">
        <v>1044</v>
      </c>
      <c r="D99" s="1" t="s">
        <v>1187</v>
      </c>
    </row>
    <row r="100" spans="1:4" x14ac:dyDescent="0.45">
      <c r="A100" s="1" t="s">
        <v>716</v>
      </c>
      <c r="B100" s="1" t="s">
        <v>882</v>
      </c>
      <c r="C100" s="1" t="s">
        <v>1032</v>
      </c>
      <c r="D100" s="1" t="s">
        <v>1188</v>
      </c>
    </row>
    <row r="101" spans="1:4" x14ac:dyDescent="0.45">
      <c r="A101" s="1" t="s">
        <v>717</v>
      </c>
      <c r="B101" s="1" t="s">
        <v>883</v>
      </c>
      <c r="C101" s="1" t="s">
        <v>1045</v>
      </c>
      <c r="D101" s="1" t="s">
        <v>1189</v>
      </c>
    </row>
    <row r="102" spans="1:4" x14ac:dyDescent="0.45">
      <c r="A102" s="1" t="s">
        <v>718</v>
      </c>
      <c r="B102" s="1" t="s">
        <v>884</v>
      </c>
      <c r="C102" s="1" t="s">
        <v>1046</v>
      </c>
      <c r="D102" s="1" t="s">
        <v>1190</v>
      </c>
    </row>
    <row r="103" spans="1:4" x14ac:dyDescent="0.45">
      <c r="A103" s="1" t="s">
        <v>719</v>
      </c>
      <c r="B103" s="1" t="s">
        <v>885</v>
      </c>
      <c r="C103" s="1" t="s">
        <v>1047</v>
      </c>
      <c r="D103" s="1" t="s">
        <v>1191</v>
      </c>
    </row>
    <row r="104" spans="1:4" x14ac:dyDescent="0.45">
      <c r="A104" s="1" t="s">
        <v>720</v>
      </c>
      <c r="B104" s="1" t="s">
        <v>148</v>
      </c>
      <c r="C104" s="1" t="s">
        <v>1048</v>
      </c>
      <c r="D104" s="1" t="s">
        <v>1166</v>
      </c>
    </row>
    <row r="105" spans="1:4" x14ac:dyDescent="0.45">
      <c r="A105" s="1" t="s">
        <v>721</v>
      </c>
      <c r="B105" s="1" t="s">
        <v>886</v>
      </c>
      <c r="C105" s="1" t="s">
        <v>1049</v>
      </c>
      <c r="D105" s="1" t="s">
        <v>1192</v>
      </c>
    </row>
    <row r="106" spans="1:4" x14ac:dyDescent="0.45">
      <c r="A106" s="1" t="s">
        <v>722</v>
      </c>
      <c r="B106" s="1" t="s">
        <v>887</v>
      </c>
      <c r="C106" s="1" t="s">
        <v>1050</v>
      </c>
      <c r="D106" s="1" t="s">
        <v>1191</v>
      </c>
    </row>
    <row r="107" spans="1:4" x14ac:dyDescent="0.45">
      <c r="A107" s="1" t="s">
        <v>723</v>
      </c>
      <c r="B107" s="1" t="s">
        <v>888</v>
      </c>
      <c r="C107" s="1" t="s">
        <v>1051</v>
      </c>
      <c r="D107" s="1" t="s">
        <v>1193</v>
      </c>
    </row>
    <row r="108" spans="1:4" x14ac:dyDescent="0.45">
      <c r="A108" s="1" t="s">
        <v>724</v>
      </c>
      <c r="B108" s="1" t="s">
        <v>889</v>
      </c>
      <c r="C108" s="1" t="s">
        <v>1040</v>
      </c>
      <c r="D108" s="1" t="s">
        <v>1188</v>
      </c>
    </row>
    <row r="109" spans="1:4" x14ac:dyDescent="0.45">
      <c r="A109" s="1" t="s">
        <v>725</v>
      </c>
      <c r="B109" s="1" t="s">
        <v>890</v>
      </c>
      <c r="C109" s="1" t="s">
        <v>1052</v>
      </c>
      <c r="D109" s="1" t="s">
        <v>1194</v>
      </c>
    </row>
    <row r="110" spans="1:4" x14ac:dyDescent="0.45">
      <c r="A110" s="1" t="s">
        <v>726</v>
      </c>
      <c r="B110" s="1" t="s">
        <v>891</v>
      </c>
      <c r="C110" s="1" t="s">
        <v>1053</v>
      </c>
      <c r="D110" s="1" t="s">
        <v>1195</v>
      </c>
    </row>
    <row r="111" spans="1:4" x14ac:dyDescent="0.45">
      <c r="A111" s="1" t="s">
        <v>727</v>
      </c>
      <c r="B111" s="1" t="s">
        <v>892</v>
      </c>
      <c r="C111" s="1" t="s">
        <v>1054</v>
      </c>
      <c r="D111" s="1" t="s">
        <v>1196</v>
      </c>
    </row>
    <row r="112" spans="1:4" x14ac:dyDescent="0.45">
      <c r="A112" s="1" t="s">
        <v>728</v>
      </c>
      <c r="B112" s="1" t="s">
        <v>893</v>
      </c>
      <c r="C112" s="1" t="s">
        <v>1055</v>
      </c>
      <c r="D112" s="1" t="s">
        <v>1119</v>
      </c>
    </row>
    <row r="113" spans="1:4" x14ac:dyDescent="0.45">
      <c r="A113" s="1" t="s">
        <v>729</v>
      </c>
      <c r="B113" s="1" t="s">
        <v>894</v>
      </c>
      <c r="C113" s="1" t="s">
        <v>1056</v>
      </c>
      <c r="D113" s="1" t="s">
        <v>1197</v>
      </c>
    </row>
    <row r="114" spans="1:4" x14ac:dyDescent="0.45">
      <c r="A114" s="1" t="s">
        <v>730</v>
      </c>
      <c r="B114" s="1" t="s">
        <v>895</v>
      </c>
      <c r="C114" s="1" t="s">
        <v>1057</v>
      </c>
      <c r="D114" s="1" t="s">
        <v>1198</v>
      </c>
    </row>
    <row r="115" spans="1:4" x14ac:dyDescent="0.45">
      <c r="A115" s="1" t="s">
        <v>731</v>
      </c>
      <c r="B115" s="1" t="s">
        <v>896</v>
      </c>
      <c r="C115" s="1" t="s">
        <v>1058</v>
      </c>
      <c r="D115" s="1" t="s">
        <v>1199</v>
      </c>
    </row>
    <row r="116" spans="1:4" x14ac:dyDescent="0.45">
      <c r="A116" s="1" t="s">
        <v>732</v>
      </c>
      <c r="B116" s="1" t="s">
        <v>897</v>
      </c>
      <c r="C116" s="1" t="s">
        <v>1059</v>
      </c>
      <c r="D116" s="1" t="s">
        <v>1200</v>
      </c>
    </row>
    <row r="117" spans="1:4" x14ac:dyDescent="0.45">
      <c r="A117" s="1" t="s">
        <v>733</v>
      </c>
      <c r="B117" s="1" t="s">
        <v>898</v>
      </c>
      <c r="C117" s="1" t="s">
        <v>1060</v>
      </c>
      <c r="D117" s="1" t="s">
        <v>1027</v>
      </c>
    </row>
    <row r="118" spans="1:4" x14ac:dyDescent="0.45">
      <c r="A118" s="1" t="s">
        <v>734</v>
      </c>
      <c r="B118" s="1" t="s">
        <v>899</v>
      </c>
      <c r="C118" s="1" t="s">
        <v>1061</v>
      </c>
      <c r="D118" s="1" t="s">
        <v>1201</v>
      </c>
    </row>
    <row r="119" spans="1:4" x14ac:dyDescent="0.45">
      <c r="A119" s="1" t="s">
        <v>735</v>
      </c>
      <c r="B119" s="1" t="s">
        <v>900</v>
      </c>
      <c r="C119" s="1" t="s">
        <v>1062</v>
      </c>
      <c r="D119" s="1" t="s">
        <v>1202</v>
      </c>
    </row>
    <row r="120" spans="1:4" x14ac:dyDescent="0.45">
      <c r="A120" s="1" t="s">
        <v>736</v>
      </c>
      <c r="B120" s="1" t="s">
        <v>901</v>
      </c>
      <c r="C120" s="1" t="s">
        <v>1063</v>
      </c>
      <c r="D120" s="1" t="s">
        <v>1203</v>
      </c>
    </row>
    <row r="121" spans="1:4" x14ac:dyDescent="0.45">
      <c r="A121" s="1" t="s">
        <v>737</v>
      </c>
      <c r="B121" s="1" t="s">
        <v>902</v>
      </c>
      <c r="C121" s="1" t="s">
        <v>1064</v>
      </c>
      <c r="D121" s="1" t="s">
        <v>1122</v>
      </c>
    </row>
    <row r="122" spans="1:4" x14ac:dyDescent="0.45">
      <c r="A122" s="1" t="s">
        <v>738</v>
      </c>
      <c r="B122" s="1" t="s">
        <v>903</v>
      </c>
      <c r="C122" s="1" t="s">
        <v>1002</v>
      </c>
      <c r="D122" s="1" t="s">
        <v>1115</v>
      </c>
    </row>
    <row r="123" spans="1:4" x14ac:dyDescent="0.45">
      <c r="A123" s="1" t="s">
        <v>739</v>
      </c>
      <c r="B123" s="1" t="s">
        <v>904</v>
      </c>
      <c r="C123" s="1" t="s">
        <v>1065</v>
      </c>
      <c r="D123" s="1" t="s">
        <v>1204</v>
      </c>
    </row>
    <row r="124" spans="1:4" x14ac:dyDescent="0.45">
      <c r="A124" s="1" t="s">
        <v>740</v>
      </c>
      <c r="B124" s="1" t="s">
        <v>905</v>
      </c>
      <c r="C124" s="1" t="s">
        <v>1066</v>
      </c>
      <c r="D124" s="1" t="s">
        <v>1205</v>
      </c>
    </row>
    <row r="125" spans="1:4" x14ac:dyDescent="0.45">
      <c r="A125" s="1" t="s">
        <v>741</v>
      </c>
      <c r="B125" s="1" t="s">
        <v>906</v>
      </c>
      <c r="C125" s="1" t="s">
        <v>1067</v>
      </c>
      <c r="D125" s="1" t="s">
        <v>1206</v>
      </c>
    </row>
    <row r="126" spans="1:4" x14ac:dyDescent="0.45">
      <c r="A126" s="1" t="s">
        <v>742</v>
      </c>
      <c r="B126" s="1" t="s">
        <v>907</v>
      </c>
      <c r="C126" s="1" t="s">
        <v>1068</v>
      </c>
      <c r="D126" s="1" t="s">
        <v>1207</v>
      </c>
    </row>
    <row r="127" spans="1:4" x14ac:dyDescent="0.45">
      <c r="A127" s="1" t="s">
        <v>743</v>
      </c>
      <c r="B127" s="1" t="s">
        <v>908</v>
      </c>
      <c r="C127" s="1" t="s">
        <v>1069</v>
      </c>
      <c r="D127" s="1" t="s">
        <v>1208</v>
      </c>
    </row>
    <row r="128" spans="1:4" x14ac:dyDescent="0.45">
      <c r="A128" s="1" t="s">
        <v>744</v>
      </c>
      <c r="B128" s="1" t="s">
        <v>909</v>
      </c>
      <c r="C128" s="1" t="s">
        <v>1070</v>
      </c>
      <c r="D128" s="1" t="s">
        <v>1209</v>
      </c>
    </row>
    <row r="129" spans="1:4" x14ac:dyDescent="0.45">
      <c r="A129" s="1" t="s">
        <v>745</v>
      </c>
      <c r="B129" s="1" t="s">
        <v>910</v>
      </c>
      <c r="C129" s="1" t="s">
        <v>1000</v>
      </c>
      <c r="D129" s="1" t="s">
        <v>1210</v>
      </c>
    </row>
    <row r="130" spans="1:4" x14ac:dyDescent="0.45">
      <c r="A130" s="1" t="s">
        <v>746</v>
      </c>
      <c r="B130" s="1" t="s">
        <v>911</v>
      </c>
      <c r="C130" s="1" t="s">
        <v>1071</v>
      </c>
      <c r="D130" s="1" t="s">
        <v>955</v>
      </c>
    </row>
    <row r="131" spans="1:4" x14ac:dyDescent="0.45">
      <c r="A131" s="1" t="s">
        <v>747</v>
      </c>
      <c r="B131" s="1" t="s">
        <v>912</v>
      </c>
      <c r="C131" s="1" t="s">
        <v>1072</v>
      </c>
      <c r="D131" s="1" t="s">
        <v>1211</v>
      </c>
    </row>
    <row r="132" spans="1:4" x14ac:dyDescent="0.45">
      <c r="A132" s="1" t="s">
        <v>748</v>
      </c>
      <c r="B132" s="1" t="s">
        <v>913</v>
      </c>
      <c r="C132" s="1" t="s">
        <v>1058</v>
      </c>
      <c r="D132" s="1" t="s">
        <v>958</v>
      </c>
    </row>
    <row r="133" spans="1:4" x14ac:dyDescent="0.45">
      <c r="A133" s="1" t="s">
        <v>749</v>
      </c>
      <c r="B133" s="1" t="s">
        <v>914</v>
      </c>
      <c r="C133" s="1" t="s">
        <v>1073</v>
      </c>
      <c r="D133" s="1" t="s">
        <v>1212</v>
      </c>
    </row>
    <row r="134" spans="1:4" x14ac:dyDescent="0.45">
      <c r="A134" s="1" t="s">
        <v>750</v>
      </c>
      <c r="B134" s="1" t="s">
        <v>915</v>
      </c>
      <c r="C134" s="1" t="s">
        <v>1074</v>
      </c>
      <c r="D134" s="1" t="s">
        <v>1160</v>
      </c>
    </row>
    <row r="135" spans="1:4" x14ac:dyDescent="0.45">
      <c r="A135" s="1" t="s">
        <v>751</v>
      </c>
      <c r="B135" s="1" t="s">
        <v>916</v>
      </c>
      <c r="C135" s="1" t="s">
        <v>1075</v>
      </c>
      <c r="D135" s="1" t="s">
        <v>1119</v>
      </c>
    </row>
    <row r="136" spans="1:4" x14ac:dyDescent="0.45">
      <c r="A136" s="1" t="s">
        <v>752</v>
      </c>
      <c r="B136" s="1" t="s">
        <v>917</v>
      </c>
      <c r="C136" s="1" t="s">
        <v>999</v>
      </c>
      <c r="D136" s="1" t="s">
        <v>1186</v>
      </c>
    </row>
    <row r="137" spans="1:4" x14ac:dyDescent="0.45">
      <c r="A137" s="1" t="s">
        <v>753</v>
      </c>
      <c r="B137" s="1" t="s">
        <v>918</v>
      </c>
      <c r="C137" s="1" t="s">
        <v>1076</v>
      </c>
      <c r="D137" s="1" t="s">
        <v>1213</v>
      </c>
    </row>
    <row r="138" spans="1:4" x14ac:dyDescent="0.45">
      <c r="A138" s="1" t="s">
        <v>754</v>
      </c>
      <c r="B138" s="1" t="s">
        <v>919</v>
      </c>
      <c r="C138" s="1" t="s">
        <v>1077</v>
      </c>
      <c r="D138" s="1" t="s">
        <v>958</v>
      </c>
    </row>
    <row r="139" spans="1:4" x14ac:dyDescent="0.45">
      <c r="A139" s="1" t="s">
        <v>755</v>
      </c>
      <c r="B139" s="1" t="s">
        <v>920</v>
      </c>
      <c r="C139" s="1" t="s">
        <v>1078</v>
      </c>
      <c r="D139" s="1" t="s">
        <v>1121</v>
      </c>
    </row>
    <row r="140" spans="1:4" x14ac:dyDescent="0.45">
      <c r="A140" s="1" t="s">
        <v>756</v>
      </c>
      <c r="B140" s="1" t="s">
        <v>921</v>
      </c>
      <c r="C140" s="1" t="s">
        <v>1079</v>
      </c>
      <c r="D140" s="1" t="s">
        <v>1159</v>
      </c>
    </row>
    <row r="141" spans="1:4" x14ac:dyDescent="0.45">
      <c r="A141" s="1" t="s">
        <v>757</v>
      </c>
      <c r="B141" s="1" t="s">
        <v>922</v>
      </c>
      <c r="C141" s="1" t="s">
        <v>985</v>
      </c>
      <c r="D141" s="1" t="s">
        <v>1211</v>
      </c>
    </row>
    <row r="142" spans="1:4" x14ac:dyDescent="0.45">
      <c r="A142" s="1" t="s">
        <v>758</v>
      </c>
      <c r="B142" s="1" t="s">
        <v>923</v>
      </c>
      <c r="C142" s="1" t="s">
        <v>1079</v>
      </c>
      <c r="D142" s="1" t="s">
        <v>1122</v>
      </c>
    </row>
    <row r="143" spans="1:4" x14ac:dyDescent="0.45">
      <c r="A143" s="1" t="s">
        <v>759</v>
      </c>
      <c r="B143" s="1" t="s">
        <v>924</v>
      </c>
      <c r="C143" s="1" t="s">
        <v>985</v>
      </c>
      <c r="D143" s="1" t="s">
        <v>1214</v>
      </c>
    </row>
    <row r="144" spans="1:4" x14ac:dyDescent="0.45">
      <c r="A144" s="1" t="s">
        <v>760</v>
      </c>
      <c r="B144" s="1" t="s">
        <v>925</v>
      </c>
      <c r="C144" s="1" t="s">
        <v>1080</v>
      </c>
      <c r="D144" s="1" t="s">
        <v>1208</v>
      </c>
    </row>
    <row r="145" spans="1:4" x14ac:dyDescent="0.45">
      <c r="A145" s="1" t="s">
        <v>761</v>
      </c>
      <c r="B145" s="1" t="s">
        <v>926</v>
      </c>
      <c r="C145" s="1" t="s">
        <v>1081</v>
      </c>
      <c r="D145" s="1" t="s">
        <v>1206</v>
      </c>
    </row>
    <row r="146" spans="1:4" x14ac:dyDescent="0.45">
      <c r="A146" s="1" t="s">
        <v>762</v>
      </c>
      <c r="B146" s="1" t="s">
        <v>927</v>
      </c>
      <c r="C146" s="1" t="s">
        <v>1082</v>
      </c>
      <c r="D146" s="1" t="s">
        <v>1215</v>
      </c>
    </row>
    <row r="147" spans="1:4" x14ac:dyDescent="0.45">
      <c r="A147" s="1" t="s">
        <v>763</v>
      </c>
      <c r="B147" s="1" t="s">
        <v>928</v>
      </c>
      <c r="C147" s="1" t="s">
        <v>1083</v>
      </c>
      <c r="D147" s="1" t="s">
        <v>1216</v>
      </c>
    </row>
    <row r="148" spans="1:4" x14ac:dyDescent="0.45">
      <c r="A148" s="1" t="s">
        <v>764</v>
      </c>
      <c r="B148" s="1" t="s">
        <v>929</v>
      </c>
      <c r="C148" s="1" t="s">
        <v>1084</v>
      </c>
      <c r="D148" s="1" t="s">
        <v>1217</v>
      </c>
    </row>
    <row r="149" spans="1:4" x14ac:dyDescent="0.45">
      <c r="A149" s="1" t="s">
        <v>765</v>
      </c>
      <c r="B149" s="1" t="s">
        <v>930</v>
      </c>
      <c r="C149" s="1" t="s">
        <v>990</v>
      </c>
      <c r="D149" s="1" t="s">
        <v>1218</v>
      </c>
    </row>
    <row r="150" spans="1:4" x14ac:dyDescent="0.45">
      <c r="A150" s="1" t="s">
        <v>766</v>
      </c>
      <c r="B150" s="1" t="s">
        <v>931</v>
      </c>
      <c r="C150" s="1" t="s">
        <v>1085</v>
      </c>
      <c r="D150" s="1" t="s">
        <v>422</v>
      </c>
    </row>
    <row r="151" spans="1:4" x14ac:dyDescent="0.45">
      <c r="A151" s="1" t="s">
        <v>767</v>
      </c>
      <c r="B151" s="1" t="s">
        <v>932</v>
      </c>
      <c r="C151" s="1" t="s">
        <v>1086</v>
      </c>
      <c r="D151" s="1" t="s">
        <v>1165</v>
      </c>
    </row>
    <row r="152" spans="1:4" x14ac:dyDescent="0.45">
      <c r="A152" s="1" t="s">
        <v>768</v>
      </c>
      <c r="B152" s="1" t="s">
        <v>933</v>
      </c>
      <c r="C152" s="1" t="s">
        <v>1087</v>
      </c>
      <c r="D152" s="1" t="s">
        <v>1194</v>
      </c>
    </row>
    <row r="153" spans="1:4" x14ac:dyDescent="0.45">
      <c r="A153" s="1" t="s">
        <v>769</v>
      </c>
      <c r="B153" s="1" t="s">
        <v>934</v>
      </c>
      <c r="C153" s="1" t="s">
        <v>1088</v>
      </c>
      <c r="D153" s="1" t="s">
        <v>1194</v>
      </c>
    </row>
    <row r="154" spans="1:4" x14ac:dyDescent="0.45">
      <c r="A154" s="1" t="s">
        <v>770</v>
      </c>
      <c r="B154" s="1" t="s">
        <v>935</v>
      </c>
      <c r="C154" s="1" t="s">
        <v>1089</v>
      </c>
      <c r="D154" s="1" t="s">
        <v>1219</v>
      </c>
    </row>
    <row r="155" spans="1:4" x14ac:dyDescent="0.45">
      <c r="A155" s="1" t="s">
        <v>771</v>
      </c>
      <c r="B155" s="1" t="s">
        <v>936</v>
      </c>
      <c r="C155" s="1" t="s">
        <v>1090</v>
      </c>
      <c r="D155" s="1" t="s">
        <v>1219</v>
      </c>
    </row>
    <row r="156" spans="1:4" x14ac:dyDescent="0.45">
      <c r="A156" s="1" t="s">
        <v>772</v>
      </c>
      <c r="B156" s="1" t="s">
        <v>937</v>
      </c>
      <c r="C156" s="1" t="s">
        <v>1091</v>
      </c>
      <c r="D156" s="1" t="s">
        <v>1194</v>
      </c>
    </row>
    <row r="157" spans="1:4" x14ac:dyDescent="0.45">
      <c r="A157" s="1" t="s">
        <v>773</v>
      </c>
      <c r="B157" s="1" t="s">
        <v>938</v>
      </c>
      <c r="C157" s="1" t="s">
        <v>1092</v>
      </c>
      <c r="D157" s="1" t="s">
        <v>1195</v>
      </c>
    </row>
    <row r="158" spans="1:4" x14ac:dyDescent="0.45">
      <c r="A158" s="1" t="s">
        <v>774</v>
      </c>
      <c r="B158" s="1" t="s">
        <v>939</v>
      </c>
      <c r="C158" s="1" t="s">
        <v>1093</v>
      </c>
      <c r="D158" s="1" t="s">
        <v>1220</v>
      </c>
    </row>
    <row r="159" spans="1:4" x14ac:dyDescent="0.45">
      <c r="A159" s="1" t="s">
        <v>775</v>
      </c>
      <c r="B159" s="1" t="s">
        <v>186</v>
      </c>
      <c r="C159" s="1" t="s">
        <v>1094</v>
      </c>
      <c r="D159" s="1" t="s">
        <v>1219</v>
      </c>
    </row>
    <row r="160" spans="1:4" x14ac:dyDescent="0.45">
      <c r="A160" s="1" t="s">
        <v>776</v>
      </c>
      <c r="B160" s="1" t="s">
        <v>940</v>
      </c>
      <c r="C160" s="1" t="s">
        <v>1095</v>
      </c>
      <c r="D160" s="1" t="s">
        <v>1221</v>
      </c>
    </row>
    <row r="161" spans="1:4" x14ac:dyDescent="0.45">
      <c r="A161" s="1" t="s">
        <v>777</v>
      </c>
      <c r="B161" s="1" t="s">
        <v>941</v>
      </c>
      <c r="C161" s="1" t="s">
        <v>1096</v>
      </c>
      <c r="D161" s="1" t="s">
        <v>1222</v>
      </c>
    </row>
    <row r="162" spans="1:4" x14ac:dyDescent="0.45">
      <c r="A162" s="1" t="s">
        <v>778</v>
      </c>
      <c r="B162" s="1" t="s">
        <v>942</v>
      </c>
      <c r="C162" s="1" t="s">
        <v>1097</v>
      </c>
      <c r="D162" s="1" t="s">
        <v>1196</v>
      </c>
    </row>
    <row r="163" spans="1:4" x14ac:dyDescent="0.45">
      <c r="A163" s="1" t="s">
        <v>779</v>
      </c>
      <c r="B163" s="1" t="s">
        <v>943</v>
      </c>
      <c r="C163" s="1" t="s">
        <v>1098</v>
      </c>
      <c r="D163" s="1" t="s">
        <v>1223</v>
      </c>
    </row>
    <row r="164" spans="1:4" x14ac:dyDescent="0.45">
      <c r="A164" s="1" t="s">
        <v>780</v>
      </c>
      <c r="B164" s="1" t="s">
        <v>944</v>
      </c>
      <c r="C164" s="1" t="s">
        <v>1099</v>
      </c>
      <c r="D164" s="1" t="s">
        <v>1224</v>
      </c>
    </row>
    <row r="165" spans="1:4" x14ac:dyDescent="0.45">
      <c r="A165" s="1" t="s">
        <v>781</v>
      </c>
      <c r="B165" s="1" t="s">
        <v>945</v>
      </c>
      <c r="C165" s="1" t="s">
        <v>1100</v>
      </c>
      <c r="D165" s="1" t="s">
        <v>1225</v>
      </c>
    </row>
    <row r="166" spans="1:4" x14ac:dyDescent="0.45">
      <c r="A166" s="1" t="s">
        <v>782</v>
      </c>
      <c r="B166" s="1" t="s">
        <v>946</v>
      </c>
      <c r="C166" s="1" t="s">
        <v>1101</v>
      </c>
      <c r="D166" s="1" t="s">
        <v>1226</v>
      </c>
    </row>
    <row r="167" spans="1:4" x14ac:dyDescent="0.45">
      <c r="A167" s="1" t="s">
        <v>783</v>
      </c>
      <c r="B167" s="1" t="s">
        <v>947</v>
      </c>
      <c r="C167" s="1" t="s">
        <v>1102</v>
      </c>
      <c r="D167" s="1" t="s">
        <v>1227</v>
      </c>
    </row>
    <row r="168" spans="1:4" x14ac:dyDescent="0.45">
      <c r="A168" s="1" t="s">
        <v>784</v>
      </c>
      <c r="B168" s="1" t="s">
        <v>948</v>
      </c>
      <c r="C168" s="1" t="s">
        <v>1101</v>
      </c>
      <c r="D168" s="1" t="s">
        <v>1228</v>
      </c>
    </row>
    <row r="169" spans="1:4" x14ac:dyDescent="0.45">
      <c r="A169" s="1" t="s">
        <v>785</v>
      </c>
      <c r="B169" s="1" t="s">
        <v>949</v>
      </c>
      <c r="C169" s="1" t="s">
        <v>1091</v>
      </c>
      <c r="D169" s="1" t="s">
        <v>1229</v>
      </c>
    </row>
    <row r="170" spans="1:4" x14ac:dyDescent="0.45">
      <c r="A170" s="1" t="s">
        <v>786</v>
      </c>
      <c r="B170" s="1" t="s">
        <v>950</v>
      </c>
      <c r="C170" s="1" t="s">
        <v>1100</v>
      </c>
      <c r="D170" s="1" t="s">
        <v>1230</v>
      </c>
    </row>
    <row r="171" spans="1:4" x14ac:dyDescent="0.45">
      <c r="A171" s="1" t="s">
        <v>787</v>
      </c>
      <c r="B171" s="1" t="s">
        <v>951</v>
      </c>
      <c r="C171" s="1" t="s">
        <v>1103</v>
      </c>
      <c r="D171" s="1" t="s">
        <v>1231</v>
      </c>
    </row>
    <row r="172" spans="1:4" x14ac:dyDescent="0.45">
      <c r="A172" s="1" t="s">
        <v>788</v>
      </c>
      <c r="B172" s="1" t="s">
        <v>952</v>
      </c>
      <c r="C172" s="1" t="s">
        <v>1104</v>
      </c>
      <c r="D172" s="1" t="s">
        <v>1232</v>
      </c>
    </row>
    <row r="173" spans="1:4" x14ac:dyDescent="0.45">
      <c r="A173" s="1" t="s">
        <v>789</v>
      </c>
      <c r="B173" s="1" t="s">
        <v>953</v>
      </c>
      <c r="C173" s="1" t="s">
        <v>1105</v>
      </c>
      <c r="D173" s="1" t="s">
        <v>1233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61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1240</v>
      </c>
    </row>
    <row r="3" spans="1:3" x14ac:dyDescent="0.35">
      <c r="A3" s="2" t="s">
        <v>10</v>
      </c>
      <c r="B3" s="2" t="s">
        <v>1239</v>
      </c>
      <c r="C3" s="2" t="s">
        <v>11</v>
      </c>
    </row>
    <row r="4" spans="1:3" x14ac:dyDescent="0.45">
      <c r="A4" s="1" t="s">
        <v>632</v>
      </c>
      <c r="B4" s="1">
        <v>109.9</v>
      </c>
    </row>
    <row r="5" spans="1:3" x14ac:dyDescent="0.45">
      <c r="A5" s="1" t="s">
        <v>633</v>
      </c>
      <c r="B5" s="1">
        <v>108.6</v>
      </c>
    </row>
    <row r="6" spans="1:3" x14ac:dyDescent="0.45">
      <c r="A6" s="1" t="s">
        <v>634</v>
      </c>
      <c r="B6" s="1">
        <v>107.89</v>
      </c>
    </row>
    <row r="7" spans="1:3" x14ac:dyDescent="0.45">
      <c r="A7" s="1" t="s">
        <v>635</v>
      </c>
      <c r="B7" s="1">
        <v>106.97</v>
      </c>
    </row>
    <row r="8" spans="1:3" x14ac:dyDescent="0.45">
      <c r="A8" s="1" t="s">
        <v>636</v>
      </c>
      <c r="B8" s="1">
        <v>106.05</v>
      </c>
    </row>
    <row r="9" spans="1:3" x14ac:dyDescent="0.45">
      <c r="A9" s="1" t="s">
        <v>637</v>
      </c>
      <c r="B9" s="1">
        <v>107.09</v>
      </c>
    </row>
    <row r="10" spans="1:3" x14ac:dyDescent="0.45">
      <c r="A10" s="1" t="s">
        <v>638</v>
      </c>
      <c r="B10" s="1">
        <v>106.83</v>
      </c>
    </row>
    <row r="11" spans="1:3" x14ac:dyDescent="0.45">
      <c r="A11" s="1" t="s">
        <v>639</v>
      </c>
      <c r="B11" s="1">
        <v>106.65</v>
      </c>
    </row>
    <row r="12" spans="1:3" x14ac:dyDescent="0.45">
      <c r="A12" s="1" t="s">
        <v>640</v>
      </c>
      <c r="B12" s="1">
        <v>106.67</v>
      </c>
    </row>
    <row r="13" spans="1:3" x14ac:dyDescent="0.45">
      <c r="A13" s="1" t="s">
        <v>641</v>
      </c>
      <c r="B13" s="1">
        <v>106.56</v>
      </c>
    </row>
    <row r="14" spans="1:3" x14ac:dyDescent="0.45">
      <c r="A14" s="1" t="s">
        <v>642</v>
      </c>
      <c r="B14" s="1">
        <v>106.66</v>
      </c>
    </row>
    <row r="15" spans="1:3" x14ac:dyDescent="0.45">
      <c r="A15" s="1" t="s">
        <v>643</v>
      </c>
      <c r="B15" s="1">
        <v>106.79</v>
      </c>
    </row>
    <row r="16" spans="1:3" x14ac:dyDescent="0.45">
      <c r="A16" s="1" t="s">
        <v>644</v>
      </c>
      <c r="B16" s="1">
        <v>113.06</v>
      </c>
    </row>
    <row r="17" spans="1:2" x14ac:dyDescent="0.45">
      <c r="A17" s="1" t="s">
        <v>645</v>
      </c>
      <c r="B17" s="1">
        <v>118.1</v>
      </c>
    </row>
    <row r="18" spans="1:2" x14ac:dyDescent="0.45">
      <c r="A18" s="1" t="s">
        <v>646</v>
      </c>
      <c r="B18" s="1">
        <v>123.73</v>
      </c>
    </row>
    <row r="19" spans="1:2" x14ac:dyDescent="0.45">
      <c r="A19" s="1" t="s">
        <v>647</v>
      </c>
      <c r="B19" s="1">
        <v>127.8</v>
      </c>
    </row>
    <row r="20" spans="1:2" x14ac:dyDescent="0.45">
      <c r="A20" s="1" t="s">
        <v>648</v>
      </c>
      <c r="B20" s="1">
        <v>131.9</v>
      </c>
    </row>
    <row r="21" spans="1:2" x14ac:dyDescent="0.45">
      <c r="A21" s="1" t="s">
        <v>649</v>
      </c>
      <c r="B21" s="1">
        <v>136.79</v>
      </c>
    </row>
    <row r="22" spans="1:2" x14ac:dyDescent="0.45">
      <c r="A22" s="1" t="s">
        <v>650</v>
      </c>
      <c r="B22" s="1">
        <v>141.84</v>
      </c>
    </row>
    <row r="23" spans="1:2" x14ac:dyDescent="0.45">
      <c r="A23" s="1" t="s">
        <v>651</v>
      </c>
      <c r="B23" s="1">
        <v>147.19999999999999</v>
      </c>
    </row>
    <row r="24" spans="1:2" x14ac:dyDescent="0.45">
      <c r="A24" s="1" t="s">
        <v>652</v>
      </c>
      <c r="B24" s="1">
        <v>142.51</v>
      </c>
    </row>
    <row r="25" spans="1:2" x14ac:dyDescent="0.45">
      <c r="A25" s="1" t="s">
        <v>653</v>
      </c>
      <c r="B25" s="1">
        <v>141.5</v>
      </c>
    </row>
    <row r="26" spans="1:2" x14ac:dyDescent="0.45">
      <c r="A26" s="1" t="s">
        <v>654</v>
      </c>
      <c r="B26" s="1">
        <v>139.47</v>
      </c>
    </row>
    <row r="27" spans="1:2" x14ac:dyDescent="0.45">
      <c r="A27" s="1" t="s">
        <v>655</v>
      </c>
      <c r="B27" s="1">
        <v>139.06</v>
      </c>
    </row>
    <row r="28" spans="1:2" x14ac:dyDescent="0.45">
      <c r="A28" s="1" t="s">
        <v>656</v>
      </c>
      <c r="B28" s="1">
        <v>132.69999999999999</v>
      </c>
    </row>
    <row r="29" spans="1:2" x14ac:dyDescent="0.45">
      <c r="A29" s="1" t="s">
        <v>657</v>
      </c>
      <c r="B29" s="1">
        <v>125.04</v>
      </c>
    </row>
    <row r="30" spans="1:2" x14ac:dyDescent="0.45">
      <c r="A30" s="1" t="s">
        <v>658</v>
      </c>
      <c r="B30" s="1">
        <v>118.88</v>
      </c>
    </row>
    <row r="31" spans="1:2" x14ac:dyDescent="0.45">
      <c r="A31" s="1" t="s">
        <v>659</v>
      </c>
      <c r="B31" s="1">
        <v>113.12</v>
      </c>
    </row>
    <row r="32" spans="1:2" x14ac:dyDescent="0.45">
      <c r="A32" s="1" t="s">
        <v>660</v>
      </c>
      <c r="B32" s="1">
        <v>109.46</v>
      </c>
    </row>
    <row r="33" spans="1:2" x14ac:dyDescent="0.45">
      <c r="A33" s="1" t="s">
        <v>661</v>
      </c>
      <c r="B33" s="1">
        <v>103.46</v>
      </c>
    </row>
    <row r="34" spans="1:2" x14ac:dyDescent="0.45">
      <c r="A34" s="1" t="s">
        <v>662</v>
      </c>
      <c r="B34" s="1">
        <v>98.59</v>
      </c>
    </row>
    <row r="35" spans="1:2" x14ac:dyDescent="0.45">
      <c r="A35" s="1" t="s">
        <v>663</v>
      </c>
      <c r="B35" s="1">
        <v>92.68</v>
      </c>
    </row>
    <row r="36" spans="1:2" x14ac:dyDescent="0.45">
      <c r="A36" s="1" t="s">
        <v>664</v>
      </c>
      <c r="B36" s="1">
        <v>90.23</v>
      </c>
    </row>
    <row r="37" spans="1:2" x14ac:dyDescent="0.45">
      <c r="A37" s="1" t="s">
        <v>665</v>
      </c>
      <c r="B37" s="1">
        <v>87.5</v>
      </c>
    </row>
    <row r="38" spans="1:2" x14ac:dyDescent="0.45">
      <c r="A38" s="1" t="s">
        <v>666</v>
      </c>
      <c r="B38" s="1">
        <v>85.07</v>
      </c>
    </row>
    <row r="39" spans="1:2" x14ac:dyDescent="0.45">
      <c r="A39" s="1" t="s">
        <v>667</v>
      </c>
      <c r="B39" s="1">
        <v>84.93</v>
      </c>
    </row>
    <row r="40" spans="1:2" x14ac:dyDescent="0.45">
      <c r="A40" s="1" t="s">
        <v>668</v>
      </c>
      <c r="B40" s="1">
        <v>77.95</v>
      </c>
    </row>
    <row r="41" spans="1:2" x14ac:dyDescent="0.45">
      <c r="A41" s="1" t="s">
        <v>669</v>
      </c>
      <c r="B41" s="1">
        <v>76.7</v>
      </c>
    </row>
    <row r="42" spans="1:2" x14ac:dyDescent="0.45">
      <c r="A42" s="1" t="s">
        <v>670</v>
      </c>
      <c r="B42" s="1">
        <v>73.44</v>
      </c>
    </row>
    <row r="43" spans="1:2" x14ac:dyDescent="0.45">
      <c r="A43" s="1" t="s">
        <v>671</v>
      </c>
      <c r="B43" s="1">
        <v>70.88</v>
      </c>
    </row>
    <row r="44" spans="1:2" x14ac:dyDescent="0.45">
      <c r="A44" s="1" t="s">
        <v>672</v>
      </c>
      <c r="B44" s="1">
        <v>70.44</v>
      </c>
    </row>
    <row r="45" spans="1:2" x14ac:dyDescent="0.45">
      <c r="A45" s="1" t="s">
        <v>673</v>
      </c>
      <c r="B45" s="1">
        <v>72.81</v>
      </c>
    </row>
    <row r="46" spans="1:2" x14ac:dyDescent="0.45">
      <c r="A46" s="1" t="s">
        <v>674</v>
      </c>
      <c r="B46" s="1">
        <v>76.44</v>
      </c>
    </row>
    <row r="47" spans="1:2" x14ac:dyDescent="0.45">
      <c r="A47" s="1" t="s">
        <v>675</v>
      </c>
      <c r="B47" s="1">
        <v>79.95</v>
      </c>
    </row>
    <row r="48" spans="1:2" x14ac:dyDescent="0.45">
      <c r="A48" s="1" t="s">
        <v>676</v>
      </c>
      <c r="B48" s="1">
        <v>80.67</v>
      </c>
    </row>
    <row r="49" spans="1:2" x14ac:dyDescent="0.45">
      <c r="A49" s="1" t="s">
        <v>677</v>
      </c>
      <c r="B49" s="1">
        <v>81.62</v>
      </c>
    </row>
    <row r="50" spans="1:2" x14ac:dyDescent="0.45">
      <c r="A50" s="1" t="s">
        <v>678</v>
      </c>
      <c r="B50" s="1">
        <v>82.82</v>
      </c>
    </row>
    <row r="51" spans="1:2" x14ac:dyDescent="0.45">
      <c r="A51" s="1" t="s">
        <v>679</v>
      </c>
      <c r="B51" s="1">
        <v>83.71</v>
      </c>
    </row>
    <row r="52" spans="1:2" x14ac:dyDescent="0.45">
      <c r="A52" s="1" t="s">
        <v>680</v>
      </c>
      <c r="B52" s="1">
        <v>85.51</v>
      </c>
    </row>
    <row r="53" spans="1:2" x14ac:dyDescent="0.45">
      <c r="A53" s="1" t="s">
        <v>681</v>
      </c>
      <c r="B53" s="1">
        <v>83.56</v>
      </c>
    </row>
    <row r="54" spans="1:2" x14ac:dyDescent="0.45">
      <c r="A54" s="1" t="s">
        <v>682</v>
      </c>
      <c r="B54" s="1">
        <v>85.44</v>
      </c>
    </row>
    <row r="55" spans="1:2" x14ac:dyDescent="0.45">
      <c r="A55" s="1" t="s">
        <v>683</v>
      </c>
      <c r="B55" s="1">
        <v>85.2</v>
      </c>
    </row>
    <row r="56" spans="1:2" x14ac:dyDescent="0.45">
      <c r="A56" s="1" t="s">
        <v>684</v>
      </c>
      <c r="B56" s="1">
        <v>86.93</v>
      </c>
    </row>
    <row r="57" spans="1:2" x14ac:dyDescent="0.45">
      <c r="A57" s="1" t="s">
        <v>685</v>
      </c>
      <c r="B57" s="1">
        <v>87.83</v>
      </c>
    </row>
    <row r="58" spans="1:2" x14ac:dyDescent="0.45">
      <c r="A58" s="1" t="s">
        <v>686</v>
      </c>
      <c r="B58" s="1">
        <v>89.52</v>
      </c>
    </row>
    <row r="59" spans="1:2" x14ac:dyDescent="0.45">
      <c r="A59" s="1" t="s">
        <v>687</v>
      </c>
      <c r="B59" s="1">
        <v>92.91</v>
      </c>
    </row>
    <row r="60" spans="1:2" x14ac:dyDescent="0.45">
      <c r="A60" s="1" t="s">
        <v>688</v>
      </c>
      <c r="B60" s="1">
        <v>93.44</v>
      </c>
    </row>
    <row r="61" spans="1:2" x14ac:dyDescent="0.45">
      <c r="A61" s="1" t="s">
        <v>689</v>
      </c>
      <c r="B61" s="1">
        <v>94.42</v>
      </c>
    </row>
    <row r="62" spans="1:2" x14ac:dyDescent="0.45">
      <c r="A62" s="1" t="s">
        <v>690</v>
      </c>
      <c r="B62" s="1">
        <v>96.69</v>
      </c>
    </row>
    <row r="63" spans="1:2" x14ac:dyDescent="0.45">
      <c r="A63" s="1" t="s">
        <v>691</v>
      </c>
      <c r="B63" s="1">
        <v>99.55</v>
      </c>
    </row>
    <row r="64" spans="1:2" x14ac:dyDescent="0.45">
      <c r="A64" s="1" t="s">
        <v>692</v>
      </c>
      <c r="B64" s="1">
        <v>103.57</v>
      </c>
    </row>
    <row r="65" spans="1:2" x14ac:dyDescent="0.45">
      <c r="A65" s="1" t="s">
        <v>693</v>
      </c>
      <c r="B65" s="1">
        <v>105.56</v>
      </c>
    </row>
    <row r="66" spans="1:2" x14ac:dyDescent="0.45">
      <c r="A66" s="1" t="s">
        <v>694</v>
      </c>
      <c r="B66" s="1">
        <v>101.81</v>
      </c>
    </row>
    <row r="67" spans="1:2" x14ac:dyDescent="0.45">
      <c r="A67" s="1" t="s">
        <v>695</v>
      </c>
      <c r="B67" s="1">
        <v>100</v>
      </c>
    </row>
    <row r="68" spans="1:2" x14ac:dyDescent="0.45">
      <c r="A68" s="1" t="s">
        <v>696</v>
      </c>
      <c r="B68" s="1">
        <v>101.05</v>
      </c>
    </row>
    <row r="69" spans="1:2" x14ac:dyDescent="0.45">
      <c r="A69" s="1" t="s">
        <v>697</v>
      </c>
      <c r="B69" s="1">
        <v>106.15</v>
      </c>
    </row>
    <row r="70" spans="1:2" x14ac:dyDescent="0.45">
      <c r="A70" s="1" t="s">
        <v>698</v>
      </c>
      <c r="B70" s="1">
        <v>111.59</v>
      </c>
    </row>
    <row r="71" spans="1:2" x14ac:dyDescent="0.45">
      <c r="A71" s="1" t="s">
        <v>699</v>
      </c>
      <c r="B71" s="1">
        <v>117.5</v>
      </c>
    </row>
    <row r="72" spans="1:2" x14ac:dyDescent="0.45">
      <c r="A72" s="1" t="s">
        <v>700</v>
      </c>
      <c r="B72" s="1">
        <v>119.5</v>
      </c>
    </row>
    <row r="73" spans="1:2" x14ac:dyDescent="0.45">
      <c r="A73" s="1" t="s">
        <v>701</v>
      </c>
      <c r="B73" s="1">
        <v>122.93</v>
      </c>
    </row>
    <row r="74" spans="1:2" x14ac:dyDescent="0.45">
      <c r="A74" s="1" t="s">
        <v>702</v>
      </c>
      <c r="B74" s="1">
        <v>120.88</v>
      </c>
    </row>
    <row r="75" spans="1:2" x14ac:dyDescent="0.45">
      <c r="A75" s="1" t="s">
        <v>703</v>
      </c>
      <c r="B75" s="1">
        <v>120.38</v>
      </c>
    </row>
    <row r="76" spans="1:2" x14ac:dyDescent="0.45">
      <c r="A76" s="1" t="s">
        <v>704</v>
      </c>
      <c r="B76" s="1">
        <v>122.68</v>
      </c>
    </row>
    <row r="77" spans="1:2" x14ac:dyDescent="0.45">
      <c r="A77" s="1" t="s">
        <v>705</v>
      </c>
      <c r="B77" s="1">
        <v>124.53</v>
      </c>
    </row>
    <row r="78" spans="1:2" x14ac:dyDescent="0.45">
      <c r="A78" s="1" t="s">
        <v>706</v>
      </c>
      <c r="B78" s="1">
        <v>126.46</v>
      </c>
    </row>
    <row r="79" spans="1:2" x14ac:dyDescent="0.45">
      <c r="A79" s="1" t="s">
        <v>707</v>
      </c>
      <c r="B79" s="1">
        <v>127.85</v>
      </c>
    </row>
    <row r="80" spans="1:2" x14ac:dyDescent="0.45">
      <c r="A80" s="1" t="s">
        <v>708</v>
      </c>
      <c r="B80" s="1">
        <v>129.94999999999999</v>
      </c>
    </row>
    <row r="81" spans="1:2" x14ac:dyDescent="0.45">
      <c r="A81" s="1" t="s">
        <v>709</v>
      </c>
      <c r="B81" s="1">
        <v>129.83000000000001</v>
      </c>
    </row>
    <row r="82" spans="1:2" x14ac:dyDescent="0.45">
      <c r="A82" s="1" t="s">
        <v>710</v>
      </c>
      <c r="B82" s="1">
        <v>128.12</v>
      </c>
    </row>
    <row r="83" spans="1:2" x14ac:dyDescent="0.45">
      <c r="A83" s="1" t="s">
        <v>711</v>
      </c>
      <c r="B83" s="1">
        <v>124.92</v>
      </c>
    </row>
    <row r="84" spans="1:2" x14ac:dyDescent="0.45">
      <c r="A84" s="1" t="s">
        <v>712</v>
      </c>
      <c r="B84" s="1">
        <v>123.22</v>
      </c>
    </row>
    <row r="85" spans="1:2" x14ac:dyDescent="0.45">
      <c r="A85" s="1" t="s">
        <v>713</v>
      </c>
      <c r="B85" s="1">
        <v>122.29</v>
      </c>
    </row>
    <row r="86" spans="1:2" x14ac:dyDescent="0.45">
      <c r="A86" s="1" t="s">
        <v>714</v>
      </c>
      <c r="B86" s="1">
        <v>123.38</v>
      </c>
    </row>
    <row r="87" spans="1:2" x14ac:dyDescent="0.45">
      <c r="A87" s="1" t="s">
        <v>715</v>
      </c>
      <c r="B87" s="1">
        <v>126.87</v>
      </c>
    </row>
    <row r="88" spans="1:2" x14ac:dyDescent="0.45">
      <c r="A88" s="1" t="s">
        <v>716</v>
      </c>
      <c r="B88" s="1">
        <v>128.78</v>
      </c>
    </row>
    <row r="89" spans="1:2" x14ac:dyDescent="0.45">
      <c r="A89" s="1" t="s">
        <v>717</v>
      </c>
      <c r="B89" s="1">
        <v>130.36000000000001</v>
      </c>
    </row>
    <row r="90" spans="1:2" x14ac:dyDescent="0.45">
      <c r="A90" s="1" t="s">
        <v>718</v>
      </c>
      <c r="B90" s="1">
        <v>132.79</v>
      </c>
    </row>
    <row r="91" spans="1:2" x14ac:dyDescent="0.45">
      <c r="A91" s="1" t="s">
        <v>719</v>
      </c>
      <c r="B91" s="1">
        <v>135.35</v>
      </c>
    </row>
    <row r="92" spans="1:2" x14ac:dyDescent="0.45">
      <c r="A92" s="1" t="s">
        <v>720</v>
      </c>
      <c r="B92" s="1">
        <v>136.79</v>
      </c>
    </row>
    <row r="93" spans="1:2" x14ac:dyDescent="0.45">
      <c r="A93" s="1" t="s">
        <v>721</v>
      </c>
      <c r="B93" s="1">
        <v>137.04</v>
      </c>
    </row>
    <row r="94" spans="1:2" x14ac:dyDescent="0.45">
      <c r="A94" s="1" t="s">
        <v>722</v>
      </c>
      <c r="B94" s="1">
        <v>138.79</v>
      </c>
    </row>
    <row r="95" spans="1:2" x14ac:dyDescent="0.45">
      <c r="A95" s="1" t="s">
        <v>723</v>
      </c>
      <c r="B95" s="1">
        <v>141.79</v>
      </c>
    </row>
    <row r="96" spans="1:2" x14ac:dyDescent="0.45">
      <c r="A96" s="1" t="s">
        <v>724</v>
      </c>
      <c r="B96" s="1">
        <v>143.47</v>
      </c>
    </row>
    <row r="97" spans="1:2" x14ac:dyDescent="0.45">
      <c r="A97" s="1" t="s">
        <v>725</v>
      </c>
      <c r="B97" s="1">
        <v>148.26</v>
      </c>
    </row>
    <row r="98" spans="1:2" x14ac:dyDescent="0.45">
      <c r="A98" s="1" t="s">
        <v>726</v>
      </c>
      <c r="B98" s="1">
        <v>152.41</v>
      </c>
    </row>
    <row r="99" spans="1:2" x14ac:dyDescent="0.45">
      <c r="A99" s="1" t="s">
        <v>727</v>
      </c>
      <c r="B99" s="1">
        <v>156.88999999999999</v>
      </c>
    </row>
    <row r="100" spans="1:2" x14ac:dyDescent="0.45">
      <c r="A100" s="1" t="s">
        <v>728</v>
      </c>
      <c r="B100" s="1">
        <v>160.25</v>
      </c>
    </row>
    <row r="101" spans="1:2" x14ac:dyDescent="0.45">
      <c r="A101" s="1" t="s">
        <v>729</v>
      </c>
      <c r="B101" s="1">
        <v>160.25</v>
      </c>
    </row>
    <row r="102" spans="1:2" x14ac:dyDescent="0.45">
      <c r="A102" s="1" t="s">
        <v>730</v>
      </c>
      <c r="B102" s="1">
        <v>159.38999999999999</v>
      </c>
    </row>
    <row r="103" spans="1:2" x14ac:dyDescent="0.45">
      <c r="A103" s="1" t="s">
        <v>731</v>
      </c>
      <c r="B103" s="1">
        <v>157.30000000000001</v>
      </c>
    </row>
    <row r="104" spans="1:2" x14ac:dyDescent="0.45">
      <c r="A104" s="1" t="s">
        <v>732</v>
      </c>
      <c r="B104" s="1">
        <v>155.80000000000001</v>
      </c>
    </row>
    <row r="105" spans="1:2" x14ac:dyDescent="0.45">
      <c r="A105" s="1" t="s">
        <v>733</v>
      </c>
      <c r="B105" s="1">
        <v>152.74</v>
      </c>
    </row>
    <row r="106" spans="1:2" x14ac:dyDescent="0.45">
      <c r="A106" s="1" t="s">
        <v>734</v>
      </c>
      <c r="B106" s="1">
        <v>148.38</v>
      </c>
    </row>
    <row r="107" spans="1:2" x14ac:dyDescent="0.45">
      <c r="A107" s="1" t="s">
        <v>735</v>
      </c>
      <c r="B107" s="1">
        <v>140.1</v>
      </c>
    </row>
    <row r="108" spans="1:2" x14ac:dyDescent="0.45">
      <c r="A108" s="1" t="s">
        <v>736</v>
      </c>
      <c r="B108" s="1">
        <v>141.19</v>
      </c>
    </row>
    <row r="109" spans="1:2" x14ac:dyDescent="0.45">
      <c r="A109" s="1" t="s">
        <v>737</v>
      </c>
      <c r="B109" s="1">
        <v>144.05000000000001</v>
      </c>
    </row>
    <row r="110" spans="1:2" x14ac:dyDescent="0.45">
      <c r="A110" s="1" t="s">
        <v>738</v>
      </c>
      <c r="B110" s="1">
        <v>147.66</v>
      </c>
    </row>
    <row r="111" spans="1:2" x14ac:dyDescent="0.45">
      <c r="A111" s="1" t="s">
        <v>739</v>
      </c>
      <c r="B111" s="1">
        <v>150.35</v>
      </c>
    </row>
    <row r="112" spans="1:2" x14ac:dyDescent="0.45">
      <c r="A112" s="1" t="s">
        <v>740</v>
      </c>
      <c r="B112" s="1">
        <v>150.05000000000001</v>
      </c>
    </row>
    <row r="113" spans="1:2" x14ac:dyDescent="0.45">
      <c r="A113" s="1" t="s">
        <v>741</v>
      </c>
      <c r="B113" s="1">
        <v>150.44</v>
      </c>
    </row>
    <row r="114" spans="1:2" x14ac:dyDescent="0.45">
      <c r="A114" s="1" t="s">
        <v>742</v>
      </c>
      <c r="B114" s="1">
        <v>152.04</v>
      </c>
    </row>
    <row r="115" spans="1:2" x14ac:dyDescent="0.45">
      <c r="A115" s="1" t="s">
        <v>743</v>
      </c>
      <c r="B115" s="1">
        <v>155.99</v>
      </c>
    </row>
    <row r="116" spans="1:2" x14ac:dyDescent="0.45">
      <c r="A116" s="1" t="s">
        <v>744</v>
      </c>
      <c r="B116" s="1">
        <v>158.26</v>
      </c>
    </row>
    <row r="117" spans="1:2" x14ac:dyDescent="0.45">
      <c r="A117" s="1" t="s">
        <v>745</v>
      </c>
      <c r="B117" s="1">
        <v>159.6</v>
      </c>
    </row>
    <row r="118" spans="1:2" x14ac:dyDescent="0.45">
      <c r="A118" s="1" t="s">
        <v>746</v>
      </c>
      <c r="B118" s="1">
        <v>160.88999999999999</v>
      </c>
    </row>
    <row r="119" spans="1:2" x14ac:dyDescent="0.45">
      <c r="A119" s="1" t="s">
        <v>747</v>
      </c>
      <c r="B119" s="1">
        <v>163.55000000000001</v>
      </c>
    </row>
    <row r="120" spans="1:2" x14ac:dyDescent="0.45">
      <c r="A120" s="1" t="s">
        <v>748</v>
      </c>
      <c r="B120" s="1">
        <v>163.79</v>
      </c>
    </row>
    <row r="121" spans="1:2" x14ac:dyDescent="0.45">
      <c r="A121" s="1" t="s">
        <v>749</v>
      </c>
      <c r="B121" s="1">
        <v>164.72</v>
      </c>
    </row>
    <row r="122" spans="1:2" x14ac:dyDescent="0.45">
      <c r="A122" s="1" t="s">
        <v>750</v>
      </c>
      <c r="B122" s="1">
        <v>167.12</v>
      </c>
    </row>
    <row r="123" spans="1:2" x14ac:dyDescent="0.45">
      <c r="A123" s="1" t="s">
        <v>751</v>
      </c>
      <c r="B123" s="1">
        <v>168.96</v>
      </c>
    </row>
    <row r="124" spans="1:2" x14ac:dyDescent="0.45">
      <c r="A124" s="1" t="s">
        <v>752</v>
      </c>
      <c r="B124" s="1">
        <v>170.18</v>
      </c>
    </row>
    <row r="125" spans="1:2" x14ac:dyDescent="0.45">
      <c r="A125" s="1" t="s">
        <v>753</v>
      </c>
      <c r="B125" s="1">
        <v>168.66</v>
      </c>
    </row>
    <row r="126" spans="1:2" x14ac:dyDescent="0.45">
      <c r="A126" s="1" t="s">
        <v>754</v>
      </c>
      <c r="B126" s="1">
        <v>166.38</v>
      </c>
    </row>
    <row r="127" spans="1:2" x14ac:dyDescent="0.45">
      <c r="A127" s="1" t="s">
        <v>755</v>
      </c>
      <c r="B127" s="1">
        <v>163.19</v>
      </c>
    </row>
    <row r="128" spans="1:2" x14ac:dyDescent="0.45">
      <c r="A128" s="1" t="s">
        <v>756</v>
      </c>
      <c r="B128" s="1">
        <v>162.62</v>
      </c>
    </row>
    <row r="129" spans="1:2" x14ac:dyDescent="0.45">
      <c r="A129" s="1" t="s">
        <v>757</v>
      </c>
      <c r="B129" s="1">
        <v>164.2</v>
      </c>
    </row>
    <row r="130" spans="1:2" x14ac:dyDescent="0.45">
      <c r="A130" s="1" t="s">
        <v>758</v>
      </c>
      <c r="B130" s="1">
        <v>165.82</v>
      </c>
    </row>
    <row r="131" spans="1:2" x14ac:dyDescent="0.45">
      <c r="A131" s="1" t="s">
        <v>759</v>
      </c>
      <c r="B131" s="1">
        <v>169.11</v>
      </c>
    </row>
    <row r="132" spans="1:2" x14ac:dyDescent="0.45">
      <c r="A132" s="1" t="s">
        <v>760</v>
      </c>
      <c r="B132" s="1">
        <v>170.1</v>
      </c>
    </row>
    <row r="133" spans="1:2" x14ac:dyDescent="0.45">
      <c r="A133" s="1" t="s">
        <v>761</v>
      </c>
      <c r="B133" s="1">
        <v>166.99</v>
      </c>
    </row>
    <row r="134" spans="1:2" x14ac:dyDescent="0.45">
      <c r="A134" s="1" t="s">
        <v>762</v>
      </c>
      <c r="B134" s="1">
        <v>167.99</v>
      </c>
    </row>
    <row r="135" spans="1:2" x14ac:dyDescent="0.45">
      <c r="A135" s="1" t="s">
        <v>763</v>
      </c>
      <c r="B135" s="1">
        <v>167.13</v>
      </c>
    </row>
    <row r="136" spans="1:2" x14ac:dyDescent="0.45">
      <c r="A136" s="1" t="s">
        <v>764</v>
      </c>
      <c r="B136" s="1">
        <v>169.71</v>
      </c>
    </row>
    <row r="137" spans="1:2" x14ac:dyDescent="0.45">
      <c r="A137" s="1" t="s">
        <v>765</v>
      </c>
      <c r="B137" s="1">
        <v>174.06</v>
      </c>
    </row>
    <row r="138" spans="1:2" x14ac:dyDescent="0.45">
      <c r="A138" s="1" t="s">
        <v>766</v>
      </c>
      <c r="B138" s="1">
        <v>180.37</v>
      </c>
    </row>
    <row r="139" spans="1:2" x14ac:dyDescent="0.45">
      <c r="A139" s="1" t="s">
        <v>767</v>
      </c>
      <c r="B139" s="1">
        <v>185.93</v>
      </c>
    </row>
    <row r="140" spans="1:2" x14ac:dyDescent="0.45">
      <c r="A140" s="1" t="s">
        <v>768</v>
      </c>
      <c r="B140" s="1">
        <v>187.97</v>
      </c>
    </row>
    <row r="141" spans="1:2" x14ac:dyDescent="0.45">
      <c r="A141" s="1" t="s">
        <v>769</v>
      </c>
      <c r="B141" s="1">
        <v>185.19</v>
      </c>
    </row>
    <row r="142" spans="1:2" x14ac:dyDescent="0.45">
      <c r="A142" s="1" t="s">
        <v>770</v>
      </c>
      <c r="B142" s="1">
        <v>181.62</v>
      </c>
    </row>
    <row r="143" spans="1:2" x14ac:dyDescent="0.45">
      <c r="A143" s="1" t="s">
        <v>771</v>
      </c>
      <c r="B143" s="1">
        <v>179.91</v>
      </c>
    </row>
    <row r="144" spans="1:2" x14ac:dyDescent="0.45">
      <c r="A144" s="1" t="s">
        <v>772</v>
      </c>
      <c r="B144" s="1">
        <v>179.32</v>
      </c>
    </row>
    <row r="145" spans="1:2" x14ac:dyDescent="0.45">
      <c r="A145" s="1" t="s">
        <v>773</v>
      </c>
      <c r="B145" s="1">
        <v>181.15</v>
      </c>
    </row>
    <row r="146" spans="1:2" x14ac:dyDescent="0.45">
      <c r="A146" s="1" t="s">
        <v>774</v>
      </c>
      <c r="B146" s="1">
        <v>181.55</v>
      </c>
    </row>
    <row r="147" spans="1:2" x14ac:dyDescent="0.45">
      <c r="A147" s="1" t="s">
        <v>775</v>
      </c>
      <c r="B147" s="1">
        <v>179.93</v>
      </c>
    </row>
    <row r="148" spans="1:2" x14ac:dyDescent="0.45">
      <c r="A148" s="1" t="s">
        <v>776</v>
      </c>
      <c r="B148" s="1">
        <v>179.01</v>
      </c>
    </row>
    <row r="149" spans="1:2" x14ac:dyDescent="0.45">
      <c r="A149" s="1" t="s">
        <v>777</v>
      </c>
      <c r="B149" s="1">
        <v>178.73</v>
      </c>
    </row>
    <row r="150" spans="1:2" x14ac:dyDescent="0.45">
      <c r="A150" s="1" t="s">
        <v>778</v>
      </c>
      <c r="B150" s="1">
        <v>178.13</v>
      </c>
    </row>
    <row r="151" spans="1:2" x14ac:dyDescent="0.45">
      <c r="A151" s="1" t="s">
        <v>779</v>
      </c>
      <c r="B151" s="1">
        <v>178.09</v>
      </c>
    </row>
    <row r="152" spans="1:2" x14ac:dyDescent="0.45">
      <c r="A152" s="1" t="s">
        <v>780</v>
      </c>
      <c r="B152" s="1">
        <v>177.29</v>
      </c>
    </row>
    <row r="153" spans="1:2" x14ac:dyDescent="0.45">
      <c r="A153" s="1" t="s">
        <v>781</v>
      </c>
      <c r="B153" s="1">
        <v>176.69</v>
      </c>
    </row>
    <row r="154" spans="1:2" x14ac:dyDescent="0.45">
      <c r="A154" s="1" t="s">
        <v>782</v>
      </c>
      <c r="B154" s="1">
        <v>181.07</v>
      </c>
    </row>
    <row r="155" spans="1:2" x14ac:dyDescent="0.45">
      <c r="A155" s="1" t="s">
        <v>783</v>
      </c>
      <c r="B155" s="1">
        <v>184.9</v>
      </c>
    </row>
    <row r="156" spans="1:2" x14ac:dyDescent="0.45">
      <c r="A156" s="1" t="s">
        <v>784</v>
      </c>
      <c r="B156" s="1">
        <v>187.62</v>
      </c>
    </row>
    <row r="157" spans="1:2" x14ac:dyDescent="0.45">
      <c r="A157" s="1" t="s">
        <v>785</v>
      </c>
      <c r="B157" s="1">
        <v>188.96</v>
      </c>
    </row>
    <row r="158" spans="1:2" x14ac:dyDescent="0.45">
      <c r="A158" s="1" t="s">
        <v>786</v>
      </c>
      <c r="B158" s="1">
        <v>189.13</v>
      </c>
    </row>
    <row r="159" spans="1:2" x14ac:dyDescent="0.45">
      <c r="A159" s="1" t="s">
        <v>787</v>
      </c>
      <c r="B159" s="1">
        <v>182.02</v>
      </c>
    </row>
    <row r="160" spans="1:2" x14ac:dyDescent="0.45">
      <c r="A160" s="1" t="s">
        <v>788</v>
      </c>
      <c r="B160" s="1">
        <v>183.72</v>
      </c>
    </row>
    <row r="161" spans="1:2" x14ac:dyDescent="0.45">
      <c r="A161" s="1" t="s">
        <v>789</v>
      </c>
      <c r="B161" s="1">
        <v>183.59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30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1246</v>
      </c>
    </row>
    <row r="3" spans="1:6" x14ac:dyDescent="0.35">
      <c r="A3" s="2" t="s">
        <v>2</v>
      </c>
      <c r="B3" s="2" t="s">
        <v>1241</v>
      </c>
      <c r="C3" s="2" t="s">
        <v>1242</v>
      </c>
      <c r="D3" s="2" t="s">
        <v>1243</v>
      </c>
      <c r="E3" s="2" t="s">
        <v>1244</v>
      </c>
      <c r="F3" s="2" t="s">
        <v>1245</v>
      </c>
    </row>
    <row r="4" spans="1:6" x14ac:dyDescent="0.45">
      <c r="A4" s="1">
        <v>1996</v>
      </c>
      <c r="B4" s="1">
        <v>9.1999999999999993</v>
      </c>
      <c r="F4" s="1">
        <v>3.4</v>
      </c>
    </row>
    <row r="5" spans="1:6" x14ac:dyDescent="0.45">
      <c r="A5" s="1">
        <v>1997</v>
      </c>
      <c r="B5" s="1">
        <v>9</v>
      </c>
      <c r="F5" s="1">
        <v>3.4</v>
      </c>
    </row>
    <row r="6" spans="1:6" x14ac:dyDescent="0.45">
      <c r="A6" s="1">
        <v>1998</v>
      </c>
      <c r="B6" s="1">
        <v>8.9</v>
      </c>
      <c r="F6" s="1">
        <v>3.4</v>
      </c>
    </row>
    <row r="7" spans="1:6" x14ac:dyDescent="0.45">
      <c r="A7" s="1">
        <v>1999</v>
      </c>
      <c r="B7" s="1">
        <v>8.6999999999999993</v>
      </c>
      <c r="F7" s="1">
        <v>3.4</v>
      </c>
    </row>
    <row r="8" spans="1:6" x14ac:dyDescent="0.45">
      <c r="A8" s="1">
        <v>2000</v>
      </c>
      <c r="B8" s="1">
        <v>8.4</v>
      </c>
      <c r="F8" s="1">
        <v>3.4</v>
      </c>
    </row>
    <row r="9" spans="1:6" x14ac:dyDescent="0.45">
      <c r="A9" s="1">
        <v>2001</v>
      </c>
      <c r="B9" s="1">
        <v>8.3000000000000007</v>
      </c>
      <c r="F9" s="1">
        <v>3.4</v>
      </c>
    </row>
    <row r="10" spans="1:6" x14ac:dyDescent="0.45">
      <c r="A10" s="1">
        <v>2002</v>
      </c>
      <c r="B10" s="1">
        <v>8</v>
      </c>
      <c r="F10" s="1">
        <v>3.4</v>
      </c>
    </row>
    <row r="11" spans="1:6" x14ac:dyDescent="0.45">
      <c r="A11" s="1">
        <v>2003</v>
      </c>
      <c r="B11" s="1">
        <v>7.8</v>
      </c>
      <c r="F11" s="1">
        <v>3.4</v>
      </c>
    </row>
    <row r="12" spans="1:6" x14ac:dyDescent="0.45">
      <c r="A12" s="1">
        <v>2004</v>
      </c>
      <c r="B12" s="1">
        <v>8</v>
      </c>
      <c r="F12" s="1">
        <v>3.4</v>
      </c>
    </row>
    <row r="13" spans="1:6" x14ac:dyDescent="0.45">
      <c r="A13" s="1">
        <v>2005</v>
      </c>
      <c r="B13" s="1">
        <v>8.4</v>
      </c>
      <c r="F13" s="1">
        <v>3.4</v>
      </c>
    </row>
    <row r="14" spans="1:6" x14ac:dyDescent="0.45">
      <c r="A14" s="1">
        <v>2006</v>
      </c>
      <c r="B14" s="1">
        <v>7.7</v>
      </c>
      <c r="F14" s="1">
        <v>3.4</v>
      </c>
    </row>
    <row r="15" spans="1:6" x14ac:dyDescent="0.45">
      <c r="A15" s="1">
        <v>2007</v>
      </c>
      <c r="B15" s="1">
        <v>8.1999999999999993</v>
      </c>
      <c r="F15" s="1">
        <v>3.4</v>
      </c>
    </row>
    <row r="16" spans="1:6" x14ac:dyDescent="0.45">
      <c r="A16" s="1">
        <v>2008</v>
      </c>
      <c r="B16" s="1">
        <v>7.2</v>
      </c>
      <c r="F16" s="1">
        <v>3.4</v>
      </c>
    </row>
    <row r="17" spans="1:6" x14ac:dyDescent="0.45">
      <c r="A17" s="1">
        <v>2009</v>
      </c>
      <c r="B17" s="1">
        <v>8.8000000000000007</v>
      </c>
      <c r="F17" s="1">
        <v>3.4</v>
      </c>
    </row>
    <row r="18" spans="1:6" x14ac:dyDescent="0.45">
      <c r="A18" s="1">
        <v>2010</v>
      </c>
      <c r="B18" s="1">
        <v>9.4</v>
      </c>
      <c r="F18" s="1">
        <v>3.4</v>
      </c>
    </row>
    <row r="19" spans="1:6" x14ac:dyDescent="0.45">
      <c r="A19" s="1">
        <v>2011</v>
      </c>
      <c r="B19" s="1">
        <v>10.1</v>
      </c>
      <c r="F19" s="1">
        <v>3.4</v>
      </c>
    </row>
    <row r="20" spans="1:6" x14ac:dyDescent="0.45">
      <c r="A20" s="1">
        <v>2012</v>
      </c>
      <c r="B20" s="1">
        <v>11.2</v>
      </c>
      <c r="F20" s="1">
        <v>3.4</v>
      </c>
    </row>
    <row r="21" spans="1:6" x14ac:dyDescent="0.45">
      <c r="A21" s="1">
        <v>2013</v>
      </c>
      <c r="B21" s="1">
        <v>12.1</v>
      </c>
      <c r="E21" s="1">
        <v>4.5</v>
      </c>
      <c r="F21" s="1">
        <v>4.5</v>
      </c>
    </row>
    <row r="22" spans="1:6" x14ac:dyDescent="0.45">
      <c r="A22" s="1">
        <v>2014</v>
      </c>
      <c r="B22" s="1">
        <v>13.1</v>
      </c>
      <c r="E22" s="1">
        <v>5.5</v>
      </c>
      <c r="F22" s="1">
        <v>4.5</v>
      </c>
    </row>
    <row r="23" spans="1:6" x14ac:dyDescent="0.45">
      <c r="A23" s="1">
        <v>2015</v>
      </c>
      <c r="B23" s="1">
        <v>14.6</v>
      </c>
      <c r="D23" s="1">
        <v>1</v>
      </c>
      <c r="E23" s="1">
        <v>6.5</v>
      </c>
      <c r="F23" s="1">
        <v>4.5</v>
      </c>
    </row>
    <row r="24" spans="1:6" x14ac:dyDescent="0.45">
      <c r="A24" s="1">
        <v>2016</v>
      </c>
      <c r="B24" s="1">
        <v>15.8</v>
      </c>
      <c r="D24" s="1">
        <v>2</v>
      </c>
      <c r="E24" s="1">
        <v>7</v>
      </c>
      <c r="F24" s="1">
        <v>4.5</v>
      </c>
    </row>
    <row r="25" spans="1:6" x14ac:dyDescent="0.45">
      <c r="A25" s="1">
        <v>2017</v>
      </c>
      <c r="B25" s="1">
        <v>16.2</v>
      </c>
      <c r="D25" s="1">
        <v>2</v>
      </c>
      <c r="E25" s="1">
        <v>7</v>
      </c>
      <c r="F25" s="1">
        <v>4.5</v>
      </c>
    </row>
    <row r="26" spans="1:6" x14ac:dyDescent="0.45">
      <c r="A26" s="1">
        <v>2018</v>
      </c>
      <c r="B26" s="1">
        <v>16.2</v>
      </c>
      <c r="D26" s="1">
        <v>2</v>
      </c>
      <c r="E26" s="1">
        <v>7.5</v>
      </c>
      <c r="F26" s="1">
        <v>4.5</v>
      </c>
    </row>
    <row r="27" spans="1:6" x14ac:dyDescent="0.45">
      <c r="A27" s="1">
        <v>2019</v>
      </c>
      <c r="B27" s="1">
        <v>17.899999999999999</v>
      </c>
      <c r="D27" s="1">
        <v>2</v>
      </c>
      <c r="E27" s="1">
        <v>8</v>
      </c>
      <c r="F27" s="1">
        <v>4.5</v>
      </c>
    </row>
    <row r="28" spans="1:6" x14ac:dyDescent="0.45">
      <c r="A28" s="1">
        <v>2020</v>
      </c>
      <c r="B28" s="1">
        <v>18.899999999999999</v>
      </c>
      <c r="C28" s="1">
        <v>1</v>
      </c>
      <c r="D28" s="1">
        <v>1</v>
      </c>
      <c r="E28" s="1">
        <v>8</v>
      </c>
      <c r="F28" s="1">
        <v>4.5</v>
      </c>
    </row>
    <row r="29" spans="1:6" x14ac:dyDescent="0.45">
      <c r="A29" s="1">
        <v>2021</v>
      </c>
      <c r="B29" s="1">
        <v>18.8</v>
      </c>
      <c r="C29" s="1">
        <v>1</v>
      </c>
      <c r="D29" s="1">
        <v>1</v>
      </c>
      <c r="E29" s="1">
        <v>8</v>
      </c>
      <c r="F29" s="1">
        <v>4.5</v>
      </c>
    </row>
    <row r="30" spans="1:6" x14ac:dyDescent="0.45">
      <c r="A30" s="1">
        <v>2022</v>
      </c>
      <c r="C30" s="1">
        <v>1</v>
      </c>
      <c r="D30" s="1">
        <v>1</v>
      </c>
      <c r="E30" s="1">
        <v>9</v>
      </c>
      <c r="F30" s="1">
        <v>4.5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34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1249</v>
      </c>
    </row>
    <row r="3" spans="1:4" x14ac:dyDescent="0.35">
      <c r="A3" s="2" t="s">
        <v>1234</v>
      </c>
      <c r="B3" s="2" t="s">
        <v>1245</v>
      </c>
      <c r="C3" s="2" t="s">
        <v>1247</v>
      </c>
      <c r="D3" s="2" t="s">
        <v>1248</v>
      </c>
    </row>
    <row r="4" spans="1:4" x14ac:dyDescent="0.45">
      <c r="A4" s="1" t="s">
        <v>759</v>
      </c>
      <c r="C4" s="1">
        <v>105.3</v>
      </c>
      <c r="D4" s="1">
        <v>126.7</v>
      </c>
    </row>
    <row r="5" spans="1:4" x14ac:dyDescent="0.45">
      <c r="A5" s="1" t="s">
        <v>760</v>
      </c>
      <c r="C5" s="1">
        <v>106.8</v>
      </c>
      <c r="D5" s="1">
        <v>115.9</v>
      </c>
    </row>
    <row r="6" spans="1:4" x14ac:dyDescent="0.45">
      <c r="A6" s="1" t="s">
        <v>761</v>
      </c>
      <c r="C6" s="1">
        <v>109.1</v>
      </c>
      <c r="D6" s="1">
        <v>129.30000000000001</v>
      </c>
    </row>
    <row r="7" spans="1:4" x14ac:dyDescent="0.45">
      <c r="A7" s="1" t="s">
        <v>762</v>
      </c>
      <c r="C7" s="1">
        <v>108.6</v>
      </c>
      <c r="D7" s="1">
        <v>118.6</v>
      </c>
    </row>
    <row r="8" spans="1:4" x14ac:dyDescent="0.45">
      <c r="A8" s="1" t="s">
        <v>763</v>
      </c>
      <c r="C8" s="1">
        <v>108.9</v>
      </c>
      <c r="D8" s="1">
        <v>131</v>
      </c>
    </row>
    <row r="9" spans="1:4" x14ac:dyDescent="0.45">
      <c r="A9" s="1" t="s">
        <v>764</v>
      </c>
      <c r="C9" s="1">
        <v>110.7</v>
      </c>
      <c r="D9" s="1">
        <v>155.5</v>
      </c>
    </row>
    <row r="10" spans="1:4" x14ac:dyDescent="0.45">
      <c r="A10" s="1" t="s">
        <v>765</v>
      </c>
      <c r="C10" s="1">
        <v>113.5</v>
      </c>
      <c r="D10" s="1">
        <v>128.19999999999999</v>
      </c>
    </row>
    <row r="11" spans="1:4" x14ac:dyDescent="0.45">
      <c r="A11" s="1" t="s">
        <v>766</v>
      </c>
      <c r="C11" s="1">
        <v>111.7</v>
      </c>
      <c r="D11" s="1">
        <v>137.80000000000001</v>
      </c>
    </row>
    <row r="12" spans="1:4" x14ac:dyDescent="0.45">
      <c r="A12" s="1" t="s">
        <v>767</v>
      </c>
      <c r="C12" s="1">
        <v>113</v>
      </c>
      <c r="D12" s="1">
        <v>139.4</v>
      </c>
    </row>
    <row r="13" spans="1:4" x14ac:dyDescent="0.45">
      <c r="A13" s="1" t="s">
        <v>768</v>
      </c>
      <c r="C13" s="1">
        <v>113.2</v>
      </c>
      <c r="D13" s="1">
        <v>136.80000000000001</v>
      </c>
    </row>
    <row r="14" spans="1:4" x14ac:dyDescent="0.45">
      <c r="A14" s="1" t="s">
        <v>769</v>
      </c>
      <c r="C14" s="1">
        <v>113.9</v>
      </c>
      <c r="D14" s="1">
        <v>132.4</v>
      </c>
    </row>
    <row r="15" spans="1:4" x14ac:dyDescent="0.45">
      <c r="A15" s="1" t="s">
        <v>770</v>
      </c>
      <c r="C15" s="1">
        <v>113.2</v>
      </c>
      <c r="D15" s="1">
        <v>125.3</v>
      </c>
    </row>
    <row r="16" spans="1:4" x14ac:dyDescent="0.45">
      <c r="A16" s="1" t="s">
        <v>771</v>
      </c>
      <c r="B16" s="1">
        <v>100</v>
      </c>
      <c r="C16" s="1">
        <v>113.8</v>
      </c>
      <c r="D16" s="1">
        <v>125.4</v>
      </c>
    </row>
    <row r="17" spans="1:4" x14ac:dyDescent="0.45">
      <c r="A17" s="1" t="s">
        <v>772</v>
      </c>
      <c r="B17" s="1">
        <v>100</v>
      </c>
      <c r="C17" s="1">
        <v>113.5</v>
      </c>
      <c r="D17" s="1">
        <v>120.9</v>
      </c>
    </row>
    <row r="18" spans="1:4" x14ac:dyDescent="0.45">
      <c r="A18" s="1" t="s">
        <v>773</v>
      </c>
      <c r="B18" s="1">
        <v>100</v>
      </c>
      <c r="C18" s="1">
        <v>115.4</v>
      </c>
      <c r="D18" s="1">
        <v>139.4</v>
      </c>
    </row>
    <row r="19" spans="1:4" x14ac:dyDescent="0.45">
      <c r="A19" s="1" t="s">
        <v>774</v>
      </c>
      <c r="B19" s="1">
        <v>100</v>
      </c>
      <c r="C19" s="1">
        <v>114.3</v>
      </c>
      <c r="D19" s="1">
        <v>135.6</v>
      </c>
    </row>
    <row r="20" spans="1:4" x14ac:dyDescent="0.45">
      <c r="A20" s="1" t="s">
        <v>775</v>
      </c>
      <c r="B20" s="1">
        <v>100</v>
      </c>
      <c r="C20" s="1">
        <v>113.8</v>
      </c>
      <c r="D20" s="1">
        <v>130.19999999999999</v>
      </c>
    </row>
    <row r="21" spans="1:4" x14ac:dyDescent="0.45">
      <c r="A21" s="1" t="s">
        <v>776</v>
      </c>
      <c r="B21" s="1">
        <v>100</v>
      </c>
      <c r="C21" s="1">
        <v>116.4</v>
      </c>
      <c r="D21" s="1">
        <v>135</v>
      </c>
    </row>
    <row r="22" spans="1:4" x14ac:dyDescent="0.45">
      <c r="A22" s="1" t="s">
        <v>777</v>
      </c>
      <c r="B22" s="1">
        <v>100</v>
      </c>
      <c r="C22" s="1">
        <v>118</v>
      </c>
      <c r="D22" s="1">
        <v>156</v>
      </c>
    </row>
    <row r="23" spans="1:4" x14ac:dyDescent="0.45">
      <c r="A23" s="1" t="s">
        <v>778</v>
      </c>
      <c r="B23" s="1">
        <v>100</v>
      </c>
      <c r="C23" s="1">
        <v>117.8</v>
      </c>
      <c r="D23" s="1">
        <v>151</v>
      </c>
    </row>
    <row r="24" spans="1:4" x14ac:dyDescent="0.45">
      <c r="A24" s="1" t="s">
        <v>779</v>
      </c>
      <c r="B24" s="1">
        <v>100</v>
      </c>
      <c r="C24" s="1">
        <v>118.9</v>
      </c>
      <c r="D24" s="1">
        <v>150</v>
      </c>
    </row>
    <row r="25" spans="1:4" x14ac:dyDescent="0.45">
      <c r="A25" s="1" t="s">
        <v>780</v>
      </c>
      <c r="B25" s="1">
        <v>100</v>
      </c>
      <c r="C25" s="1">
        <v>118</v>
      </c>
      <c r="D25" s="1">
        <v>138</v>
      </c>
    </row>
    <row r="26" spans="1:4" x14ac:dyDescent="0.45">
      <c r="A26" s="1" t="s">
        <v>781</v>
      </c>
      <c r="B26" s="1">
        <v>100</v>
      </c>
      <c r="C26" s="1">
        <v>120</v>
      </c>
      <c r="D26" s="1">
        <v>146</v>
      </c>
    </row>
    <row r="27" spans="1:4" x14ac:dyDescent="0.45">
      <c r="A27" s="1" t="s">
        <v>782</v>
      </c>
      <c r="B27" s="1">
        <v>100</v>
      </c>
      <c r="C27" s="1">
        <v>120</v>
      </c>
      <c r="D27" s="1">
        <v>153</v>
      </c>
    </row>
    <row r="28" spans="1:4" x14ac:dyDescent="0.45">
      <c r="A28" s="1" t="s">
        <v>783</v>
      </c>
      <c r="B28" s="1">
        <v>100</v>
      </c>
      <c r="C28" s="1">
        <v>120</v>
      </c>
      <c r="D28" s="1">
        <v>160</v>
      </c>
    </row>
    <row r="29" spans="1:4" x14ac:dyDescent="0.45">
      <c r="A29" s="1" t="s">
        <v>784</v>
      </c>
      <c r="B29" s="1">
        <v>100</v>
      </c>
      <c r="C29" s="1">
        <v>120.8</v>
      </c>
      <c r="D29" s="1">
        <v>166</v>
      </c>
    </row>
    <row r="30" spans="1:4" x14ac:dyDescent="0.45">
      <c r="A30" s="1" t="s">
        <v>785</v>
      </c>
      <c r="B30" s="1">
        <v>100</v>
      </c>
      <c r="C30" s="1">
        <v>122.5</v>
      </c>
      <c r="D30" s="1">
        <v>159</v>
      </c>
    </row>
    <row r="31" spans="1:4" x14ac:dyDescent="0.45">
      <c r="A31" s="1" t="s">
        <v>786</v>
      </c>
      <c r="B31" s="1">
        <v>100</v>
      </c>
      <c r="C31" s="1">
        <v>120.8</v>
      </c>
      <c r="D31" s="1">
        <v>156.69999999999999</v>
      </c>
    </row>
    <row r="32" spans="1:4" x14ac:dyDescent="0.45">
      <c r="A32" s="1" t="s">
        <v>787</v>
      </c>
      <c r="B32" s="1">
        <v>100</v>
      </c>
      <c r="C32" s="1">
        <v>120.4</v>
      </c>
      <c r="D32" s="1">
        <v>145.69999999999999</v>
      </c>
    </row>
    <row r="33" spans="1:4" x14ac:dyDescent="0.45">
      <c r="A33" s="1" t="s">
        <v>788</v>
      </c>
      <c r="B33" s="1">
        <v>100</v>
      </c>
      <c r="C33" s="1">
        <v>119</v>
      </c>
      <c r="D33" s="1">
        <v>145</v>
      </c>
    </row>
    <row r="34" spans="1:4" x14ac:dyDescent="0.45">
      <c r="A34" s="1" t="s">
        <v>789</v>
      </c>
      <c r="B34" s="1">
        <v>100</v>
      </c>
      <c r="C34" s="1">
        <v>124</v>
      </c>
      <c r="D34" s="1">
        <v>151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6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1252</v>
      </c>
    </row>
    <row r="3" spans="1:5" x14ac:dyDescent="0.35">
      <c r="A3" s="2" t="s">
        <v>10</v>
      </c>
      <c r="B3" s="2" t="s">
        <v>1250</v>
      </c>
      <c r="C3" s="2" t="s">
        <v>1251</v>
      </c>
      <c r="D3" s="2" t="s">
        <v>11</v>
      </c>
      <c r="E3" s="2" t="s">
        <v>12</v>
      </c>
    </row>
    <row r="4" spans="1:5" x14ac:dyDescent="0.45">
      <c r="A4" s="1">
        <v>2001</v>
      </c>
      <c r="B4" s="1">
        <v>10.1</v>
      </c>
      <c r="C4" s="1">
        <v>2.8</v>
      </c>
    </row>
    <row r="5" spans="1:5" x14ac:dyDescent="0.45">
      <c r="A5" s="1">
        <v>2002</v>
      </c>
      <c r="B5" s="1">
        <v>9.3000000000000007</v>
      </c>
      <c r="C5" s="1">
        <v>3.3</v>
      </c>
    </row>
    <row r="6" spans="1:5" x14ac:dyDescent="0.45">
      <c r="A6" s="1">
        <v>2003</v>
      </c>
      <c r="B6" s="1">
        <v>14.3</v>
      </c>
      <c r="C6" s="1">
        <v>4.0999999999999996</v>
      </c>
    </row>
    <row r="7" spans="1:5" x14ac:dyDescent="0.45">
      <c r="A7" s="1">
        <v>2004</v>
      </c>
      <c r="B7" s="1">
        <v>17</v>
      </c>
      <c r="C7" s="1">
        <v>4</v>
      </c>
    </row>
    <row r="8" spans="1:5" x14ac:dyDescent="0.45">
      <c r="A8" s="1">
        <v>2005</v>
      </c>
      <c r="B8" s="1">
        <v>13.2</v>
      </c>
      <c r="C8" s="1">
        <v>3.5</v>
      </c>
    </row>
    <row r="9" spans="1:5" x14ac:dyDescent="0.45">
      <c r="A9" s="1">
        <v>2006</v>
      </c>
      <c r="B9" s="1">
        <v>10.1</v>
      </c>
      <c r="C9" s="1">
        <v>2.6</v>
      </c>
    </row>
    <row r="10" spans="1:5" x14ac:dyDescent="0.45">
      <c r="A10" s="1">
        <v>2007</v>
      </c>
      <c r="B10" s="1">
        <v>10.1</v>
      </c>
      <c r="C10" s="1">
        <v>1.9</v>
      </c>
    </row>
    <row r="11" spans="1:5" x14ac:dyDescent="0.45">
      <c r="A11" s="1">
        <v>2008</v>
      </c>
      <c r="B11" s="1">
        <v>10.9</v>
      </c>
      <c r="C11" s="1">
        <v>1.7</v>
      </c>
    </row>
    <row r="12" spans="1:5" x14ac:dyDescent="0.45">
      <c r="A12" s="1">
        <v>2009</v>
      </c>
      <c r="B12" s="1">
        <v>15.9</v>
      </c>
      <c r="C12" s="1">
        <v>2.8</v>
      </c>
    </row>
    <row r="13" spans="1:5" x14ac:dyDescent="0.45">
      <c r="A13" s="1">
        <v>2010</v>
      </c>
      <c r="B13" s="1">
        <v>16.100000000000001</v>
      </c>
      <c r="C13" s="1">
        <v>2.9</v>
      </c>
    </row>
    <row r="14" spans="1:5" x14ac:dyDescent="0.45">
      <c r="A14" s="1">
        <v>2011</v>
      </c>
      <c r="B14" s="1">
        <v>15.6</v>
      </c>
      <c r="C14" s="1">
        <v>2.7</v>
      </c>
    </row>
    <row r="15" spans="1:5" x14ac:dyDescent="0.45">
      <c r="A15" s="1">
        <v>2012</v>
      </c>
      <c r="B15" s="1">
        <v>16.8</v>
      </c>
      <c r="C15" s="1">
        <v>2.5</v>
      </c>
    </row>
    <row r="16" spans="1:5" x14ac:dyDescent="0.45">
      <c r="A16" s="1">
        <v>2013</v>
      </c>
      <c r="B16" s="1">
        <v>16.3</v>
      </c>
      <c r="C16" s="1">
        <v>2.7</v>
      </c>
    </row>
    <row r="17" spans="1:5" x14ac:dyDescent="0.45">
      <c r="A17" s="1">
        <v>2014</v>
      </c>
      <c r="B17" s="1">
        <v>12.7</v>
      </c>
      <c r="C17" s="1">
        <v>2.9</v>
      </c>
    </row>
    <row r="18" spans="1:5" x14ac:dyDescent="0.45">
      <c r="A18" s="1">
        <v>2015</v>
      </c>
      <c r="B18" s="1">
        <v>12.9</v>
      </c>
      <c r="C18" s="1">
        <v>3</v>
      </c>
    </row>
    <row r="19" spans="1:5" x14ac:dyDescent="0.45">
      <c r="A19" s="1">
        <v>2016</v>
      </c>
      <c r="B19" s="1">
        <v>17.3</v>
      </c>
      <c r="C19" s="1">
        <v>3.2</v>
      </c>
    </row>
    <row r="20" spans="1:5" x14ac:dyDescent="0.45">
      <c r="A20" s="1">
        <v>2017</v>
      </c>
      <c r="B20" s="1">
        <v>19.5</v>
      </c>
      <c r="C20" s="1">
        <v>2.8</v>
      </c>
    </row>
    <row r="21" spans="1:5" x14ac:dyDescent="0.45">
      <c r="A21" s="1">
        <v>2018</v>
      </c>
      <c r="B21" s="1">
        <v>16.399999999999999</v>
      </c>
      <c r="C21" s="1">
        <v>2.4</v>
      </c>
    </row>
    <row r="22" spans="1:5" x14ac:dyDescent="0.45">
      <c r="A22" s="1">
        <v>2019</v>
      </c>
      <c r="B22" s="1">
        <v>14.3</v>
      </c>
      <c r="C22" s="1">
        <v>2.2000000000000002</v>
      </c>
    </row>
    <row r="23" spans="1:5" x14ac:dyDescent="0.45">
      <c r="A23" s="1">
        <v>2020</v>
      </c>
      <c r="B23" s="1">
        <v>12.9</v>
      </c>
      <c r="C23" s="1">
        <v>4.9000000000000004</v>
      </c>
    </row>
    <row r="24" spans="1:5" x14ac:dyDescent="0.45">
      <c r="A24" s="1">
        <v>2021</v>
      </c>
      <c r="B24" s="1">
        <v>16.100000000000001</v>
      </c>
      <c r="C24" s="1">
        <v>3.1</v>
      </c>
      <c r="E24" s="1">
        <v>3.1</v>
      </c>
    </row>
    <row r="25" spans="1:5" x14ac:dyDescent="0.45">
      <c r="A25" s="1">
        <v>2022</v>
      </c>
      <c r="B25" s="1">
        <v>13.4</v>
      </c>
      <c r="E25" s="1">
        <v>1.7</v>
      </c>
    </row>
    <row r="26" spans="1:5" x14ac:dyDescent="0.45">
      <c r="A26" s="1">
        <v>2023</v>
      </c>
      <c r="B26" s="1">
        <v>11</v>
      </c>
      <c r="E26" s="1">
        <v>1.7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8</v>
      </c>
    </row>
    <row r="3" spans="1:4" x14ac:dyDescent="0.35">
      <c r="A3" s="2" t="s">
        <v>2</v>
      </c>
      <c r="B3" s="2" t="s">
        <v>5</v>
      </c>
      <c r="C3" s="2" t="s">
        <v>6</v>
      </c>
      <c r="D3" s="2" t="s">
        <v>7</v>
      </c>
    </row>
    <row r="4" spans="1:4" x14ac:dyDescent="0.45">
      <c r="A4" s="1">
        <v>2002</v>
      </c>
      <c r="B4" s="1">
        <v>4</v>
      </c>
      <c r="D4" s="1">
        <v>5.4</v>
      </c>
    </row>
    <row r="5" spans="1:4" x14ac:dyDescent="0.45">
      <c r="A5" s="1">
        <v>2003</v>
      </c>
      <c r="B5" s="1">
        <v>4</v>
      </c>
      <c r="D5" s="1">
        <v>6.5</v>
      </c>
    </row>
    <row r="6" spans="1:4" x14ac:dyDescent="0.45">
      <c r="A6" s="1">
        <v>2004</v>
      </c>
      <c r="B6" s="1">
        <v>4</v>
      </c>
      <c r="D6" s="1">
        <v>5.0999999999999996</v>
      </c>
    </row>
    <row r="7" spans="1:4" x14ac:dyDescent="0.45">
      <c r="A7" s="1">
        <v>2005</v>
      </c>
      <c r="B7" s="1">
        <v>4</v>
      </c>
      <c r="D7" s="1">
        <v>4.5</v>
      </c>
    </row>
    <row r="8" spans="1:4" x14ac:dyDescent="0.45">
      <c r="A8" s="1">
        <v>2006</v>
      </c>
      <c r="B8" s="1">
        <v>4</v>
      </c>
      <c r="D8" s="1">
        <v>3</v>
      </c>
    </row>
    <row r="9" spans="1:4" x14ac:dyDescent="0.45">
      <c r="A9" s="1">
        <v>2007</v>
      </c>
      <c r="B9" s="1">
        <v>4</v>
      </c>
      <c r="D9" s="1">
        <v>2.4</v>
      </c>
    </row>
    <row r="10" spans="1:4" x14ac:dyDescent="0.45">
      <c r="A10" s="1">
        <v>2008</v>
      </c>
      <c r="B10" s="1">
        <v>4</v>
      </c>
      <c r="D10" s="1">
        <v>2.6</v>
      </c>
    </row>
    <row r="11" spans="1:4" x14ac:dyDescent="0.45">
      <c r="A11" s="1">
        <v>2009</v>
      </c>
      <c r="B11" s="1">
        <v>4</v>
      </c>
      <c r="D11" s="1">
        <v>4</v>
      </c>
    </row>
    <row r="12" spans="1:4" x14ac:dyDescent="0.45">
      <c r="A12" s="1">
        <v>2010</v>
      </c>
      <c r="B12" s="1">
        <v>4</v>
      </c>
      <c r="D12" s="1">
        <v>3.7</v>
      </c>
    </row>
    <row r="13" spans="1:4" x14ac:dyDescent="0.45">
      <c r="A13" s="1">
        <v>2011</v>
      </c>
      <c r="B13" s="1">
        <v>4</v>
      </c>
      <c r="D13" s="1">
        <v>2.9</v>
      </c>
    </row>
    <row r="14" spans="1:4" x14ac:dyDescent="0.45">
      <c r="A14" s="1">
        <v>2012</v>
      </c>
      <c r="B14" s="1">
        <v>4</v>
      </c>
      <c r="D14" s="1">
        <v>3.2</v>
      </c>
    </row>
    <row r="15" spans="1:4" x14ac:dyDescent="0.45">
      <c r="A15" s="1">
        <v>2013</v>
      </c>
      <c r="B15" s="1">
        <v>4</v>
      </c>
      <c r="D15" s="1">
        <v>3.1</v>
      </c>
    </row>
    <row r="16" spans="1:4" x14ac:dyDescent="0.45">
      <c r="A16" s="1">
        <v>2014</v>
      </c>
      <c r="B16" s="1">
        <v>4</v>
      </c>
      <c r="D16" s="1">
        <v>2.8</v>
      </c>
    </row>
    <row r="17" spans="1:4" x14ac:dyDescent="0.45">
      <c r="A17" s="1">
        <v>2015</v>
      </c>
      <c r="B17" s="1">
        <v>4</v>
      </c>
      <c r="D17" s="1">
        <v>2.6</v>
      </c>
    </row>
    <row r="18" spans="1:4" x14ac:dyDescent="0.45">
      <c r="A18" s="1">
        <v>2016</v>
      </c>
      <c r="B18" s="1">
        <v>4</v>
      </c>
      <c r="D18" s="1">
        <v>2.6</v>
      </c>
    </row>
    <row r="19" spans="1:4" x14ac:dyDescent="0.45">
      <c r="A19" s="1">
        <v>2017</v>
      </c>
      <c r="B19" s="1">
        <v>4</v>
      </c>
      <c r="D19" s="1">
        <v>2.8</v>
      </c>
    </row>
    <row r="20" spans="1:4" x14ac:dyDescent="0.45">
      <c r="A20" s="1">
        <v>2018</v>
      </c>
      <c r="C20" s="1">
        <v>3</v>
      </c>
      <c r="D20" s="1">
        <v>2.4</v>
      </c>
    </row>
    <row r="21" spans="1:4" x14ac:dyDescent="0.45">
      <c r="A21" s="1">
        <v>2019</v>
      </c>
      <c r="C21" s="1">
        <v>3</v>
      </c>
      <c r="D21" s="1">
        <v>2.8</v>
      </c>
    </row>
    <row r="22" spans="1:4" x14ac:dyDescent="0.45">
      <c r="A22" s="1">
        <v>2020</v>
      </c>
      <c r="C22" s="1">
        <v>3</v>
      </c>
      <c r="D22" s="1">
        <v>3.6</v>
      </c>
    </row>
    <row r="23" spans="1:4" x14ac:dyDescent="0.45">
      <c r="A23" s="1">
        <v>2021</v>
      </c>
      <c r="C23" s="1">
        <v>3</v>
      </c>
      <c r="D23" s="1">
        <v>3.2</v>
      </c>
    </row>
    <row r="24" spans="1:4" x14ac:dyDescent="0.45">
      <c r="A24" s="1">
        <v>2022</v>
      </c>
      <c r="C24" s="1">
        <v>3</v>
      </c>
      <c r="D24" s="1">
        <v>2.6</v>
      </c>
    </row>
    <row r="25" spans="1:4" x14ac:dyDescent="0.45">
      <c r="A25" s="1">
        <v>2023</v>
      </c>
      <c r="C25" s="1">
        <v>3</v>
      </c>
      <c r="D25" s="1">
        <v>2.5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5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1258</v>
      </c>
    </row>
    <row r="3" spans="1:6" x14ac:dyDescent="0.35">
      <c r="A3" s="2" t="s">
        <v>10</v>
      </c>
      <c r="B3" s="2" t="s">
        <v>1253</v>
      </c>
      <c r="C3" s="2" t="s">
        <v>1254</v>
      </c>
      <c r="D3" s="2" t="s">
        <v>1255</v>
      </c>
      <c r="E3" s="2" t="s">
        <v>1256</v>
      </c>
      <c r="F3" s="2" t="s">
        <v>1257</v>
      </c>
    </row>
    <row r="4" spans="1:6" x14ac:dyDescent="0.45">
      <c r="A4" s="1">
        <v>2000</v>
      </c>
      <c r="B4" s="1">
        <v>7.1279999999999992</v>
      </c>
      <c r="C4" s="1">
        <v>272.20100000000002</v>
      </c>
      <c r="D4" s="1">
        <v>77.649000000000001</v>
      </c>
      <c r="E4" s="1">
        <v>120.925</v>
      </c>
      <c r="F4" s="1">
        <v>16.3</v>
      </c>
    </row>
    <row r="5" spans="1:6" x14ac:dyDescent="0.45">
      <c r="A5" s="1">
        <v>2001</v>
      </c>
      <c r="B5" s="1">
        <v>8.1890000000000001</v>
      </c>
      <c r="C5" s="1">
        <v>277.13900000000001</v>
      </c>
      <c r="D5" s="1">
        <v>90.968999999999994</v>
      </c>
      <c r="E5" s="1">
        <v>128.488</v>
      </c>
      <c r="F5" s="1">
        <v>17.059999999999999</v>
      </c>
    </row>
    <row r="6" spans="1:6" x14ac:dyDescent="0.45">
      <c r="A6" s="1">
        <v>2002</v>
      </c>
      <c r="B6" s="1">
        <v>9.3350000000000009</v>
      </c>
      <c r="C6" s="1">
        <v>283.15300000000002</v>
      </c>
      <c r="D6" s="1">
        <v>102.86199999999999</v>
      </c>
      <c r="E6" s="1">
        <v>133.95500000000001</v>
      </c>
      <c r="F6" s="1">
        <v>17.71</v>
      </c>
    </row>
    <row r="7" spans="1:6" x14ac:dyDescent="0.45">
      <c r="A7" s="1">
        <v>2003</v>
      </c>
      <c r="B7" s="1">
        <v>9.9559999999999995</v>
      </c>
      <c r="C7" s="1">
        <v>291.49900000000002</v>
      </c>
      <c r="D7" s="1">
        <v>116.97</v>
      </c>
      <c r="E7" s="1">
        <v>140.154</v>
      </c>
      <c r="F7" s="1">
        <v>18.54</v>
      </c>
    </row>
    <row r="8" spans="1:6" x14ac:dyDescent="0.45">
      <c r="A8" s="1">
        <v>2004</v>
      </c>
      <c r="B8" s="1">
        <v>10.324</v>
      </c>
      <c r="C8" s="1">
        <v>292.06799999999998</v>
      </c>
      <c r="D8" s="1">
        <v>124.5</v>
      </c>
      <c r="E8" s="1">
        <v>115.545</v>
      </c>
      <c r="F8" s="1">
        <v>17.920000000000002</v>
      </c>
    </row>
    <row r="9" spans="1:6" x14ac:dyDescent="0.45">
      <c r="A9" s="1">
        <v>2005</v>
      </c>
      <c r="B9" s="1">
        <v>10.52</v>
      </c>
      <c r="C9" s="1">
        <v>290.44</v>
      </c>
      <c r="D9" s="1">
        <v>132.59399999999999</v>
      </c>
      <c r="E9" s="1">
        <v>122.96899999999999</v>
      </c>
      <c r="F9" s="1">
        <v>18.23</v>
      </c>
    </row>
    <row r="10" spans="1:6" x14ac:dyDescent="0.45">
      <c r="A10" s="1">
        <v>2006</v>
      </c>
      <c r="B10" s="1">
        <v>10.789</v>
      </c>
      <c r="C10" s="1">
        <v>286.96100000000001</v>
      </c>
      <c r="D10" s="1">
        <v>138.83799999999999</v>
      </c>
      <c r="E10" s="1">
        <v>121.74</v>
      </c>
      <c r="F10" s="1">
        <v>18.079999999999998</v>
      </c>
    </row>
    <row r="11" spans="1:6" x14ac:dyDescent="0.45">
      <c r="A11" s="1">
        <v>2007</v>
      </c>
      <c r="B11" s="1">
        <v>10.885999999999999</v>
      </c>
      <c r="C11" s="1">
        <v>284.37700000000001</v>
      </c>
      <c r="D11" s="1">
        <v>140.95500000000001</v>
      </c>
      <c r="E11" s="1">
        <v>126.374</v>
      </c>
      <c r="F11" s="1">
        <v>17.920000000000002</v>
      </c>
    </row>
    <row r="12" spans="1:6" x14ac:dyDescent="0.45">
      <c r="A12" s="1">
        <v>2008</v>
      </c>
      <c r="B12" s="1">
        <v>10.952999999999999</v>
      </c>
      <c r="C12" s="1">
        <v>284.70400000000001</v>
      </c>
      <c r="D12" s="1">
        <v>143.732</v>
      </c>
      <c r="E12" s="1">
        <v>133.541</v>
      </c>
      <c r="F12" s="1">
        <v>17.940000000000001</v>
      </c>
    </row>
    <row r="13" spans="1:6" x14ac:dyDescent="0.45">
      <c r="A13" s="1">
        <v>2009</v>
      </c>
      <c r="B13" s="1">
        <v>10.786</v>
      </c>
      <c r="C13" s="1">
        <v>285.85399999999998</v>
      </c>
      <c r="D13" s="1">
        <v>158.48599999999999</v>
      </c>
      <c r="E13" s="1">
        <v>132.90100000000001</v>
      </c>
      <c r="F13" s="1">
        <v>18.149999999999999</v>
      </c>
    </row>
    <row r="14" spans="1:6" x14ac:dyDescent="0.45">
      <c r="A14" s="1">
        <v>2010</v>
      </c>
      <c r="B14" s="1">
        <v>10.597</v>
      </c>
      <c r="C14" s="1">
        <v>290.70999999999998</v>
      </c>
      <c r="D14" s="1">
        <v>173.23099999999999</v>
      </c>
      <c r="E14" s="1">
        <v>129.38499999999999</v>
      </c>
      <c r="F14" s="1">
        <v>18.37</v>
      </c>
    </row>
    <row r="15" spans="1:6" x14ac:dyDescent="0.45">
      <c r="A15" s="1">
        <v>2011</v>
      </c>
      <c r="B15" s="1">
        <v>10.003</v>
      </c>
      <c r="C15" s="1">
        <v>296.45</v>
      </c>
      <c r="D15" s="1">
        <v>171.64400000000001</v>
      </c>
      <c r="E15" s="1">
        <v>123.324</v>
      </c>
      <c r="F15" s="1">
        <v>18.05</v>
      </c>
    </row>
    <row r="16" spans="1:6" x14ac:dyDescent="0.45">
      <c r="A16" s="1">
        <v>2012</v>
      </c>
      <c r="B16" s="1">
        <v>9.9120000000000008</v>
      </c>
      <c r="C16" s="1">
        <v>300.04300000000001</v>
      </c>
      <c r="D16" s="1">
        <v>166.065</v>
      </c>
      <c r="E16" s="1">
        <v>123.846</v>
      </c>
      <c r="F16" s="1">
        <v>17.78</v>
      </c>
    </row>
    <row r="17" spans="1:6" x14ac:dyDescent="0.45">
      <c r="A17" s="1">
        <v>2013</v>
      </c>
      <c r="B17" s="1">
        <v>9.9660000000000011</v>
      </c>
      <c r="C17" s="1">
        <v>296.31799999999998</v>
      </c>
      <c r="D17" s="1">
        <v>162.21100000000001</v>
      </c>
      <c r="E17" s="1">
        <v>125.026</v>
      </c>
      <c r="F17" s="1">
        <v>17.45</v>
      </c>
    </row>
    <row r="18" spans="1:6" x14ac:dyDescent="0.45">
      <c r="A18" s="1">
        <v>2014</v>
      </c>
      <c r="B18" s="1">
        <v>10.247999999999999</v>
      </c>
      <c r="C18" s="1">
        <v>302.22699999999998</v>
      </c>
      <c r="D18" s="1">
        <v>150.21899999999999</v>
      </c>
      <c r="E18" s="1">
        <v>128.017</v>
      </c>
      <c r="F18" s="1">
        <v>17.13</v>
      </c>
    </row>
    <row r="19" spans="1:6" x14ac:dyDescent="0.45">
      <c r="A19" s="1">
        <v>2015</v>
      </c>
      <c r="B19" s="1">
        <v>9.4350000000000005</v>
      </c>
      <c r="C19" s="1">
        <v>305.87900000000002</v>
      </c>
      <c r="D19" s="1">
        <v>147.59100000000001</v>
      </c>
      <c r="E19" s="1">
        <v>128.63900000000001</v>
      </c>
      <c r="F19" s="1">
        <v>17.05</v>
      </c>
    </row>
    <row r="20" spans="1:6" x14ac:dyDescent="0.45">
      <c r="A20" s="1">
        <v>2016</v>
      </c>
      <c r="B20" s="1">
        <v>9.8160000000000007</v>
      </c>
      <c r="C20" s="1">
        <v>309.10500000000002</v>
      </c>
      <c r="D20" s="1">
        <v>145.21</v>
      </c>
      <c r="E20" s="1">
        <v>129.501</v>
      </c>
      <c r="F20" s="1">
        <v>17.02</v>
      </c>
    </row>
    <row r="21" spans="1:6" x14ac:dyDescent="0.45">
      <c r="A21" s="1">
        <v>2017</v>
      </c>
      <c r="B21" s="1">
        <v>9.5519999999999996</v>
      </c>
      <c r="C21" s="1">
        <v>316.99</v>
      </c>
      <c r="D21" s="1">
        <v>139.60300000000001</v>
      </c>
      <c r="E21" s="1">
        <v>125.494</v>
      </c>
      <c r="F21" s="1">
        <v>16.86</v>
      </c>
    </row>
    <row r="22" spans="1:6" x14ac:dyDescent="0.45">
      <c r="A22" s="1">
        <v>2018</v>
      </c>
      <c r="B22" s="1">
        <v>9.4720000000000013</v>
      </c>
      <c r="C22" s="1">
        <v>330.48700000000002</v>
      </c>
      <c r="D22" s="1">
        <v>122.956</v>
      </c>
      <c r="E22" s="1">
        <v>123.72499999999999</v>
      </c>
      <c r="F22" s="1">
        <v>16.59</v>
      </c>
    </row>
    <row r="23" spans="1:6" x14ac:dyDescent="0.45">
      <c r="A23" s="1">
        <v>2019</v>
      </c>
      <c r="B23" s="1">
        <v>15.464</v>
      </c>
      <c r="C23" s="1">
        <v>338.97500000000002</v>
      </c>
      <c r="D23" s="1">
        <v>113.226</v>
      </c>
      <c r="E23" s="1">
        <v>125.181</v>
      </c>
      <c r="F23" s="1">
        <v>16.55</v>
      </c>
    </row>
    <row r="24" spans="1:6" x14ac:dyDescent="0.45">
      <c r="A24" s="1">
        <v>2020</v>
      </c>
      <c r="B24" s="1">
        <v>10.65</v>
      </c>
      <c r="C24" s="1">
        <v>348.233</v>
      </c>
      <c r="D24" s="1">
        <v>123.49</v>
      </c>
      <c r="E24" s="1">
        <v>136.40799999999999</v>
      </c>
      <c r="F24" s="1">
        <v>17.36</v>
      </c>
    </row>
    <row r="25" spans="1:6" x14ac:dyDescent="0.45">
      <c r="A25" s="1">
        <v>2021</v>
      </c>
      <c r="B25" s="1">
        <v>10.455</v>
      </c>
      <c r="C25" s="1">
        <v>351.61099999999999</v>
      </c>
      <c r="D25" s="1">
        <v>131.44399999999999</v>
      </c>
      <c r="E25" s="1">
        <v>134.971</v>
      </c>
      <c r="F25" s="1">
        <v>17.57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5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1264</v>
      </c>
    </row>
    <row r="3" spans="1:3" x14ac:dyDescent="0.35">
      <c r="A3" s="2" t="s">
        <v>1261</v>
      </c>
      <c r="B3" s="2" t="s">
        <v>1262</v>
      </c>
      <c r="C3" s="2" t="s">
        <v>1263</v>
      </c>
    </row>
    <row r="4" spans="1:3" x14ac:dyDescent="0.45">
      <c r="A4" s="1" t="s">
        <v>1259</v>
      </c>
      <c r="B4" s="1">
        <v>25.6</v>
      </c>
      <c r="C4" s="1">
        <v>74.400000000000006</v>
      </c>
    </row>
    <row r="5" spans="1:3" x14ac:dyDescent="0.45">
      <c r="A5" s="1" t="s">
        <v>1260</v>
      </c>
      <c r="B5" s="1">
        <v>9.69</v>
      </c>
      <c r="C5" s="1">
        <v>90.31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7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1271</v>
      </c>
    </row>
    <row r="3" spans="1:5" x14ac:dyDescent="0.35">
      <c r="A3" s="2" t="s">
        <v>2</v>
      </c>
      <c r="B3" s="2" t="s">
        <v>1267</v>
      </c>
      <c r="C3" s="2" t="s">
        <v>1268</v>
      </c>
      <c r="D3" s="2" t="s">
        <v>1269</v>
      </c>
      <c r="E3" s="2" t="s">
        <v>1270</v>
      </c>
    </row>
    <row r="4" spans="1:5" x14ac:dyDescent="0.45">
      <c r="A4" s="1">
        <v>2000</v>
      </c>
      <c r="B4" s="1">
        <v>4.5</v>
      </c>
      <c r="D4" s="1">
        <v>2.8</v>
      </c>
    </row>
    <row r="5" spans="1:5" x14ac:dyDescent="0.45">
      <c r="A5" s="1">
        <v>2001</v>
      </c>
      <c r="B5" s="1">
        <v>5.3</v>
      </c>
      <c r="D5" s="1">
        <v>2.8</v>
      </c>
    </row>
    <row r="6" spans="1:5" x14ac:dyDescent="0.45">
      <c r="A6" s="1">
        <v>2002</v>
      </c>
      <c r="B6" s="1">
        <v>5.4</v>
      </c>
      <c r="D6" s="1">
        <v>3.3</v>
      </c>
    </row>
    <row r="7" spans="1:5" x14ac:dyDescent="0.45">
      <c r="A7" s="1">
        <v>2003</v>
      </c>
      <c r="B7" s="1">
        <v>4.5</v>
      </c>
      <c r="D7" s="1">
        <v>4.0999999999999996</v>
      </c>
    </row>
    <row r="8" spans="1:5" x14ac:dyDescent="0.45">
      <c r="A8" s="1">
        <v>2004</v>
      </c>
      <c r="B8" s="1">
        <v>3.5</v>
      </c>
      <c r="D8" s="1">
        <v>4</v>
      </c>
    </row>
    <row r="9" spans="1:5" x14ac:dyDescent="0.45">
      <c r="A9" s="1">
        <v>2005</v>
      </c>
      <c r="B9" s="1">
        <v>3.3</v>
      </c>
      <c r="D9" s="1">
        <v>3.5</v>
      </c>
    </row>
    <row r="10" spans="1:5" x14ac:dyDescent="0.45">
      <c r="A10" s="1">
        <v>2006</v>
      </c>
      <c r="B10" s="1">
        <v>4.0999999999999996</v>
      </c>
      <c r="D10" s="1">
        <v>2.6</v>
      </c>
    </row>
    <row r="11" spans="1:5" x14ac:dyDescent="0.45">
      <c r="A11" s="1">
        <v>2007</v>
      </c>
      <c r="B11" s="1">
        <v>5.4</v>
      </c>
      <c r="D11" s="1">
        <v>1.9</v>
      </c>
    </row>
    <row r="12" spans="1:5" x14ac:dyDescent="0.45">
      <c r="A12" s="1">
        <v>2008</v>
      </c>
      <c r="B12" s="1">
        <v>6.3</v>
      </c>
      <c r="D12" s="1">
        <v>1.7</v>
      </c>
    </row>
    <row r="13" spans="1:5" x14ac:dyDescent="0.45">
      <c r="A13" s="1">
        <v>2009</v>
      </c>
      <c r="B13" s="1">
        <v>4.2</v>
      </c>
      <c r="D13" s="1">
        <v>2.8</v>
      </c>
    </row>
    <row r="14" spans="1:5" x14ac:dyDescent="0.45">
      <c r="A14" s="1">
        <v>2010</v>
      </c>
      <c r="B14" s="1">
        <v>3.7</v>
      </c>
      <c r="D14" s="1">
        <v>2.9</v>
      </c>
    </row>
    <row r="15" spans="1:5" x14ac:dyDescent="0.45">
      <c r="A15" s="1">
        <v>2011</v>
      </c>
      <c r="B15" s="1">
        <v>4.2</v>
      </c>
      <c r="D15" s="1">
        <v>2.7</v>
      </c>
    </row>
    <row r="16" spans="1:5" x14ac:dyDescent="0.45">
      <c r="A16" s="1">
        <v>2012</v>
      </c>
      <c r="B16" s="1">
        <v>4</v>
      </c>
      <c r="D16" s="1">
        <v>2.5</v>
      </c>
    </row>
    <row r="17" spans="1:5" x14ac:dyDescent="0.45">
      <c r="A17" s="1">
        <v>2013</v>
      </c>
      <c r="B17" s="1">
        <v>3.9</v>
      </c>
      <c r="D17" s="1">
        <v>2.7</v>
      </c>
    </row>
    <row r="18" spans="1:5" x14ac:dyDescent="0.45">
      <c r="A18" s="1">
        <v>2014</v>
      </c>
      <c r="B18" s="1">
        <v>3.1</v>
      </c>
      <c r="D18" s="1">
        <v>2.9</v>
      </c>
    </row>
    <row r="19" spans="1:5" x14ac:dyDescent="0.45">
      <c r="A19" s="1">
        <v>2015</v>
      </c>
      <c r="B19" s="1">
        <v>2.8</v>
      </c>
      <c r="D19" s="1">
        <v>3</v>
      </c>
    </row>
    <row r="20" spans="1:5" x14ac:dyDescent="0.45">
      <c r="A20" s="1">
        <v>2016</v>
      </c>
      <c r="B20" s="1">
        <v>1.7</v>
      </c>
      <c r="D20" s="1">
        <v>3.2</v>
      </c>
    </row>
    <row r="21" spans="1:5" x14ac:dyDescent="0.45">
      <c r="A21" s="1">
        <v>2017</v>
      </c>
      <c r="B21" s="1">
        <v>2.2999999999999998</v>
      </c>
      <c r="D21" s="1">
        <v>2.8</v>
      </c>
    </row>
    <row r="22" spans="1:5" x14ac:dyDescent="0.45">
      <c r="A22" s="1">
        <v>2018</v>
      </c>
      <c r="B22" s="1">
        <v>2.8</v>
      </c>
      <c r="D22" s="1">
        <v>2.4</v>
      </c>
    </row>
    <row r="23" spans="1:5" x14ac:dyDescent="0.45">
      <c r="A23" s="1">
        <v>2019</v>
      </c>
      <c r="B23" s="1">
        <v>3.5</v>
      </c>
      <c r="D23" s="1">
        <v>2.2000000000000002</v>
      </c>
    </row>
    <row r="24" spans="1:5" x14ac:dyDescent="0.45">
      <c r="A24" s="1">
        <v>2020</v>
      </c>
      <c r="B24" s="1">
        <v>3.1</v>
      </c>
      <c r="D24" s="1">
        <v>4.9000000000000004</v>
      </c>
    </row>
    <row r="25" spans="1:5" x14ac:dyDescent="0.45">
      <c r="A25" s="1">
        <v>2021</v>
      </c>
      <c r="B25" s="1">
        <v>3.5</v>
      </c>
      <c r="D25" s="1">
        <v>3.1</v>
      </c>
      <c r="E25" s="1" t="s">
        <v>1265</v>
      </c>
    </row>
    <row r="26" spans="1:5" x14ac:dyDescent="0.45">
      <c r="A26" s="1">
        <v>2022</v>
      </c>
      <c r="C26" s="1">
        <v>3.9</v>
      </c>
      <c r="E26" s="1" t="s">
        <v>1266</v>
      </c>
    </row>
    <row r="27" spans="1:5" x14ac:dyDescent="0.45">
      <c r="A27" s="1">
        <v>2023</v>
      </c>
      <c r="C27" s="1">
        <v>4.2</v>
      </c>
      <c r="E27" s="1" t="s">
        <v>1266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"/>
  <sheetViews>
    <sheetView workbookViewId="0"/>
  </sheetViews>
  <sheetFormatPr baseColWidth="10" defaultColWidth="9.1796875" defaultRowHeight="16.5" x14ac:dyDescent="0.45"/>
  <cols>
    <col min="1" max="7" width="20.7265625" style="1" customWidth="1"/>
  </cols>
  <sheetData>
    <row r="1" spans="1:7" x14ac:dyDescent="0.45">
      <c r="A1" s="2" t="s">
        <v>1276</v>
      </c>
    </row>
    <row r="3" spans="1:7" x14ac:dyDescent="0.35">
      <c r="A3" s="2" t="s">
        <v>10</v>
      </c>
      <c r="B3" s="2" t="s">
        <v>72</v>
      </c>
      <c r="C3" s="2" t="s">
        <v>76</v>
      </c>
      <c r="D3" s="2" t="s">
        <v>75</v>
      </c>
      <c r="E3" s="2" t="s">
        <v>1274</v>
      </c>
      <c r="F3" s="2" t="s">
        <v>1275</v>
      </c>
      <c r="G3" s="2" t="s">
        <v>114</v>
      </c>
    </row>
    <row r="4" spans="1:7" x14ac:dyDescent="0.45">
      <c r="A4" s="1" t="s">
        <v>1272</v>
      </c>
      <c r="B4" s="1">
        <v>3.2</v>
      </c>
      <c r="C4" s="1">
        <v>1.7</v>
      </c>
      <c r="D4" s="1">
        <v>2.2000000000000002</v>
      </c>
      <c r="E4" s="1">
        <v>1.1000000000000001</v>
      </c>
      <c r="F4" s="1">
        <v>0.2</v>
      </c>
      <c r="G4" s="1">
        <v>1.2</v>
      </c>
    </row>
    <row r="5" spans="1:7" x14ac:dyDescent="0.45">
      <c r="A5" s="1" t="s">
        <v>1273</v>
      </c>
      <c r="B5" s="1">
        <v>1.2</v>
      </c>
      <c r="C5" s="1">
        <v>1.1000000000000001</v>
      </c>
      <c r="D5" s="1">
        <v>1.4</v>
      </c>
      <c r="E5" s="1">
        <v>1.3</v>
      </c>
      <c r="F5" s="1">
        <v>1.1000000000000001</v>
      </c>
      <c r="G5" s="1">
        <v>0.8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1280</v>
      </c>
    </row>
    <row r="3" spans="1:4" x14ac:dyDescent="0.35">
      <c r="A3" s="2" t="s">
        <v>2</v>
      </c>
      <c r="B3" s="2" t="s">
        <v>1277</v>
      </c>
      <c r="C3" s="2" t="s">
        <v>1278</v>
      </c>
      <c r="D3" s="2" t="s">
        <v>1279</v>
      </c>
    </row>
    <row r="4" spans="1:4" x14ac:dyDescent="0.45">
      <c r="A4" s="1">
        <v>2011</v>
      </c>
      <c r="B4" s="1">
        <v>153</v>
      </c>
      <c r="C4" s="1">
        <v>53</v>
      </c>
      <c r="D4" s="1">
        <v>210</v>
      </c>
    </row>
    <row r="5" spans="1:4" x14ac:dyDescent="0.45">
      <c r="A5" s="1">
        <v>2012</v>
      </c>
      <c r="B5" s="1">
        <v>148</v>
      </c>
      <c r="C5" s="1">
        <v>49</v>
      </c>
      <c r="D5" s="1">
        <v>274</v>
      </c>
    </row>
    <row r="6" spans="1:4" x14ac:dyDescent="0.45">
      <c r="A6" s="1">
        <v>2013</v>
      </c>
      <c r="B6" s="1">
        <v>81</v>
      </c>
      <c r="C6" s="1">
        <v>81</v>
      </c>
      <c r="D6" s="1">
        <v>289</v>
      </c>
    </row>
    <row r="7" spans="1:4" x14ac:dyDescent="0.45">
      <c r="A7" s="1">
        <v>2014</v>
      </c>
      <c r="B7" s="1">
        <v>0</v>
      </c>
      <c r="C7" s="1">
        <v>84</v>
      </c>
      <c r="D7" s="1">
        <v>344</v>
      </c>
    </row>
    <row r="8" spans="1:4" x14ac:dyDescent="0.45">
      <c r="A8" s="1">
        <v>2015</v>
      </c>
      <c r="B8" s="1">
        <v>0</v>
      </c>
      <c r="C8" s="1">
        <v>91</v>
      </c>
      <c r="D8" s="1">
        <v>322</v>
      </c>
    </row>
    <row r="9" spans="1:4" x14ac:dyDescent="0.45">
      <c r="A9" s="1">
        <v>2016</v>
      </c>
      <c r="B9" s="1">
        <v>0</v>
      </c>
      <c r="C9" s="1">
        <v>88</v>
      </c>
      <c r="D9" s="1">
        <v>377</v>
      </c>
    </row>
    <row r="10" spans="1:4" x14ac:dyDescent="0.45">
      <c r="A10" s="1">
        <v>2017</v>
      </c>
      <c r="B10" s="1">
        <v>0</v>
      </c>
      <c r="C10" s="1">
        <v>74</v>
      </c>
      <c r="D10" s="1">
        <v>390</v>
      </c>
    </row>
    <row r="11" spans="1:4" x14ac:dyDescent="0.45">
      <c r="A11" s="1">
        <v>2018</v>
      </c>
      <c r="B11" s="1">
        <v>0</v>
      </c>
      <c r="C11" s="1">
        <v>66</v>
      </c>
      <c r="D11" s="1">
        <v>400</v>
      </c>
    </row>
    <row r="12" spans="1:4" x14ac:dyDescent="0.45">
      <c r="A12" s="1">
        <v>2019</v>
      </c>
      <c r="B12" s="1">
        <v>0</v>
      </c>
      <c r="C12" s="1">
        <v>58</v>
      </c>
      <c r="D12" s="1">
        <v>394</v>
      </c>
    </row>
    <row r="13" spans="1:4" x14ac:dyDescent="0.45">
      <c r="A13" s="1">
        <v>2020</v>
      </c>
      <c r="B13" s="1">
        <v>0</v>
      </c>
      <c r="C13" s="1">
        <v>61</v>
      </c>
      <c r="D13" s="1">
        <v>469</v>
      </c>
    </row>
    <row r="14" spans="1:4" x14ac:dyDescent="0.45">
      <c r="A14" s="1">
        <v>2021</v>
      </c>
      <c r="B14" s="1">
        <v>0</v>
      </c>
      <c r="C14" s="1">
        <v>56</v>
      </c>
      <c r="D14" s="1">
        <v>466</v>
      </c>
    </row>
    <row r="15" spans="1:4" x14ac:dyDescent="0.45">
      <c r="A15" s="1">
        <v>2022</v>
      </c>
      <c r="B15" s="1">
        <v>0</v>
      </c>
      <c r="C15" s="1">
        <v>56</v>
      </c>
      <c r="D15" s="1">
        <v>466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1105"/>
  <sheetViews>
    <sheetView workbookViewId="0"/>
  </sheetViews>
  <sheetFormatPr baseColWidth="10" defaultColWidth="9.1796875" defaultRowHeight="16.5" x14ac:dyDescent="0.45"/>
  <cols>
    <col min="1" max="2" width="20.7265625" style="1" customWidth="1"/>
  </cols>
  <sheetData>
    <row r="1" spans="1:2" x14ac:dyDescent="0.45">
      <c r="A1" s="2" t="s">
        <v>2349</v>
      </c>
    </row>
    <row r="3" spans="1:2" x14ac:dyDescent="0.35">
      <c r="A3" s="2" t="s">
        <v>571</v>
      </c>
      <c r="B3" s="2" t="s">
        <v>2348</v>
      </c>
    </row>
    <row r="4" spans="1:2" x14ac:dyDescent="0.45">
      <c r="A4" s="1" t="s">
        <v>1281</v>
      </c>
      <c r="B4" s="1">
        <v>270</v>
      </c>
    </row>
    <row r="5" spans="1:2" x14ac:dyDescent="0.45">
      <c r="A5" s="1" t="s">
        <v>1282</v>
      </c>
      <c r="B5" s="1">
        <v>278</v>
      </c>
    </row>
    <row r="6" spans="1:2" x14ac:dyDescent="0.45">
      <c r="A6" s="1" t="s">
        <v>1283</v>
      </c>
      <c r="B6" s="1">
        <v>280</v>
      </c>
    </row>
    <row r="7" spans="1:2" x14ac:dyDescent="0.45">
      <c r="A7" s="1" t="s">
        <v>1284</v>
      </c>
      <c r="B7" s="1">
        <v>272</v>
      </c>
    </row>
    <row r="8" spans="1:2" x14ac:dyDescent="0.45">
      <c r="A8" s="1" t="s">
        <v>1285</v>
      </c>
      <c r="B8" s="1">
        <v>280</v>
      </c>
    </row>
    <row r="9" spans="1:2" x14ac:dyDescent="0.45">
      <c r="A9" s="1" t="s">
        <v>1286</v>
      </c>
      <c r="B9" s="1">
        <v>281</v>
      </c>
    </row>
    <row r="10" spans="1:2" x14ac:dyDescent="0.45">
      <c r="A10" s="1" t="s">
        <v>1287</v>
      </c>
      <c r="B10" s="1">
        <v>281</v>
      </c>
    </row>
    <row r="11" spans="1:2" x14ac:dyDescent="0.45">
      <c r="A11" s="1" t="s">
        <v>1288</v>
      </c>
      <c r="B11" s="1">
        <v>290</v>
      </c>
    </row>
    <row r="12" spans="1:2" x14ac:dyDescent="0.45">
      <c r="A12" s="1" t="s">
        <v>1289</v>
      </c>
      <c r="B12" s="1">
        <v>298</v>
      </c>
    </row>
    <row r="13" spans="1:2" x14ac:dyDescent="0.45">
      <c r="A13" s="1" t="s">
        <v>1290</v>
      </c>
      <c r="B13" s="1">
        <v>303</v>
      </c>
    </row>
    <row r="14" spans="1:2" x14ac:dyDescent="0.45">
      <c r="A14" s="1" t="s">
        <v>1291</v>
      </c>
      <c r="B14" s="1">
        <v>308</v>
      </c>
    </row>
    <row r="15" spans="1:2" x14ac:dyDescent="0.45">
      <c r="A15" s="1" t="s">
        <v>1292</v>
      </c>
      <c r="B15" s="1">
        <v>317</v>
      </c>
    </row>
    <row r="16" spans="1:2" x14ac:dyDescent="0.45">
      <c r="A16" s="1" t="s">
        <v>733</v>
      </c>
      <c r="B16" s="1">
        <v>327</v>
      </c>
    </row>
    <row r="17" spans="1:2" x14ac:dyDescent="0.45">
      <c r="A17" s="1" t="s">
        <v>1293</v>
      </c>
      <c r="B17" s="1">
        <v>309</v>
      </c>
    </row>
    <row r="18" spans="1:2" x14ac:dyDescent="0.45">
      <c r="A18" s="1" t="s">
        <v>1294</v>
      </c>
      <c r="B18" s="1">
        <v>301</v>
      </c>
    </row>
    <row r="19" spans="1:2" x14ac:dyDescent="0.45">
      <c r="A19" s="1" t="s">
        <v>1295</v>
      </c>
      <c r="B19" s="1">
        <v>290</v>
      </c>
    </row>
    <row r="20" spans="1:2" x14ac:dyDescent="0.45">
      <c r="A20" s="1" t="s">
        <v>1296</v>
      </c>
      <c r="B20" s="1">
        <v>269</v>
      </c>
    </row>
    <row r="21" spans="1:2" x14ac:dyDescent="0.45">
      <c r="A21" s="1" t="s">
        <v>1297</v>
      </c>
      <c r="B21" s="1">
        <v>259</v>
      </c>
    </row>
    <row r="22" spans="1:2" x14ac:dyDescent="0.45">
      <c r="A22" s="1" t="s">
        <v>1298</v>
      </c>
      <c r="B22" s="1">
        <v>271</v>
      </c>
    </row>
    <row r="23" spans="1:2" x14ac:dyDescent="0.45">
      <c r="A23" s="1" t="s">
        <v>1299</v>
      </c>
      <c r="B23" s="1">
        <v>280</v>
      </c>
    </row>
    <row r="24" spans="1:2" x14ac:dyDescent="0.45">
      <c r="A24" s="1" t="s">
        <v>1300</v>
      </c>
      <c r="B24" s="1">
        <v>286</v>
      </c>
    </row>
    <row r="25" spans="1:2" x14ac:dyDescent="0.45">
      <c r="A25" s="1" t="s">
        <v>1301</v>
      </c>
      <c r="B25" s="1">
        <v>284</v>
      </c>
    </row>
    <row r="26" spans="1:2" x14ac:dyDescent="0.45">
      <c r="A26" s="1" t="s">
        <v>1302</v>
      </c>
      <c r="B26" s="1">
        <v>271</v>
      </c>
    </row>
    <row r="27" spans="1:2" x14ac:dyDescent="0.45">
      <c r="A27" s="1" t="s">
        <v>1303</v>
      </c>
      <c r="B27" s="1">
        <v>278</v>
      </c>
    </row>
    <row r="28" spans="1:2" x14ac:dyDescent="0.45">
      <c r="A28" s="1" t="s">
        <v>1304</v>
      </c>
      <c r="B28" s="1">
        <v>289</v>
      </c>
    </row>
    <row r="29" spans="1:2" x14ac:dyDescent="0.45">
      <c r="A29" s="1" t="s">
        <v>1305</v>
      </c>
      <c r="B29" s="1">
        <v>273</v>
      </c>
    </row>
    <row r="30" spans="1:2" x14ac:dyDescent="0.45">
      <c r="A30" s="1" t="s">
        <v>1306</v>
      </c>
      <c r="B30" s="1">
        <v>264</v>
      </c>
    </row>
    <row r="31" spans="1:2" x14ac:dyDescent="0.45">
      <c r="A31" s="1" t="s">
        <v>1307</v>
      </c>
      <c r="B31" s="1">
        <v>268</v>
      </c>
    </row>
    <row r="32" spans="1:2" x14ac:dyDescent="0.45">
      <c r="A32" s="1" t="s">
        <v>1308</v>
      </c>
      <c r="B32" s="1">
        <v>255</v>
      </c>
    </row>
    <row r="33" spans="1:2" x14ac:dyDescent="0.45">
      <c r="A33" s="1" t="s">
        <v>1309</v>
      </c>
      <c r="B33" s="1">
        <v>223</v>
      </c>
    </row>
    <row r="34" spans="1:2" x14ac:dyDescent="0.45">
      <c r="A34" s="1" t="s">
        <v>1310</v>
      </c>
      <c r="B34" s="1">
        <v>222</v>
      </c>
    </row>
    <row r="35" spans="1:2" x14ac:dyDescent="0.45">
      <c r="A35" s="1" t="s">
        <v>1311</v>
      </c>
      <c r="B35" s="1">
        <v>221</v>
      </c>
    </row>
    <row r="36" spans="1:2" x14ac:dyDescent="0.45">
      <c r="A36" s="1" t="s">
        <v>1312</v>
      </c>
      <c r="B36" s="1">
        <v>202</v>
      </c>
    </row>
    <row r="37" spans="1:2" x14ac:dyDescent="0.45">
      <c r="A37" s="1" t="s">
        <v>1313</v>
      </c>
      <c r="B37" s="1">
        <v>205</v>
      </c>
    </row>
    <row r="38" spans="1:2" x14ac:dyDescent="0.45">
      <c r="A38" s="1" t="s">
        <v>1314</v>
      </c>
      <c r="B38" s="1">
        <v>193</v>
      </c>
    </row>
    <row r="39" spans="1:2" x14ac:dyDescent="0.45">
      <c r="A39" s="1" t="s">
        <v>1315</v>
      </c>
      <c r="B39" s="1">
        <v>193</v>
      </c>
    </row>
    <row r="40" spans="1:2" x14ac:dyDescent="0.45">
      <c r="A40" s="1" t="s">
        <v>1316</v>
      </c>
      <c r="B40" s="1">
        <v>204</v>
      </c>
    </row>
    <row r="41" spans="1:2" x14ac:dyDescent="0.45">
      <c r="A41" s="1" t="s">
        <v>1317</v>
      </c>
      <c r="B41" s="1">
        <v>215</v>
      </c>
    </row>
    <row r="42" spans="1:2" x14ac:dyDescent="0.45">
      <c r="A42" s="1" t="s">
        <v>1318</v>
      </c>
      <c r="B42" s="1">
        <v>218</v>
      </c>
    </row>
    <row r="43" spans="1:2" x14ac:dyDescent="0.45">
      <c r="A43" s="1" t="s">
        <v>1319</v>
      </c>
      <c r="B43" s="1">
        <v>192</v>
      </c>
    </row>
    <row r="44" spans="1:2" x14ac:dyDescent="0.45">
      <c r="A44" s="1" t="s">
        <v>1320</v>
      </c>
      <c r="B44" s="1">
        <v>169</v>
      </c>
    </row>
    <row r="45" spans="1:2" x14ac:dyDescent="0.45">
      <c r="A45" s="1" t="s">
        <v>1321</v>
      </c>
      <c r="B45" s="1">
        <v>143</v>
      </c>
    </row>
    <row r="46" spans="1:2" x14ac:dyDescent="0.45">
      <c r="A46" s="1" t="s">
        <v>1322</v>
      </c>
      <c r="B46" s="1">
        <v>142</v>
      </c>
    </row>
    <row r="47" spans="1:2" x14ac:dyDescent="0.45">
      <c r="A47" s="1" t="s">
        <v>1323</v>
      </c>
      <c r="B47" s="1">
        <v>127</v>
      </c>
    </row>
    <row r="48" spans="1:2" x14ac:dyDescent="0.45">
      <c r="A48" s="1" t="s">
        <v>1324</v>
      </c>
      <c r="B48" s="1">
        <v>104</v>
      </c>
    </row>
    <row r="49" spans="1:2" x14ac:dyDescent="0.45">
      <c r="A49" s="1" t="s">
        <v>1325</v>
      </c>
      <c r="B49" s="1">
        <v>113</v>
      </c>
    </row>
    <row r="50" spans="1:2" x14ac:dyDescent="0.45">
      <c r="A50" s="1" t="s">
        <v>1326</v>
      </c>
      <c r="B50" s="1">
        <v>117</v>
      </c>
    </row>
    <row r="51" spans="1:2" x14ac:dyDescent="0.45">
      <c r="A51" s="1" t="s">
        <v>1327</v>
      </c>
      <c r="B51" s="1">
        <v>135</v>
      </c>
    </row>
    <row r="52" spans="1:2" x14ac:dyDescent="0.45">
      <c r="A52" s="1" t="s">
        <v>1328</v>
      </c>
      <c r="B52" s="1">
        <v>147</v>
      </c>
    </row>
    <row r="53" spans="1:2" x14ac:dyDescent="0.45">
      <c r="A53" s="1" t="s">
        <v>1329</v>
      </c>
      <c r="B53" s="1">
        <v>147</v>
      </c>
    </row>
    <row r="54" spans="1:2" x14ac:dyDescent="0.45">
      <c r="A54" s="1" t="s">
        <v>1330</v>
      </c>
      <c r="B54" s="1">
        <v>134</v>
      </c>
    </row>
    <row r="55" spans="1:2" x14ac:dyDescent="0.45">
      <c r="A55" s="1" t="s">
        <v>1331</v>
      </c>
      <c r="B55" s="1">
        <v>148</v>
      </c>
    </row>
    <row r="56" spans="1:2" x14ac:dyDescent="0.45">
      <c r="A56" s="1" t="s">
        <v>1332</v>
      </c>
      <c r="B56" s="1">
        <v>155</v>
      </c>
    </row>
    <row r="57" spans="1:2" x14ac:dyDescent="0.45">
      <c r="A57" s="1" t="s">
        <v>1333</v>
      </c>
      <c r="B57" s="1">
        <v>162</v>
      </c>
    </row>
    <row r="58" spans="1:2" x14ac:dyDescent="0.45">
      <c r="A58" s="1" t="s">
        <v>1334</v>
      </c>
      <c r="B58" s="1">
        <v>162</v>
      </c>
    </row>
    <row r="59" spans="1:2" x14ac:dyDescent="0.45">
      <c r="A59" s="1" t="s">
        <v>1335</v>
      </c>
      <c r="B59" s="1">
        <v>167</v>
      </c>
    </row>
    <row r="60" spans="1:2" x14ac:dyDescent="0.45">
      <c r="A60" s="1" t="s">
        <v>1336</v>
      </c>
      <c r="B60" s="1">
        <v>176</v>
      </c>
    </row>
    <row r="61" spans="1:2" x14ac:dyDescent="0.45">
      <c r="A61" s="1" t="s">
        <v>1337</v>
      </c>
      <c r="B61" s="1">
        <v>177</v>
      </c>
    </row>
    <row r="62" spans="1:2" x14ac:dyDescent="0.45">
      <c r="A62" s="1" t="s">
        <v>1338</v>
      </c>
      <c r="B62" s="1">
        <v>179</v>
      </c>
    </row>
    <row r="63" spans="1:2" x14ac:dyDescent="0.45">
      <c r="A63" s="1" t="s">
        <v>1339</v>
      </c>
      <c r="B63" s="1">
        <v>183</v>
      </c>
    </row>
    <row r="64" spans="1:2" x14ac:dyDescent="0.45">
      <c r="A64" s="1" t="s">
        <v>1340</v>
      </c>
      <c r="B64" s="1">
        <v>162</v>
      </c>
    </row>
    <row r="65" spans="1:2" x14ac:dyDescent="0.45">
      <c r="A65" s="1" t="s">
        <v>1341</v>
      </c>
      <c r="B65" s="1">
        <v>162</v>
      </c>
    </row>
    <row r="66" spans="1:2" x14ac:dyDescent="0.45">
      <c r="A66" s="1" t="s">
        <v>1342</v>
      </c>
      <c r="B66" s="1">
        <v>157</v>
      </c>
    </row>
    <row r="67" spans="1:2" x14ac:dyDescent="0.45">
      <c r="A67" s="1" t="s">
        <v>1343</v>
      </c>
      <c r="B67" s="1">
        <v>162</v>
      </c>
    </row>
    <row r="68" spans="1:2" x14ac:dyDescent="0.45">
      <c r="A68" s="1" t="s">
        <v>1344</v>
      </c>
      <c r="B68" s="1">
        <v>162</v>
      </c>
    </row>
    <row r="69" spans="1:2" x14ac:dyDescent="0.45">
      <c r="A69" s="1" t="s">
        <v>1345</v>
      </c>
      <c r="B69" s="1">
        <v>166</v>
      </c>
    </row>
    <row r="70" spans="1:2" x14ac:dyDescent="0.45">
      <c r="A70" s="1" t="s">
        <v>1346</v>
      </c>
      <c r="B70" s="1">
        <v>177</v>
      </c>
    </row>
    <row r="71" spans="1:2" x14ac:dyDescent="0.45">
      <c r="A71" s="1" t="s">
        <v>1347</v>
      </c>
      <c r="B71" s="1">
        <v>174</v>
      </c>
    </row>
    <row r="72" spans="1:2" x14ac:dyDescent="0.45">
      <c r="A72" s="1" t="s">
        <v>1348</v>
      </c>
      <c r="B72" s="1">
        <v>164</v>
      </c>
    </row>
    <row r="73" spans="1:2" x14ac:dyDescent="0.45">
      <c r="A73" s="1" t="s">
        <v>1349</v>
      </c>
      <c r="B73" s="1">
        <v>168</v>
      </c>
    </row>
    <row r="74" spans="1:2" x14ac:dyDescent="0.45">
      <c r="A74" s="1" t="s">
        <v>1350</v>
      </c>
      <c r="B74" s="1">
        <v>167</v>
      </c>
    </row>
    <row r="75" spans="1:2" x14ac:dyDescent="0.45">
      <c r="A75" s="1" t="s">
        <v>1351</v>
      </c>
      <c r="B75" s="1">
        <v>175</v>
      </c>
    </row>
    <row r="76" spans="1:2" x14ac:dyDescent="0.45">
      <c r="A76" s="1" t="s">
        <v>1352</v>
      </c>
      <c r="B76" s="1">
        <v>175</v>
      </c>
    </row>
    <row r="77" spans="1:2" x14ac:dyDescent="0.45">
      <c r="A77" s="1" t="s">
        <v>1353</v>
      </c>
      <c r="B77" s="1">
        <v>174</v>
      </c>
    </row>
    <row r="78" spans="1:2" x14ac:dyDescent="0.45">
      <c r="A78" s="1" t="s">
        <v>1354</v>
      </c>
      <c r="B78" s="1">
        <v>174</v>
      </c>
    </row>
    <row r="79" spans="1:2" x14ac:dyDescent="0.45">
      <c r="A79" s="1" t="s">
        <v>1355</v>
      </c>
      <c r="B79" s="1">
        <v>161</v>
      </c>
    </row>
    <row r="80" spans="1:2" x14ac:dyDescent="0.45">
      <c r="A80" s="1" t="s">
        <v>1356</v>
      </c>
      <c r="B80" s="1">
        <v>155</v>
      </c>
    </row>
    <row r="81" spans="1:2" x14ac:dyDescent="0.45">
      <c r="A81" s="1" t="s">
        <v>1357</v>
      </c>
      <c r="B81" s="1">
        <v>151</v>
      </c>
    </row>
    <row r="82" spans="1:2" x14ac:dyDescent="0.45">
      <c r="A82" s="1" t="s">
        <v>1358</v>
      </c>
      <c r="B82" s="1">
        <v>153</v>
      </c>
    </row>
    <row r="83" spans="1:2" x14ac:dyDescent="0.45">
      <c r="A83" s="1" t="s">
        <v>1359</v>
      </c>
      <c r="B83" s="1">
        <v>159</v>
      </c>
    </row>
    <row r="84" spans="1:2" x14ac:dyDescent="0.45">
      <c r="A84" s="1" t="s">
        <v>1360</v>
      </c>
      <c r="B84" s="1">
        <v>163</v>
      </c>
    </row>
    <row r="85" spans="1:2" x14ac:dyDescent="0.45">
      <c r="A85" s="1" t="s">
        <v>1361</v>
      </c>
      <c r="B85" s="1">
        <v>161</v>
      </c>
    </row>
    <row r="86" spans="1:2" x14ac:dyDescent="0.45">
      <c r="A86" s="1" t="s">
        <v>1362</v>
      </c>
      <c r="B86" s="1">
        <v>162</v>
      </c>
    </row>
    <row r="87" spans="1:2" x14ac:dyDescent="0.45">
      <c r="A87" s="1" t="s">
        <v>1363</v>
      </c>
      <c r="B87" s="1">
        <v>153</v>
      </c>
    </row>
    <row r="88" spans="1:2" x14ac:dyDescent="0.45">
      <c r="A88" s="1" t="s">
        <v>1364</v>
      </c>
      <c r="B88" s="1">
        <v>149</v>
      </c>
    </row>
    <row r="89" spans="1:2" x14ac:dyDescent="0.45">
      <c r="A89" s="1" t="s">
        <v>1365</v>
      </c>
      <c r="B89" s="1">
        <v>144</v>
      </c>
    </row>
    <row r="90" spans="1:2" x14ac:dyDescent="0.45">
      <c r="A90" s="1" t="s">
        <v>1366</v>
      </c>
      <c r="B90" s="1">
        <v>154</v>
      </c>
    </row>
    <row r="91" spans="1:2" x14ac:dyDescent="0.45">
      <c r="A91" s="1" t="s">
        <v>1367</v>
      </c>
      <c r="B91" s="1">
        <v>161</v>
      </c>
    </row>
    <row r="92" spans="1:2" x14ac:dyDescent="0.45">
      <c r="A92" s="1" t="s">
        <v>1368</v>
      </c>
      <c r="B92" s="1">
        <v>157</v>
      </c>
    </row>
    <row r="93" spans="1:2" x14ac:dyDescent="0.45">
      <c r="A93" s="1" t="s">
        <v>1369</v>
      </c>
      <c r="B93" s="1">
        <v>139</v>
      </c>
    </row>
    <row r="94" spans="1:2" x14ac:dyDescent="0.45">
      <c r="A94" s="1" t="s">
        <v>1370</v>
      </c>
      <c r="B94" s="1">
        <v>138</v>
      </c>
    </row>
    <row r="95" spans="1:2" x14ac:dyDescent="0.45">
      <c r="A95" s="1" t="s">
        <v>1371</v>
      </c>
      <c r="B95" s="1">
        <v>134</v>
      </c>
    </row>
    <row r="96" spans="1:2" x14ac:dyDescent="0.45">
      <c r="A96" s="1" t="s">
        <v>1372</v>
      </c>
      <c r="B96" s="1">
        <v>137</v>
      </c>
    </row>
    <row r="97" spans="1:2" x14ac:dyDescent="0.45">
      <c r="A97" s="1" t="s">
        <v>1373</v>
      </c>
      <c r="B97" s="1">
        <v>140</v>
      </c>
    </row>
    <row r="98" spans="1:2" x14ac:dyDescent="0.45">
      <c r="A98" s="1" t="s">
        <v>1374</v>
      </c>
      <c r="B98" s="1">
        <v>139</v>
      </c>
    </row>
    <row r="99" spans="1:2" x14ac:dyDescent="0.45">
      <c r="A99" s="1" t="s">
        <v>1375</v>
      </c>
      <c r="B99" s="1">
        <v>135</v>
      </c>
    </row>
    <row r="100" spans="1:2" x14ac:dyDescent="0.45">
      <c r="A100" s="1" t="s">
        <v>1376</v>
      </c>
      <c r="B100" s="1">
        <v>139</v>
      </c>
    </row>
    <row r="101" spans="1:2" x14ac:dyDescent="0.45">
      <c r="A101" s="1" t="s">
        <v>1377</v>
      </c>
      <c r="B101" s="1">
        <v>133</v>
      </c>
    </row>
    <row r="102" spans="1:2" x14ac:dyDescent="0.45">
      <c r="A102" s="1" t="s">
        <v>1378</v>
      </c>
      <c r="B102" s="1">
        <v>132</v>
      </c>
    </row>
    <row r="103" spans="1:2" x14ac:dyDescent="0.45">
      <c r="A103" s="1" t="s">
        <v>1379</v>
      </c>
      <c r="B103" s="1">
        <v>137</v>
      </c>
    </row>
    <row r="104" spans="1:2" x14ac:dyDescent="0.45">
      <c r="A104" s="1" t="s">
        <v>1380</v>
      </c>
      <c r="B104" s="1">
        <v>134</v>
      </c>
    </row>
    <row r="105" spans="1:2" x14ac:dyDescent="0.45">
      <c r="A105" s="1" t="s">
        <v>1381</v>
      </c>
      <c r="B105" s="1">
        <v>134</v>
      </c>
    </row>
    <row r="106" spans="1:2" x14ac:dyDescent="0.45">
      <c r="A106" s="1" t="s">
        <v>1382</v>
      </c>
      <c r="B106" s="1">
        <v>131</v>
      </c>
    </row>
    <row r="107" spans="1:2" x14ac:dyDescent="0.45">
      <c r="A107" s="1" t="s">
        <v>1383</v>
      </c>
      <c r="B107" s="1">
        <v>132</v>
      </c>
    </row>
    <row r="108" spans="1:2" x14ac:dyDescent="0.45">
      <c r="A108" s="1" t="s">
        <v>1384</v>
      </c>
      <c r="B108" s="1">
        <v>142</v>
      </c>
    </row>
    <row r="109" spans="1:2" x14ac:dyDescent="0.45">
      <c r="A109" s="1" t="s">
        <v>1385</v>
      </c>
      <c r="B109" s="1">
        <v>142</v>
      </c>
    </row>
    <row r="110" spans="1:2" x14ac:dyDescent="0.45">
      <c r="A110" s="1" t="s">
        <v>1386</v>
      </c>
      <c r="B110" s="1">
        <v>149</v>
      </c>
    </row>
    <row r="111" spans="1:2" x14ac:dyDescent="0.45">
      <c r="A111" s="1" t="s">
        <v>1387</v>
      </c>
      <c r="B111" s="1">
        <v>154</v>
      </c>
    </row>
    <row r="112" spans="1:2" x14ac:dyDescent="0.45">
      <c r="A112" s="1" t="s">
        <v>1388</v>
      </c>
      <c r="B112" s="1">
        <v>159</v>
      </c>
    </row>
    <row r="113" spans="1:2" x14ac:dyDescent="0.45">
      <c r="A113" s="1" t="s">
        <v>1389</v>
      </c>
      <c r="B113" s="1">
        <v>156</v>
      </c>
    </row>
    <row r="114" spans="1:2" x14ac:dyDescent="0.45">
      <c r="A114" s="1" t="s">
        <v>1390</v>
      </c>
      <c r="B114" s="1">
        <v>153</v>
      </c>
    </row>
    <row r="115" spans="1:2" x14ac:dyDescent="0.45">
      <c r="A115" s="1" t="s">
        <v>1391</v>
      </c>
      <c r="B115" s="1">
        <v>153</v>
      </c>
    </row>
    <row r="116" spans="1:2" x14ac:dyDescent="0.45">
      <c r="A116" s="1" t="s">
        <v>1392</v>
      </c>
      <c r="B116" s="1">
        <v>153</v>
      </c>
    </row>
    <row r="117" spans="1:2" x14ac:dyDescent="0.45">
      <c r="A117" s="1" t="s">
        <v>1393</v>
      </c>
      <c r="B117" s="1">
        <v>157</v>
      </c>
    </row>
    <row r="118" spans="1:2" x14ac:dyDescent="0.45">
      <c r="A118" s="1" t="s">
        <v>1394</v>
      </c>
      <c r="B118" s="1">
        <v>156</v>
      </c>
    </row>
    <row r="119" spans="1:2" x14ac:dyDescent="0.45">
      <c r="A119" s="1" t="s">
        <v>1395</v>
      </c>
      <c r="B119" s="1">
        <v>154</v>
      </c>
    </row>
    <row r="120" spans="1:2" x14ac:dyDescent="0.45">
      <c r="A120" s="1" t="s">
        <v>1396</v>
      </c>
      <c r="B120" s="1">
        <v>154</v>
      </c>
    </row>
    <row r="121" spans="1:2" x14ac:dyDescent="0.45">
      <c r="A121" s="1" t="s">
        <v>1397</v>
      </c>
      <c r="B121" s="1">
        <v>152</v>
      </c>
    </row>
    <row r="122" spans="1:2" x14ac:dyDescent="0.45">
      <c r="A122" s="1" t="s">
        <v>1398</v>
      </c>
      <c r="B122" s="1">
        <v>143</v>
      </c>
    </row>
    <row r="123" spans="1:2" x14ac:dyDescent="0.45">
      <c r="A123" s="1" t="s">
        <v>1399</v>
      </c>
      <c r="B123" s="1">
        <v>147</v>
      </c>
    </row>
    <row r="124" spans="1:2" x14ac:dyDescent="0.45">
      <c r="A124" s="1" t="s">
        <v>1400</v>
      </c>
      <c r="B124" s="1">
        <v>141</v>
      </c>
    </row>
    <row r="125" spans="1:2" x14ac:dyDescent="0.45">
      <c r="A125" s="1" t="s">
        <v>1401</v>
      </c>
      <c r="B125" s="1">
        <v>144</v>
      </c>
    </row>
    <row r="126" spans="1:2" x14ac:dyDescent="0.45">
      <c r="A126" s="1" t="s">
        <v>1402</v>
      </c>
      <c r="B126" s="1">
        <v>145</v>
      </c>
    </row>
    <row r="127" spans="1:2" x14ac:dyDescent="0.45">
      <c r="A127" s="1" t="s">
        <v>1403</v>
      </c>
      <c r="B127" s="1">
        <v>148</v>
      </c>
    </row>
    <row r="128" spans="1:2" x14ac:dyDescent="0.45">
      <c r="A128" s="1" t="s">
        <v>1404</v>
      </c>
      <c r="B128" s="1">
        <v>152</v>
      </c>
    </row>
    <row r="129" spans="1:2" x14ac:dyDescent="0.45">
      <c r="A129" s="1" t="s">
        <v>1405</v>
      </c>
      <c r="B129" s="1">
        <v>157</v>
      </c>
    </row>
    <row r="130" spans="1:2" x14ac:dyDescent="0.45">
      <c r="A130" s="1" t="s">
        <v>1406</v>
      </c>
      <c r="B130" s="1">
        <v>156</v>
      </c>
    </row>
    <row r="131" spans="1:2" x14ac:dyDescent="0.45">
      <c r="A131" s="1" t="s">
        <v>1407</v>
      </c>
      <c r="B131" s="1">
        <v>153</v>
      </c>
    </row>
    <row r="132" spans="1:2" x14ac:dyDescent="0.45">
      <c r="A132" s="1" t="s">
        <v>1408</v>
      </c>
      <c r="B132" s="1">
        <v>152</v>
      </c>
    </row>
    <row r="133" spans="1:2" x14ac:dyDescent="0.45">
      <c r="A133" s="1" t="s">
        <v>1409</v>
      </c>
      <c r="B133" s="1">
        <v>156</v>
      </c>
    </row>
    <row r="134" spans="1:2" x14ac:dyDescent="0.45">
      <c r="A134" s="1" t="s">
        <v>1410</v>
      </c>
      <c r="B134" s="1">
        <v>159</v>
      </c>
    </row>
    <row r="135" spans="1:2" x14ac:dyDescent="0.45">
      <c r="A135" s="1" t="s">
        <v>1411</v>
      </c>
      <c r="B135" s="1">
        <v>162</v>
      </c>
    </row>
    <row r="136" spans="1:2" x14ac:dyDescent="0.45">
      <c r="A136" s="1" t="s">
        <v>1412</v>
      </c>
      <c r="B136" s="1">
        <v>157</v>
      </c>
    </row>
    <row r="137" spans="1:2" x14ac:dyDescent="0.45">
      <c r="A137" s="1" t="s">
        <v>1413</v>
      </c>
      <c r="B137" s="1">
        <v>155</v>
      </c>
    </row>
    <row r="138" spans="1:2" x14ac:dyDescent="0.45">
      <c r="A138" s="1" t="s">
        <v>1414</v>
      </c>
      <c r="B138" s="1">
        <v>152</v>
      </c>
    </row>
    <row r="139" spans="1:2" x14ac:dyDescent="0.45">
      <c r="A139" s="1" t="s">
        <v>1415</v>
      </c>
      <c r="B139" s="1">
        <v>150</v>
      </c>
    </row>
    <row r="140" spans="1:2" x14ac:dyDescent="0.45">
      <c r="A140" s="1" t="s">
        <v>1416</v>
      </c>
      <c r="B140" s="1">
        <v>155</v>
      </c>
    </row>
    <row r="141" spans="1:2" x14ac:dyDescent="0.45">
      <c r="A141" s="1" t="s">
        <v>1417</v>
      </c>
      <c r="B141" s="1">
        <v>158</v>
      </c>
    </row>
    <row r="142" spans="1:2" x14ac:dyDescent="0.45">
      <c r="A142" s="1" t="s">
        <v>1418</v>
      </c>
      <c r="B142" s="1">
        <v>154</v>
      </c>
    </row>
    <row r="143" spans="1:2" x14ac:dyDescent="0.45">
      <c r="A143" s="1" t="s">
        <v>1419</v>
      </c>
      <c r="B143" s="1">
        <v>150</v>
      </c>
    </row>
    <row r="144" spans="1:2" x14ac:dyDescent="0.45">
      <c r="A144" s="1" t="s">
        <v>1420</v>
      </c>
      <c r="B144" s="1">
        <v>145</v>
      </c>
    </row>
    <row r="145" spans="1:2" x14ac:dyDescent="0.45">
      <c r="A145" s="1" t="s">
        <v>1421</v>
      </c>
      <c r="B145" s="1">
        <v>140</v>
      </c>
    </row>
    <row r="146" spans="1:2" x14ac:dyDescent="0.45">
      <c r="A146" s="1" t="s">
        <v>1422</v>
      </c>
      <c r="B146" s="1">
        <v>140</v>
      </c>
    </row>
    <row r="147" spans="1:2" x14ac:dyDescent="0.45">
      <c r="A147" s="1" t="s">
        <v>1423</v>
      </c>
      <c r="B147" s="1">
        <v>140</v>
      </c>
    </row>
    <row r="148" spans="1:2" x14ac:dyDescent="0.45">
      <c r="A148" s="1" t="s">
        <v>1424</v>
      </c>
      <c r="B148" s="1">
        <v>137</v>
      </c>
    </row>
    <row r="149" spans="1:2" x14ac:dyDescent="0.45">
      <c r="A149" s="1" t="s">
        <v>1425</v>
      </c>
      <c r="B149" s="1">
        <v>140</v>
      </c>
    </row>
    <row r="150" spans="1:2" x14ac:dyDescent="0.45">
      <c r="A150" s="1" t="s">
        <v>1426</v>
      </c>
      <c r="B150" s="1">
        <v>145</v>
      </c>
    </row>
    <row r="151" spans="1:2" x14ac:dyDescent="0.45">
      <c r="A151" s="1" t="s">
        <v>1427</v>
      </c>
      <c r="B151" s="1">
        <v>146</v>
      </c>
    </row>
    <row r="152" spans="1:2" x14ac:dyDescent="0.45">
      <c r="A152" s="1" t="s">
        <v>1428</v>
      </c>
      <c r="B152" s="1">
        <v>143</v>
      </c>
    </row>
    <row r="153" spans="1:2" x14ac:dyDescent="0.45">
      <c r="A153" s="1" t="s">
        <v>1429</v>
      </c>
      <c r="B153" s="1">
        <v>145</v>
      </c>
    </row>
    <row r="154" spans="1:2" x14ac:dyDescent="0.45">
      <c r="A154" s="1" t="s">
        <v>1430</v>
      </c>
      <c r="B154" s="1">
        <v>147</v>
      </c>
    </row>
    <row r="155" spans="1:2" x14ac:dyDescent="0.45">
      <c r="A155" s="1" t="s">
        <v>1431</v>
      </c>
      <c r="B155" s="1">
        <v>149</v>
      </c>
    </row>
    <row r="156" spans="1:2" x14ac:dyDescent="0.45">
      <c r="A156" s="1" t="s">
        <v>1432</v>
      </c>
      <c r="B156" s="1">
        <v>150</v>
      </c>
    </row>
    <row r="157" spans="1:2" x14ac:dyDescent="0.45">
      <c r="A157" s="1" t="s">
        <v>1433</v>
      </c>
      <c r="B157" s="1">
        <v>163</v>
      </c>
    </row>
    <row r="158" spans="1:2" x14ac:dyDescent="0.45">
      <c r="A158" s="1" t="s">
        <v>1434</v>
      </c>
      <c r="B158" s="1">
        <v>162</v>
      </c>
    </row>
    <row r="159" spans="1:2" x14ac:dyDescent="0.45">
      <c r="A159" s="1" t="s">
        <v>1435</v>
      </c>
      <c r="B159" s="1">
        <v>167</v>
      </c>
    </row>
    <row r="160" spans="1:2" x14ac:dyDescent="0.45">
      <c r="A160" s="1" t="s">
        <v>1436</v>
      </c>
      <c r="B160" s="1">
        <v>161</v>
      </c>
    </row>
    <row r="161" spans="1:2" x14ac:dyDescent="0.45">
      <c r="A161" s="1" t="s">
        <v>1437</v>
      </c>
      <c r="B161" s="1">
        <v>160</v>
      </c>
    </row>
    <row r="162" spans="1:2" x14ac:dyDescent="0.45">
      <c r="A162" s="1" t="s">
        <v>1438</v>
      </c>
      <c r="B162" s="1">
        <v>162</v>
      </c>
    </row>
    <row r="163" spans="1:2" x14ac:dyDescent="0.45">
      <c r="A163" s="1" t="s">
        <v>1439</v>
      </c>
      <c r="B163" s="1">
        <v>161</v>
      </c>
    </row>
    <row r="164" spans="1:2" x14ac:dyDescent="0.45">
      <c r="A164" s="1" t="s">
        <v>1440</v>
      </c>
      <c r="B164" s="1">
        <v>139</v>
      </c>
    </row>
    <row r="165" spans="1:2" x14ac:dyDescent="0.45">
      <c r="A165" s="1" t="s">
        <v>1441</v>
      </c>
      <c r="B165" s="1">
        <v>139</v>
      </c>
    </row>
    <row r="166" spans="1:2" x14ac:dyDescent="0.45">
      <c r="A166" s="1" t="s">
        <v>1442</v>
      </c>
      <c r="B166" s="1">
        <v>128</v>
      </c>
    </row>
    <row r="167" spans="1:2" x14ac:dyDescent="0.45">
      <c r="A167" s="1" t="s">
        <v>1443</v>
      </c>
      <c r="B167" s="1">
        <v>128</v>
      </c>
    </row>
    <row r="168" spans="1:2" x14ac:dyDescent="0.45">
      <c r="A168" s="1" t="s">
        <v>1444</v>
      </c>
      <c r="B168" s="1">
        <v>118</v>
      </c>
    </row>
    <row r="169" spans="1:2" x14ac:dyDescent="0.45">
      <c r="A169" s="1" t="s">
        <v>1445</v>
      </c>
      <c r="B169" s="1">
        <v>125</v>
      </c>
    </row>
    <row r="170" spans="1:2" x14ac:dyDescent="0.45">
      <c r="A170" s="1" t="s">
        <v>1446</v>
      </c>
      <c r="B170" s="1">
        <v>122</v>
      </c>
    </row>
    <row r="171" spans="1:2" x14ac:dyDescent="0.45">
      <c r="A171" s="1" t="s">
        <v>1447</v>
      </c>
      <c r="B171" s="1">
        <v>110</v>
      </c>
    </row>
    <row r="172" spans="1:2" x14ac:dyDescent="0.45">
      <c r="A172" s="1" t="s">
        <v>1448</v>
      </c>
      <c r="B172" s="1">
        <v>113</v>
      </c>
    </row>
    <row r="173" spans="1:2" x14ac:dyDescent="0.45">
      <c r="A173" s="1" t="s">
        <v>1449</v>
      </c>
      <c r="B173" s="1">
        <v>123</v>
      </c>
    </row>
    <row r="174" spans="1:2" x14ac:dyDescent="0.45">
      <c r="A174" s="1" t="s">
        <v>1450</v>
      </c>
      <c r="B174" s="1">
        <v>127</v>
      </c>
    </row>
    <row r="175" spans="1:2" x14ac:dyDescent="0.45">
      <c r="A175" s="1" t="s">
        <v>1451</v>
      </c>
      <c r="B175" s="1">
        <v>127</v>
      </c>
    </row>
    <row r="176" spans="1:2" x14ac:dyDescent="0.45">
      <c r="A176" s="1" t="s">
        <v>1452</v>
      </c>
      <c r="B176" s="1">
        <v>117</v>
      </c>
    </row>
    <row r="177" spans="1:2" x14ac:dyDescent="0.45">
      <c r="A177" s="1" t="s">
        <v>1453</v>
      </c>
      <c r="B177" s="1">
        <v>115</v>
      </c>
    </row>
    <row r="178" spans="1:2" x14ac:dyDescent="0.45">
      <c r="A178" s="1" t="s">
        <v>1454</v>
      </c>
      <c r="B178" s="1">
        <v>113</v>
      </c>
    </row>
    <row r="179" spans="1:2" x14ac:dyDescent="0.45">
      <c r="A179" s="1" t="s">
        <v>1455</v>
      </c>
      <c r="B179" s="1">
        <v>106</v>
      </c>
    </row>
    <row r="180" spans="1:2" x14ac:dyDescent="0.45">
      <c r="A180" s="1" t="s">
        <v>1456</v>
      </c>
      <c r="B180" s="1">
        <v>101</v>
      </c>
    </row>
    <row r="181" spans="1:2" x14ac:dyDescent="0.45">
      <c r="A181" s="1" t="s">
        <v>1457</v>
      </c>
      <c r="B181" s="1">
        <v>104</v>
      </c>
    </row>
    <row r="182" spans="1:2" x14ac:dyDescent="0.45">
      <c r="A182" s="1" t="s">
        <v>1458</v>
      </c>
      <c r="B182" s="1">
        <v>100</v>
      </c>
    </row>
    <row r="183" spans="1:2" x14ac:dyDescent="0.45">
      <c r="A183" s="1" t="s">
        <v>1459</v>
      </c>
      <c r="B183" s="1">
        <v>101</v>
      </c>
    </row>
    <row r="184" spans="1:2" x14ac:dyDescent="0.45">
      <c r="A184" s="1" t="s">
        <v>1460</v>
      </c>
      <c r="B184" s="1">
        <v>94</v>
      </c>
    </row>
    <row r="185" spans="1:2" x14ac:dyDescent="0.45">
      <c r="A185" s="1" t="s">
        <v>1461</v>
      </c>
      <c r="B185" s="1">
        <v>97</v>
      </c>
    </row>
    <row r="186" spans="1:2" x14ac:dyDescent="0.45">
      <c r="A186" s="1" t="s">
        <v>1462</v>
      </c>
      <c r="B186" s="1">
        <v>96</v>
      </c>
    </row>
    <row r="187" spans="1:2" x14ac:dyDescent="0.45">
      <c r="A187" s="1" t="s">
        <v>1463</v>
      </c>
      <c r="B187" s="1">
        <v>83</v>
      </c>
    </row>
    <row r="188" spans="1:2" x14ac:dyDescent="0.45">
      <c r="A188" s="1" t="s">
        <v>1464</v>
      </c>
      <c r="B188" s="1">
        <v>79</v>
      </c>
    </row>
    <row r="189" spans="1:2" x14ac:dyDescent="0.45">
      <c r="A189" s="1" t="s">
        <v>1465</v>
      </c>
      <c r="B189" s="1">
        <v>73</v>
      </c>
    </row>
    <row r="190" spans="1:2" x14ac:dyDescent="0.45">
      <c r="A190" s="1" t="s">
        <v>1466</v>
      </c>
      <c r="B190" s="1">
        <v>67</v>
      </c>
    </row>
    <row r="191" spans="1:2" x14ac:dyDescent="0.45">
      <c r="A191" s="1" t="s">
        <v>1467</v>
      </c>
      <c r="B191" s="1">
        <v>77</v>
      </c>
    </row>
    <row r="192" spans="1:2" x14ac:dyDescent="0.45">
      <c r="A192" s="1" t="s">
        <v>1468</v>
      </c>
      <c r="B192" s="1">
        <v>62</v>
      </c>
    </row>
    <row r="193" spans="1:2" x14ac:dyDescent="0.45">
      <c r="A193" s="1" t="s">
        <v>1469</v>
      </c>
      <c r="B193" s="1">
        <v>62</v>
      </c>
    </row>
    <row r="194" spans="1:2" x14ac:dyDescent="0.45">
      <c r="A194" s="1" t="s">
        <v>1470</v>
      </c>
      <c r="B194" s="1">
        <v>65</v>
      </c>
    </row>
    <row r="195" spans="1:2" x14ac:dyDescent="0.45">
      <c r="A195" s="1" t="s">
        <v>1471</v>
      </c>
      <c r="B195" s="1">
        <v>65</v>
      </c>
    </row>
    <row r="196" spans="1:2" x14ac:dyDescent="0.45">
      <c r="A196" s="1" t="s">
        <v>1472</v>
      </c>
      <c r="B196" s="1">
        <v>71</v>
      </c>
    </row>
    <row r="197" spans="1:2" x14ac:dyDescent="0.45">
      <c r="A197" s="1" t="s">
        <v>1473</v>
      </c>
      <c r="B197" s="1">
        <v>78</v>
      </c>
    </row>
    <row r="198" spans="1:2" x14ac:dyDescent="0.45">
      <c r="A198" s="1" t="s">
        <v>1474</v>
      </c>
      <c r="B198" s="1">
        <v>77</v>
      </c>
    </row>
    <row r="199" spans="1:2" x14ac:dyDescent="0.45">
      <c r="A199" s="1" t="s">
        <v>1475</v>
      </c>
      <c r="B199" s="1">
        <v>78</v>
      </c>
    </row>
    <row r="200" spans="1:2" x14ac:dyDescent="0.45">
      <c r="A200" s="1" t="s">
        <v>1476</v>
      </c>
      <c r="B200" s="1">
        <v>83</v>
      </c>
    </row>
    <row r="201" spans="1:2" x14ac:dyDescent="0.45">
      <c r="A201" s="1" t="s">
        <v>1477</v>
      </c>
      <c r="B201" s="1">
        <v>82</v>
      </c>
    </row>
    <row r="202" spans="1:2" x14ac:dyDescent="0.45">
      <c r="A202" s="1" t="s">
        <v>1478</v>
      </c>
      <c r="B202" s="1">
        <v>77</v>
      </c>
    </row>
    <row r="203" spans="1:2" x14ac:dyDescent="0.45">
      <c r="A203" s="1" t="s">
        <v>1479</v>
      </c>
      <c r="B203" s="1">
        <v>72</v>
      </c>
    </row>
    <row r="204" spans="1:2" x14ac:dyDescent="0.45">
      <c r="A204" s="1" t="s">
        <v>1480</v>
      </c>
      <c r="B204" s="1">
        <v>67</v>
      </c>
    </row>
    <row r="205" spans="1:2" x14ac:dyDescent="0.45">
      <c r="A205" s="1" t="s">
        <v>1481</v>
      </c>
      <c r="B205" s="1">
        <v>66</v>
      </c>
    </row>
    <row r="206" spans="1:2" x14ac:dyDescent="0.45">
      <c r="A206" s="1" t="s">
        <v>1482</v>
      </c>
      <c r="B206" s="1">
        <v>60</v>
      </c>
    </row>
    <row r="207" spans="1:2" x14ac:dyDescent="0.45">
      <c r="A207" s="1" t="s">
        <v>1483</v>
      </c>
      <c r="B207" s="1">
        <v>68</v>
      </c>
    </row>
    <row r="208" spans="1:2" x14ac:dyDescent="0.45">
      <c r="A208" s="1" t="s">
        <v>1484</v>
      </c>
      <c r="B208" s="1">
        <v>68</v>
      </c>
    </row>
    <row r="209" spans="1:2" x14ac:dyDescent="0.45">
      <c r="A209" s="1" t="s">
        <v>1485</v>
      </c>
      <c r="B209" s="1">
        <v>67</v>
      </c>
    </row>
    <row r="210" spans="1:2" x14ac:dyDescent="0.45">
      <c r="A210" s="1" t="s">
        <v>1486</v>
      </c>
      <c r="B210" s="1">
        <v>68</v>
      </c>
    </row>
    <row r="211" spans="1:2" x14ac:dyDescent="0.45">
      <c r="A211" s="1" t="s">
        <v>1487</v>
      </c>
      <c r="B211" s="1">
        <v>63</v>
      </c>
    </row>
    <row r="212" spans="1:2" x14ac:dyDescent="0.45">
      <c r="A212" s="1" t="s">
        <v>1488</v>
      </c>
      <c r="B212" s="1">
        <v>61</v>
      </c>
    </row>
    <row r="213" spans="1:2" x14ac:dyDescent="0.45">
      <c r="A213" s="1" t="s">
        <v>1489</v>
      </c>
      <c r="B213" s="1">
        <v>64</v>
      </c>
    </row>
    <row r="214" spans="1:2" x14ac:dyDescent="0.45">
      <c r="A214" s="1" t="s">
        <v>1490</v>
      </c>
      <c r="B214" s="1">
        <v>61</v>
      </c>
    </row>
    <row r="215" spans="1:2" x14ac:dyDescent="0.45">
      <c r="A215" s="1" t="s">
        <v>1491</v>
      </c>
      <c r="B215" s="1">
        <v>61</v>
      </c>
    </row>
    <row r="216" spans="1:2" x14ac:dyDescent="0.45">
      <c r="A216" s="1" t="s">
        <v>1492</v>
      </c>
      <c r="B216" s="1">
        <v>64</v>
      </c>
    </row>
    <row r="217" spans="1:2" x14ac:dyDescent="0.45">
      <c r="A217" s="1" t="s">
        <v>1493</v>
      </c>
      <c r="B217" s="1">
        <v>71</v>
      </c>
    </row>
    <row r="218" spans="1:2" x14ac:dyDescent="0.45">
      <c r="A218" s="1" t="s">
        <v>1494</v>
      </c>
      <c r="B218" s="1">
        <v>75</v>
      </c>
    </row>
    <row r="219" spans="1:2" x14ac:dyDescent="0.45">
      <c r="A219" s="1" t="s">
        <v>1495</v>
      </c>
      <c r="B219" s="1">
        <v>77</v>
      </c>
    </row>
    <row r="220" spans="1:2" x14ac:dyDescent="0.45">
      <c r="A220" s="1" t="s">
        <v>1496</v>
      </c>
      <c r="B220" s="1">
        <v>73</v>
      </c>
    </row>
    <row r="221" spans="1:2" x14ac:dyDescent="0.45">
      <c r="A221" s="1" t="s">
        <v>1497</v>
      </c>
      <c r="B221" s="1">
        <v>68</v>
      </c>
    </row>
    <row r="222" spans="1:2" x14ac:dyDescent="0.45">
      <c r="A222" s="1" t="s">
        <v>1498</v>
      </c>
      <c r="B222" s="1">
        <v>65</v>
      </c>
    </row>
    <row r="223" spans="1:2" x14ac:dyDescent="0.45">
      <c r="A223" s="1" t="s">
        <v>1499</v>
      </c>
      <c r="B223" s="1">
        <v>64</v>
      </c>
    </row>
    <row r="224" spans="1:2" x14ac:dyDescent="0.45">
      <c r="A224" s="1" t="s">
        <v>1500</v>
      </c>
      <c r="B224" s="1">
        <v>67</v>
      </c>
    </row>
    <row r="225" spans="1:2" x14ac:dyDescent="0.45">
      <c r="A225" s="1" t="s">
        <v>1501</v>
      </c>
      <c r="B225" s="1">
        <v>70</v>
      </c>
    </row>
    <row r="226" spans="1:2" x14ac:dyDescent="0.45">
      <c r="A226" s="1" t="s">
        <v>1502</v>
      </c>
      <c r="B226" s="1">
        <v>72</v>
      </c>
    </row>
    <row r="227" spans="1:2" x14ac:dyDescent="0.45">
      <c r="A227" s="1" t="s">
        <v>1503</v>
      </c>
      <c r="B227" s="1">
        <v>71</v>
      </c>
    </row>
    <row r="228" spans="1:2" x14ac:dyDescent="0.45">
      <c r="A228" s="1" t="s">
        <v>1504</v>
      </c>
      <c r="B228" s="1">
        <v>75</v>
      </c>
    </row>
    <row r="229" spans="1:2" x14ac:dyDescent="0.45">
      <c r="A229" s="1" t="s">
        <v>1505</v>
      </c>
      <c r="B229" s="1">
        <v>71</v>
      </c>
    </row>
    <row r="230" spans="1:2" x14ac:dyDescent="0.45">
      <c r="A230" s="1" t="s">
        <v>1506</v>
      </c>
      <c r="B230" s="1">
        <v>70</v>
      </c>
    </row>
    <row r="231" spans="1:2" x14ac:dyDescent="0.45">
      <c r="A231" s="1" t="s">
        <v>1507</v>
      </c>
      <c r="B231" s="1">
        <v>71</v>
      </c>
    </row>
    <row r="232" spans="1:2" x14ac:dyDescent="0.45">
      <c r="A232" s="1" t="s">
        <v>1508</v>
      </c>
      <c r="B232" s="1">
        <v>72</v>
      </c>
    </row>
    <row r="233" spans="1:2" x14ac:dyDescent="0.45">
      <c r="A233" s="1" t="s">
        <v>1509</v>
      </c>
      <c r="B233" s="1">
        <v>73</v>
      </c>
    </row>
    <row r="234" spans="1:2" x14ac:dyDescent="0.45">
      <c r="A234" s="1" t="s">
        <v>1510</v>
      </c>
      <c r="B234" s="1">
        <v>74</v>
      </c>
    </row>
    <row r="235" spans="1:2" x14ac:dyDescent="0.45">
      <c r="A235" s="1" t="s">
        <v>1511</v>
      </c>
      <c r="B235" s="1">
        <v>72</v>
      </c>
    </row>
    <row r="236" spans="1:2" x14ac:dyDescent="0.45">
      <c r="A236" s="1" t="s">
        <v>1512</v>
      </c>
      <c r="B236" s="1">
        <v>76</v>
      </c>
    </row>
    <row r="237" spans="1:2" x14ac:dyDescent="0.45">
      <c r="A237" s="1" t="s">
        <v>1513</v>
      </c>
      <c r="B237" s="1">
        <v>76</v>
      </c>
    </row>
    <row r="238" spans="1:2" x14ac:dyDescent="0.45">
      <c r="A238" s="1" t="s">
        <v>1514</v>
      </c>
      <c r="B238" s="1">
        <v>72</v>
      </c>
    </row>
    <row r="239" spans="1:2" x14ac:dyDescent="0.45">
      <c r="A239" s="1" t="s">
        <v>1515</v>
      </c>
      <c r="B239" s="1">
        <v>63</v>
      </c>
    </row>
    <row r="240" spans="1:2" x14ac:dyDescent="0.45">
      <c r="A240" s="1" t="s">
        <v>1516</v>
      </c>
      <c r="B240" s="1">
        <v>61</v>
      </c>
    </row>
    <row r="241" spans="1:2" x14ac:dyDescent="0.45">
      <c r="A241" s="1" t="s">
        <v>1517</v>
      </c>
      <c r="B241" s="1">
        <v>57</v>
      </c>
    </row>
    <row r="242" spans="1:2" x14ac:dyDescent="0.45">
      <c r="A242" s="1" t="s">
        <v>1518</v>
      </c>
      <c r="B242" s="1">
        <v>62</v>
      </c>
    </row>
    <row r="243" spans="1:2" x14ac:dyDescent="0.45">
      <c r="A243" s="1" t="s">
        <v>1519</v>
      </c>
      <c r="B243" s="1">
        <v>64</v>
      </c>
    </row>
    <row r="244" spans="1:2" x14ac:dyDescent="0.45">
      <c r="A244" s="1" t="s">
        <v>1520</v>
      </c>
      <c r="B244" s="1">
        <v>58</v>
      </c>
    </row>
    <row r="245" spans="1:2" x14ac:dyDescent="0.45">
      <c r="A245" s="1" t="s">
        <v>751</v>
      </c>
      <c r="B245" s="1">
        <v>58</v>
      </c>
    </row>
    <row r="246" spans="1:2" x14ac:dyDescent="0.45">
      <c r="A246" s="1" t="s">
        <v>1521</v>
      </c>
      <c r="B246" s="1">
        <v>55</v>
      </c>
    </row>
    <row r="247" spans="1:2" x14ac:dyDescent="0.45">
      <c r="A247" s="1" t="s">
        <v>1522</v>
      </c>
      <c r="B247" s="1">
        <v>50</v>
      </c>
    </row>
    <row r="248" spans="1:2" x14ac:dyDescent="0.45">
      <c r="A248" s="1" t="s">
        <v>1523</v>
      </c>
      <c r="B248" s="1">
        <v>42</v>
      </c>
    </row>
    <row r="249" spans="1:2" x14ac:dyDescent="0.45">
      <c r="A249" s="1" t="s">
        <v>1524</v>
      </c>
      <c r="B249" s="1">
        <v>35</v>
      </c>
    </row>
    <row r="250" spans="1:2" x14ac:dyDescent="0.45">
      <c r="A250" s="1" t="s">
        <v>1525</v>
      </c>
      <c r="B250" s="1">
        <v>38</v>
      </c>
    </row>
    <row r="251" spans="1:2" x14ac:dyDescent="0.45">
      <c r="A251" s="1" t="s">
        <v>1526</v>
      </c>
      <c r="B251" s="1">
        <v>44</v>
      </c>
    </row>
    <row r="252" spans="1:2" x14ac:dyDescent="0.45">
      <c r="A252" s="1" t="s">
        <v>1527</v>
      </c>
      <c r="B252" s="1">
        <v>45</v>
      </c>
    </row>
    <row r="253" spans="1:2" x14ac:dyDescent="0.45">
      <c r="A253" s="1" t="s">
        <v>1528</v>
      </c>
      <c r="B253" s="1">
        <v>41</v>
      </c>
    </row>
    <row r="254" spans="1:2" x14ac:dyDescent="0.45">
      <c r="A254" s="1" t="s">
        <v>1529</v>
      </c>
      <c r="B254" s="1">
        <v>39</v>
      </c>
    </row>
    <row r="255" spans="1:2" x14ac:dyDescent="0.45">
      <c r="A255" s="1" t="s">
        <v>1530</v>
      </c>
      <c r="B255" s="1">
        <v>33</v>
      </c>
    </row>
    <row r="256" spans="1:2" x14ac:dyDescent="0.45">
      <c r="A256" s="1" t="s">
        <v>1531</v>
      </c>
      <c r="B256" s="1">
        <v>35</v>
      </c>
    </row>
    <row r="257" spans="1:2" x14ac:dyDescent="0.45">
      <c r="A257" s="1" t="s">
        <v>1532</v>
      </c>
      <c r="B257" s="1">
        <v>43</v>
      </c>
    </row>
    <row r="258" spans="1:2" x14ac:dyDescent="0.45">
      <c r="A258" s="1" t="s">
        <v>1533</v>
      </c>
      <c r="B258" s="1">
        <v>42</v>
      </c>
    </row>
    <row r="259" spans="1:2" x14ac:dyDescent="0.45">
      <c r="A259" s="1" t="s">
        <v>1534</v>
      </c>
      <c r="B259" s="1">
        <v>42</v>
      </c>
    </row>
    <row r="260" spans="1:2" x14ac:dyDescent="0.45">
      <c r="A260" s="1" t="s">
        <v>1535</v>
      </c>
      <c r="B260" s="1">
        <v>30</v>
      </c>
    </row>
    <row r="261" spans="1:2" x14ac:dyDescent="0.45">
      <c r="A261" s="1" t="s">
        <v>1536</v>
      </c>
      <c r="B261" s="1">
        <v>28</v>
      </c>
    </row>
    <row r="262" spans="1:2" x14ac:dyDescent="0.45">
      <c r="A262" s="1" t="s">
        <v>1537</v>
      </c>
      <c r="B262" s="1">
        <v>30</v>
      </c>
    </row>
    <row r="263" spans="1:2" x14ac:dyDescent="0.45">
      <c r="A263" s="1" t="s">
        <v>1538</v>
      </c>
      <c r="B263" s="1">
        <v>34</v>
      </c>
    </row>
    <row r="264" spans="1:2" x14ac:dyDescent="0.45">
      <c r="A264" s="1" t="s">
        <v>1539</v>
      </c>
      <c r="B264" s="1">
        <v>32</v>
      </c>
    </row>
    <row r="265" spans="1:2" x14ac:dyDescent="0.45">
      <c r="A265" s="1" t="s">
        <v>1540</v>
      </c>
      <c r="B265" s="1">
        <v>34</v>
      </c>
    </row>
    <row r="266" spans="1:2" x14ac:dyDescent="0.45">
      <c r="A266" s="1" t="s">
        <v>1541</v>
      </c>
      <c r="B266" s="1">
        <v>34</v>
      </c>
    </row>
    <row r="267" spans="1:2" x14ac:dyDescent="0.45">
      <c r="A267" s="1" t="s">
        <v>1542</v>
      </c>
      <c r="B267" s="1">
        <v>37</v>
      </c>
    </row>
    <row r="268" spans="1:2" x14ac:dyDescent="0.45">
      <c r="A268" s="1" t="s">
        <v>1543</v>
      </c>
      <c r="B268" s="1">
        <v>41</v>
      </c>
    </row>
    <row r="269" spans="1:2" x14ac:dyDescent="0.45">
      <c r="A269" s="1" t="s">
        <v>1544</v>
      </c>
      <c r="B269" s="1">
        <v>42</v>
      </c>
    </row>
    <row r="270" spans="1:2" x14ac:dyDescent="0.45">
      <c r="A270" s="1" t="s">
        <v>1545</v>
      </c>
      <c r="B270" s="1">
        <v>42</v>
      </c>
    </row>
    <row r="271" spans="1:2" x14ac:dyDescent="0.45">
      <c r="A271" s="1" t="s">
        <v>1546</v>
      </c>
      <c r="B271" s="1">
        <v>43</v>
      </c>
    </row>
    <row r="272" spans="1:2" x14ac:dyDescent="0.45">
      <c r="A272" s="1" t="s">
        <v>1547</v>
      </c>
      <c r="B272" s="1">
        <v>40</v>
      </c>
    </row>
    <row r="273" spans="1:2" x14ac:dyDescent="0.45">
      <c r="A273" s="1" t="s">
        <v>1548</v>
      </c>
      <c r="B273" s="1">
        <v>40</v>
      </c>
    </row>
    <row r="274" spans="1:2" x14ac:dyDescent="0.45">
      <c r="A274" s="1" t="s">
        <v>1549</v>
      </c>
      <c r="B274" s="1">
        <v>41</v>
      </c>
    </row>
    <row r="275" spans="1:2" x14ac:dyDescent="0.45">
      <c r="A275" s="1" t="s">
        <v>1550</v>
      </c>
      <c r="B275" s="1">
        <v>42</v>
      </c>
    </row>
    <row r="276" spans="1:2" x14ac:dyDescent="0.45">
      <c r="A276" s="1" t="s">
        <v>1551</v>
      </c>
      <c r="B276" s="1">
        <v>43</v>
      </c>
    </row>
    <row r="277" spans="1:2" x14ac:dyDescent="0.45">
      <c r="A277" s="1" t="s">
        <v>1552</v>
      </c>
      <c r="B277" s="1">
        <v>41</v>
      </c>
    </row>
    <row r="278" spans="1:2" x14ac:dyDescent="0.45">
      <c r="A278" s="1" t="s">
        <v>1553</v>
      </c>
      <c r="B278" s="1">
        <v>43</v>
      </c>
    </row>
    <row r="279" spans="1:2" x14ac:dyDescent="0.45">
      <c r="A279" s="1" t="s">
        <v>1554</v>
      </c>
      <c r="B279" s="1">
        <v>45</v>
      </c>
    </row>
    <row r="280" spans="1:2" x14ac:dyDescent="0.45">
      <c r="A280" s="1" t="s">
        <v>1555</v>
      </c>
      <c r="B280" s="1">
        <v>47</v>
      </c>
    </row>
    <row r="281" spans="1:2" x14ac:dyDescent="0.45">
      <c r="A281" s="1" t="s">
        <v>1556</v>
      </c>
      <c r="B281" s="1">
        <v>52</v>
      </c>
    </row>
    <row r="282" spans="1:2" x14ac:dyDescent="0.45">
      <c r="A282" s="1" t="s">
        <v>1557</v>
      </c>
      <c r="B282" s="1">
        <v>53</v>
      </c>
    </row>
    <row r="283" spans="1:2" x14ac:dyDescent="0.45">
      <c r="A283" s="1" t="s">
        <v>1558</v>
      </c>
      <c r="B283" s="1">
        <v>53</v>
      </c>
    </row>
    <row r="284" spans="1:2" x14ac:dyDescent="0.45">
      <c r="A284" s="1" t="s">
        <v>754</v>
      </c>
      <c r="B284" s="1">
        <v>51</v>
      </c>
    </row>
    <row r="285" spans="1:2" x14ac:dyDescent="0.45">
      <c r="A285" s="1" t="s">
        <v>1559</v>
      </c>
      <c r="B285" s="1">
        <v>48</v>
      </c>
    </row>
    <row r="286" spans="1:2" x14ac:dyDescent="0.45">
      <c r="A286" s="1" t="s">
        <v>1560</v>
      </c>
      <c r="B286" s="1">
        <v>51</v>
      </c>
    </row>
    <row r="287" spans="1:2" x14ac:dyDescent="0.45">
      <c r="A287" s="1" t="s">
        <v>1561</v>
      </c>
      <c r="B287" s="1">
        <v>47</v>
      </c>
    </row>
    <row r="288" spans="1:2" x14ac:dyDescent="0.45">
      <c r="A288" s="1" t="s">
        <v>1562</v>
      </c>
      <c r="B288" s="1">
        <v>48</v>
      </c>
    </row>
    <row r="289" spans="1:2" x14ac:dyDescent="0.45">
      <c r="A289" s="1" t="s">
        <v>1563</v>
      </c>
      <c r="B289" s="1">
        <v>46</v>
      </c>
    </row>
    <row r="290" spans="1:2" x14ac:dyDescent="0.45">
      <c r="A290" s="1" t="s">
        <v>1564</v>
      </c>
      <c r="B290" s="1">
        <v>46</v>
      </c>
    </row>
    <row r="291" spans="1:2" x14ac:dyDescent="0.45">
      <c r="A291" s="1" t="s">
        <v>1565</v>
      </c>
      <c r="B291" s="1">
        <v>45</v>
      </c>
    </row>
    <row r="292" spans="1:2" x14ac:dyDescent="0.45">
      <c r="A292" s="1" t="s">
        <v>1566</v>
      </c>
      <c r="B292" s="1">
        <v>45</v>
      </c>
    </row>
    <row r="293" spans="1:2" x14ac:dyDescent="0.45">
      <c r="A293" s="1" t="s">
        <v>1567</v>
      </c>
      <c r="B293" s="1">
        <v>47</v>
      </c>
    </row>
    <row r="294" spans="1:2" x14ac:dyDescent="0.45">
      <c r="A294" s="1" t="s">
        <v>1568</v>
      </c>
      <c r="B294" s="1">
        <v>51</v>
      </c>
    </row>
    <row r="295" spans="1:2" x14ac:dyDescent="0.45">
      <c r="A295" s="1" t="s">
        <v>1569</v>
      </c>
      <c r="B295" s="1">
        <v>50</v>
      </c>
    </row>
    <row r="296" spans="1:2" x14ac:dyDescent="0.45">
      <c r="A296" s="1" t="s">
        <v>1570</v>
      </c>
      <c r="B296" s="1">
        <v>50</v>
      </c>
    </row>
    <row r="297" spans="1:2" x14ac:dyDescent="0.45">
      <c r="A297" s="1" t="s">
        <v>1571</v>
      </c>
      <c r="B297" s="1">
        <v>50</v>
      </c>
    </row>
    <row r="298" spans="1:2" x14ac:dyDescent="0.45">
      <c r="A298" s="1" t="s">
        <v>1572</v>
      </c>
      <c r="B298" s="1">
        <v>46</v>
      </c>
    </row>
    <row r="299" spans="1:2" x14ac:dyDescent="0.45">
      <c r="A299" s="1" t="s">
        <v>1573</v>
      </c>
      <c r="B299" s="1">
        <v>50</v>
      </c>
    </row>
    <row r="300" spans="1:2" x14ac:dyDescent="0.45">
      <c r="A300" s="1" t="s">
        <v>1574</v>
      </c>
      <c r="B300" s="1">
        <v>52</v>
      </c>
    </row>
    <row r="301" spans="1:2" x14ac:dyDescent="0.45">
      <c r="A301" s="1" t="s">
        <v>1575</v>
      </c>
      <c r="B301" s="1">
        <v>56</v>
      </c>
    </row>
    <row r="302" spans="1:2" x14ac:dyDescent="0.45">
      <c r="A302" s="1" t="s">
        <v>1576</v>
      </c>
      <c r="B302" s="1">
        <v>63</v>
      </c>
    </row>
    <row r="303" spans="1:2" x14ac:dyDescent="0.45">
      <c r="A303" s="1" t="s">
        <v>1577</v>
      </c>
      <c r="B303" s="1">
        <v>65</v>
      </c>
    </row>
    <row r="304" spans="1:2" x14ac:dyDescent="0.45">
      <c r="A304" s="1" t="s">
        <v>1578</v>
      </c>
      <c r="B304" s="1">
        <v>70</v>
      </c>
    </row>
    <row r="305" spans="1:2" x14ac:dyDescent="0.45">
      <c r="A305" s="1" t="s">
        <v>1579</v>
      </c>
      <c r="B305" s="1">
        <v>67</v>
      </c>
    </row>
    <row r="306" spans="1:2" x14ac:dyDescent="0.45">
      <c r="A306" s="1" t="s">
        <v>1580</v>
      </c>
      <c r="B306" s="1">
        <v>68</v>
      </c>
    </row>
    <row r="307" spans="1:2" x14ac:dyDescent="0.45">
      <c r="A307" s="1" t="s">
        <v>1581</v>
      </c>
      <c r="B307" s="1">
        <v>66</v>
      </c>
    </row>
    <row r="308" spans="1:2" x14ac:dyDescent="0.45">
      <c r="A308" s="1" t="s">
        <v>1582</v>
      </c>
      <c r="B308" s="1">
        <v>60</v>
      </c>
    </row>
    <row r="309" spans="1:2" x14ac:dyDescent="0.45">
      <c r="A309" s="1" t="s">
        <v>1583</v>
      </c>
      <c r="B309" s="1">
        <v>54</v>
      </c>
    </row>
    <row r="310" spans="1:2" x14ac:dyDescent="0.45">
      <c r="A310" s="1" t="s">
        <v>756</v>
      </c>
      <c r="B310" s="1">
        <v>48</v>
      </c>
    </row>
    <row r="311" spans="1:2" x14ac:dyDescent="0.45">
      <c r="A311" s="1" t="s">
        <v>1584</v>
      </c>
      <c r="B311" s="1">
        <v>50</v>
      </c>
    </row>
    <row r="312" spans="1:2" x14ac:dyDescent="0.45">
      <c r="A312" s="1" t="s">
        <v>1585</v>
      </c>
      <c r="B312" s="1">
        <v>54</v>
      </c>
    </row>
    <row r="313" spans="1:2" x14ac:dyDescent="0.45">
      <c r="A313" s="1" t="s">
        <v>1586</v>
      </c>
      <c r="B313" s="1">
        <v>53</v>
      </c>
    </row>
    <row r="314" spans="1:2" x14ac:dyDescent="0.45">
      <c r="A314" s="1" t="s">
        <v>1587</v>
      </c>
      <c r="B314" s="1">
        <v>53</v>
      </c>
    </row>
    <row r="315" spans="1:2" x14ac:dyDescent="0.45">
      <c r="A315" s="1" t="s">
        <v>1588</v>
      </c>
      <c r="B315" s="1">
        <v>51</v>
      </c>
    </row>
    <row r="316" spans="1:2" x14ac:dyDescent="0.45">
      <c r="A316" s="1" t="s">
        <v>1589</v>
      </c>
      <c r="B316" s="1">
        <v>49</v>
      </c>
    </row>
    <row r="317" spans="1:2" x14ac:dyDescent="0.45">
      <c r="A317" s="1" t="s">
        <v>1590</v>
      </c>
      <c r="B317" s="1">
        <v>49</v>
      </c>
    </row>
    <row r="318" spans="1:2" x14ac:dyDescent="0.45">
      <c r="A318" s="1" t="s">
        <v>1591</v>
      </c>
      <c r="B318" s="1">
        <v>50</v>
      </c>
    </row>
    <row r="319" spans="1:2" x14ac:dyDescent="0.45">
      <c r="A319" s="1" t="s">
        <v>1592</v>
      </c>
      <c r="B319" s="1">
        <v>53</v>
      </c>
    </row>
    <row r="320" spans="1:2" x14ac:dyDescent="0.45">
      <c r="A320" s="1" t="s">
        <v>1593</v>
      </c>
      <c r="B320" s="1">
        <v>55</v>
      </c>
    </row>
    <row r="321" spans="1:2" x14ac:dyDescent="0.45">
      <c r="A321" s="1" t="s">
        <v>1594</v>
      </c>
      <c r="B321" s="1">
        <v>55</v>
      </c>
    </row>
    <row r="322" spans="1:2" x14ac:dyDescent="0.45">
      <c r="A322" s="1" t="s">
        <v>1595</v>
      </c>
      <c r="B322" s="1">
        <v>57</v>
      </c>
    </row>
    <row r="323" spans="1:2" x14ac:dyDescent="0.45">
      <c r="A323" s="1" t="s">
        <v>757</v>
      </c>
      <c r="B323" s="1">
        <v>60</v>
      </c>
    </row>
    <row r="324" spans="1:2" x14ac:dyDescent="0.45">
      <c r="A324" s="1" t="s">
        <v>1596</v>
      </c>
      <c r="B324" s="1">
        <v>58</v>
      </c>
    </row>
    <row r="325" spans="1:2" x14ac:dyDescent="0.45">
      <c r="A325" s="1" t="s">
        <v>1597</v>
      </c>
      <c r="B325" s="1">
        <v>61</v>
      </c>
    </row>
    <row r="326" spans="1:2" x14ac:dyDescent="0.45">
      <c r="A326" s="1" t="s">
        <v>1598</v>
      </c>
      <c r="B326" s="1">
        <v>62</v>
      </c>
    </row>
    <row r="327" spans="1:2" x14ac:dyDescent="0.45">
      <c r="A327" s="1" t="s">
        <v>1599</v>
      </c>
      <c r="B327" s="1">
        <v>62</v>
      </c>
    </row>
    <row r="328" spans="1:2" x14ac:dyDescent="0.45">
      <c r="A328" s="1" t="s">
        <v>1600</v>
      </c>
      <c r="B328" s="1">
        <v>62</v>
      </c>
    </row>
    <row r="329" spans="1:2" x14ac:dyDescent="0.45">
      <c r="A329" s="1" t="s">
        <v>1601</v>
      </c>
      <c r="B329" s="1">
        <v>62</v>
      </c>
    </row>
    <row r="330" spans="1:2" x14ac:dyDescent="0.45">
      <c r="A330" s="1" t="s">
        <v>1602</v>
      </c>
      <c r="B330" s="1">
        <v>63</v>
      </c>
    </row>
    <row r="331" spans="1:2" x14ac:dyDescent="0.45">
      <c r="A331" s="1" t="s">
        <v>1603</v>
      </c>
      <c r="B331" s="1">
        <v>62</v>
      </c>
    </row>
    <row r="332" spans="1:2" x14ac:dyDescent="0.45">
      <c r="A332" s="1" t="s">
        <v>1604</v>
      </c>
      <c r="B332" s="1">
        <v>61</v>
      </c>
    </row>
    <row r="333" spans="1:2" x14ac:dyDescent="0.45">
      <c r="A333" s="1" t="s">
        <v>1605</v>
      </c>
      <c r="B333" s="1">
        <v>60</v>
      </c>
    </row>
    <row r="334" spans="1:2" x14ac:dyDescent="0.45">
      <c r="A334" s="1" t="s">
        <v>1606</v>
      </c>
      <c r="B334" s="1">
        <v>59</v>
      </c>
    </row>
    <row r="335" spans="1:2" x14ac:dyDescent="0.45">
      <c r="A335" s="1" t="s">
        <v>1607</v>
      </c>
      <c r="B335" s="1">
        <v>57</v>
      </c>
    </row>
    <row r="336" spans="1:2" x14ac:dyDescent="0.45">
      <c r="A336" s="1" t="s">
        <v>1608</v>
      </c>
      <c r="B336" s="1">
        <v>57</v>
      </c>
    </row>
    <row r="337" spans="1:2" x14ac:dyDescent="0.45">
      <c r="A337" s="1" t="s">
        <v>1609</v>
      </c>
      <c r="B337" s="1">
        <v>58</v>
      </c>
    </row>
    <row r="338" spans="1:2" x14ac:dyDescent="0.45">
      <c r="A338" s="1" t="s">
        <v>1610</v>
      </c>
      <c r="B338" s="1">
        <v>61</v>
      </c>
    </row>
    <row r="339" spans="1:2" x14ac:dyDescent="0.45">
      <c r="A339" s="1" t="s">
        <v>1611</v>
      </c>
      <c r="B339" s="1">
        <v>63</v>
      </c>
    </row>
    <row r="340" spans="1:2" x14ac:dyDescent="0.45">
      <c r="A340" s="1" t="s">
        <v>1612</v>
      </c>
      <c r="B340" s="1">
        <v>64</v>
      </c>
    </row>
    <row r="341" spans="1:2" x14ac:dyDescent="0.45">
      <c r="A341" s="1" t="s">
        <v>1613</v>
      </c>
      <c r="B341" s="1">
        <v>67</v>
      </c>
    </row>
    <row r="342" spans="1:2" x14ac:dyDescent="0.45">
      <c r="A342" s="1" t="s">
        <v>1614</v>
      </c>
      <c r="B342" s="1">
        <v>68</v>
      </c>
    </row>
    <row r="343" spans="1:2" x14ac:dyDescent="0.45">
      <c r="A343" s="1" t="s">
        <v>1615</v>
      </c>
      <c r="B343" s="1">
        <v>71</v>
      </c>
    </row>
    <row r="344" spans="1:2" x14ac:dyDescent="0.45">
      <c r="A344" s="1" t="s">
        <v>1616</v>
      </c>
      <c r="B344" s="1">
        <v>72</v>
      </c>
    </row>
    <row r="345" spans="1:2" x14ac:dyDescent="0.45">
      <c r="A345" s="1" t="s">
        <v>1617</v>
      </c>
      <c r="B345" s="1">
        <v>72</v>
      </c>
    </row>
    <row r="346" spans="1:2" x14ac:dyDescent="0.45">
      <c r="A346" s="1" t="s">
        <v>1618</v>
      </c>
      <c r="B346" s="1">
        <v>71</v>
      </c>
    </row>
    <row r="347" spans="1:2" x14ac:dyDescent="0.45">
      <c r="A347" s="1" t="s">
        <v>1619</v>
      </c>
      <c r="B347" s="1">
        <v>77</v>
      </c>
    </row>
    <row r="348" spans="1:2" x14ac:dyDescent="0.45">
      <c r="A348" s="1" t="s">
        <v>1620</v>
      </c>
      <c r="B348" s="1">
        <v>79</v>
      </c>
    </row>
    <row r="349" spans="1:2" x14ac:dyDescent="0.45">
      <c r="A349" s="1" t="s">
        <v>1621</v>
      </c>
      <c r="B349" s="1">
        <v>78</v>
      </c>
    </row>
    <row r="350" spans="1:2" x14ac:dyDescent="0.45">
      <c r="A350" s="1" t="s">
        <v>1622</v>
      </c>
      <c r="B350" s="1">
        <v>73</v>
      </c>
    </row>
    <row r="351" spans="1:2" x14ac:dyDescent="0.45">
      <c r="A351" s="1" t="s">
        <v>1623</v>
      </c>
      <c r="B351" s="1">
        <v>76</v>
      </c>
    </row>
    <row r="352" spans="1:2" x14ac:dyDescent="0.45">
      <c r="A352" s="1" t="s">
        <v>1624</v>
      </c>
      <c r="B352" s="1">
        <v>74</v>
      </c>
    </row>
    <row r="353" spans="1:2" x14ac:dyDescent="0.45">
      <c r="A353" s="1" t="s">
        <v>1625</v>
      </c>
      <c r="B353" s="1">
        <v>72</v>
      </c>
    </row>
    <row r="354" spans="1:2" x14ac:dyDescent="0.45">
      <c r="A354" s="1" t="s">
        <v>1626</v>
      </c>
      <c r="B354" s="1">
        <v>72</v>
      </c>
    </row>
    <row r="355" spans="1:2" x14ac:dyDescent="0.45">
      <c r="A355" s="1" t="s">
        <v>1627</v>
      </c>
      <c r="B355" s="1">
        <v>74</v>
      </c>
    </row>
    <row r="356" spans="1:2" x14ac:dyDescent="0.45">
      <c r="A356" s="1" t="s">
        <v>1628</v>
      </c>
      <c r="B356" s="1">
        <v>76</v>
      </c>
    </row>
    <row r="357" spans="1:2" x14ac:dyDescent="0.45">
      <c r="A357" s="1" t="s">
        <v>1629</v>
      </c>
      <c r="B357" s="1">
        <v>75</v>
      </c>
    </row>
    <row r="358" spans="1:2" x14ac:dyDescent="0.45">
      <c r="A358" s="1" t="s">
        <v>1630</v>
      </c>
      <c r="B358" s="1">
        <v>69</v>
      </c>
    </row>
    <row r="359" spans="1:2" x14ac:dyDescent="0.45">
      <c r="A359" s="1" t="s">
        <v>1631</v>
      </c>
      <c r="B359" s="1">
        <v>67</v>
      </c>
    </row>
    <row r="360" spans="1:2" x14ac:dyDescent="0.45">
      <c r="A360" s="1" t="s">
        <v>1632</v>
      </c>
      <c r="B360" s="1">
        <v>69</v>
      </c>
    </row>
    <row r="361" spans="1:2" x14ac:dyDescent="0.45">
      <c r="A361" s="1" t="s">
        <v>1633</v>
      </c>
      <c r="B361" s="1">
        <v>71</v>
      </c>
    </row>
    <row r="362" spans="1:2" x14ac:dyDescent="0.45">
      <c r="A362" s="1" t="s">
        <v>1634</v>
      </c>
      <c r="B362" s="1">
        <v>71</v>
      </c>
    </row>
    <row r="363" spans="1:2" x14ac:dyDescent="0.45">
      <c r="A363" s="1" t="s">
        <v>1635</v>
      </c>
      <c r="B363" s="1">
        <v>69</v>
      </c>
    </row>
    <row r="364" spans="1:2" x14ac:dyDescent="0.45">
      <c r="A364" s="1" t="s">
        <v>1636</v>
      </c>
      <c r="B364" s="1">
        <v>69</v>
      </c>
    </row>
    <row r="365" spans="1:2" x14ac:dyDescent="0.45">
      <c r="A365" s="1" t="s">
        <v>1637</v>
      </c>
      <c r="B365" s="1">
        <v>71</v>
      </c>
    </row>
    <row r="366" spans="1:2" x14ac:dyDescent="0.45">
      <c r="A366" s="1" t="s">
        <v>1638</v>
      </c>
      <c r="B366" s="1">
        <v>73</v>
      </c>
    </row>
    <row r="367" spans="1:2" x14ac:dyDescent="0.45">
      <c r="A367" s="1" t="s">
        <v>1639</v>
      </c>
      <c r="B367" s="1">
        <v>75</v>
      </c>
    </row>
    <row r="368" spans="1:2" x14ac:dyDescent="0.45">
      <c r="A368" s="1" t="s">
        <v>1640</v>
      </c>
      <c r="B368" s="1">
        <v>75</v>
      </c>
    </row>
    <row r="369" spans="1:2" x14ac:dyDescent="0.45">
      <c r="A369" s="1" t="s">
        <v>1641</v>
      </c>
      <c r="B369" s="1">
        <v>73</v>
      </c>
    </row>
    <row r="370" spans="1:2" x14ac:dyDescent="0.45">
      <c r="A370" s="1" t="s">
        <v>1642</v>
      </c>
      <c r="B370" s="1">
        <v>76</v>
      </c>
    </row>
    <row r="371" spans="1:2" x14ac:dyDescent="0.45">
      <c r="A371" s="1" t="s">
        <v>1643</v>
      </c>
      <c r="B371" s="1">
        <v>76</v>
      </c>
    </row>
    <row r="372" spans="1:2" x14ac:dyDescent="0.45">
      <c r="A372" s="1" t="s">
        <v>1644</v>
      </c>
      <c r="B372" s="1">
        <v>78</v>
      </c>
    </row>
    <row r="373" spans="1:2" x14ac:dyDescent="0.45">
      <c r="A373" s="1" t="s">
        <v>1645</v>
      </c>
      <c r="B373" s="1">
        <v>76</v>
      </c>
    </row>
    <row r="374" spans="1:2" x14ac:dyDescent="0.45">
      <c r="A374" s="1" t="s">
        <v>1646</v>
      </c>
      <c r="B374" s="1">
        <v>77</v>
      </c>
    </row>
    <row r="375" spans="1:2" x14ac:dyDescent="0.45">
      <c r="A375" s="1" t="s">
        <v>1647</v>
      </c>
      <c r="B375" s="1">
        <v>77</v>
      </c>
    </row>
    <row r="376" spans="1:2" x14ac:dyDescent="0.45">
      <c r="A376" s="1" t="s">
        <v>1648</v>
      </c>
      <c r="B376" s="1">
        <v>78</v>
      </c>
    </row>
    <row r="377" spans="1:2" x14ac:dyDescent="0.45">
      <c r="A377" s="1" t="s">
        <v>1649</v>
      </c>
      <c r="B377" s="1">
        <v>81</v>
      </c>
    </row>
    <row r="378" spans="1:2" x14ac:dyDescent="0.45">
      <c r="A378" s="1" t="s">
        <v>1650</v>
      </c>
      <c r="B378" s="1">
        <v>84</v>
      </c>
    </row>
    <row r="379" spans="1:2" x14ac:dyDescent="0.45">
      <c r="A379" s="1" t="s">
        <v>1651</v>
      </c>
      <c r="B379" s="1">
        <v>85</v>
      </c>
    </row>
    <row r="380" spans="1:2" x14ac:dyDescent="0.45">
      <c r="A380" s="1" t="s">
        <v>1652</v>
      </c>
      <c r="B380" s="1">
        <v>83</v>
      </c>
    </row>
    <row r="381" spans="1:2" x14ac:dyDescent="0.45">
      <c r="A381" s="1" t="s">
        <v>1653</v>
      </c>
      <c r="B381" s="1">
        <v>86</v>
      </c>
    </row>
    <row r="382" spans="1:2" x14ac:dyDescent="0.45">
      <c r="A382" s="1" t="s">
        <v>1654</v>
      </c>
      <c r="B382" s="1">
        <v>89</v>
      </c>
    </row>
    <row r="383" spans="1:2" x14ac:dyDescent="0.45">
      <c r="A383" s="1" t="s">
        <v>1655</v>
      </c>
      <c r="B383" s="1">
        <v>89</v>
      </c>
    </row>
    <row r="384" spans="1:2" x14ac:dyDescent="0.45">
      <c r="A384" s="1" t="s">
        <v>1656</v>
      </c>
      <c r="B384" s="1">
        <v>89</v>
      </c>
    </row>
    <row r="385" spans="1:2" x14ac:dyDescent="0.45">
      <c r="A385" s="1" t="s">
        <v>1657</v>
      </c>
      <c r="B385" s="1">
        <v>89</v>
      </c>
    </row>
    <row r="386" spans="1:2" x14ac:dyDescent="0.45">
      <c r="A386" s="1" t="s">
        <v>1658</v>
      </c>
      <c r="B386" s="1">
        <v>89</v>
      </c>
    </row>
    <row r="387" spans="1:2" x14ac:dyDescent="0.45">
      <c r="A387" s="1" t="s">
        <v>1659</v>
      </c>
      <c r="B387" s="1">
        <v>87</v>
      </c>
    </row>
    <row r="388" spans="1:2" x14ac:dyDescent="0.45">
      <c r="A388" s="1" t="s">
        <v>1660</v>
      </c>
      <c r="B388" s="1">
        <v>91</v>
      </c>
    </row>
    <row r="389" spans="1:2" x14ac:dyDescent="0.45">
      <c r="A389" s="1" t="s">
        <v>1661</v>
      </c>
      <c r="B389" s="1">
        <v>91</v>
      </c>
    </row>
    <row r="390" spans="1:2" x14ac:dyDescent="0.45">
      <c r="A390" s="1" t="s">
        <v>1662</v>
      </c>
      <c r="B390" s="1">
        <v>90</v>
      </c>
    </row>
    <row r="391" spans="1:2" x14ac:dyDescent="0.45">
      <c r="A391" s="1" t="s">
        <v>1663</v>
      </c>
      <c r="B391" s="1">
        <v>92</v>
      </c>
    </row>
    <row r="392" spans="1:2" x14ac:dyDescent="0.45">
      <c r="A392" s="1" t="s">
        <v>1664</v>
      </c>
      <c r="B392" s="1">
        <v>94</v>
      </c>
    </row>
    <row r="393" spans="1:2" x14ac:dyDescent="0.45">
      <c r="A393" s="1" t="s">
        <v>1665</v>
      </c>
      <c r="B393" s="1">
        <v>93</v>
      </c>
    </row>
    <row r="394" spans="1:2" x14ac:dyDescent="0.45">
      <c r="A394" s="1" t="s">
        <v>1666</v>
      </c>
      <c r="B394" s="1">
        <v>92</v>
      </c>
    </row>
    <row r="395" spans="1:2" x14ac:dyDescent="0.45">
      <c r="A395" s="1" t="s">
        <v>1667</v>
      </c>
      <c r="B395" s="1">
        <v>94</v>
      </c>
    </row>
    <row r="396" spans="1:2" x14ac:dyDescent="0.45">
      <c r="A396" s="1" t="s">
        <v>1668</v>
      </c>
      <c r="B396" s="1">
        <v>93</v>
      </c>
    </row>
    <row r="397" spans="1:2" x14ac:dyDescent="0.45">
      <c r="A397" s="1" t="s">
        <v>1669</v>
      </c>
      <c r="B397" s="1">
        <v>92</v>
      </c>
    </row>
    <row r="398" spans="1:2" x14ac:dyDescent="0.45">
      <c r="A398" s="1" t="s">
        <v>1670</v>
      </c>
      <c r="B398" s="1">
        <v>91</v>
      </c>
    </row>
    <row r="399" spans="1:2" x14ac:dyDescent="0.45">
      <c r="A399" s="1" t="s">
        <v>1671</v>
      </c>
      <c r="B399" s="1">
        <v>92</v>
      </c>
    </row>
    <row r="400" spans="1:2" x14ac:dyDescent="0.45">
      <c r="A400" s="1" t="s">
        <v>1672</v>
      </c>
      <c r="B400" s="1">
        <v>93</v>
      </c>
    </row>
    <row r="401" spans="1:2" x14ac:dyDescent="0.45">
      <c r="A401" s="1" t="s">
        <v>1673</v>
      </c>
      <c r="B401" s="1">
        <v>93</v>
      </c>
    </row>
    <row r="402" spans="1:2" x14ac:dyDescent="0.45">
      <c r="A402" s="1" t="s">
        <v>1674</v>
      </c>
      <c r="B402" s="1">
        <v>85</v>
      </c>
    </row>
    <row r="403" spans="1:2" x14ac:dyDescent="0.45">
      <c r="A403" s="1" t="s">
        <v>1675</v>
      </c>
      <c r="B403" s="1">
        <v>78</v>
      </c>
    </row>
    <row r="404" spans="1:2" x14ac:dyDescent="0.45">
      <c r="A404" s="1" t="s">
        <v>1676</v>
      </c>
      <c r="B404" s="1">
        <v>71</v>
      </c>
    </row>
    <row r="405" spans="1:2" x14ac:dyDescent="0.45">
      <c r="A405" s="1" t="s">
        <v>1677</v>
      </c>
      <c r="B405" s="1">
        <v>64</v>
      </c>
    </row>
    <row r="406" spans="1:2" x14ac:dyDescent="0.45">
      <c r="A406" s="1" t="s">
        <v>1678</v>
      </c>
      <c r="B406" s="1">
        <v>60</v>
      </c>
    </row>
    <row r="407" spans="1:2" x14ac:dyDescent="0.45">
      <c r="A407" s="1" t="s">
        <v>1679</v>
      </c>
      <c r="B407" s="1">
        <v>54</v>
      </c>
    </row>
    <row r="408" spans="1:2" x14ac:dyDescent="0.45">
      <c r="A408" s="1" t="s">
        <v>1680</v>
      </c>
      <c r="B408" s="1">
        <v>55</v>
      </c>
    </row>
    <row r="409" spans="1:2" x14ac:dyDescent="0.45">
      <c r="A409" s="1" t="s">
        <v>1681</v>
      </c>
      <c r="B409" s="1">
        <v>54</v>
      </c>
    </row>
    <row r="410" spans="1:2" x14ac:dyDescent="0.45">
      <c r="A410" s="1" t="s">
        <v>1682</v>
      </c>
      <c r="B410" s="1">
        <v>53</v>
      </c>
    </row>
    <row r="411" spans="1:2" x14ac:dyDescent="0.45">
      <c r="A411" s="1" t="s">
        <v>1683</v>
      </c>
      <c r="B411" s="1">
        <v>53</v>
      </c>
    </row>
    <row r="412" spans="1:2" x14ac:dyDescent="0.45">
      <c r="A412" s="1" t="s">
        <v>1684</v>
      </c>
      <c r="B412" s="1">
        <v>53</v>
      </c>
    </row>
    <row r="413" spans="1:2" x14ac:dyDescent="0.45">
      <c r="A413" s="1" t="s">
        <v>1685</v>
      </c>
      <c r="B413" s="1">
        <v>52</v>
      </c>
    </row>
    <row r="414" spans="1:2" x14ac:dyDescent="0.45">
      <c r="A414" s="1" t="s">
        <v>1686</v>
      </c>
      <c r="B414" s="1">
        <v>57</v>
      </c>
    </row>
    <row r="415" spans="1:2" x14ac:dyDescent="0.45">
      <c r="A415" s="1" t="s">
        <v>1687</v>
      </c>
      <c r="B415" s="1">
        <v>57</v>
      </c>
    </row>
    <row r="416" spans="1:2" x14ac:dyDescent="0.45">
      <c r="A416" s="1" t="s">
        <v>1688</v>
      </c>
      <c r="B416" s="1">
        <v>59</v>
      </c>
    </row>
    <row r="417" spans="1:2" x14ac:dyDescent="0.45">
      <c r="A417" s="1" t="s">
        <v>1689</v>
      </c>
      <c r="B417" s="1">
        <v>60</v>
      </c>
    </row>
    <row r="418" spans="1:2" x14ac:dyDescent="0.45">
      <c r="A418" s="1" t="s">
        <v>1690</v>
      </c>
      <c r="B418" s="1">
        <v>67</v>
      </c>
    </row>
    <row r="419" spans="1:2" x14ac:dyDescent="0.45">
      <c r="A419" s="1" t="s">
        <v>1691</v>
      </c>
      <c r="B419" s="1">
        <v>63</v>
      </c>
    </row>
    <row r="420" spans="1:2" x14ac:dyDescent="0.45">
      <c r="A420" s="1" t="s">
        <v>1692</v>
      </c>
      <c r="B420" s="1">
        <v>62</v>
      </c>
    </row>
    <row r="421" spans="1:2" x14ac:dyDescent="0.45">
      <c r="A421" s="1" t="s">
        <v>1693</v>
      </c>
      <c r="B421" s="1">
        <v>62</v>
      </c>
    </row>
    <row r="422" spans="1:2" x14ac:dyDescent="0.45">
      <c r="A422" s="1" t="s">
        <v>1694</v>
      </c>
      <c r="B422" s="1">
        <v>62</v>
      </c>
    </row>
    <row r="423" spans="1:2" x14ac:dyDescent="0.45">
      <c r="A423" s="1" t="s">
        <v>1695</v>
      </c>
      <c r="B423" s="1">
        <v>64</v>
      </c>
    </row>
    <row r="424" spans="1:2" x14ac:dyDescent="0.45">
      <c r="A424" s="1" t="s">
        <v>1696</v>
      </c>
      <c r="B424" s="1">
        <v>64</v>
      </c>
    </row>
    <row r="425" spans="1:2" x14ac:dyDescent="0.45">
      <c r="A425" s="1" t="s">
        <v>1697</v>
      </c>
      <c r="B425" s="1">
        <v>61</v>
      </c>
    </row>
    <row r="426" spans="1:2" x14ac:dyDescent="0.45">
      <c r="A426" s="1" t="s">
        <v>1698</v>
      </c>
      <c r="B426" s="1">
        <v>59</v>
      </c>
    </row>
    <row r="427" spans="1:2" x14ac:dyDescent="0.45">
      <c r="A427" s="1" t="s">
        <v>1699</v>
      </c>
      <c r="B427" s="1">
        <v>49</v>
      </c>
    </row>
    <row r="428" spans="1:2" x14ac:dyDescent="0.45">
      <c r="A428" s="1" t="s">
        <v>1700</v>
      </c>
      <c r="B428" s="1">
        <v>49</v>
      </c>
    </row>
    <row r="429" spans="1:2" x14ac:dyDescent="0.45">
      <c r="A429" s="1" t="s">
        <v>1701</v>
      </c>
      <c r="B429" s="1">
        <v>50</v>
      </c>
    </row>
    <row r="430" spans="1:2" x14ac:dyDescent="0.45">
      <c r="A430" s="1" t="s">
        <v>1702</v>
      </c>
      <c r="B430" s="1">
        <v>50</v>
      </c>
    </row>
    <row r="431" spans="1:2" x14ac:dyDescent="0.45">
      <c r="A431" s="1" t="s">
        <v>1703</v>
      </c>
      <c r="B431" s="1">
        <v>48</v>
      </c>
    </row>
    <row r="432" spans="1:2" x14ac:dyDescent="0.45">
      <c r="A432" s="1" t="s">
        <v>1704</v>
      </c>
      <c r="B432" s="1">
        <v>49</v>
      </c>
    </row>
    <row r="433" spans="1:2" x14ac:dyDescent="0.45">
      <c r="A433" s="1" t="s">
        <v>1705</v>
      </c>
      <c r="B433" s="1">
        <v>52</v>
      </c>
    </row>
    <row r="434" spans="1:2" x14ac:dyDescent="0.45">
      <c r="A434" s="1" t="s">
        <v>1706</v>
      </c>
      <c r="B434" s="1">
        <v>49</v>
      </c>
    </row>
    <row r="435" spans="1:2" x14ac:dyDescent="0.45">
      <c r="A435" s="1" t="s">
        <v>1707</v>
      </c>
      <c r="B435" s="1">
        <v>50</v>
      </c>
    </row>
    <row r="436" spans="1:2" x14ac:dyDescent="0.45">
      <c r="A436" s="1" t="s">
        <v>1708</v>
      </c>
      <c r="B436" s="1">
        <v>47</v>
      </c>
    </row>
    <row r="437" spans="1:2" x14ac:dyDescent="0.45">
      <c r="A437" s="1" t="s">
        <v>1709</v>
      </c>
      <c r="B437" s="1">
        <v>42</v>
      </c>
    </row>
    <row r="438" spans="1:2" x14ac:dyDescent="0.45">
      <c r="A438" s="1" t="s">
        <v>1710</v>
      </c>
      <c r="B438" s="1">
        <v>43</v>
      </c>
    </row>
    <row r="439" spans="1:2" x14ac:dyDescent="0.45">
      <c r="A439" s="1" t="s">
        <v>1711</v>
      </c>
      <c r="B439" s="1">
        <v>46</v>
      </c>
    </row>
    <row r="440" spans="1:2" x14ac:dyDescent="0.45">
      <c r="A440" s="1" t="s">
        <v>1712</v>
      </c>
      <c r="B440" s="1">
        <v>50</v>
      </c>
    </row>
    <row r="441" spans="1:2" x14ac:dyDescent="0.45">
      <c r="A441" s="1" t="s">
        <v>1713</v>
      </c>
      <c r="B441" s="1">
        <v>56</v>
      </c>
    </row>
    <row r="442" spans="1:2" x14ac:dyDescent="0.45">
      <c r="A442" s="1" t="s">
        <v>1714</v>
      </c>
      <c r="B442" s="1">
        <v>58</v>
      </c>
    </row>
    <row r="443" spans="1:2" x14ac:dyDescent="0.45">
      <c r="A443" s="1" t="s">
        <v>1715</v>
      </c>
      <c r="B443" s="1">
        <v>59</v>
      </c>
    </row>
    <row r="444" spans="1:2" x14ac:dyDescent="0.45">
      <c r="A444" s="1" t="s">
        <v>1716</v>
      </c>
      <c r="B444" s="1">
        <v>60</v>
      </c>
    </row>
    <row r="445" spans="1:2" x14ac:dyDescent="0.45">
      <c r="A445" s="1" t="s">
        <v>1717</v>
      </c>
      <c r="B445" s="1">
        <v>64</v>
      </c>
    </row>
    <row r="446" spans="1:2" x14ac:dyDescent="0.45">
      <c r="A446" s="1" t="s">
        <v>1718</v>
      </c>
      <c r="B446" s="1">
        <v>62</v>
      </c>
    </row>
    <row r="447" spans="1:2" x14ac:dyDescent="0.45">
      <c r="A447" s="1" t="s">
        <v>1719</v>
      </c>
      <c r="B447" s="1">
        <v>58</v>
      </c>
    </row>
    <row r="448" spans="1:2" x14ac:dyDescent="0.45">
      <c r="A448" s="1" t="s">
        <v>1720</v>
      </c>
      <c r="B448" s="1">
        <v>55</v>
      </c>
    </row>
    <row r="449" spans="1:2" x14ac:dyDescent="0.45">
      <c r="A449" s="1" t="s">
        <v>1721</v>
      </c>
      <c r="B449" s="1">
        <v>47</v>
      </c>
    </row>
    <row r="450" spans="1:2" x14ac:dyDescent="0.45">
      <c r="A450" s="1" t="s">
        <v>1722</v>
      </c>
      <c r="B450" s="1">
        <v>45</v>
      </c>
    </row>
    <row r="451" spans="1:2" x14ac:dyDescent="0.45">
      <c r="A451" s="1" t="s">
        <v>1723</v>
      </c>
      <c r="B451" s="1">
        <v>50</v>
      </c>
    </row>
    <row r="452" spans="1:2" x14ac:dyDescent="0.45">
      <c r="A452" s="1" t="s">
        <v>1724</v>
      </c>
      <c r="B452" s="1">
        <v>58</v>
      </c>
    </row>
    <row r="453" spans="1:2" x14ac:dyDescent="0.45">
      <c r="A453" s="1" t="s">
        <v>1725</v>
      </c>
      <c r="B453" s="1">
        <v>56</v>
      </c>
    </row>
    <row r="454" spans="1:2" x14ac:dyDescent="0.45">
      <c r="A454" s="1" t="s">
        <v>1726</v>
      </c>
      <c r="B454" s="1">
        <v>56</v>
      </c>
    </row>
    <row r="455" spans="1:2" x14ac:dyDescent="0.45">
      <c r="A455" s="1" t="s">
        <v>1727</v>
      </c>
      <c r="B455" s="1">
        <v>53</v>
      </c>
    </row>
    <row r="456" spans="1:2" x14ac:dyDescent="0.45">
      <c r="A456" s="1" t="s">
        <v>1728</v>
      </c>
      <c r="B456" s="1">
        <v>51</v>
      </c>
    </row>
    <row r="457" spans="1:2" x14ac:dyDescent="0.45">
      <c r="A457" s="1" t="s">
        <v>1729</v>
      </c>
      <c r="B457" s="1">
        <v>51</v>
      </c>
    </row>
    <row r="458" spans="1:2" x14ac:dyDescent="0.45">
      <c r="A458" s="1" t="s">
        <v>1730</v>
      </c>
      <c r="B458" s="1">
        <v>52</v>
      </c>
    </row>
    <row r="459" spans="1:2" x14ac:dyDescent="0.45">
      <c r="A459" s="1" t="s">
        <v>1731</v>
      </c>
      <c r="B459" s="1">
        <v>51</v>
      </c>
    </row>
    <row r="460" spans="1:2" x14ac:dyDescent="0.45">
      <c r="A460" s="1" t="s">
        <v>1732</v>
      </c>
      <c r="B460" s="1">
        <v>50</v>
      </c>
    </row>
    <row r="461" spans="1:2" x14ac:dyDescent="0.45">
      <c r="A461" s="1" t="s">
        <v>1733</v>
      </c>
      <c r="B461" s="1">
        <v>51</v>
      </c>
    </row>
    <row r="462" spans="1:2" x14ac:dyDescent="0.45">
      <c r="A462" s="1" t="s">
        <v>1734</v>
      </c>
      <c r="B462" s="1">
        <v>54</v>
      </c>
    </row>
    <row r="463" spans="1:2" x14ac:dyDescent="0.45">
      <c r="A463" s="1" t="s">
        <v>1735</v>
      </c>
      <c r="B463" s="1">
        <v>53</v>
      </c>
    </row>
    <row r="464" spans="1:2" x14ac:dyDescent="0.45">
      <c r="A464" s="1" t="s">
        <v>1736</v>
      </c>
      <c r="B464" s="1">
        <v>52</v>
      </c>
    </row>
    <row r="465" spans="1:2" x14ac:dyDescent="0.45">
      <c r="A465" s="1" t="s">
        <v>1737</v>
      </c>
      <c r="B465" s="1">
        <v>50</v>
      </c>
    </row>
    <row r="466" spans="1:2" x14ac:dyDescent="0.45">
      <c r="A466" s="1" t="s">
        <v>1738</v>
      </c>
      <c r="B466" s="1">
        <v>49</v>
      </c>
    </row>
    <row r="467" spans="1:2" x14ac:dyDescent="0.45">
      <c r="A467" s="1" t="s">
        <v>1739</v>
      </c>
      <c r="B467" s="1">
        <v>49</v>
      </c>
    </row>
    <row r="468" spans="1:2" x14ac:dyDescent="0.45">
      <c r="A468" s="1" t="s">
        <v>1740</v>
      </c>
      <c r="B468" s="1">
        <v>50</v>
      </c>
    </row>
    <row r="469" spans="1:2" x14ac:dyDescent="0.45">
      <c r="A469" s="1" t="s">
        <v>1741</v>
      </c>
      <c r="B469" s="1">
        <v>47</v>
      </c>
    </row>
    <row r="470" spans="1:2" x14ac:dyDescent="0.45">
      <c r="A470" s="1" t="s">
        <v>1742</v>
      </c>
      <c r="B470" s="1">
        <v>47</v>
      </c>
    </row>
    <row r="471" spans="1:2" x14ac:dyDescent="0.45">
      <c r="A471" s="1" t="s">
        <v>1743</v>
      </c>
      <c r="B471" s="1">
        <v>47</v>
      </c>
    </row>
    <row r="472" spans="1:2" x14ac:dyDescent="0.45">
      <c r="A472" s="1" t="s">
        <v>1744</v>
      </c>
      <c r="B472" s="1">
        <v>47</v>
      </c>
    </row>
    <row r="473" spans="1:2" x14ac:dyDescent="0.45">
      <c r="A473" s="1" t="s">
        <v>1745</v>
      </c>
      <c r="B473" s="1">
        <v>48</v>
      </c>
    </row>
    <row r="474" spans="1:2" x14ac:dyDescent="0.45">
      <c r="A474" s="1" t="s">
        <v>1746</v>
      </c>
      <c r="B474" s="1">
        <v>52</v>
      </c>
    </row>
    <row r="475" spans="1:2" x14ac:dyDescent="0.45">
      <c r="A475" s="1" t="s">
        <v>1747</v>
      </c>
      <c r="B475" s="1">
        <v>54</v>
      </c>
    </row>
    <row r="476" spans="1:2" x14ac:dyDescent="0.45">
      <c r="A476" s="1" t="s">
        <v>1748</v>
      </c>
      <c r="B476" s="1">
        <v>52</v>
      </c>
    </row>
    <row r="477" spans="1:2" x14ac:dyDescent="0.45">
      <c r="A477" s="1" t="s">
        <v>1749</v>
      </c>
      <c r="B477" s="1">
        <v>52</v>
      </c>
    </row>
    <row r="478" spans="1:2" x14ac:dyDescent="0.45">
      <c r="A478" s="1" t="s">
        <v>1750</v>
      </c>
      <c r="B478" s="1">
        <v>52</v>
      </c>
    </row>
    <row r="479" spans="1:2" x14ac:dyDescent="0.45">
      <c r="A479" s="1" t="s">
        <v>1751</v>
      </c>
      <c r="B479" s="1">
        <v>52</v>
      </c>
    </row>
    <row r="480" spans="1:2" x14ac:dyDescent="0.45">
      <c r="A480" s="1" t="s">
        <v>1752</v>
      </c>
      <c r="B480" s="1">
        <v>55</v>
      </c>
    </row>
    <row r="481" spans="1:2" x14ac:dyDescent="0.45">
      <c r="A481" s="1" t="s">
        <v>1753</v>
      </c>
      <c r="B481" s="1">
        <v>57</v>
      </c>
    </row>
    <row r="482" spans="1:2" x14ac:dyDescent="0.45">
      <c r="A482" s="1" t="s">
        <v>1754</v>
      </c>
      <c r="B482" s="1">
        <v>56</v>
      </c>
    </row>
    <row r="483" spans="1:2" x14ac:dyDescent="0.45">
      <c r="A483" s="1" t="s">
        <v>1755</v>
      </c>
      <c r="B483" s="1">
        <v>54</v>
      </c>
    </row>
    <row r="484" spans="1:2" x14ac:dyDescent="0.45">
      <c r="A484" s="1" t="s">
        <v>1756</v>
      </c>
      <c r="B484" s="1">
        <v>55</v>
      </c>
    </row>
    <row r="485" spans="1:2" x14ac:dyDescent="0.45">
      <c r="A485" s="1" t="s">
        <v>1757</v>
      </c>
      <c r="B485" s="1">
        <v>56</v>
      </c>
    </row>
    <row r="486" spans="1:2" x14ac:dyDescent="0.45">
      <c r="A486" s="1" t="s">
        <v>1758</v>
      </c>
      <c r="B486" s="1">
        <v>59</v>
      </c>
    </row>
    <row r="487" spans="1:2" x14ac:dyDescent="0.45">
      <c r="A487" s="1" t="s">
        <v>1759</v>
      </c>
      <c r="B487" s="1">
        <v>61</v>
      </c>
    </row>
    <row r="488" spans="1:2" x14ac:dyDescent="0.45">
      <c r="A488" s="1" t="s">
        <v>1760</v>
      </c>
      <c r="B488" s="1">
        <v>62</v>
      </c>
    </row>
    <row r="489" spans="1:2" x14ac:dyDescent="0.45">
      <c r="A489" s="1" t="s">
        <v>1761</v>
      </c>
      <c r="B489" s="1">
        <v>68</v>
      </c>
    </row>
    <row r="490" spans="1:2" x14ac:dyDescent="0.45">
      <c r="A490" s="1" t="s">
        <v>1762</v>
      </c>
      <c r="B490" s="1">
        <v>73</v>
      </c>
    </row>
    <row r="491" spans="1:2" x14ac:dyDescent="0.45">
      <c r="A491" s="1" t="s">
        <v>1763</v>
      </c>
      <c r="B491" s="1">
        <v>70</v>
      </c>
    </row>
    <row r="492" spans="1:2" x14ac:dyDescent="0.45">
      <c r="A492" s="1" t="s">
        <v>1764</v>
      </c>
      <c r="B492" s="1">
        <v>73</v>
      </c>
    </row>
    <row r="493" spans="1:2" x14ac:dyDescent="0.45">
      <c r="A493" s="1" t="s">
        <v>1765</v>
      </c>
      <c r="B493" s="1">
        <v>73</v>
      </c>
    </row>
    <row r="494" spans="1:2" x14ac:dyDescent="0.45">
      <c r="A494" s="1" t="s">
        <v>1766</v>
      </c>
      <c r="B494" s="1">
        <v>76</v>
      </c>
    </row>
    <row r="495" spans="1:2" x14ac:dyDescent="0.45">
      <c r="A495" s="1" t="s">
        <v>1767</v>
      </c>
      <c r="B495" s="1">
        <v>79</v>
      </c>
    </row>
    <row r="496" spans="1:2" x14ac:dyDescent="0.45">
      <c r="A496" s="1" t="s">
        <v>1768</v>
      </c>
      <c r="B496" s="1">
        <v>77</v>
      </c>
    </row>
    <row r="497" spans="1:2" x14ac:dyDescent="0.45">
      <c r="A497" s="1" t="s">
        <v>1769</v>
      </c>
      <c r="B497" s="1">
        <v>79</v>
      </c>
    </row>
    <row r="498" spans="1:2" x14ac:dyDescent="0.45">
      <c r="A498" s="1" t="s">
        <v>1770</v>
      </c>
      <c r="B498" s="1">
        <v>81</v>
      </c>
    </row>
    <row r="499" spans="1:2" x14ac:dyDescent="0.45">
      <c r="A499" s="1" t="s">
        <v>1771</v>
      </c>
      <c r="B499" s="1">
        <v>79</v>
      </c>
    </row>
    <row r="500" spans="1:2" x14ac:dyDescent="0.45">
      <c r="A500" s="1" t="s">
        <v>1772</v>
      </c>
      <c r="B500" s="1">
        <v>82</v>
      </c>
    </row>
    <row r="501" spans="1:2" x14ac:dyDescent="0.45">
      <c r="A501" s="1" t="s">
        <v>1773</v>
      </c>
      <c r="B501" s="1">
        <v>83</v>
      </c>
    </row>
    <row r="502" spans="1:2" x14ac:dyDescent="0.45">
      <c r="A502" s="1" t="s">
        <v>1774</v>
      </c>
      <c r="B502" s="1">
        <v>81</v>
      </c>
    </row>
    <row r="503" spans="1:2" x14ac:dyDescent="0.45">
      <c r="A503" s="1" t="s">
        <v>1775</v>
      </c>
      <c r="B503" s="1">
        <v>79</v>
      </c>
    </row>
    <row r="504" spans="1:2" x14ac:dyDescent="0.45">
      <c r="A504" s="1" t="s">
        <v>1776</v>
      </c>
      <c r="B504" s="1">
        <v>85</v>
      </c>
    </row>
    <row r="505" spans="1:2" x14ac:dyDescent="0.45">
      <c r="A505" s="1" t="s">
        <v>1777</v>
      </c>
      <c r="B505" s="1">
        <v>82</v>
      </c>
    </row>
    <row r="506" spans="1:2" x14ac:dyDescent="0.45">
      <c r="A506" s="1" t="s">
        <v>613</v>
      </c>
      <c r="B506" s="1">
        <v>82</v>
      </c>
    </row>
    <row r="507" spans="1:2" x14ac:dyDescent="0.45">
      <c r="A507" s="1" t="s">
        <v>1778</v>
      </c>
      <c r="B507" s="1">
        <v>82</v>
      </c>
    </row>
    <row r="508" spans="1:2" x14ac:dyDescent="0.45">
      <c r="A508" s="1" t="s">
        <v>1779</v>
      </c>
      <c r="B508" s="1">
        <v>86</v>
      </c>
    </row>
    <row r="509" spans="1:2" x14ac:dyDescent="0.45">
      <c r="A509" s="1" t="s">
        <v>1780</v>
      </c>
      <c r="B509" s="1">
        <v>95</v>
      </c>
    </row>
    <row r="510" spans="1:2" x14ac:dyDescent="0.45">
      <c r="A510" s="1" t="s">
        <v>1781</v>
      </c>
      <c r="B510" s="1">
        <v>94</v>
      </c>
    </row>
    <row r="511" spans="1:2" x14ac:dyDescent="0.45">
      <c r="A511" s="1" t="s">
        <v>1782</v>
      </c>
      <c r="B511" s="1">
        <v>94</v>
      </c>
    </row>
    <row r="512" spans="1:2" x14ac:dyDescent="0.45">
      <c r="A512" s="1" t="s">
        <v>1783</v>
      </c>
      <c r="B512" s="1">
        <v>101</v>
      </c>
    </row>
    <row r="513" spans="1:2" x14ac:dyDescent="0.45">
      <c r="A513" s="1" t="s">
        <v>1784</v>
      </c>
      <c r="B513" s="1">
        <v>102</v>
      </c>
    </row>
    <row r="514" spans="1:2" x14ac:dyDescent="0.45">
      <c r="A514" s="1" t="s">
        <v>1785</v>
      </c>
      <c r="B514" s="1">
        <v>104</v>
      </c>
    </row>
    <row r="515" spans="1:2" x14ac:dyDescent="0.45">
      <c r="A515" s="1" t="s">
        <v>1786</v>
      </c>
      <c r="B515" s="1">
        <v>112</v>
      </c>
    </row>
    <row r="516" spans="1:2" x14ac:dyDescent="0.45">
      <c r="A516" s="1" t="s">
        <v>1787</v>
      </c>
      <c r="B516" s="1">
        <v>116</v>
      </c>
    </row>
    <row r="517" spans="1:2" x14ac:dyDescent="0.45">
      <c r="A517" s="1" t="s">
        <v>1788</v>
      </c>
      <c r="B517" s="1">
        <v>124</v>
      </c>
    </row>
    <row r="518" spans="1:2" x14ac:dyDescent="0.45">
      <c r="A518" s="1" t="s">
        <v>1789</v>
      </c>
      <c r="B518" s="1">
        <v>137</v>
      </c>
    </row>
    <row r="519" spans="1:2" x14ac:dyDescent="0.45">
      <c r="A519" s="1" t="s">
        <v>1790</v>
      </c>
      <c r="B519" s="1">
        <v>140</v>
      </c>
    </row>
    <row r="520" spans="1:2" x14ac:dyDescent="0.45">
      <c r="A520" s="1" t="s">
        <v>1791</v>
      </c>
      <c r="B520" s="1">
        <v>140</v>
      </c>
    </row>
    <row r="521" spans="1:2" x14ac:dyDescent="0.45">
      <c r="A521" s="1" t="s">
        <v>1792</v>
      </c>
      <c r="B521" s="1">
        <v>141</v>
      </c>
    </row>
    <row r="522" spans="1:2" x14ac:dyDescent="0.45">
      <c r="A522" s="1" t="s">
        <v>1793</v>
      </c>
      <c r="B522" s="1">
        <v>138</v>
      </c>
    </row>
    <row r="523" spans="1:2" x14ac:dyDescent="0.45">
      <c r="A523" s="1" t="s">
        <v>1794</v>
      </c>
      <c r="B523" s="1">
        <v>138</v>
      </c>
    </row>
    <row r="524" spans="1:2" x14ac:dyDescent="0.45">
      <c r="A524" s="1" t="s">
        <v>1795</v>
      </c>
      <c r="B524" s="1">
        <v>147</v>
      </c>
    </row>
    <row r="525" spans="1:2" x14ac:dyDescent="0.45">
      <c r="A525" s="1" t="s">
        <v>1796</v>
      </c>
      <c r="B525" s="1">
        <v>155</v>
      </c>
    </row>
    <row r="526" spans="1:2" x14ac:dyDescent="0.45">
      <c r="A526" s="1" t="s">
        <v>1797</v>
      </c>
      <c r="B526" s="1">
        <v>162</v>
      </c>
    </row>
    <row r="527" spans="1:2" x14ac:dyDescent="0.45">
      <c r="A527" s="1" t="s">
        <v>1798</v>
      </c>
      <c r="B527" s="1">
        <v>162</v>
      </c>
    </row>
    <row r="528" spans="1:2" x14ac:dyDescent="0.45">
      <c r="A528" s="1" t="s">
        <v>1799</v>
      </c>
      <c r="B528" s="1">
        <v>164</v>
      </c>
    </row>
    <row r="529" spans="1:2" x14ac:dyDescent="0.45">
      <c r="A529" s="1" t="s">
        <v>1800</v>
      </c>
      <c r="B529" s="1">
        <v>155</v>
      </c>
    </row>
    <row r="530" spans="1:2" x14ac:dyDescent="0.45">
      <c r="A530" s="1" t="s">
        <v>1801</v>
      </c>
      <c r="B530" s="1">
        <v>150</v>
      </c>
    </row>
    <row r="531" spans="1:2" x14ac:dyDescent="0.45">
      <c r="A531" s="1" t="s">
        <v>1802</v>
      </c>
      <c r="B531" s="1">
        <v>155</v>
      </c>
    </row>
    <row r="532" spans="1:2" x14ac:dyDescent="0.45">
      <c r="A532" s="1" t="s">
        <v>1803</v>
      </c>
      <c r="B532" s="1">
        <v>159</v>
      </c>
    </row>
    <row r="533" spans="1:2" x14ac:dyDescent="0.45">
      <c r="A533" s="1" t="s">
        <v>1804</v>
      </c>
      <c r="B533" s="1">
        <v>165</v>
      </c>
    </row>
    <row r="534" spans="1:2" x14ac:dyDescent="0.45">
      <c r="A534" s="1" t="s">
        <v>1805</v>
      </c>
      <c r="B534" s="1">
        <v>169</v>
      </c>
    </row>
    <row r="535" spans="1:2" x14ac:dyDescent="0.45">
      <c r="A535" s="1" t="s">
        <v>1806</v>
      </c>
      <c r="B535" s="1">
        <v>179</v>
      </c>
    </row>
    <row r="536" spans="1:2" x14ac:dyDescent="0.45">
      <c r="A536" s="1" t="s">
        <v>1807</v>
      </c>
      <c r="B536" s="1">
        <v>181</v>
      </c>
    </row>
    <row r="537" spans="1:2" x14ac:dyDescent="0.45">
      <c r="A537" s="1" t="s">
        <v>1808</v>
      </c>
      <c r="B537" s="1">
        <v>182</v>
      </c>
    </row>
    <row r="538" spans="1:2" x14ac:dyDescent="0.45">
      <c r="A538" s="1" t="s">
        <v>1809</v>
      </c>
      <c r="B538" s="1">
        <v>187</v>
      </c>
    </row>
    <row r="539" spans="1:2" x14ac:dyDescent="0.45">
      <c r="A539" s="1" t="s">
        <v>1810</v>
      </c>
      <c r="B539" s="1">
        <v>207</v>
      </c>
    </row>
    <row r="540" spans="1:2" x14ac:dyDescent="0.45">
      <c r="A540" s="1" t="s">
        <v>1811</v>
      </c>
      <c r="B540" s="1">
        <v>221</v>
      </c>
    </row>
    <row r="541" spans="1:2" x14ac:dyDescent="0.45">
      <c r="A541" s="1" t="s">
        <v>1812</v>
      </c>
      <c r="B541" s="1">
        <v>222</v>
      </c>
    </row>
    <row r="542" spans="1:2" x14ac:dyDescent="0.45">
      <c r="A542" s="1" t="s">
        <v>1813</v>
      </c>
      <c r="B542" s="1">
        <v>234</v>
      </c>
    </row>
    <row r="543" spans="1:2" x14ac:dyDescent="0.45">
      <c r="A543" s="1" t="s">
        <v>1814</v>
      </c>
      <c r="B543" s="1">
        <v>221</v>
      </c>
    </row>
    <row r="544" spans="1:2" x14ac:dyDescent="0.45">
      <c r="A544" s="1" t="s">
        <v>1815</v>
      </c>
      <c r="B544" s="1">
        <v>220</v>
      </c>
    </row>
    <row r="545" spans="1:2" x14ac:dyDescent="0.45">
      <c r="A545" s="1" t="s">
        <v>333</v>
      </c>
      <c r="B545" s="1">
        <v>219</v>
      </c>
    </row>
    <row r="546" spans="1:2" x14ac:dyDescent="0.45">
      <c r="A546" s="1" t="s">
        <v>1816</v>
      </c>
      <c r="B546" s="1">
        <v>211</v>
      </c>
    </row>
    <row r="547" spans="1:2" x14ac:dyDescent="0.45">
      <c r="A547" s="1" t="s">
        <v>1817</v>
      </c>
      <c r="B547" s="1">
        <v>198</v>
      </c>
    </row>
    <row r="548" spans="1:2" x14ac:dyDescent="0.45">
      <c r="A548" s="1" t="s">
        <v>1818</v>
      </c>
      <c r="B548" s="1">
        <v>196</v>
      </c>
    </row>
    <row r="549" spans="1:2" x14ac:dyDescent="0.45">
      <c r="A549" s="1" t="s">
        <v>1819</v>
      </c>
      <c r="B549" s="1">
        <v>169</v>
      </c>
    </row>
    <row r="550" spans="1:2" x14ac:dyDescent="0.45">
      <c r="A550" s="1" t="s">
        <v>1820</v>
      </c>
      <c r="B550" s="1">
        <v>191</v>
      </c>
    </row>
    <row r="551" spans="1:2" x14ac:dyDescent="0.45">
      <c r="A551" s="1" t="s">
        <v>1821</v>
      </c>
      <c r="B551" s="1">
        <v>204</v>
      </c>
    </row>
    <row r="552" spans="1:2" x14ac:dyDescent="0.45">
      <c r="A552" s="1" t="s">
        <v>1822</v>
      </c>
      <c r="B552" s="1">
        <v>209</v>
      </c>
    </row>
    <row r="553" spans="1:2" x14ac:dyDescent="0.45">
      <c r="A553" s="1" t="s">
        <v>1823</v>
      </c>
      <c r="B553" s="1">
        <v>210</v>
      </c>
    </row>
    <row r="554" spans="1:2" x14ac:dyDescent="0.45">
      <c r="A554" s="1" t="s">
        <v>1824</v>
      </c>
      <c r="B554" s="1">
        <v>213</v>
      </c>
    </row>
    <row r="555" spans="1:2" x14ac:dyDescent="0.45">
      <c r="A555" s="1" t="s">
        <v>1825</v>
      </c>
      <c r="B555" s="1">
        <v>227</v>
      </c>
    </row>
    <row r="556" spans="1:2" x14ac:dyDescent="0.45">
      <c r="A556" s="1" t="s">
        <v>1826</v>
      </c>
      <c r="B556" s="1">
        <v>258</v>
      </c>
    </row>
    <row r="557" spans="1:2" x14ac:dyDescent="0.45">
      <c r="A557" s="1" t="s">
        <v>1827</v>
      </c>
      <c r="B557" s="1">
        <v>260</v>
      </c>
    </row>
    <row r="558" spans="1:2" x14ac:dyDescent="0.45">
      <c r="A558" s="1" t="s">
        <v>775</v>
      </c>
      <c r="B558" s="1">
        <v>260</v>
      </c>
    </row>
    <row r="559" spans="1:2" x14ac:dyDescent="0.45">
      <c r="A559" s="1" t="s">
        <v>1828</v>
      </c>
      <c r="B559" s="1">
        <v>231</v>
      </c>
    </row>
    <row r="560" spans="1:2" x14ac:dyDescent="0.45">
      <c r="A560" s="1" t="s">
        <v>1829</v>
      </c>
      <c r="B560" s="1">
        <v>242</v>
      </c>
    </row>
    <row r="561" spans="1:2" x14ac:dyDescent="0.45">
      <c r="A561" s="1" t="s">
        <v>1830</v>
      </c>
      <c r="B561" s="1">
        <v>251</v>
      </c>
    </row>
    <row r="562" spans="1:2" x14ac:dyDescent="0.45">
      <c r="A562" s="1" t="s">
        <v>1831</v>
      </c>
      <c r="B562" s="1">
        <v>233</v>
      </c>
    </row>
    <row r="563" spans="1:2" x14ac:dyDescent="0.45">
      <c r="A563" s="1" t="s">
        <v>1832</v>
      </c>
      <c r="B563" s="1">
        <v>237</v>
      </c>
    </row>
    <row r="564" spans="1:2" x14ac:dyDescent="0.45">
      <c r="A564" s="1" t="s">
        <v>1833</v>
      </c>
      <c r="B564" s="1">
        <v>216</v>
      </c>
    </row>
    <row r="565" spans="1:2" x14ac:dyDescent="0.45">
      <c r="A565" s="1" t="s">
        <v>1834</v>
      </c>
      <c r="B565" s="1">
        <v>203</v>
      </c>
    </row>
    <row r="566" spans="1:2" x14ac:dyDescent="0.45">
      <c r="A566" s="1" t="s">
        <v>1835</v>
      </c>
      <c r="B566" s="1">
        <v>215</v>
      </c>
    </row>
    <row r="567" spans="1:2" x14ac:dyDescent="0.45">
      <c r="A567" s="1" t="s">
        <v>1836</v>
      </c>
      <c r="B567" s="1">
        <v>236</v>
      </c>
    </row>
    <row r="568" spans="1:2" x14ac:dyDescent="0.45">
      <c r="A568" s="1" t="s">
        <v>1837</v>
      </c>
      <c r="B568" s="1">
        <v>231</v>
      </c>
    </row>
    <row r="569" spans="1:2" x14ac:dyDescent="0.45">
      <c r="A569" s="1" t="s">
        <v>1838</v>
      </c>
      <c r="B569" s="1">
        <v>217</v>
      </c>
    </row>
    <row r="570" spans="1:2" x14ac:dyDescent="0.45">
      <c r="A570" s="1" t="s">
        <v>1839</v>
      </c>
      <c r="B570" s="1">
        <v>221</v>
      </c>
    </row>
    <row r="571" spans="1:2" x14ac:dyDescent="0.45">
      <c r="A571" s="1" t="s">
        <v>339</v>
      </c>
      <c r="B571" s="1">
        <v>237</v>
      </c>
    </row>
    <row r="572" spans="1:2" x14ac:dyDescent="0.45">
      <c r="A572" s="1" t="s">
        <v>1840</v>
      </c>
      <c r="B572" s="1">
        <v>265</v>
      </c>
    </row>
    <row r="573" spans="1:2" x14ac:dyDescent="0.45">
      <c r="A573" s="1" t="s">
        <v>1841</v>
      </c>
      <c r="B573" s="1">
        <v>275</v>
      </c>
    </row>
    <row r="574" spans="1:2" x14ac:dyDescent="0.45">
      <c r="A574" s="1" t="s">
        <v>1842</v>
      </c>
      <c r="B574" s="1">
        <v>263</v>
      </c>
    </row>
    <row r="575" spans="1:2" x14ac:dyDescent="0.45">
      <c r="A575" s="1" t="s">
        <v>1843</v>
      </c>
      <c r="B575" s="1">
        <v>263</v>
      </c>
    </row>
    <row r="576" spans="1:2" x14ac:dyDescent="0.45">
      <c r="A576" s="1" t="s">
        <v>1844</v>
      </c>
      <c r="B576" s="1">
        <v>271</v>
      </c>
    </row>
    <row r="577" spans="1:2" x14ac:dyDescent="0.45">
      <c r="A577" s="1" t="s">
        <v>1845</v>
      </c>
      <c r="B577" s="1">
        <v>265</v>
      </c>
    </row>
    <row r="578" spans="1:2" x14ac:dyDescent="0.45">
      <c r="A578" s="1" t="s">
        <v>1846</v>
      </c>
      <c r="B578" s="1">
        <v>267</v>
      </c>
    </row>
    <row r="579" spans="1:2" x14ac:dyDescent="0.45">
      <c r="A579" s="1" t="s">
        <v>1847</v>
      </c>
      <c r="B579" s="1">
        <v>261</v>
      </c>
    </row>
    <row r="580" spans="1:2" x14ac:dyDescent="0.45">
      <c r="A580" s="1" t="s">
        <v>1848</v>
      </c>
      <c r="B580" s="1">
        <v>251</v>
      </c>
    </row>
    <row r="581" spans="1:2" x14ac:dyDescent="0.45">
      <c r="A581" s="1" t="s">
        <v>1849</v>
      </c>
      <c r="B581" s="1">
        <v>260</v>
      </c>
    </row>
    <row r="582" spans="1:2" x14ac:dyDescent="0.45">
      <c r="A582" s="1" t="s">
        <v>1850</v>
      </c>
      <c r="B582" s="1">
        <v>260</v>
      </c>
    </row>
    <row r="583" spans="1:2" x14ac:dyDescent="0.45">
      <c r="A583" s="1" t="s">
        <v>1851</v>
      </c>
      <c r="B583" s="1">
        <v>273</v>
      </c>
    </row>
    <row r="584" spans="1:2" x14ac:dyDescent="0.45">
      <c r="A584" s="1" t="s">
        <v>342</v>
      </c>
      <c r="B584" s="1">
        <v>272</v>
      </c>
    </row>
    <row r="585" spans="1:2" x14ac:dyDescent="0.45">
      <c r="A585" s="1" t="s">
        <v>1852</v>
      </c>
      <c r="B585" s="1">
        <v>285</v>
      </c>
    </row>
    <row r="586" spans="1:2" x14ac:dyDescent="0.45">
      <c r="A586" s="1" t="s">
        <v>1853</v>
      </c>
      <c r="B586" s="1">
        <v>291</v>
      </c>
    </row>
    <row r="587" spans="1:2" x14ac:dyDescent="0.45">
      <c r="A587" s="1" t="s">
        <v>1854</v>
      </c>
      <c r="B587" s="1">
        <v>297</v>
      </c>
    </row>
    <row r="588" spans="1:2" x14ac:dyDescent="0.45">
      <c r="A588" s="1" t="s">
        <v>1855</v>
      </c>
      <c r="B588" s="1">
        <v>294</v>
      </c>
    </row>
    <row r="589" spans="1:2" x14ac:dyDescent="0.45">
      <c r="A589" s="1" t="s">
        <v>1856</v>
      </c>
      <c r="B589" s="1">
        <v>300</v>
      </c>
    </row>
    <row r="590" spans="1:2" x14ac:dyDescent="0.45">
      <c r="A590" s="1" t="s">
        <v>1857</v>
      </c>
      <c r="B590" s="1">
        <v>281</v>
      </c>
    </row>
    <row r="591" spans="1:2" x14ac:dyDescent="0.45">
      <c r="A591" s="1" t="s">
        <v>1858</v>
      </c>
      <c r="B591" s="1">
        <v>274</v>
      </c>
    </row>
    <row r="592" spans="1:2" x14ac:dyDescent="0.45">
      <c r="A592" s="1" t="s">
        <v>1859</v>
      </c>
      <c r="B592" s="1">
        <v>276</v>
      </c>
    </row>
    <row r="593" spans="1:2" x14ac:dyDescent="0.45">
      <c r="A593" s="1" t="s">
        <v>1860</v>
      </c>
      <c r="B593" s="1">
        <v>268</v>
      </c>
    </row>
    <row r="594" spans="1:2" x14ac:dyDescent="0.45">
      <c r="A594" s="1" t="s">
        <v>1861</v>
      </c>
      <c r="B594" s="1">
        <v>274</v>
      </c>
    </row>
    <row r="595" spans="1:2" x14ac:dyDescent="0.45">
      <c r="A595" s="1" t="s">
        <v>1862</v>
      </c>
      <c r="B595" s="1">
        <v>276</v>
      </c>
    </row>
    <row r="596" spans="1:2" x14ac:dyDescent="0.45">
      <c r="A596" s="1" t="s">
        <v>1863</v>
      </c>
      <c r="B596" s="1">
        <v>270</v>
      </c>
    </row>
    <row r="597" spans="1:2" x14ac:dyDescent="0.45">
      <c r="A597" s="1" t="s">
        <v>778</v>
      </c>
      <c r="B597" s="1">
        <v>252</v>
      </c>
    </row>
    <row r="598" spans="1:2" x14ac:dyDescent="0.45">
      <c r="A598" s="1" t="s">
        <v>1864</v>
      </c>
      <c r="B598" s="1">
        <v>248</v>
      </c>
    </row>
    <row r="599" spans="1:2" x14ac:dyDescent="0.45">
      <c r="A599" s="1" t="s">
        <v>1865</v>
      </c>
      <c r="B599" s="1">
        <v>273</v>
      </c>
    </row>
    <row r="600" spans="1:2" x14ac:dyDescent="0.45">
      <c r="A600" s="1" t="s">
        <v>1866</v>
      </c>
      <c r="B600" s="1">
        <v>273</v>
      </c>
    </row>
    <row r="601" spans="1:2" x14ac:dyDescent="0.45">
      <c r="A601" s="1" t="s">
        <v>1867</v>
      </c>
      <c r="B601" s="1">
        <v>276</v>
      </c>
    </row>
    <row r="602" spans="1:2" x14ac:dyDescent="0.45">
      <c r="A602" s="1" t="s">
        <v>1868</v>
      </c>
      <c r="B602" s="1">
        <v>271</v>
      </c>
    </row>
    <row r="603" spans="1:2" x14ac:dyDescent="0.45">
      <c r="A603" s="1" t="s">
        <v>1869</v>
      </c>
      <c r="B603" s="1">
        <v>260</v>
      </c>
    </row>
    <row r="604" spans="1:2" x14ac:dyDescent="0.45">
      <c r="A604" s="1" t="s">
        <v>1870</v>
      </c>
      <c r="B604" s="1">
        <v>256</v>
      </c>
    </row>
    <row r="605" spans="1:2" x14ac:dyDescent="0.45">
      <c r="A605" s="1" t="s">
        <v>1871</v>
      </c>
      <c r="B605" s="1">
        <v>266</v>
      </c>
    </row>
    <row r="606" spans="1:2" x14ac:dyDescent="0.45">
      <c r="A606" s="1" t="s">
        <v>1872</v>
      </c>
      <c r="B606" s="1">
        <v>264</v>
      </c>
    </row>
    <row r="607" spans="1:2" x14ac:dyDescent="0.45">
      <c r="A607" s="1" t="s">
        <v>1873</v>
      </c>
      <c r="B607" s="1">
        <v>266</v>
      </c>
    </row>
    <row r="608" spans="1:2" x14ac:dyDescent="0.45">
      <c r="A608" s="1" t="s">
        <v>1874</v>
      </c>
      <c r="B608" s="1">
        <v>278</v>
      </c>
    </row>
    <row r="609" spans="1:2" x14ac:dyDescent="0.45">
      <c r="A609" s="1" t="s">
        <v>1875</v>
      </c>
      <c r="B609" s="1">
        <v>276</v>
      </c>
    </row>
    <row r="610" spans="1:2" x14ac:dyDescent="0.45">
      <c r="A610" s="1" t="s">
        <v>1876</v>
      </c>
      <c r="B610" s="1">
        <v>258</v>
      </c>
    </row>
    <row r="611" spans="1:2" x14ac:dyDescent="0.45">
      <c r="A611" s="1" t="s">
        <v>1877</v>
      </c>
      <c r="B611" s="1">
        <v>250</v>
      </c>
    </row>
    <row r="612" spans="1:2" x14ac:dyDescent="0.45">
      <c r="A612" s="1" t="s">
        <v>1878</v>
      </c>
      <c r="B612" s="1">
        <v>254</v>
      </c>
    </row>
    <row r="613" spans="1:2" x14ac:dyDescent="0.45">
      <c r="A613" s="1" t="s">
        <v>1879</v>
      </c>
      <c r="B613" s="1">
        <v>257</v>
      </c>
    </row>
    <row r="614" spans="1:2" x14ac:dyDescent="0.45">
      <c r="A614" s="1" t="s">
        <v>1880</v>
      </c>
      <c r="B614" s="1">
        <v>254</v>
      </c>
    </row>
    <row r="615" spans="1:2" x14ac:dyDescent="0.45">
      <c r="A615" s="1" t="s">
        <v>1881</v>
      </c>
      <c r="B615" s="1">
        <v>251</v>
      </c>
    </row>
    <row r="616" spans="1:2" x14ac:dyDescent="0.45">
      <c r="A616" s="1" t="s">
        <v>1882</v>
      </c>
      <c r="B616" s="1">
        <v>252</v>
      </c>
    </row>
    <row r="617" spans="1:2" x14ac:dyDescent="0.45">
      <c r="A617" s="1" t="s">
        <v>1883</v>
      </c>
      <c r="B617" s="1">
        <v>267</v>
      </c>
    </row>
    <row r="618" spans="1:2" x14ac:dyDescent="0.45">
      <c r="A618" s="1" t="s">
        <v>1884</v>
      </c>
      <c r="B618" s="1">
        <v>255</v>
      </c>
    </row>
    <row r="619" spans="1:2" x14ac:dyDescent="0.45">
      <c r="A619" s="1" t="s">
        <v>1885</v>
      </c>
      <c r="B619" s="1">
        <v>257</v>
      </c>
    </row>
    <row r="620" spans="1:2" x14ac:dyDescent="0.45">
      <c r="A620" s="1" t="s">
        <v>1886</v>
      </c>
      <c r="B620" s="1">
        <v>264</v>
      </c>
    </row>
    <row r="621" spans="1:2" x14ac:dyDescent="0.45">
      <c r="A621" s="1" t="s">
        <v>1887</v>
      </c>
      <c r="B621" s="1">
        <v>205</v>
      </c>
    </row>
    <row r="622" spans="1:2" x14ac:dyDescent="0.45">
      <c r="A622" s="1" t="s">
        <v>1888</v>
      </c>
      <c r="B622" s="1">
        <v>213</v>
      </c>
    </row>
    <row r="623" spans="1:2" x14ac:dyDescent="0.45">
      <c r="A623" s="1" t="s">
        <v>1889</v>
      </c>
      <c r="B623" s="1">
        <v>214</v>
      </c>
    </row>
    <row r="624" spans="1:2" x14ac:dyDescent="0.45">
      <c r="A624" s="1" t="s">
        <v>1890</v>
      </c>
      <c r="B624" s="1">
        <v>247</v>
      </c>
    </row>
    <row r="625" spans="1:2" x14ac:dyDescent="0.45">
      <c r="A625" s="1" t="s">
        <v>1891</v>
      </c>
      <c r="B625" s="1">
        <v>244</v>
      </c>
    </row>
    <row r="626" spans="1:2" x14ac:dyDescent="0.45">
      <c r="A626" s="1" t="s">
        <v>1892</v>
      </c>
      <c r="B626" s="1">
        <v>244</v>
      </c>
    </row>
    <row r="627" spans="1:2" x14ac:dyDescent="0.45">
      <c r="A627" s="1" t="s">
        <v>1893</v>
      </c>
      <c r="B627" s="1">
        <v>237</v>
      </c>
    </row>
    <row r="628" spans="1:2" x14ac:dyDescent="0.45">
      <c r="A628" s="1" t="s">
        <v>1894</v>
      </c>
      <c r="B628" s="1">
        <v>228</v>
      </c>
    </row>
    <row r="629" spans="1:2" x14ac:dyDescent="0.45">
      <c r="A629" s="1" t="s">
        <v>1895</v>
      </c>
      <c r="B629" s="1">
        <v>217</v>
      </c>
    </row>
    <row r="630" spans="1:2" x14ac:dyDescent="0.45">
      <c r="A630" s="1" t="s">
        <v>1896</v>
      </c>
      <c r="B630" s="1">
        <v>239</v>
      </c>
    </row>
    <row r="631" spans="1:2" x14ac:dyDescent="0.45">
      <c r="A631" s="1" t="s">
        <v>1897</v>
      </c>
      <c r="B631" s="1">
        <v>245</v>
      </c>
    </row>
    <row r="632" spans="1:2" x14ac:dyDescent="0.45">
      <c r="A632" s="1" t="s">
        <v>353</v>
      </c>
      <c r="B632" s="1">
        <v>246</v>
      </c>
    </row>
    <row r="633" spans="1:2" x14ac:dyDescent="0.45">
      <c r="A633" s="1" t="s">
        <v>1898</v>
      </c>
      <c r="B633" s="1">
        <v>246</v>
      </c>
    </row>
    <row r="634" spans="1:2" x14ac:dyDescent="0.45">
      <c r="A634" s="1" t="s">
        <v>1899</v>
      </c>
      <c r="B634" s="1">
        <v>265</v>
      </c>
    </row>
    <row r="635" spans="1:2" x14ac:dyDescent="0.45">
      <c r="A635" s="1" t="s">
        <v>1900</v>
      </c>
      <c r="B635" s="1">
        <v>283</v>
      </c>
    </row>
    <row r="636" spans="1:2" x14ac:dyDescent="0.45">
      <c r="A636" s="1" t="s">
        <v>1901</v>
      </c>
      <c r="B636" s="1">
        <v>312</v>
      </c>
    </row>
    <row r="637" spans="1:2" x14ac:dyDescent="0.45">
      <c r="A637" s="1" t="s">
        <v>1902</v>
      </c>
      <c r="B637" s="1">
        <v>325</v>
      </c>
    </row>
    <row r="638" spans="1:2" x14ac:dyDescent="0.45">
      <c r="A638" s="1" t="s">
        <v>1903</v>
      </c>
      <c r="B638" s="1">
        <v>318</v>
      </c>
    </row>
    <row r="639" spans="1:2" x14ac:dyDescent="0.45">
      <c r="A639" s="1" t="s">
        <v>1904</v>
      </c>
      <c r="B639" s="1">
        <v>295</v>
      </c>
    </row>
    <row r="640" spans="1:2" x14ac:dyDescent="0.45">
      <c r="A640" s="1" t="s">
        <v>1905</v>
      </c>
      <c r="B640" s="1">
        <v>287</v>
      </c>
    </row>
    <row r="641" spans="1:2" x14ac:dyDescent="0.45">
      <c r="A641" s="1" t="s">
        <v>1906</v>
      </c>
      <c r="B641" s="1">
        <v>297</v>
      </c>
    </row>
    <row r="642" spans="1:2" x14ac:dyDescent="0.45">
      <c r="A642" s="1" t="s">
        <v>1907</v>
      </c>
      <c r="B642" s="1">
        <v>289</v>
      </c>
    </row>
    <row r="643" spans="1:2" x14ac:dyDescent="0.45">
      <c r="A643" s="1" t="s">
        <v>1908</v>
      </c>
      <c r="B643" s="1">
        <v>288</v>
      </c>
    </row>
    <row r="644" spans="1:2" x14ac:dyDescent="0.45">
      <c r="A644" s="1" t="s">
        <v>1909</v>
      </c>
      <c r="B644" s="1">
        <v>317</v>
      </c>
    </row>
    <row r="645" spans="1:2" x14ac:dyDescent="0.45">
      <c r="A645" s="1" t="s">
        <v>1910</v>
      </c>
      <c r="B645" s="1">
        <v>308</v>
      </c>
    </row>
    <row r="646" spans="1:2" x14ac:dyDescent="0.45">
      <c r="A646" s="1" t="s">
        <v>1911</v>
      </c>
      <c r="B646" s="1">
        <v>304</v>
      </c>
    </row>
    <row r="647" spans="1:2" x14ac:dyDescent="0.45">
      <c r="A647" s="1" t="s">
        <v>1912</v>
      </c>
      <c r="B647" s="1">
        <v>329</v>
      </c>
    </row>
    <row r="648" spans="1:2" x14ac:dyDescent="0.45">
      <c r="A648" s="1" t="s">
        <v>1913</v>
      </c>
      <c r="B648" s="1">
        <v>305</v>
      </c>
    </row>
    <row r="649" spans="1:2" x14ac:dyDescent="0.45">
      <c r="A649" s="1" t="s">
        <v>1914</v>
      </c>
      <c r="B649" s="1">
        <v>313</v>
      </c>
    </row>
    <row r="650" spans="1:2" x14ac:dyDescent="0.45">
      <c r="A650" s="1" t="s">
        <v>1915</v>
      </c>
      <c r="B650" s="1">
        <v>303</v>
      </c>
    </row>
    <row r="651" spans="1:2" x14ac:dyDescent="0.45">
      <c r="A651" s="1" t="s">
        <v>1916</v>
      </c>
      <c r="B651" s="1">
        <v>287</v>
      </c>
    </row>
    <row r="652" spans="1:2" x14ac:dyDescent="0.45">
      <c r="A652" s="1" t="s">
        <v>1917</v>
      </c>
      <c r="B652" s="1">
        <v>281</v>
      </c>
    </row>
    <row r="653" spans="1:2" x14ac:dyDescent="0.45">
      <c r="A653" s="1" t="s">
        <v>1918</v>
      </c>
      <c r="B653" s="1">
        <v>272</v>
      </c>
    </row>
    <row r="654" spans="1:2" x14ac:dyDescent="0.45">
      <c r="A654" s="1" t="s">
        <v>1919</v>
      </c>
      <c r="B654" s="1">
        <v>290</v>
      </c>
    </row>
    <row r="655" spans="1:2" x14ac:dyDescent="0.45">
      <c r="A655" s="1" t="s">
        <v>1920</v>
      </c>
      <c r="B655" s="1">
        <v>294</v>
      </c>
    </row>
    <row r="656" spans="1:2" x14ac:dyDescent="0.45">
      <c r="A656" s="1" t="s">
        <v>1921</v>
      </c>
      <c r="B656" s="1">
        <v>302</v>
      </c>
    </row>
    <row r="657" spans="1:2" x14ac:dyDescent="0.45">
      <c r="A657" s="1" t="s">
        <v>1922</v>
      </c>
      <c r="B657" s="1">
        <v>307</v>
      </c>
    </row>
    <row r="658" spans="1:2" x14ac:dyDescent="0.45">
      <c r="A658" s="1" t="s">
        <v>1923</v>
      </c>
      <c r="B658" s="1">
        <v>306</v>
      </c>
    </row>
    <row r="659" spans="1:2" x14ac:dyDescent="0.45">
      <c r="A659" s="1" t="s">
        <v>1924</v>
      </c>
      <c r="B659" s="1">
        <v>310</v>
      </c>
    </row>
    <row r="660" spans="1:2" x14ac:dyDescent="0.45">
      <c r="A660" s="1" t="s">
        <v>1925</v>
      </c>
      <c r="B660" s="1">
        <v>308</v>
      </c>
    </row>
    <row r="661" spans="1:2" x14ac:dyDescent="0.45">
      <c r="A661" s="1" t="s">
        <v>1926</v>
      </c>
      <c r="B661" s="1">
        <v>314</v>
      </c>
    </row>
    <row r="662" spans="1:2" x14ac:dyDescent="0.45">
      <c r="A662" s="1" t="s">
        <v>1927</v>
      </c>
      <c r="B662" s="1">
        <v>316</v>
      </c>
    </row>
    <row r="663" spans="1:2" x14ac:dyDescent="0.45">
      <c r="A663" s="1" t="s">
        <v>359</v>
      </c>
      <c r="B663" s="1">
        <v>327</v>
      </c>
    </row>
    <row r="664" spans="1:2" x14ac:dyDescent="0.45">
      <c r="A664" s="1" t="s">
        <v>1928</v>
      </c>
      <c r="B664" s="1">
        <v>328</v>
      </c>
    </row>
    <row r="665" spans="1:2" x14ac:dyDescent="0.45">
      <c r="A665" s="1" t="s">
        <v>1929</v>
      </c>
      <c r="B665" s="1">
        <v>334</v>
      </c>
    </row>
    <row r="666" spans="1:2" x14ac:dyDescent="0.45">
      <c r="A666" s="1" t="s">
        <v>1930</v>
      </c>
      <c r="B666" s="1">
        <v>326</v>
      </c>
    </row>
    <row r="667" spans="1:2" x14ac:dyDescent="0.45">
      <c r="A667" s="1" t="s">
        <v>1931</v>
      </c>
      <c r="B667" s="1">
        <v>337</v>
      </c>
    </row>
    <row r="668" spans="1:2" x14ac:dyDescent="0.45">
      <c r="A668" s="1" t="s">
        <v>1932</v>
      </c>
      <c r="B668" s="1">
        <v>331</v>
      </c>
    </row>
    <row r="669" spans="1:2" x14ac:dyDescent="0.45">
      <c r="A669" s="1" t="s">
        <v>1933</v>
      </c>
      <c r="B669" s="1">
        <v>331</v>
      </c>
    </row>
    <row r="670" spans="1:2" x14ac:dyDescent="0.45">
      <c r="A670" s="1" t="s">
        <v>1934</v>
      </c>
      <c r="B670" s="1">
        <v>337</v>
      </c>
    </row>
    <row r="671" spans="1:2" x14ac:dyDescent="0.45">
      <c r="A671" s="1" t="s">
        <v>1935</v>
      </c>
      <c r="B671" s="1">
        <v>349</v>
      </c>
    </row>
    <row r="672" spans="1:2" x14ac:dyDescent="0.45">
      <c r="A672" s="1" t="s">
        <v>1936</v>
      </c>
      <c r="B672" s="1">
        <v>338</v>
      </c>
    </row>
    <row r="673" spans="1:2" x14ac:dyDescent="0.45">
      <c r="A673" s="1" t="s">
        <v>1937</v>
      </c>
      <c r="B673" s="1">
        <v>345</v>
      </c>
    </row>
    <row r="674" spans="1:2" x14ac:dyDescent="0.45">
      <c r="A674" s="1" t="s">
        <v>1938</v>
      </c>
      <c r="B674" s="1">
        <v>359</v>
      </c>
    </row>
    <row r="675" spans="1:2" x14ac:dyDescent="0.45">
      <c r="A675" s="1" t="s">
        <v>1939</v>
      </c>
      <c r="B675" s="1">
        <v>351</v>
      </c>
    </row>
    <row r="676" spans="1:2" x14ac:dyDescent="0.45">
      <c r="A676" s="1" t="s">
        <v>1940</v>
      </c>
      <c r="B676" s="1">
        <v>353</v>
      </c>
    </row>
    <row r="677" spans="1:2" x14ac:dyDescent="0.45">
      <c r="A677" s="1" t="s">
        <v>1941</v>
      </c>
      <c r="B677" s="1">
        <v>344</v>
      </c>
    </row>
    <row r="678" spans="1:2" x14ac:dyDescent="0.45">
      <c r="A678" s="1" t="s">
        <v>1942</v>
      </c>
      <c r="B678" s="1">
        <v>340</v>
      </c>
    </row>
    <row r="679" spans="1:2" x14ac:dyDescent="0.45">
      <c r="A679" s="1" t="s">
        <v>1943</v>
      </c>
      <c r="B679" s="1">
        <v>345</v>
      </c>
    </row>
    <row r="680" spans="1:2" x14ac:dyDescent="0.45">
      <c r="A680" s="1" t="s">
        <v>1944</v>
      </c>
      <c r="B680" s="1">
        <v>360</v>
      </c>
    </row>
    <row r="681" spans="1:2" x14ac:dyDescent="0.45">
      <c r="A681" s="1" t="s">
        <v>1945</v>
      </c>
      <c r="B681" s="1">
        <v>360</v>
      </c>
    </row>
    <row r="682" spans="1:2" x14ac:dyDescent="0.45">
      <c r="A682" s="1" t="s">
        <v>1946</v>
      </c>
      <c r="B682" s="1">
        <v>360</v>
      </c>
    </row>
    <row r="683" spans="1:2" x14ac:dyDescent="0.45">
      <c r="A683" s="1" t="s">
        <v>1947</v>
      </c>
      <c r="B683" s="1">
        <v>368</v>
      </c>
    </row>
    <row r="684" spans="1:2" x14ac:dyDescent="0.45">
      <c r="A684" s="1" t="s">
        <v>1948</v>
      </c>
      <c r="B684" s="1">
        <v>366</v>
      </c>
    </row>
    <row r="685" spans="1:2" x14ac:dyDescent="0.45">
      <c r="A685" s="1" t="s">
        <v>783</v>
      </c>
      <c r="B685" s="1">
        <v>352</v>
      </c>
    </row>
    <row r="686" spans="1:2" x14ac:dyDescent="0.45">
      <c r="A686" s="1" t="s">
        <v>1949</v>
      </c>
      <c r="B686" s="1">
        <v>346</v>
      </c>
    </row>
    <row r="687" spans="1:2" x14ac:dyDescent="0.45">
      <c r="A687" s="1" t="s">
        <v>1950</v>
      </c>
      <c r="B687" s="1">
        <v>358</v>
      </c>
    </row>
    <row r="688" spans="1:2" x14ac:dyDescent="0.45">
      <c r="A688" s="1" t="s">
        <v>1951</v>
      </c>
      <c r="B688" s="1">
        <v>348</v>
      </c>
    </row>
    <row r="689" spans="1:2" x14ac:dyDescent="0.45">
      <c r="A689" s="1" t="s">
        <v>1952</v>
      </c>
      <c r="B689" s="1">
        <v>354</v>
      </c>
    </row>
    <row r="690" spans="1:2" x14ac:dyDescent="0.45">
      <c r="A690" s="1" t="s">
        <v>1953</v>
      </c>
      <c r="B690" s="1">
        <v>365</v>
      </c>
    </row>
    <row r="691" spans="1:2" x14ac:dyDescent="0.45">
      <c r="A691" s="1" t="s">
        <v>1954</v>
      </c>
      <c r="B691" s="1">
        <v>369</v>
      </c>
    </row>
    <row r="692" spans="1:2" x14ac:dyDescent="0.45">
      <c r="A692" s="1" t="s">
        <v>1955</v>
      </c>
      <c r="B692" s="1">
        <v>361</v>
      </c>
    </row>
    <row r="693" spans="1:2" x14ac:dyDescent="0.45">
      <c r="A693" s="1" t="s">
        <v>1956</v>
      </c>
      <c r="B693" s="1">
        <v>362</v>
      </c>
    </row>
    <row r="694" spans="1:2" x14ac:dyDescent="0.45">
      <c r="A694" s="1" t="s">
        <v>1957</v>
      </c>
      <c r="B694" s="1">
        <v>350</v>
      </c>
    </row>
    <row r="695" spans="1:2" x14ac:dyDescent="0.45">
      <c r="A695" s="1" t="s">
        <v>1958</v>
      </c>
      <c r="B695" s="1">
        <v>350</v>
      </c>
    </row>
    <row r="696" spans="1:2" x14ac:dyDescent="0.45">
      <c r="A696" s="1" t="s">
        <v>1959</v>
      </c>
      <c r="B696" s="1">
        <v>333</v>
      </c>
    </row>
    <row r="697" spans="1:2" x14ac:dyDescent="0.45">
      <c r="A697" s="1" t="s">
        <v>1960</v>
      </c>
      <c r="B697" s="1">
        <v>332</v>
      </c>
    </row>
    <row r="698" spans="1:2" x14ac:dyDescent="0.45">
      <c r="A698" s="1" t="s">
        <v>1961</v>
      </c>
      <c r="B698" s="1">
        <v>349</v>
      </c>
    </row>
    <row r="699" spans="1:2" x14ac:dyDescent="0.45">
      <c r="A699" s="1" t="s">
        <v>1962</v>
      </c>
      <c r="B699" s="1">
        <v>342</v>
      </c>
    </row>
    <row r="700" spans="1:2" x14ac:dyDescent="0.45">
      <c r="A700" s="1" t="s">
        <v>1963</v>
      </c>
      <c r="B700" s="1">
        <v>358</v>
      </c>
    </row>
    <row r="701" spans="1:2" x14ac:dyDescent="0.45">
      <c r="A701" s="1" t="s">
        <v>1964</v>
      </c>
      <c r="B701" s="1">
        <v>362</v>
      </c>
    </row>
    <row r="702" spans="1:2" x14ac:dyDescent="0.45">
      <c r="A702" s="1" t="s">
        <v>1965</v>
      </c>
      <c r="B702" s="1">
        <v>348</v>
      </c>
    </row>
    <row r="703" spans="1:2" x14ac:dyDescent="0.45">
      <c r="A703" s="1" t="s">
        <v>1966</v>
      </c>
      <c r="B703" s="1">
        <v>353</v>
      </c>
    </row>
    <row r="704" spans="1:2" x14ac:dyDescent="0.45">
      <c r="A704" s="1" t="s">
        <v>1967</v>
      </c>
      <c r="B704" s="1">
        <v>358</v>
      </c>
    </row>
    <row r="705" spans="1:2" x14ac:dyDescent="0.45">
      <c r="A705" s="1" t="s">
        <v>1968</v>
      </c>
      <c r="B705" s="1">
        <v>356</v>
      </c>
    </row>
    <row r="706" spans="1:2" x14ac:dyDescent="0.45">
      <c r="A706" s="1" t="s">
        <v>361</v>
      </c>
      <c r="B706" s="1">
        <v>347</v>
      </c>
    </row>
    <row r="707" spans="1:2" x14ac:dyDescent="0.45">
      <c r="A707" s="1" t="s">
        <v>1969</v>
      </c>
      <c r="B707" s="1">
        <v>346</v>
      </c>
    </row>
    <row r="708" spans="1:2" x14ac:dyDescent="0.45">
      <c r="A708" s="1" t="s">
        <v>1970</v>
      </c>
      <c r="B708" s="1">
        <v>368</v>
      </c>
    </row>
    <row r="709" spans="1:2" x14ac:dyDescent="0.45">
      <c r="A709" s="1" t="s">
        <v>1971</v>
      </c>
      <c r="B709" s="1">
        <v>393</v>
      </c>
    </row>
    <row r="710" spans="1:2" x14ac:dyDescent="0.45">
      <c r="A710" s="1" t="s">
        <v>1972</v>
      </c>
      <c r="B710" s="1">
        <v>390</v>
      </c>
    </row>
    <row r="711" spans="1:2" x14ac:dyDescent="0.45">
      <c r="A711" s="1" t="s">
        <v>1973</v>
      </c>
      <c r="B711" s="1">
        <v>408</v>
      </c>
    </row>
    <row r="712" spans="1:2" x14ac:dyDescent="0.45">
      <c r="A712" s="1" t="s">
        <v>1974</v>
      </c>
      <c r="B712" s="1">
        <v>396</v>
      </c>
    </row>
    <row r="713" spans="1:2" x14ac:dyDescent="0.45">
      <c r="A713" s="1" t="s">
        <v>1975</v>
      </c>
      <c r="B713" s="1">
        <v>396</v>
      </c>
    </row>
    <row r="714" spans="1:2" x14ac:dyDescent="0.45">
      <c r="A714" s="1" t="s">
        <v>1976</v>
      </c>
      <c r="B714" s="1">
        <v>408</v>
      </c>
    </row>
    <row r="715" spans="1:2" x14ac:dyDescent="0.45">
      <c r="A715" s="1" t="s">
        <v>1977</v>
      </c>
      <c r="B715" s="1">
        <v>393</v>
      </c>
    </row>
    <row r="716" spans="1:2" x14ac:dyDescent="0.45">
      <c r="A716" s="1" t="s">
        <v>1978</v>
      </c>
      <c r="B716" s="1">
        <v>415</v>
      </c>
    </row>
    <row r="717" spans="1:2" x14ac:dyDescent="0.45">
      <c r="A717" s="1" t="s">
        <v>1979</v>
      </c>
      <c r="B717" s="1">
        <v>408</v>
      </c>
    </row>
    <row r="718" spans="1:2" x14ac:dyDescent="0.45">
      <c r="A718" s="1" t="s">
        <v>1980</v>
      </c>
      <c r="B718" s="1">
        <v>402</v>
      </c>
    </row>
    <row r="719" spans="1:2" x14ac:dyDescent="0.45">
      <c r="A719" s="1" t="s">
        <v>1981</v>
      </c>
      <c r="B719" s="1">
        <v>395</v>
      </c>
    </row>
    <row r="720" spans="1:2" x14ac:dyDescent="0.45">
      <c r="A720" s="1" t="s">
        <v>1982</v>
      </c>
      <c r="B720" s="1">
        <v>396</v>
      </c>
    </row>
    <row r="721" spans="1:2" x14ac:dyDescent="0.45">
      <c r="A721" s="1" t="s">
        <v>1983</v>
      </c>
      <c r="B721" s="1">
        <v>391</v>
      </c>
    </row>
    <row r="722" spans="1:2" x14ac:dyDescent="0.45">
      <c r="A722" s="1" t="s">
        <v>1984</v>
      </c>
      <c r="B722" s="1">
        <v>397</v>
      </c>
    </row>
    <row r="723" spans="1:2" x14ac:dyDescent="0.45">
      <c r="A723" s="1" t="s">
        <v>1985</v>
      </c>
      <c r="B723" s="1">
        <v>400</v>
      </c>
    </row>
    <row r="724" spans="1:2" x14ac:dyDescent="0.45">
      <c r="A724" s="1" t="s">
        <v>1986</v>
      </c>
      <c r="B724" s="1">
        <v>409</v>
      </c>
    </row>
    <row r="725" spans="1:2" x14ac:dyDescent="0.45">
      <c r="A725" s="1" t="s">
        <v>1987</v>
      </c>
      <c r="B725" s="1">
        <v>399</v>
      </c>
    </row>
    <row r="726" spans="1:2" x14ac:dyDescent="0.45">
      <c r="A726" s="1" t="s">
        <v>362</v>
      </c>
      <c r="B726" s="1">
        <v>393</v>
      </c>
    </row>
    <row r="727" spans="1:2" x14ac:dyDescent="0.45">
      <c r="A727" s="1" t="s">
        <v>1988</v>
      </c>
      <c r="B727" s="1">
        <v>384</v>
      </c>
    </row>
    <row r="728" spans="1:2" x14ac:dyDescent="0.45">
      <c r="A728" s="1" t="s">
        <v>1989</v>
      </c>
      <c r="B728" s="1">
        <v>398</v>
      </c>
    </row>
    <row r="729" spans="1:2" x14ac:dyDescent="0.45">
      <c r="A729" s="1" t="s">
        <v>1990</v>
      </c>
      <c r="B729" s="1">
        <v>390</v>
      </c>
    </row>
    <row r="730" spans="1:2" x14ac:dyDescent="0.45">
      <c r="A730" s="1" t="s">
        <v>1991</v>
      </c>
      <c r="B730" s="1">
        <v>395</v>
      </c>
    </row>
    <row r="731" spans="1:2" x14ac:dyDescent="0.45">
      <c r="A731" s="1" t="s">
        <v>1992</v>
      </c>
      <c r="B731" s="1">
        <v>404</v>
      </c>
    </row>
    <row r="732" spans="1:2" x14ac:dyDescent="0.45">
      <c r="A732" s="1" t="s">
        <v>1993</v>
      </c>
      <c r="B732" s="1">
        <v>400</v>
      </c>
    </row>
    <row r="733" spans="1:2" x14ac:dyDescent="0.45">
      <c r="A733" s="1" t="s">
        <v>1994</v>
      </c>
      <c r="B733" s="1">
        <v>417</v>
      </c>
    </row>
    <row r="734" spans="1:2" x14ac:dyDescent="0.45">
      <c r="A734" s="1" t="s">
        <v>1995</v>
      </c>
      <c r="B734" s="1">
        <v>426</v>
      </c>
    </row>
    <row r="735" spans="1:2" x14ac:dyDescent="0.45">
      <c r="A735" s="1" t="s">
        <v>1996</v>
      </c>
      <c r="B735" s="1">
        <v>427</v>
      </c>
    </row>
    <row r="736" spans="1:2" x14ac:dyDescent="0.45">
      <c r="A736" s="1" t="s">
        <v>1997</v>
      </c>
      <c r="B736" s="1">
        <v>438</v>
      </c>
    </row>
    <row r="737" spans="1:2" x14ac:dyDescent="0.45">
      <c r="A737" s="1" t="s">
        <v>1998</v>
      </c>
      <c r="B737" s="1">
        <v>434</v>
      </c>
    </row>
    <row r="738" spans="1:2" x14ac:dyDescent="0.45">
      <c r="A738" s="1" t="s">
        <v>1999</v>
      </c>
      <c r="B738" s="1">
        <v>431</v>
      </c>
    </row>
    <row r="739" spans="1:2" x14ac:dyDescent="0.45">
      <c r="A739" s="1" t="s">
        <v>2000</v>
      </c>
      <c r="B739" s="1">
        <v>440</v>
      </c>
    </row>
    <row r="740" spans="1:2" x14ac:dyDescent="0.45">
      <c r="A740" s="1" t="s">
        <v>2001</v>
      </c>
      <c r="B740" s="1">
        <v>433</v>
      </c>
    </row>
    <row r="741" spans="1:2" x14ac:dyDescent="0.45">
      <c r="A741" s="1" t="s">
        <v>2002</v>
      </c>
      <c r="B741" s="1">
        <v>429</v>
      </c>
    </row>
    <row r="742" spans="1:2" x14ac:dyDescent="0.45">
      <c r="A742" s="1" t="s">
        <v>2003</v>
      </c>
      <c r="B742" s="1">
        <v>440</v>
      </c>
    </row>
    <row r="743" spans="1:2" x14ac:dyDescent="0.45">
      <c r="A743" s="1" t="s">
        <v>2004</v>
      </c>
      <c r="B743" s="1">
        <v>427</v>
      </c>
    </row>
    <row r="744" spans="1:2" x14ac:dyDescent="0.45">
      <c r="A744" s="1" t="s">
        <v>2005</v>
      </c>
      <c r="B744" s="1">
        <v>427</v>
      </c>
    </row>
    <row r="745" spans="1:2" x14ac:dyDescent="0.45">
      <c r="A745" s="1" t="s">
        <v>2006</v>
      </c>
      <c r="B745" s="1">
        <v>415</v>
      </c>
    </row>
    <row r="746" spans="1:2" x14ac:dyDescent="0.45">
      <c r="A746" s="1" t="s">
        <v>2007</v>
      </c>
      <c r="B746" s="1">
        <v>424</v>
      </c>
    </row>
    <row r="747" spans="1:2" x14ac:dyDescent="0.45">
      <c r="A747" s="1" t="s">
        <v>2008</v>
      </c>
      <c r="B747" s="1">
        <v>428</v>
      </c>
    </row>
    <row r="748" spans="1:2" x14ac:dyDescent="0.45">
      <c r="A748" s="1" t="s">
        <v>784</v>
      </c>
      <c r="B748" s="1">
        <v>427</v>
      </c>
    </row>
    <row r="749" spans="1:2" x14ac:dyDescent="0.45">
      <c r="A749" s="1" t="s">
        <v>363</v>
      </c>
      <c r="B749" s="1">
        <v>435</v>
      </c>
    </row>
    <row r="750" spans="1:2" x14ac:dyDescent="0.45">
      <c r="A750" s="1" t="s">
        <v>2009</v>
      </c>
      <c r="B750" s="1">
        <v>435</v>
      </c>
    </row>
    <row r="751" spans="1:2" x14ac:dyDescent="0.45">
      <c r="A751" s="1" t="s">
        <v>2010</v>
      </c>
      <c r="B751" s="1">
        <v>435</v>
      </c>
    </row>
    <row r="752" spans="1:2" x14ac:dyDescent="0.45">
      <c r="A752" s="1" t="s">
        <v>2011</v>
      </c>
      <c r="B752" s="1">
        <v>435</v>
      </c>
    </row>
    <row r="753" spans="1:2" x14ac:dyDescent="0.45">
      <c r="A753" s="1" t="s">
        <v>2012</v>
      </c>
      <c r="B753" s="1">
        <v>452</v>
      </c>
    </row>
    <row r="754" spans="1:2" x14ac:dyDescent="0.45">
      <c r="A754" s="1" t="s">
        <v>2013</v>
      </c>
      <c r="B754" s="1">
        <v>448</v>
      </c>
    </row>
    <row r="755" spans="1:2" x14ac:dyDescent="0.45">
      <c r="A755" s="1" t="s">
        <v>2014</v>
      </c>
      <c r="B755" s="1">
        <v>446</v>
      </c>
    </row>
    <row r="756" spans="1:2" x14ac:dyDescent="0.45">
      <c r="A756" s="1" t="s">
        <v>2015</v>
      </c>
      <c r="B756" s="1">
        <v>445</v>
      </c>
    </row>
    <row r="757" spans="1:2" x14ac:dyDescent="0.45">
      <c r="A757" s="1" t="s">
        <v>2016</v>
      </c>
      <c r="B757" s="1">
        <v>459</v>
      </c>
    </row>
    <row r="758" spans="1:2" x14ac:dyDescent="0.45">
      <c r="A758" s="1" t="s">
        <v>2017</v>
      </c>
      <c r="B758" s="1">
        <v>448</v>
      </c>
    </row>
    <row r="759" spans="1:2" x14ac:dyDescent="0.45">
      <c r="A759" s="1" t="s">
        <v>2018</v>
      </c>
      <c r="B759" s="1">
        <v>445</v>
      </c>
    </row>
    <row r="760" spans="1:2" x14ac:dyDescent="0.45">
      <c r="A760" s="1" t="s">
        <v>2019</v>
      </c>
      <c r="B760" s="1">
        <v>451</v>
      </c>
    </row>
    <row r="761" spans="1:2" x14ac:dyDescent="0.45">
      <c r="A761" s="1" t="s">
        <v>2020</v>
      </c>
      <c r="B761" s="1">
        <v>448</v>
      </c>
    </row>
    <row r="762" spans="1:2" x14ac:dyDescent="0.45">
      <c r="A762" s="1" t="s">
        <v>2021</v>
      </c>
      <c r="B762" s="1">
        <v>447</v>
      </c>
    </row>
    <row r="763" spans="1:2" x14ac:dyDescent="0.45">
      <c r="A763" s="1" t="s">
        <v>2022</v>
      </c>
      <c r="B763" s="1">
        <v>458</v>
      </c>
    </row>
    <row r="764" spans="1:2" x14ac:dyDescent="0.45">
      <c r="A764" s="1" t="s">
        <v>2023</v>
      </c>
      <c r="B764" s="1">
        <v>471</v>
      </c>
    </row>
    <row r="765" spans="1:2" x14ac:dyDescent="0.45">
      <c r="A765" s="1" t="s">
        <v>2024</v>
      </c>
      <c r="B765" s="1">
        <v>478</v>
      </c>
    </row>
    <row r="766" spans="1:2" x14ac:dyDescent="0.45">
      <c r="A766" s="1" t="s">
        <v>2025</v>
      </c>
      <c r="B766" s="1">
        <v>479</v>
      </c>
    </row>
    <row r="767" spans="1:2" x14ac:dyDescent="0.45">
      <c r="A767" s="1" t="s">
        <v>2026</v>
      </c>
      <c r="B767" s="1">
        <v>481</v>
      </c>
    </row>
    <row r="768" spans="1:2" x14ac:dyDescent="0.45">
      <c r="A768" s="1" t="s">
        <v>2027</v>
      </c>
      <c r="B768" s="1">
        <v>478</v>
      </c>
    </row>
    <row r="769" spans="1:2" x14ac:dyDescent="0.45">
      <c r="A769" s="1" t="s">
        <v>2028</v>
      </c>
      <c r="B769" s="1">
        <v>481</v>
      </c>
    </row>
    <row r="770" spans="1:2" x14ac:dyDescent="0.45">
      <c r="A770" s="1" t="s">
        <v>2029</v>
      </c>
      <c r="B770" s="1">
        <v>483</v>
      </c>
    </row>
    <row r="771" spans="1:2" x14ac:dyDescent="0.45">
      <c r="A771" s="1" t="s">
        <v>2030</v>
      </c>
      <c r="B771" s="1">
        <v>497</v>
      </c>
    </row>
    <row r="772" spans="1:2" x14ac:dyDescent="0.45">
      <c r="A772" s="1" t="s">
        <v>2031</v>
      </c>
      <c r="B772" s="1">
        <v>503</v>
      </c>
    </row>
    <row r="773" spans="1:2" x14ac:dyDescent="0.45">
      <c r="A773" s="1" t="s">
        <v>2032</v>
      </c>
      <c r="B773" s="1">
        <v>493</v>
      </c>
    </row>
    <row r="774" spans="1:2" x14ac:dyDescent="0.45">
      <c r="A774" s="1" t="s">
        <v>2033</v>
      </c>
      <c r="B774" s="1">
        <v>505</v>
      </c>
    </row>
    <row r="775" spans="1:2" x14ac:dyDescent="0.45">
      <c r="A775" s="1" t="s">
        <v>2034</v>
      </c>
      <c r="B775" s="1">
        <v>507</v>
      </c>
    </row>
    <row r="776" spans="1:2" x14ac:dyDescent="0.45">
      <c r="A776" s="1" t="s">
        <v>2035</v>
      </c>
      <c r="B776" s="1">
        <v>516</v>
      </c>
    </row>
    <row r="777" spans="1:2" x14ac:dyDescent="0.45">
      <c r="A777" s="1" t="s">
        <v>2036</v>
      </c>
      <c r="B777" s="1">
        <v>529</v>
      </c>
    </row>
    <row r="778" spans="1:2" x14ac:dyDescent="0.45">
      <c r="A778" s="1" t="s">
        <v>2037</v>
      </c>
      <c r="B778" s="1">
        <v>540</v>
      </c>
    </row>
    <row r="779" spans="1:2" x14ac:dyDescent="0.45">
      <c r="A779" s="1" t="s">
        <v>2038</v>
      </c>
      <c r="B779" s="1">
        <v>554</v>
      </c>
    </row>
    <row r="780" spans="1:2" x14ac:dyDescent="0.45">
      <c r="A780" s="1" t="s">
        <v>2039</v>
      </c>
      <c r="B780" s="1">
        <v>554</v>
      </c>
    </row>
    <row r="781" spans="1:2" x14ac:dyDescent="0.45">
      <c r="A781" s="1" t="s">
        <v>2040</v>
      </c>
      <c r="B781" s="1">
        <v>566</v>
      </c>
    </row>
    <row r="782" spans="1:2" x14ac:dyDescent="0.45">
      <c r="A782" s="1" t="s">
        <v>2041</v>
      </c>
      <c r="B782" s="1">
        <v>566</v>
      </c>
    </row>
    <row r="783" spans="1:2" x14ac:dyDescent="0.45">
      <c r="A783" s="1" t="s">
        <v>2042</v>
      </c>
      <c r="B783" s="1">
        <v>535</v>
      </c>
    </row>
    <row r="784" spans="1:2" x14ac:dyDescent="0.45">
      <c r="A784" s="1" t="s">
        <v>2043</v>
      </c>
      <c r="B784" s="1">
        <v>513</v>
      </c>
    </row>
    <row r="785" spans="1:2" x14ac:dyDescent="0.45">
      <c r="A785" s="1" t="s">
        <v>2044</v>
      </c>
      <c r="B785" s="1">
        <v>535</v>
      </c>
    </row>
    <row r="786" spans="1:2" x14ac:dyDescent="0.45">
      <c r="A786" s="1" t="s">
        <v>2045</v>
      </c>
      <c r="B786" s="1">
        <v>546</v>
      </c>
    </row>
    <row r="787" spans="1:2" x14ac:dyDescent="0.45">
      <c r="A787" s="1" t="s">
        <v>2046</v>
      </c>
      <c r="B787" s="1">
        <v>546</v>
      </c>
    </row>
    <row r="788" spans="1:2" x14ac:dyDescent="0.45">
      <c r="A788" s="1" t="s">
        <v>2047</v>
      </c>
      <c r="B788" s="1">
        <v>550</v>
      </c>
    </row>
    <row r="789" spans="1:2" x14ac:dyDescent="0.45">
      <c r="A789" s="1" t="s">
        <v>2048</v>
      </c>
      <c r="B789" s="1">
        <v>547</v>
      </c>
    </row>
    <row r="790" spans="1:2" x14ac:dyDescent="0.45">
      <c r="A790" s="1" t="s">
        <v>2049</v>
      </c>
      <c r="B790" s="1">
        <v>526</v>
      </c>
    </row>
    <row r="791" spans="1:2" x14ac:dyDescent="0.45">
      <c r="A791" s="1" t="s">
        <v>2050</v>
      </c>
      <c r="B791" s="1">
        <v>535</v>
      </c>
    </row>
    <row r="792" spans="1:2" x14ac:dyDescent="0.45">
      <c r="A792" s="1" t="s">
        <v>365</v>
      </c>
      <c r="B792" s="1">
        <v>537</v>
      </c>
    </row>
    <row r="793" spans="1:2" x14ac:dyDescent="0.45">
      <c r="A793" s="1" t="s">
        <v>2051</v>
      </c>
      <c r="B793" s="1">
        <v>528</v>
      </c>
    </row>
    <row r="794" spans="1:2" x14ac:dyDescent="0.45">
      <c r="A794" s="1" t="s">
        <v>2052</v>
      </c>
      <c r="B794" s="1">
        <v>517</v>
      </c>
    </row>
    <row r="795" spans="1:2" x14ac:dyDescent="0.45">
      <c r="A795" s="1" t="s">
        <v>2053</v>
      </c>
      <c r="B795" s="1">
        <v>514</v>
      </c>
    </row>
    <row r="796" spans="1:2" x14ac:dyDescent="0.45">
      <c r="A796" s="1" t="s">
        <v>2054</v>
      </c>
      <c r="B796" s="1">
        <v>524</v>
      </c>
    </row>
    <row r="797" spans="1:2" x14ac:dyDescent="0.45">
      <c r="A797" s="1" t="s">
        <v>2055</v>
      </c>
      <c r="B797" s="1">
        <v>531</v>
      </c>
    </row>
    <row r="798" spans="1:2" x14ac:dyDescent="0.45">
      <c r="A798" s="1" t="s">
        <v>2056</v>
      </c>
      <c r="B798" s="1">
        <v>545</v>
      </c>
    </row>
    <row r="799" spans="1:2" x14ac:dyDescent="0.45">
      <c r="A799" s="1" t="s">
        <v>2057</v>
      </c>
      <c r="B799" s="1">
        <v>551</v>
      </c>
    </row>
    <row r="800" spans="1:2" x14ac:dyDescent="0.45">
      <c r="A800" s="1" t="s">
        <v>2058</v>
      </c>
      <c r="B800" s="1">
        <v>538</v>
      </c>
    </row>
    <row r="801" spans="1:2" x14ac:dyDescent="0.45">
      <c r="A801" s="1" t="s">
        <v>2059</v>
      </c>
      <c r="B801" s="1">
        <v>540</v>
      </c>
    </row>
    <row r="802" spans="1:2" x14ac:dyDescent="0.45">
      <c r="A802" s="1" t="s">
        <v>2060</v>
      </c>
      <c r="B802" s="1">
        <v>525</v>
      </c>
    </row>
    <row r="803" spans="1:2" x14ac:dyDescent="0.45">
      <c r="A803" s="1" t="s">
        <v>2061</v>
      </c>
      <c r="B803" s="1">
        <v>526</v>
      </c>
    </row>
    <row r="804" spans="1:2" x14ac:dyDescent="0.45">
      <c r="A804" s="1" t="s">
        <v>2062</v>
      </c>
      <c r="B804" s="1">
        <v>526</v>
      </c>
    </row>
    <row r="805" spans="1:2" x14ac:dyDescent="0.45">
      <c r="A805" s="1" t="s">
        <v>2063</v>
      </c>
      <c r="B805" s="1">
        <v>541</v>
      </c>
    </row>
    <row r="806" spans="1:2" x14ac:dyDescent="0.45">
      <c r="A806" s="1" t="s">
        <v>2064</v>
      </c>
      <c r="B806" s="1">
        <v>545</v>
      </c>
    </row>
    <row r="807" spans="1:2" x14ac:dyDescent="0.45">
      <c r="A807" s="1" t="s">
        <v>2065</v>
      </c>
      <c r="B807" s="1">
        <v>553</v>
      </c>
    </row>
    <row r="808" spans="1:2" x14ac:dyDescent="0.45">
      <c r="A808" s="1" t="s">
        <v>2066</v>
      </c>
      <c r="B808" s="1">
        <v>563</v>
      </c>
    </row>
    <row r="809" spans="1:2" x14ac:dyDescent="0.45">
      <c r="A809" s="1" t="s">
        <v>2067</v>
      </c>
      <c r="B809" s="1">
        <v>568</v>
      </c>
    </row>
    <row r="810" spans="1:2" x14ac:dyDescent="0.45">
      <c r="A810" s="1" t="s">
        <v>2068</v>
      </c>
      <c r="B810" s="1">
        <v>565</v>
      </c>
    </row>
    <row r="811" spans="1:2" x14ac:dyDescent="0.45">
      <c r="A811" s="1" t="s">
        <v>2069</v>
      </c>
      <c r="B811" s="1">
        <v>572</v>
      </c>
    </row>
    <row r="812" spans="1:2" x14ac:dyDescent="0.45">
      <c r="A812" s="1" t="s">
        <v>2070</v>
      </c>
      <c r="B812" s="1">
        <v>574</v>
      </c>
    </row>
    <row r="813" spans="1:2" x14ac:dyDescent="0.45">
      <c r="A813" s="1" t="s">
        <v>785</v>
      </c>
      <c r="B813" s="1">
        <v>581</v>
      </c>
    </row>
    <row r="814" spans="1:2" x14ac:dyDescent="0.45">
      <c r="A814" s="1" t="s">
        <v>366</v>
      </c>
      <c r="B814" s="1">
        <v>596</v>
      </c>
    </row>
    <row r="815" spans="1:2" x14ac:dyDescent="0.45">
      <c r="A815" s="1" t="s">
        <v>2071</v>
      </c>
      <c r="B815" s="1">
        <v>595</v>
      </c>
    </row>
    <row r="816" spans="1:2" x14ac:dyDescent="0.45">
      <c r="A816" s="1" t="s">
        <v>2072</v>
      </c>
      <c r="B816" s="1">
        <v>597</v>
      </c>
    </row>
    <row r="817" spans="1:2" x14ac:dyDescent="0.45">
      <c r="A817" s="1" t="s">
        <v>2073</v>
      </c>
      <c r="B817" s="1">
        <v>559</v>
      </c>
    </row>
    <row r="818" spans="1:2" x14ac:dyDescent="0.45">
      <c r="A818" s="1" t="s">
        <v>2074</v>
      </c>
      <c r="B818" s="1">
        <v>546</v>
      </c>
    </row>
    <row r="819" spans="1:2" x14ac:dyDescent="0.45">
      <c r="A819" s="1" t="s">
        <v>2075</v>
      </c>
      <c r="B819" s="1">
        <v>552</v>
      </c>
    </row>
    <row r="820" spans="1:2" x14ac:dyDescent="0.45">
      <c r="A820" s="1" t="s">
        <v>2076</v>
      </c>
      <c r="B820" s="1">
        <v>568</v>
      </c>
    </row>
    <row r="821" spans="1:2" x14ac:dyDescent="0.45">
      <c r="A821" s="1" t="s">
        <v>2077</v>
      </c>
      <c r="B821" s="1">
        <v>541</v>
      </c>
    </row>
    <row r="822" spans="1:2" x14ac:dyDescent="0.45">
      <c r="A822" s="1" t="s">
        <v>2078</v>
      </c>
      <c r="B822" s="1">
        <v>552</v>
      </c>
    </row>
    <row r="823" spans="1:2" x14ac:dyDescent="0.45">
      <c r="A823" s="1" t="s">
        <v>2079</v>
      </c>
      <c r="B823" s="1">
        <v>559</v>
      </c>
    </row>
    <row r="824" spans="1:2" x14ac:dyDescent="0.45">
      <c r="A824" s="1" t="s">
        <v>2080</v>
      </c>
      <c r="B824" s="1">
        <v>557</v>
      </c>
    </row>
    <row r="825" spans="1:2" x14ac:dyDescent="0.45">
      <c r="A825" s="1" t="s">
        <v>2081</v>
      </c>
      <c r="B825" s="1">
        <v>557</v>
      </c>
    </row>
    <row r="826" spans="1:2" x14ac:dyDescent="0.45">
      <c r="A826" s="1" t="s">
        <v>2082</v>
      </c>
      <c r="B826" s="1">
        <v>559</v>
      </c>
    </row>
    <row r="827" spans="1:2" x14ac:dyDescent="0.45">
      <c r="A827" s="1" t="s">
        <v>2083</v>
      </c>
      <c r="B827" s="1">
        <v>551</v>
      </c>
    </row>
    <row r="828" spans="1:2" x14ac:dyDescent="0.45">
      <c r="A828" s="1" t="s">
        <v>2084</v>
      </c>
      <c r="B828" s="1">
        <v>559</v>
      </c>
    </row>
    <row r="829" spans="1:2" x14ac:dyDescent="0.45">
      <c r="A829" s="1" t="s">
        <v>2085</v>
      </c>
      <c r="B829" s="1">
        <v>534</v>
      </c>
    </row>
    <row r="830" spans="1:2" x14ac:dyDescent="0.45">
      <c r="A830" s="1" t="s">
        <v>2086</v>
      </c>
      <c r="B830" s="1">
        <v>536</v>
      </c>
    </row>
    <row r="831" spans="1:2" x14ac:dyDescent="0.45">
      <c r="A831" s="1" t="s">
        <v>2087</v>
      </c>
      <c r="B831" s="1">
        <v>562</v>
      </c>
    </row>
    <row r="832" spans="1:2" x14ac:dyDescent="0.45">
      <c r="A832" s="1" t="s">
        <v>2088</v>
      </c>
      <c r="B832" s="1">
        <v>560</v>
      </c>
    </row>
    <row r="833" spans="1:2" x14ac:dyDescent="0.45">
      <c r="A833" s="1" t="s">
        <v>2089</v>
      </c>
      <c r="B833" s="1">
        <v>572</v>
      </c>
    </row>
    <row r="834" spans="1:2" x14ac:dyDescent="0.45">
      <c r="A834" s="1" t="s">
        <v>2090</v>
      </c>
      <c r="B834" s="1">
        <v>569</v>
      </c>
    </row>
    <row r="835" spans="1:2" x14ac:dyDescent="0.45">
      <c r="A835" s="1" t="s">
        <v>2091</v>
      </c>
      <c r="B835" s="1">
        <v>564</v>
      </c>
    </row>
    <row r="836" spans="1:2" x14ac:dyDescent="0.45">
      <c r="A836" s="1" t="s">
        <v>2092</v>
      </c>
      <c r="B836" s="1">
        <v>576</v>
      </c>
    </row>
    <row r="837" spans="1:2" x14ac:dyDescent="0.45">
      <c r="A837" s="1" t="s">
        <v>2093</v>
      </c>
      <c r="B837" s="1">
        <v>573</v>
      </c>
    </row>
    <row r="838" spans="1:2" x14ac:dyDescent="0.45">
      <c r="A838" s="1" t="s">
        <v>2094</v>
      </c>
      <c r="B838" s="1">
        <v>587</v>
      </c>
    </row>
    <row r="839" spans="1:2" x14ac:dyDescent="0.45">
      <c r="A839" s="1" t="s">
        <v>2095</v>
      </c>
      <c r="B839" s="1">
        <v>592</v>
      </c>
    </row>
    <row r="840" spans="1:2" x14ac:dyDescent="0.45">
      <c r="A840" s="1" t="s">
        <v>2096</v>
      </c>
      <c r="B840" s="1">
        <v>598</v>
      </c>
    </row>
    <row r="841" spans="1:2" x14ac:dyDescent="0.45">
      <c r="A841" s="1" t="s">
        <v>2097</v>
      </c>
      <c r="B841" s="1">
        <v>602</v>
      </c>
    </row>
    <row r="842" spans="1:2" x14ac:dyDescent="0.45">
      <c r="A842" s="1" t="s">
        <v>2098</v>
      </c>
      <c r="B842" s="1">
        <v>609</v>
      </c>
    </row>
    <row r="843" spans="1:2" x14ac:dyDescent="0.45">
      <c r="A843" s="1" t="s">
        <v>2099</v>
      </c>
      <c r="B843" s="1">
        <v>612</v>
      </c>
    </row>
    <row r="844" spans="1:2" x14ac:dyDescent="0.45">
      <c r="A844" s="1" t="s">
        <v>2100</v>
      </c>
      <c r="B844" s="1">
        <v>591</v>
      </c>
    </row>
    <row r="845" spans="1:2" x14ac:dyDescent="0.45">
      <c r="A845" s="1" t="s">
        <v>2101</v>
      </c>
      <c r="B845" s="1">
        <v>582</v>
      </c>
    </row>
    <row r="846" spans="1:2" x14ac:dyDescent="0.45">
      <c r="A846" s="1" t="s">
        <v>2102</v>
      </c>
      <c r="B846" s="1">
        <v>613</v>
      </c>
    </row>
    <row r="847" spans="1:2" x14ac:dyDescent="0.45">
      <c r="A847" s="1" t="s">
        <v>2103</v>
      </c>
      <c r="B847" s="1">
        <v>603</v>
      </c>
    </row>
    <row r="848" spans="1:2" x14ac:dyDescent="0.45">
      <c r="A848" s="1" t="s">
        <v>2104</v>
      </c>
      <c r="B848" s="1">
        <v>603</v>
      </c>
    </row>
    <row r="849" spans="1:2" x14ac:dyDescent="0.45">
      <c r="A849" s="1" t="s">
        <v>2105</v>
      </c>
      <c r="B849" s="1">
        <v>571</v>
      </c>
    </row>
    <row r="850" spans="1:2" x14ac:dyDescent="0.45">
      <c r="A850" s="1" t="s">
        <v>2106</v>
      </c>
      <c r="B850" s="1">
        <v>584</v>
      </c>
    </row>
    <row r="851" spans="1:2" x14ac:dyDescent="0.45">
      <c r="A851" s="1" t="s">
        <v>2107</v>
      </c>
      <c r="B851" s="1">
        <v>588</v>
      </c>
    </row>
    <row r="852" spans="1:2" x14ac:dyDescent="0.45">
      <c r="A852" s="1" t="s">
        <v>2108</v>
      </c>
      <c r="B852" s="1">
        <v>597</v>
      </c>
    </row>
    <row r="853" spans="1:2" x14ac:dyDescent="0.45">
      <c r="A853" s="1" t="s">
        <v>2109</v>
      </c>
      <c r="B853" s="1">
        <v>595</v>
      </c>
    </row>
    <row r="854" spans="1:2" x14ac:dyDescent="0.45">
      <c r="A854" s="1" t="s">
        <v>2110</v>
      </c>
      <c r="B854" s="1">
        <v>597</v>
      </c>
    </row>
    <row r="855" spans="1:2" x14ac:dyDescent="0.45">
      <c r="A855" s="1" t="s">
        <v>2111</v>
      </c>
      <c r="B855" s="1">
        <v>619</v>
      </c>
    </row>
    <row r="856" spans="1:2" x14ac:dyDescent="0.45">
      <c r="A856" s="1" t="s">
        <v>2112</v>
      </c>
      <c r="B856" s="1">
        <v>630</v>
      </c>
    </row>
    <row r="857" spans="1:2" x14ac:dyDescent="0.45">
      <c r="A857" s="1" t="s">
        <v>2113</v>
      </c>
      <c r="B857" s="1">
        <v>632</v>
      </c>
    </row>
    <row r="858" spans="1:2" x14ac:dyDescent="0.45">
      <c r="A858" s="1" t="s">
        <v>368</v>
      </c>
      <c r="B858" s="1">
        <v>625</v>
      </c>
    </row>
    <row r="859" spans="1:2" x14ac:dyDescent="0.45">
      <c r="A859" s="1" t="s">
        <v>2114</v>
      </c>
      <c r="B859" s="1">
        <v>642</v>
      </c>
    </row>
    <row r="860" spans="1:2" x14ac:dyDescent="0.45">
      <c r="A860" s="1" t="s">
        <v>2115</v>
      </c>
      <c r="B860" s="1">
        <v>638</v>
      </c>
    </row>
    <row r="861" spans="1:2" x14ac:dyDescent="0.45">
      <c r="A861" s="1" t="s">
        <v>2116</v>
      </c>
      <c r="B861" s="1">
        <v>648</v>
      </c>
    </row>
    <row r="862" spans="1:2" x14ac:dyDescent="0.45">
      <c r="A862" s="1" t="s">
        <v>2117</v>
      </c>
      <c r="B862" s="1">
        <v>647</v>
      </c>
    </row>
    <row r="863" spans="1:2" x14ac:dyDescent="0.45">
      <c r="A863" s="1" t="s">
        <v>2118</v>
      </c>
      <c r="B863" s="1">
        <v>649</v>
      </c>
    </row>
    <row r="864" spans="1:2" x14ac:dyDescent="0.45">
      <c r="A864" s="1" t="s">
        <v>2119</v>
      </c>
      <c r="B864" s="1">
        <v>652</v>
      </c>
    </row>
    <row r="865" spans="1:2" x14ac:dyDescent="0.45">
      <c r="A865" s="1" t="s">
        <v>2120</v>
      </c>
      <c r="B865" s="1">
        <v>630</v>
      </c>
    </row>
    <row r="866" spans="1:2" x14ac:dyDescent="0.45">
      <c r="A866" s="1" t="s">
        <v>2121</v>
      </c>
      <c r="B866" s="1">
        <v>630</v>
      </c>
    </row>
    <row r="867" spans="1:2" x14ac:dyDescent="0.45">
      <c r="A867" s="1" t="s">
        <v>2122</v>
      </c>
      <c r="B867" s="1">
        <v>617</v>
      </c>
    </row>
    <row r="868" spans="1:2" x14ac:dyDescent="0.45">
      <c r="A868" s="1" t="s">
        <v>2123</v>
      </c>
      <c r="B868" s="1">
        <v>615</v>
      </c>
    </row>
    <row r="869" spans="1:2" x14ac:dyDescent="0.45">
      <c r="A869" s="1" t="s">
        <v>2124</v>
      </c>
      <c r="B869" s="1">
        <v>609</v>
      </c>
    </row>
    <row r="870" spans="1:2" x14ac:dyDescent="0.45">
      <c r="A870" s="1" t="s">
        <v>2125</v>
      </c>
      <c r="B870" s="1">
        <v>610</v>
      </c>
    </row>
    <row r="871" spans="1:2" x14ac:dyDescent="0.45">
      <c r="A871" s="1" t="s">
        <v>2126</v>
      </c>
      <c r="B871" s="1">
        <v>630</v>
      </c>
    </row>
    <row r="872" spans="1:2" x14ac:dyDescent="0.45">
      <c r="A872" s="1" t="s">
        <v>2127</v>
      </c>
      <c r="B872" s="1">
        <v>621</v>
      </c>
    </row>
    <row r="873" spans="1:2" x14ac:dyDescent="0.45">
      <c r="A873" s="1" t="s">
        <v>2128</v>
      </c>
      <c r="B873" s="1">
        <v>622</v>
      </c>
    </row>
    <row r="874" spans="1:2" x14ac:dyDescent="0.45">
      <c r="A874" s="1" t="s">
        <v>2129</v>
      </c>
      <c r="B874" s="1">
        <v>619</v>
      </c>
    </row>
    <row r="875" spans="1:2" x14ac:dyDescent="0.45">
      <c r="A875" s="1" t="s">
        <v>2130</v>
      </c>
      <c r="B875" s="1">
        <v>643</v>
      </c>
    </row>
    <row r="876" spans="1:2" x14ac:dyDescent="0.45">
      <c r="A876" s="1" t="s">
        <v>2131</v>
      </c>
      <c r="B876" s="1">
        <v>656</v>
      </c>
    </row>
    <row r="877" spans="1:2" x14ac:dyDescent="0.45">
      <c r="A877" s="1" t="s">
        <v>2132</v>
      </c>
      <c r="B877" s="1">
        <v>634</v>
      </c>
    </row>
    <row r="878" spans="1:2" x14ac:dyDescent="0.45">
      <c r="A878" s="1" t="s">
        <v>2133</v>
      </c>
      <c r="B878" s="1">
        <v>646</v>
      </c>
    </row>
    <row r="879" spans="1:2" x14ac:dyDescent="0.45">
      <c r="A879" s="1" t="s">
        <v>786</v>
      </c>
      <c r="B879" s="1">
        <v>636</v>
      </c>
    </row>
    <row r="880" spans="1:2" x14ac:dyDescent="0.45">
      <c r="A880" s="1" t="s">
        <v>369</v>
      </c>
      <c r="B880" s="1">
        <v>630</v>
      </c>
    </row>
    <row r="881" spans="1:2" x14ac:dyDescent="0.45">
      <c r="A881" s="1" t="s">
        <v>2134</v>
      </c>
      <c r="B881" s="1">
        <v>641</v>
      </c>
    </row>
    <row r="882" spans="1:2" x14ac:dyDescent="0.45">
      <c r="A882" s="1" t="s">
        <v>2135</v>
      </c>
      <c r="B882" s="1">
        <v>650</v>
      </c>
    </row>
    <row r="883" spans="1:2" x14ac:dyDescent="0.45">
      <c r="A883" s="1" t="s">
        <v>2136</v>
      </c>
      <c r="B883" s="1">
        <v>594</v>
      </c>
    </row>
    <row r="884" spans="1:2" x14ac:dyDescent="0.45">
      <c r="A884" s="1" t="s">
        <v>2137</v>
      </c>
      <c r="B884" s="1">
        <v>608</v>
      </c>
    </row>
    <row r="885" spans="1:2" x14ac:dyDescent="0.45">
      <c r="A885" s="1" t="s">
        <v>2138</v>
      </c>
      <c r="B885" s="1">
        <v>584</v>
      </c>
    </row>
    <row r="886" spans="1:2" x14ac:dyDescent="0.45">
      <c r="A886" s="1" t="s">
        <v>2139</v>
      </c>
      <c r="B886" s="1">
        <v>592</v>
      </c>
    </row>
    <row r="887" spans="1:2" x14ac:dyDescent="0.45">
      <c r="A887" s="1" t="s">
        <v>2140</v>
      </c>
      <c r="B887" s="1">
        <v>589</v>
      </c>
    </row>
    <row r="888" spans="1:2" x14ac:dyDescent="0.45">
      <c r="A888" s="1" t="s">
        <v>2141</v>
      </c>
      <c r="B888" s="1">
        <v>590</v>
      </c>
    </row>
    <row r="889" spans="1:2" x14ac:dyDescent="0.45">
      <c r="A889" s="1" t="s">
        <v>2142</v>
      </c>
      <c r="B889" s="1">
        <v>609</v>
      </c>
    </row>
    <row r="890" spans="1:2" x14ac:dyDescent="0.45">
      <c r="A890" s="1" t="s">
        <v>2143</v>
      </c>
      <c r="B890" s="1">
        <v>588</v>
      </c>
    </row>
    <row r="891" spans="1:2" x14ac:dyDescent="0.45">
      <c r="A891" s="1" t="s">
        <v>2144</v>
      </c>
      <c r="B891" s="1">
        <v>579</v>
      </c>
    </row>
    <row r="892" spans="1:2" x14ac:dyDescent="0.45">
      <c r="A892" s="1" t="s">
        <v>2145</v>
      </c>
      <c r="B892" s="1">
        <v>538</v>
      </c>
    </row>
    <row r="893" spans="1:2" x14ac:dyDescent="0.45">
      <c r="A893" s="1" t="s">
        <v>2146</v>
      </c>
      <c r="B893" s="1">
        <v>570</v>
      </c>
    </row>
    <row r="894" spans="1:2" x14ac:dyDescent="0.45">
      <c r="A894" s="1" t="s">
        <v>2147</v>
      </c>
      <c r="B894" s="1">
        <v>570</v>
      </c>
    </row>
    <row r="895" spans="1:2" x14ac:dyDescent="0.45">
      <c r="A895" s="1" t="s">
        <v>2148</v>
      </c>
      <c r="B895" s="1">
        <v>573</v>
      </c>
    </row>
    <row r="896" spans="1:2" x14ac:dyDescent="0.45">
      <c r="A896" s="1" t="s">
        <v>2149</v>
      </c>
      <c r="B896" s="1">
        <v>580</v>
      </c>
    </row>
    <row r="897" spans="1:2" x14ac:dyDescent="0.45">
      <c r="A897" s="1" t="s">
        <v>2150</v>
      </c>
      <c r="B897" s="1">
        <v>587</v>
      </c>
    </row>
    <row r="898" spans="1:2" x14ac:dyDescent="0.45">
      <c r="A898" s="1" t="s">
        <v>2151</v>
      </c>
      <c r="B898" s="1">
        <v>591</v>
      </c>
    </row>
    <row r="899" spans="1:2" x14ac:dyDescent="0.45">
      <c r="A899" s="1" t="s">
        <v>2152</v>
      </c>
      <c r="B899" s="1">
        <v>578</v>
      </c>
    </row>
    <row r="900" spans="1:2" x14ac:dyDescent="0.45">
      <c r="A900" s="1" t="s">
        <v>2153</v>
      </c>
      <c r="B900" s="1">
        <v>580</v>
      </c>
    </row>
    <row r="901" spans="1:2" x14ac:dyDescent="0.45">
      <c r="A901" s="1" t="s">
        <v>370</v>
      </c>
      <c r="B901" s="1">
        <v>562</v>
      </c>
    </row>
    <row r="902" spans="1:2" x14ac:dyDescent="0.45">
      <c r="A902" s="1" t="s">
        <v>2154</v>
      </c>
      <c r="B902" s="1">
        <v>590</v>
      </c>
    </row>
    <row r="903" spans="1:2" x14ac:dyDescent="0.45">
      <c r="A903" s="1" t="s">
        <v>2155</v>
      </c>
      <c r="B903" s="1">
        <v>598</v>
      </c>
    </row>
    <row r="904" spans="1:2" x14ac:dyDescent="0.45">
      <c r="A904" s="1" t="s">
        <v>2156</v>
      </c>
      <c r="B904" s="1">
        <v>598</v>
      </c>
    </row>
    <row r="905" spans="1:2" x14ac:dyDescent="0.45">
      <c r="A905" s="1" t="s">
        <v>2157</v>
      </c>
      <c r="B905" s="1">
        <v>595</v>
      </c>
    </row>
    <row r="906" spans="1:2" x14ac:dyDescent="0.45">
      <c r="A906" s="1" t="s">
        <v>2158</v>
      </c>
      <c r="B906" s="1">
        <v>606</v>
      </c>
    </row>
    <row r="907" spans="1:2" x14ac:dyDescent="0.45">
      <c r="A907" s="1" t="s">
        <v>2159</v>
      </c>
      <c r="B907" s="1">
        <v>603</v>
      </c>
    </row>
    <row r="908" spans="1:2" x14ac:dyDescent="0.45">
      <c r="A908" s="1" t="s">
        <v>2160</v>
      </c>
      <c r="B908" s="1">
        <v>632</v>
      </c>
    </row>
    <row r="909" spans="1:2" x14ac:dyDescent="0.45">
      <c r="A909" s="1" t="s">
        <v>2161</v>
      </c>
      <c r="B909" s="1">
        <v>643</v>
      </c>
    </row>
    <row r="910" spans="1:2" x14ac:dyDescent="0.45">
      <c r="A910" s="1" t="s">
        <v>2162</v>
      </c>
      <c r="B910" s="1">
        <v>638</v>
      </c>
    </row>
    <row r="911" spans="1:2" x14ac:dyDescent="0.45">
      <c r="A911" s="1" t="s">
        <v>2163</v>
      </c>
      <c r="B911" s="1">
        <v>662</v>
      </c>
    </row>
    <row r="912" spans="1:2" x14ac:dyDescent="0.45">
      <c r="A912" s="1" t="s">
        <v>2164</v>
      </c>
      <c r="B912" s="1">
        <v>677</v>
      </c>
    </row>
    <row r="913" spans="1:2" x14ac:dyDescent="0.45">
      <c r="A913" s="1" t="s">
        <v>2165</v>
      </c>
      <c r="B913" s="1">
        <v>673</v>
      </c>
    </row>
    <row r="914" spans="1:2" x14ac:dyDescent="0.45">
      <c r="A914" s="1" t="s">
        <v>2166</v>
      </c>
      <c r="B914" s="1">
        <v>697</v>
      </c>
    </row>
    <row r="915" spans="1:2" x14ac:dyDescent="0.45">
      <c r="A915" s="1" t="s">
        <v>2167</v>
      </c>
      <c r="B915" s="1">
        <v>706</v>
      </c>
    </row>
    <row r="916" spans="1:2" x14ac:dyDescent="0.45">
      <c r="A916" s="1" t="s">
        <v>2168</v>
      </c>
      <c r="B916" s="1">
        <v>713</v>
      </c>
    </row>
    <row r="917" spans="1:2" x14ac:dyDescent="0.45">
      <c r="A917" s="1" t="s">
        <v>2169</v>
      </c>
      <c r="B917" s="1">
        <v>706</v>
      </c>
    </row>
    <row r="918" spans="1:2" x14ac:dyDescent="0.45">
      <c r="A918" s="1" t="s">
        <v>2170</v>
      </c>
      <c r="B918" s="1">
        <v>740</v>
      </c>
    </row>
    <row r="919" spans="1:2" x14ac:dyDescent="0.45">
      <c r="A919" s="1" t="s">
        <v>2171</v>
      </c>
      <c r="B919" s="1">
        <v>759</v>
      </c>
    </row>
    <row r="920" spans="1:2" x14ac:dyDescent="0.45">
      <c r="A920" s="1" t="s">
        <v>2172</v>
      </c>
      <c r="B920" s="1">
        <v>749</v>
      </c>
    </row>
    <row r="921" spans="1:2" x14ac:dyDescent="0.45">
      <c r="A921" s="1" t="s">
        <v>2173</v>
      </c>
      <c r="B921" s="1">
        <v>768</v>
      </c>
    </row>
    <row r="922" spans="1:2" x14ac:dyDescent="0.45">
      <c r="A922" s="1" t="s">
        <v>2174</v>
      </c>
      <c r="B922" s="1">
        <v>785</v>
      </c>
    </row>
    <row r="923" spans="1:2" x14ac:dyDescent="0.45">
      <c r="A923" s="1" t="s">
        <v>371</v>
      </c>
      <c r="B923" s="1">
        <v>795</v>
      </c>
    </row>
    <row r="924" spans="1:2" x14ac:dyDescent="0.45">
      <c r="A924" s="1" t="s">
        <v>2175</v>
      </c>
      <c r="B924" s="1">
        <v>833</v>
      </c>
    </row>
    <row r="925" spans="1:2" x14ac:dyDescent="0.45">
      <c r="A925" s="1" t="s">
        <v>2176</v>
      </c>
      <c r="B925" s="1">
        <v>815</v>
      </c>
    </row>
    <row r="926" spans="1:2" x14ac:dyDescent="0.45">
      <c r="A926" s="1" t="s">
        <v>2177</v>
      </c>
      <c r="B926" s="1">
        <v>847</v>
      </c>
    </row>
    <row r="927" spans="1:2" x14ac:dyDescent="0.45">
      <c r="A927" s="1" t="s">
        <v>2178</v>
      </c>
      <c r="B927" s="1">
        <v>876</v>
      </c>
    </row>
    <row r="928" spans="1:2" x14ac:dyDescent="0.45">
      <c r="A928" s="1" t="s">
        <v>2179</v>
      </c>
      <c r="B928" s="1">
        <v>909</v>
      </c>
    </row>
    <row r="929" spans="1:2" x14ac:dyDescent="0.45">
      <c r="A929" s="1" t="s">
        <v>2180</v>
      </c>
      <c r="B929" s="1">
        <v>825</v>
      </c>
    </row>
    <row r="930" spans="1:2" x14ac:dyDescent="0.45">
      <c r="A930" s="1" t="s">
        <v>2181</v>
      </c>
      <c r="B930" s="1">
        <v>860</v>
      </c>
    </row>
    <row r="931" spans="1:2" x14ac:dyDescent="0.45">
      <c r="A931" s="1" t="s">
        <v>2182</v>
      </c>
      <c r="B931" s="1">
        <v>845</v>
      </c>
    </row>
    <row r="932" spans="1:2" x14ac:dyDescent="0.45">
      <c r="A932" s="1" t="s">
        <v>2183</v>
      </c>
      <c r="B932" s="1">
        <v>825</v>
      </c>
    </row>
    <row r="933" spans="1:2" x14ac:dyDescent="0.45">
      <c r="A933" s="1" t="s">
        <v>2184</v>
      </c>
      <c r="B933" s="1">
        <v>834</v>
      </c>
    </row>
    <row r="934" spans="1:2" x14ac:dyDescent="0.45">
      <c r="A934" s="1" t="s">
        <v>2185</v>
      </c>
      <c r="B934" s="1">
        <v>871</v>
      </c>
    </row>
    <row r="935" spans="1:2" x14ac:dyDescent="0.45">
      <c r="A935" s="1" t="s">
        <v>2186</v>
      </c>
      <c r="B935" s="1">
        <v>756</v>
      </c>
    </row>
    <row r="936" spans="1:2" x14ac:dyDescent="0.45">
      <c r="A936" s="1" t="s">
        <v>2187</v>
      </c>
      <c r="B936" s="1">
        <v>820</v>
      </c>
    </row>
    <row r="937" spans="1:2" x14ac:dyDescent="0.45">
      <c r="A937" s="1" t="s">
        <v>2188</v>
      </c>
      <c r="B937" s="1">
        <v>832</v>
      </c>
    </row>
    <row r="938" spans="1:2" x14ac:dyDescent="0.45">
      <c r="A938" s="1" t="s">
        <v>2189</v>
      </c>
      <c r="B938" s="1">
        <v>783</v>
      </c>
    </row>
    <row r="939" spans="1:2" x14ac:dyDescent="0.45">
      <c r="A939" s="1" t="s">
        <v>2190</v>
      </c>
      <c r="B939" s="1">
        <v>755</v>
      </c>
    </row>
    <row r="940" spans="1:2" x14ac:dyDescent="0.45">
      <c r="A940" s="1" t="s">
        <v>2191</v>
      </c>
      <c r="B940" s="1">
        <v>782</v>
      </c>
    </row>
    <row r="941" spans="1:2" x14ac:dyDescent="0.45">
      <c r="A941" s="1" t="s">
        <v>2192</v>
      </c>
      <c r="B941" s="1">
        <v>782</v>
      </c>
    </row>
    <row r="942" spans="1:2" x14ac:dyDescent="0.45">
      <c r="A942" s="1" t="s">
        <v>2193</v>
      </c>
      <c r="B942" s="1">
        <v>801</v>
      </c>
    </row>
    <row r="943" spans="1:2" x14ac:dyDescent="0.45">
      <c r="A943" s="1" t="s">
        <v>2194</v>
      </c>
      <c r="B943" s="1">
        <v>813</v>
      </c>
    </row>
    <row r="944" spans="1:2" x14ac:dyDescent="0.45">
      <c r="A944" s="1" t="s">
        <v>2195</v>
      </c>
      <c r="B944" s="1">
        <v>810</v>
      </c>
    </row>
    <row r="945" spans="1:2" x14ac:dyDescent="0.45">
      <c r="A945" s="1" t="s">
        <v>787</v>
      </c>
      <c r="B945" s="1">
        <v>816</v>
      </c>
    </row>
    <row r="946" spans="1:2" x14ac:dyDescent="0.45">
      <c r="A946" s="1" t="s">
        <v>2196</v>
      </c>
      <c r="B946" s="1">
        <v>840</v>
      </c>
    </row>
    <row r="947" spans="1:2" x14ac:dyDescent="0.45">
      <c r="A947" s="1" t="s">
        <v>2197</v>
      </c>
      <c r="B947" s="1">
        <v>850</v>
      </c>
    </row>
    <row r="948" spans="1:2" x14ac:dyDescent="0.45">
      <c r="A948" s="1" t="s">
        <v>2198</v>
      </c>
      <c r="B948" s="1">
        <v>873</v>
      </c>
    </row>
    <row r="949" spans="1:2" x14ac:dyDescent="0.45">
      <c r="A949" s="1" t="s">
        <v>2199</v>
      </c>
      <c r="B949" s="1">
        <v>870</v>
      </c>
    </row>
    <row r="950" spans="1:2" x14ac:dyDescent="0.45">
      <c r="A950" s="1" t="s">
        <v>2200</v>
      </c>
      <c r="B950" s="1">
        <v>857</v>
      </c>
    </row>
    <row r="951" spans="1:2" x14ac:dyDescent="0.45">
      <c r="A951" s="1" t="s">
        <v>2201</v>
      </c>
      <c r="B951" s="1">
        <v>803</v>
      </c>
    </row>
    <row r="952" spans="1:2" x14ac:dyDescent="0.45">
      <c r="A952" s="1" t="s">
        <v>2202</v>
      </c>
      <c r="B952" s="1">
        <v>814</v>
      </c>
    </row>
    <row r="953" spans="1:2" x14ac:dyDescent="0.45">
      <c r="A953" s="1" t="s">
        <v>2203</v>
      </c>
      <c r="B953" s="1">
        <v>794</v>
      </c>
    </row>
    <row r="954" spans="1:2" x14ac:dyDescent="0.45">
      <c r="A954" s="1" t="s">
        <v>2204</v>
      </c>
      <c r="B954" s="1">
        <v>800</v>
      </c>
    </row>
    <row r="955" spans="1:2" x14ac:dyDescent="0.45">
      <c r="A955" s="1" t="s">
        <v>2205</v>
      </c>
      <c r="B955" s="1">
        <v>820</v>
      </c>
    </row>
    <row r="956" spans="1:2" x14ac:dyDescent="0.45">
      <c r="A956" s="1" t="s">
        <v>2206</v>
      </c>
      <c r="B956" s="1">
        <v>803</v>
      </c>
    </row>
    <row r="957" spans="1:2" x14ac:dyDescent="0.45">
      <c r="A957" s="1" t="s">
        <v>2207</v>
      </c>
      <c r="B957" s="1">
        <v>824</v>
      </c>
    </row>
    <row r="958" spans="1:2" x14ac:dyDescent="0.45">
      <c r="A958" s="1" t="s">
        <v>2208</v>
      </c>
      <c r="B958" s="1">
        <v>816</v>
      </c>
    </row>
    <row r="959" spans="1:2" x14ac:dyDescent="0.45">
      <c r="A959" s="1" t="s">
        <v>2209</v>
      </c>
      <c r="B959" s="1">
        <v>852</v>
      </c>
    </row>
    <row r="960" spans="1:2" x14ac:dyDescent="0.45">
      <c r="A960" s="1" t="s">
        <v>2210</v>
      </c>
      <c r="B960" s="1">
        <v>849</v>
      </c>
    </row>
    <row r="961" spans="1:2" x14ac:dyDescent="0.45">
      <c r="A961" s="1" t="s">
        <v>2211</v>
      </c>
      <c r="B961" s="1">
        <v>854</v>
      </c>
    </row>
    <row r="962" spans="1:2" x14ac:dyDescent="0.45">
      <c r="A962" s="1" t="s">
        <v>2212</v>
      </c>
      <c r="B962" s="1">
        <v>887</v>
      </c>
    </row>
    <row r="963" spans="1:2" x14ac:dyDescent="0.45">
      <c r="A963" s="1" t="s">
        <v>2213</v>
      </c>
      <c r="B963" s="1">
        <v>888</v>
      </c>
    </row>
    <row r="964" spans="1:2" x14ac:dyDescent="0.45">
      <c r="A964" s="1" t="s">
        <v>2214</v>
      </c>
      <c r="B964" s="1">
        <v>897</v>
      </c>
    </row>
    <row r="965" spans="1:2" x14ac:dyDescent="0.45">
      <c r="A965" s="1" t="s">
        <v>2215</v>
      </c>
      <c r="B965" s="1">
        <v>895</v>
      </c>
    </row>
    <row r="966" spans="1:2" x14ac:dyDescent="0.45">
      <c r="A966" s="1" t="s">
        <v>2216</v>
      </c>
      <c r="B966" s="1">
        <v>893</v>
      </c>
    </row>
    <row r="967" spans="1:2" x14ac:dyDescent="0.45">
      <c r="A967" s="1" t="s">
        <v>373</v>
      </c>
      <c r="B967" s="1">
        <v>892</v>
      </c>
    </row>
    <row r="968" spans="1:2" x14ac:dyDescent="0.45">
      <c r="A968" s="1" t="s">
        <v>2217</v>
      </c>
      <c r="B968" s="1">
        <v>935</v>
      </c>
    </row>
    <row r="969" spans="1:2" x14ac:dyDescent="0.45">
      <c r="A969" s="1" t="s">
        <v>2218</v>
      </c>
      <c r="B969" s="1">
        <v>944</v>
      </c>
    </row>
    <row r="970" spans="1:2" x14ac:dyDescent="0.45">
      <c r="A970" s="1" t="s">
        <v>2219</v>
      </c>
      <c r="B970" s="1">
        <v>969</v>
      </c>
    </row>
    <row r="971" spans="1:2" x14ac:dyDescent="0.45">
      <c r="A971" s="1" t="s">
        <v>2220</v>
      </c>
      <c r="B971" s="1">
        <v>973</v>
      </c>
    </row>
    <row r="972" spans="1:2" x14ac:dyDescent="0.45">
      <c r="A972" s="1" t="s">
        <v>2221</v>
      </c>
      <c r="B972" s="1">
        <v>977</v>
      </c>
    </row>
    <row r="973" spans="1:2" x14ac:dyDescent="0.45">
      <c r="A973" s="1" t="s">
        <v>2222</v>
      </c>
      <c r="B973" s="1">
        <v>913</v>
      </c>
    </row>
    <row r="974" spans="1:2" x14ac:dyDescent="0.45">
      <c r="A974" s="1" t="s">
        <v>2223</v>
      </c>
      <c r="B974" s="1">
        <v>914</v>
      </c>
    </row>
    <row r="975" spans="1:2" x14ac:dyDescent="0.45">
      <c r="A975" s="1" t="s">
        <v>2224</v>
      </c>
      <c r="B975" s="1">
        <v>935</v>
      </c>
    </row>
    <row r="976" spans="1:2" x14ac:dyDescent="0.45">
      <c r="A976" s="1" t="s">
        <v>2225</v>
      </c>
      <c r="B976" s="1">
        <v>924</v>
      </c>
    </row>
    <row r="977" spans="1:2" x14ac:dyDescent="0.45">
      <c r="A977" s="1" t="s">
        <v>2226</v>
      </c>
      <c r="B977" s="1">
        <v>920</v>
      </c>
    </row>
    <row r="978" spans="1:2" x14ac:dyDescent="0.45">
      <c r="A978" s="1" t="s">
        <v>2227</v>
      </c>
      <c r="B978" s="1">
        <v>908</v>
      </c>
    </row>
    <row r="979" spans="1:2" x14ac:dyDescent="0.45">
      <c r="A979" s="1" t="s">
        <v>2228</v>
      </c>
      <c r="B979" s="1">
        <v>875</v>
      </c>
    </row>
    <row r="980" spans="1:2" x14ac:dyDescent="0.45">
      <c r="A980" s="1" t="s">
        <v>2229</v>
      </c>
      <c r="B980" s="1">
        <v>908</v>
      </c>
    </row>
    <row r="981" spans="1:2" x14ac:dyDescent="0.45">
      <c r="A981" s="1" t="s">
        <v>2230</v>
      </c>
      <c r="B981" s="1">
        <v>912</v>
      </c>
    </row>
    <row r="982" spans="1:2" x14ac:dyDescent="0.45">
      <c r="A982" s="1" t="s">
        <v>2231</v>
      </c>
      <c r="B982" s="1">
        <v>907</v>
      </c>
    </row>
    <row r="983" spans="1:2" x14ac:dyDescent="0.45">
      <c r="A983" s="1" t="s">
        <v>2232</v>
      </c>
      <c r="B983" s="1">
        <v>954</v>
      </c>
    </row>
    <row r="984" spans="1:2" x14ac:dyDescent="0.45">
      <c r="A984" s="1" t="s">
        <v>2233</v>
      </c>
      <c r="B984" s="1">
        <v>878</v>
      </c>
    </row>
    <row r="985" spans="1:2" x14ac:dyDescent="0.45">
      <c r="A985" s="1" t="s">
        <v>2234</v>
      </c>
      <c r="B985" s="1">
        <v>879</v>
      </c>
    </row>
    <row r="986" spans="1:2" x14ac:dyDescent="0.45">
      <c r="A986" s="1" t="s">
        <v>2235</v>
      </c>
      <c r="B986" s="1">
        <v>818</v>
      </c>
    </row>
    <row r="987" spans="1:2" x14ac:dyDescent="0.45">
      <c r="A987" s="1" t="s">
        <v>374</v>
      </c>
      <c r="B987" s="1">
        <v>679</v>
      </c>
    </row>
    <row r="988" spans="1:2" x14ac:dyDescent="0.45">
      <c r="A988" s="1" t="s">
        <v>2236</v>
      </c>
      <c r="B988" s="1">
        <v>677</v>
      </c>
    </row>
    <row r="989" spans="1:2" x14ac:dyDescent="0.45">
      <c r="A989" s="1" t="s">
        <v>2237</v>
      </c>
      <c r="B989" s="1">
        <v>663</v>
      </c>
    </row>
    <row r="990" spans="1:2" x14ac:dyDescent="0.45">
      <c r="A990" s="1" t="s">
        <v>2238</v>
      </c>
      <c r="B990" s="1">
        <v>640</v>
      </c>
    </row>
    <row r="991" spans="1:2" x14ac:dyDescent="0.45">
      <c r="A991" s="1" t="s">
        <v>2239</v>
      </c>
      <c r="B991" s="1">
        <v>573</v>
      </c>
    </row>
    <row r="992" spans="1:2" x14ac:dyDescent="0.45">
      <c r="A992" s="1" t="s">
        <v>2240</v>
      </c>
      <c r="B992" s="1">
        <v>671</v>
      </c>
    </row>
    <row r="993" spans="1:2" x14ac:dyDescent="0.45">
      <c r="A993" s="1" t="s">
        <v>2241</v>
      </c>
      <c r="B993" s="1">
        <v>717</v>
      </c>
    </row>
    <row r="994" spans="1:2" x14ac:dyDescent="0.45">
      <c r="A994" s="1" t="s">
        <v>2242</v>
      </c>
      <c r="B994" s="1">
        <v>758</v>
      </c>
    </row>
    <row r="995" spans="1:2" x14ac:dyDescent="0.45">
      <c r="A995" s="1" t="s">
        <v>2243</v>
      </c>
      <c r="B995" s="1">
        <v>753</v>
      </c>
    </row>
    <row r="996" spans="1:2" x14ac:dyDescent="0.45">
      <c r="A996" s="1" t="s">
        <v>2244</v>
      </c>
      <c r="B996" s="1">
        <v>772</v>
      </c>
    </row>
    <row r="997" spans="1:2" x14ac:dyDescent="0.45">
      <c r="A997" s="1" t="s">
        <v>2245</v>
      </c>
      <c r="B997" s="1">
        <v>763</v>
      </c>
    </row>
    <row r="998" spans="1:2" x14ac:dyDescent="0.45">
      <c r="A998" s="1" t="s">
        <v>2246</v>
      </c>
      <c r="B998" s="1">
        <v>766</v>
      </c>
    </row>
    <row r="999" spans="1:2" x14ac:dyDescent="0.45">
      <c r="A999" s="1" t="s">
        <v>2247</v>
      </c>
      <c r="B999" s="1">
        <v>781</v>
      </c>
    </row>
    <row r="1000" spans="1:2" x14ac:dyDescent="0.45">
      <c r="A1000" s="1" t="s">
        <v>2248</v>
      </c>
      <c r="B1000" s="1">
        <v>765</v>
      </c>
    </row>
    <row r="1001" spans="1:2" x14ac:dyDescent="0.45">
      <c r="A1001" s="1" t="s">
        <v>2249</v>
      </c>
      <c r="B1001" s="1">
        <v>757</v>
      </c>
    </row>
    <row r="1002" spans="1:2" x14ac:dyDescent="0.45">
      <c r="A1002" s="1" t="s">
        <v>2250</v>
      </c>
      <c r="B1002" s="1">
        <v>776</v>
      </c>
    </row>
    <row r="1003" spans="1:2" x14ac:dyDescent="0.45">
      <c r="A1003" s="1" t="s">
        <v>2251</v>
      </c>
      <c r="B1003" s="1">
        <v>739</v>
      </c>
    </row>
    <row r="1004" spans="1:2" x14ac:dyDescent="0.45">
      <c r="A1004" s="1" t="s">
        <v>2252</v>
      </c>
      <c r="B1004" s="1">
        <v>743</v>
      </c>
    </row>
    <row r="1005" spans="1:2" x14ac:dyDescent="0.45">
      <c r="A1005" s="1" t="s">
        <v>2253</v>
      </c>
      <c r="B1005" s="1">
        <v>748</v>
      </c>
    </row>
    <row r="1006" spans="1:2" x14ac:dyDescent="0.45">
      <c r="A1006" s="1" t="s">
        <v>2254</v>
      </c>
      <c r="B1006" s="1">
        <v>769</v>
      </c>
    </row>
    <row r="1007" spans="1:2" x14ac:dyDescent="0.45">
      <c r="A1007" s="1" t="s">
        <v>2255</v>
      </c>
      <c r="B1007" s="1">
        <v>784</v>
      </c>
    </row>
    <row r="1008" spans="1:2" x14ac:dyDescent="0.45">
      <c r="A1008" s="1" t="s">
        <v>2256</v>
      </c>
      <c r="B1008" s="1">
        <v>755</v>
      </c>
    </row>
    <row r="1009" spans="1:2" x14ac:dyDescent="0.45">
      <c r="A1009" s="1" t="s">
        <v>788</v>
      </c>
      <c r="B1009" s="1">
        <v>743</v>
      </c>
    </row>
    <row r="1010" spans="1:2" x14ac:dyDescent="0.45">
      <c r="A1010" s="1" t="s">
        <v>375</v>
      </c>
      <c r="B1010" s="1">
        <v>758</v>
      </c>
    </row>
    <row r="1011" spans="1:2" x14ac:dyDescent="0.45">
      <c r="A1011" s="1" t="s">
        <v>2257</v>
      </c>
      <c r="B1011" s="1">
        <v>750</v>
      </c>
    </row>
    <row r="1012" spans="1:2" x14ac:dyDescent="0.45">
      <c r="A1012" s="1" t="s">
        <v>2258</v>
      </c>
      <c r="B1012" s="1">
        <v>745</v>
      </c>
    </row>
    <row r="1013" spans="1:2" x14ac:dyDescent="0.45">
      <c r="A1013" s="1" t="s">
        <v>2259</v>
      </c>
      <c r="B1013" s="1">
        <v>737</v>
      </c>
    </row>
    <row r="1014" spans="1:2" x14ac:dyDescent="0.45">
      <c r="A1014" s="1" t="s">
        <v>2260</v>
      </c>
      <c r="B1014" s="1">
        <v>764</v>
      </c>
    </row>
    <row r="1015" spans="1:2" x14ac:dyDescent="0.45">
      <c r="A1015" s="1" t="s">
        <v>2261</v>
      </c>
      <c r="B1015" s="1">
        <v>761</v>
      </c>
    </row>
    <row r="1016" spans="1:2" x14ac:dyDescent="0.45">
      <c r="A1016" s="1" t="s">
        <v>2262</v>
      </c>
      <c r="B1016" s="1">
        <v>744</v>
      </c>
    </row>
    <row r="1017" spans="1:2" x14ac:dyDescent="0.45">
      <c r="A1017" s="1" t="s">
        <v>2263</v>
      </c>
      <c r="B1017" s="1">
        <v>754</v>
      </c>
    </row>
    <row r="1018" spans="1:2" x14ac:dyDescent="0.45">
      <c r="A1018" s="1" t="s">
        <v>2264</v>
      </c>
      <c r="B1018" s="1">
        <v>741</v>
      </c>
    </row>
    <row r="1019" spans="1:2" x14ac:dyDescent="0.45">
      <c r="A1019" s="1" t="s">
        <v>2265</v>
      </c>
      <c r="B1019" s="1">
        <v>764</v>
      </c>
    </row>
    <row r="1020" spans="1:2" x14ac:dyDescent="0.45">
      <c r="A1020" s="1" t="s">
        <v>2266</v>
      </c>
      <c r="B1020" s="1">
        <v>764</v>
      </c>
    </row>
    <row r="1021" spans="1:2" x14ac:dyDescent="0.45">
      <c r="A1021" s="1" t="s">
        <v>2267</v>
      </c>
      <c r="B1021" s="1">
        <v>764</v>
      </c>
    </row>
    <row r="1022" spans="1:2" x14ac:dyDescent="0.45">
      <c r="A1022" s="1" t="s">
        <v>2268</v>
      </c>
      <c r="B1022" s="1">
        <v>838</v>
      </c>
    </row>
    <row r="1023" spans="1:2" x14ac:dyDescent="0.45">
      <c r="A1023" s="1" t="s">
        <v>2269</v>
      </c>
      <c r="B1023" s="1">
        <v>828</v>
      </c>
    </row>
    <row r="1024" spans="1:2" x14ac:dyDescent="0.45">
      <c r="A1024" s="1" t="s">
        <v>2270</v>
      </c>
      <c r="B1024" s="1">
        <v>857</v>
      </c>
    </row>
    <row r="1025" spans="1:2" x14ac:dyDescent="0.45">
      <c r="A1025" s="1" t="s">
        <v>2271</v>
      </c>
      <c r="B1025" s="1">
        <v>810</v>
      </c>
    </row>
    <row r="1026" spans="1:2" x14ac:dyDescent="0.45">
      <c r="A1026" s="1" t="s">
        <v>2272</v>
      </c>
      <c r="B1026" s="1">
        <v>810</v>
      </c>
    </row>
    <row r="1027" spans="1:2" x14ac:dyDescent="0.45">
      <c r="A1027" s="1" t="s">
        <v>2273</v>
      </c>
      <c r="B1027" s="1">
        <v>793</v>
      </c>
    </row>
    <row r="1028" spans="1:2" x14ac:dyDescent="0.45">
      <c r="A1028" s="1" t="s">
        <v>2274</v>
      </c>
      <c r="B1028" s="1">
        <v>818</v>
      </c>
    </row>
    <row r="1029" spans="1:2" x14ac:dyDescent="0.45">
      <c r="A1029" s="1" t="s">
        <v>2275</v>
      </c>
      <c r="B1029" s="1">
        <v>824</v>
      </c>
    </row>
    <row r="1030" spans="1:2" x14ac:dyDescent="0.45">
      <c r="A1030" s="1" t="s">
        <v>2276</v>
      </c>
      <c r="B1030" s="1">
        <v>824</v>
      </c>
    </row>
    <row r="1031" spans="1:2" x14ac:dyDescent="0.45">
      <c r="A1031" s="1" t="s">
        <v>2277</v>
      </c>
      <c r="B1031" s="1">
        <v>874</v>
      </c>
    </row>
    <row r="1032" spans="1:2" x14ac:dyDescent="0.45">
      <c r="A1032" s="1" t="s">
        <v>2278</v>
      </c>
      <c r="B1032" s="1">
        <v>875</v>
      </c>
    </row>
    <row r="1033" spans="1:2" x14ac:dyDescent="0.45">
      <c r="A1033" s="1" t="s">
        <v>2279</v>
      </c>
      <c r="B1033" s="1">
        <v>875</v>
      </c>
    </row>
    <row r="1034" spans="1:2" x14ac:dyDescent="0.45">
      <c r="A1034" s="1" t="s">
        <v>2280</v>
      </c>
      <c r="B1034" s="1">
        <v>914</v>
      </c>
    </row>
    <row r="1035" spans="1:2" x14ac:dyDescent="0.45">
      <c r="A1035" s="1" t="s">
        <v>2281</v>
      </c>
      <c r="B1035" s="1">
        <v>875</v>
      </c>
    </row>
    <row r="1036" spans="1:2" x14ac:dyDescent="0.45">
      <c r="A1036" s="1" t="s">
        <v>2282</v>
      </c>
      <c r="B1036" s="1">
        <v>894</v>
      </c>
    </row>
    <row r="1037" spans="1:2" x14ac:dyDescent="0.45">
      <c r="A1037" s="1" t="s">
        <v>2283</v>
      </c>
      <c r="B1037" s="1">
        <v>904</v>
      </c>
    </row>
    <row r="1038" spans="1:2" x14ac:dyDescent="0.45">
      <c r="A1038" s="1" t="s">
        <v>2284</v>
      </c>
      <c r="B1038" s="1">
        <v>908</v>
      </c>
    </row>
    <row r="1039" spans="1:2" x14ac:dyDescent="0.45">
      <c r="A1039" s="1" t="s">
        <v>2285</v>
      </c>
      <c r="B1039" s="1">
        <v>903</v>
      </c>
    </row>
    <row r="1040" spans="1:2" x14ac:dyDescent="0.45">
      <c r="A1040" s="1" t="s">
        <v>2286</v>
      </c>
      <c r="B1040" s="1">
        <v>915</v>
      </c>
    </row>
    <row r="1041" spans="1:2" x14ac:dyDescent="0.45">
      <c r="A1041" s="1" t="s">
        <v>2287</v>
      </c>
      <c r="B1041" s="1">
        <v>864</v>
      </c>
    </row>
    <row r="1042" spans="1:2" x14ac:dyDescent="0.45">
      <c r="A1042" s="1" t="s">
        <v>2288</v>
      </c>
      <c r="B1042" s="1">
        <v>864</v>
      </c>
    </row>
    <row r="1043" spans="1:2" x14ac:dyDescent="0.45">
      <c r="A1043" s="1" t="s">
        <v>2289</v>
      </c>
      <c r="B1043" s="1">
        <v>858</v>
      </c>
    </row>
    <row r="1044" spans="1:2" x14ac:dyDescent="0.45">
      <c r="A1044" s="1" t="s">
        <v>2290</v>
      </c>
      <c r="B1044" s="1">
        <v>825</v>
      </c>
    </row>
    <row r="1045" spans="1:2" x14ac:dyDescent="0.45">
      <c r="A1045" s="1" t="s">
        <v>2291</v>
      </c>
      <c r="B1045" s="1">
        <v>801</v>
      </c>
    </row>
    <row r="1046" spans="1:2" x14ac:dyDescent="0.45">
      <c r="A1046" s="1" t="s">
        <v>2292</v>
      </c>
      <c r="B1046" s="1">
        <v>837</v>
      </c>
    </row>
    <row r="1047" spans="1:2" x14ac:dyDescent="0.45">
      <c r="A1047" s="1" t="s">
        <v>2293</v>
      </c>
      <c r="B1047" s="1">
        <v>836</v>
      </c>
    </row>
    <row r="1048" spans="1:2" x14ac:dyDescent="0.45">
      <c r="A1048" s="1" t="s">
        <v>2294</v>
      </c>
      <c r="B1048" s="1">
        <v>857</v>
      </c>
    </row>
    <row r="1049" spans="1:2" x14ac:dyDescent="0.45">
      <c r="A1049" s="1" t="s">
        <v>2295</v>
      </c>
      <c r="B1049" s="1">
        <v>857</v>
      </c>
    </row>
    <row r="1050" spans="1:2" x14ac:dyDescent="0.45">
      <c r="A1050" s="1" t="s">
        <v>2296</v>
      </c>
      <c r="B1050" s="1">
        <v>850</v>
      </c>
    </row>
    <row r="1051" spans="1:2" x14ac:dyDescent="0.45">
      <c r="A1051" s="1" t="s">
        <v>2297</v>
      </c>
      <c r="B1051" s="1">
        <v>848</v>
      </c>
    </row>
    <row r="1052" spans="1:2" x14ac:dyDescent="0.45">
      <c r="A1052" s="1" t="s">
        <v>377</v>
      </c>
      <c r="B1052" s="1">
        <v>865</v>
      </c>
    </row>
    <row r="1053" spans="1:2" x14ac:dyDescent="0.45">
      <c r="A1053" s="1" t="s">
        <v>2298</v>
      </c>
      <c r="B1053" s="1">
        <v>871</v>
      </c>
    </row>
    <row r="1054" spans="1:2" x14ac:dyDescent="0.45">
      <c r="A1054" s="1" t="s">
        <v>2299</v>
      </c>
      <c r="B1054" s="1">
        <v>878</v>
      </c>
    </row>
    <row r="1055" spans="1:2" x14ac:dyDescent="0.45">
      <c r="A1055" s="1" t="s">
        <v>2300</v>
      </c>
      <c r="B1055" s="1">
        <v>828</v>
      </c>
    </row>
    <row r="1056" spans="1:2" x14ac:dyDescent="0.45">
      <c r="A1056" s="1" t="s">
        <v>2301</v>
      </c>
      <c r="B1056" s="1">
        <v>828</v>
      </c>
    </row>
    <row r="1057" spans="1:2" x14ac:dyDescent="0.45">
      <c r="A1057" s="1" t="s">
        <v>2302</v>
      </c>
      <c r="B1057" s="1">
        <v>809</v>
      </c>
    </row>
    <row r="1058" spans="1:2" x14ac:dyDescent="0.45">
      <c r="A1058" s="1" t="s">
        <v>2303</v>
      </c>
      <c r="B1058" s="1">
        <v>825</v>
      </c>
    </row>
    <row r="1059" spans="1:2" x14ac:dyDescent="0.45">
      <c r="A1059" s="1" t="s">
        <v>2304</v>
      </c>
      <c r="B1059" s="1">
        <v>831</v>
      </c>
    </row>
    <row r="1060" spans="1:2" x14ac:dyDescent="0.45">
      <c r="A1060" s="1" t="s">
        <v>2305</v>
      </c>
      <c r="B1060" s="1">
        <v>842</v>
      </c>
    </row>
    <row r="1061" spans="1:2" x14ac:dyDescent="0.45">
      <c r="A1061" s="1" t="s">
        <v>2306</v>
      </c>
      <c r="B1061" s="1">
        <v>875</v>
      </c>
    </row>
    <row r="1062" spans="1:2" x14ac:dyDescent="0.45">
      <c r="A1062" s="1" t="s">
        <v>2307</v>
      </c>
      <c r="B1062" s="1">
        <v>895</v>
      </c>
    </row>
    <row r="1063" spans="1:2" x14ac:dyDescent="0.45">
      <c r="A1063" s="1" t="s">
        <v>2308</v>
      </c>
      <c r="B1063" s="1">
        <v>868</v>
      </c>
    </row>
    <row r="1064" spans="1:2" x14ac:dyDescent="0.45">
      <c r="A1064" s="1" t="s">
        <v>2309</v>
      </c>
      <c r="B1064" s="1">
        <v>861</v>
      </c>
    </row>
    <row r="1065" spans="1:2" x14ac:dyDescent="0.45">
      <c r="A1065" s="1" t="s">
        <v>2310</v>
      </c>
      <c r="B1065" s="1">
        <v>874</v>
      </c>
    </row>
    <row r="1066" spans="1:2" x14ac:dyDescent="0.45">
      <c r="A1066" s="1" t="s">
        <v>2311</v>
      </c>
      <c r="B1066" s="1">
        <v>875</v>
      </c>
    </row>
    <row r="1067" spans="1:2" x14ac:dyDescent="0.45">
      <c r="A1067" s="1" t="s">
        <v>2312</v>
      </c>
      <c r="B1067" s="1">
        <v>860</v>
      </c>
    </row>
    <row r="1068" spans="1:2" x14ac:dyDescent="0.45">
      <c r="A1068" s="1" t="s">
        <v>2313</v>
      </c>
      <c r="B1068" s="1">
        <v>881</v>
      </c>
    </row>
    <row r="1069" spans="1:2" x14ac:dyDescent="0.45">
      <c r="A1069" s="1" t="s">
        <v>2314</v>
      </c>
      <c r="B1069" s="1">
        <v>871</v>
      </c>
    </row>
    <row r="1070" spans="1:2" x14ac:dyDescent="0.45">
      <c r="A1070" s="1" t="s">
        <v>2315</v>
      </c>
      <c r="B1070" s="1">
        <v>885</v>
      </c>
    </row>
    <row r="1071" spans="1:2" x14ac:dyDescent="0.45">
      <c r="A1071" s="1" t="s">
        <v>2316</v>
      </c>
      <c r="B1071" s="1">
        <v>903</v>
      </c>
    </row>
    <row r="1072" spans="1:2" x14ac:dyDescent="0.45">
      <c r="A1072" s="1" t="s">
        <v>2317</v>
      </c>
      <c r="B1072" s="1">
        <v>911</v>
      </c>
    </row>
    <row r="1073" spans="1:2" x14ac:dyDescent="0.45">
      <c r="A1073" s="1" t="s">
        <v>789</v>
      </c>
      <c r="B1073" s="1">
        <v>933</v>
      </c>
    </row>
    <row r="1074" spans="1:2" x14ac:dyDescent="0.45">
      <c r="A1074" s="1" t="s">
        <v>378</v>
      </c>
      <c r="B1074" s="1">
        <v>887</v>
      </c>
    </row>
    <row r="1075" spans="1:2" x14ac:dyDescent="0.45">
      <c r="A1075" s="1" t="s">
        <v>2318</v>
      </c>
      <c r="B1075" s="1">
        <v>871</v>
      </c>
    </row>
    <row r="1076" spans="1:2" x14ac:dyDescent="0.45">
      <c r="A1076" s="1" t="s">
        <v>2319</v>
      </c>
      <c r="B1076" s="1">
        <v>856</v>
      </c>
    </row>
    <row r="1077" spans="1:2" x14ac:dyDescent="0.45">
      <c r="A1077" s="1" t="s">
        <v>2320</v>
      </c>
      <c r="B1077" s="1">
        <v>856</v>
      </c>
    </row>
    <row r="1078" spans="1:2" x14ac:dyDescent="0.45">
      <c r="A1078" s="1" t="s">
        <v>2321</v>
      </c>
      <c r="B1078" s="1">
        <v>874</v>
      </c>
    </row>
    <row r="1079" spans="1:2" x14ac:dyDescent="0.45">
      <c r="A1079" s="1" t="s">
        <v>2322</v>
      </c>
      <c r="B1079" s="1">
        <v>850</v>
      </c>
    </row>
    <row r="1080" spans="1:2" x14ac:dyDescent="0.45">
      <c r="A1080" s="1" t="s">
        <v>2323</v>
      </c>
      <c r="B1080" s="1">
        <v>869</v>
      </c>
    </row>
    <row r="1081" spans="1:2" x14ac:dyDescent="0.45">
      <c r="A1081" s="1" t="s">
        <v>2324</v>
      </c>
      <c r="B1081" s="1">
        <v>880</v>
      </c>
    </row>
    <row r="1082" spans="1:2" x14ac:dyDescent="0.45">
      <c r="A1082" s="1" t="s">
        <v>2325</v>
      </c>
      <c r="B1082" s="1">
        <v>859</v>
      </c>
    </row>
    <row r="1083" spans="1:2" x14ac:dyDescent="0.45">
      <c r="A1083" s="1" t="s">
        <v>2326</v>
      </c>
      <c r="B1083" s="1">
        <v>861</v>
      </c>
    </row>
    <row r="1084" spans="1:2" x14ac:dyDescent="0.45">
      <c r="A1084" s="1" t="s">
        <v>2327</v>
      </c>
      <c r="B1084" s="1">
        <v>877</v>
      </c>
    </row>
    <row r="1085" spans="1:2" x14ac:dyDescent="0.45">
      <c r="A1085" s="1" t="s">
        <v>2328</v>
      </c>
      <c r="B1085" s="1">
        <v>871</v>
      </c>
    </row>
    <row r="1086" spans="1:2" x14ac:dyDescent="0.45">
      <c r="A1086" s="1" t="s">
        <v>2329</v>
      </c>
      <c r="B1086" s="1">
        <v>851</v>
      </c>
    </row>
    <row r="1087" spans="1:2" x14ac:dyDescent="0.45">
      <c r="A1087" s="1" t="s">
        <v>2330</v>
      </c>
      <c r="B1087" s="1">
        <v>799</v>
      </c>
    </row>
    <row r="1088" spans="1:2" x14ac:dyDescent="0.45">
      <c r="A1088" s="1" t="s">
        <v>2331</v>
      </c>
      <c r="B1088" s="1">
        <v>795</v>
      </c>
    </row>
    <row r="1089" spans="1:2" x14ac:dyDescent="0.45">
      <c r="A1089" s="1" t="s">
        <v>2332</v>
      </c>
      <c r="B1089" s="1">
        <v>774</v>
      </c>
    </row>
    <row r="1090" spans="1:2" x14ac:dyDescent="0.45">
      <c r="A1090" s="1" t="s">
        <v>2333</v>
      </c>
      <c r="B1090" s="1">
        <v>769</v>
      </c>
    </row>
    <row r="1091" spans="1:2" x14ac:dyDescent="0.45">
      <c r="A1091" s="1" t="s">
        <v>2334</v>
      </c>
      <c r="B1091" s="1">
        <v>768</v>
      </c>
    </row>
    <row r="1092" spans="1:2" x14ac:dyDescent="0.45">
      <c r="A1092" s="1" t="s">
        <v>2335</v>
      </c>
      <c r="B1092" s="1">
        <v>758</v>
      </c>
    </row>
    <row r="1093" spans="1:2" x14ac:dyDescent="0.45">
      <c r="A1093" s="1" t="s">
        <v>2336</v>
      </c>
      <c r="B1093" s="1">
        <v>782</v>
      </c>
    </row>
    <row r="1094" spans="1:2" x14ac:dyDescent="0.45">
      <c r="A1094" s="1" t="s">
        <v>2337</v>
      </c>
      <c r="B1094" s="1">
        <v>776</v>
      </c>
    </row>
    <row r="1095" spans="1:2" x14ac:dyDescent="0.45">
      <c r="A1095" s="1" t="s">
        <v>379</v>
      </c>
      <c r="B1095" s="1">
        <v>795</v>
      </c>
    </row>
    <row r="1096" spans="1:2" x14ac:dyDescent="0.45">
      <c r="A1096" s="1" t="s">
        <v>2338</v>
      </c>
      <c r="B1096" s="1">
        <v>814</v>
      </c>
    </row>
    <row r="1097" spans="1:2" x14ac:dyDescent="0.45">
      <c r="A1097" s="1" t="s">
        <v>2339</v>
      </c>
      <c r="B1097" s="1">
        <v>829</v>
      </c>
    </row>
    <row r="1098" spans="1:2" x14ac:dyDescent="0.45">
      <c r="A1098" s="1" t="s">
        <v>2340</v>
      </c>
      <c r="B1098" s="1">
        <v>834</v>
      </c>
    </row>
    <row r="1099" spans="1:2" x14ac:dyDescent="0.45">
      <c r="A1099" s="1" t="s">
        <v>2341</v>
      </c>
      <c r="B1099" s="1">
        <v>846</v>
      </c>
    </row>
    <row r="1100" spans="1:2" x14ac:dyDescent="0.45">
      <c r="A1100" s="1" t="s">
        <v>2342</v>
      </c>
      <c r="B1100" s="1">
        <v>833</v>
      </c>
    </row>
    <row r="1101" spans="1:2" x14ac:dyDescent="0.45">
      <c r="A1101" s="1" t="s">
        <v>2343</v>
      </c>
      <c r="B1101" s="1">
        <v>854</v>
      </c>
    </row>
    <row r="1102" spans="1:2" x14ac:dyDescent="0.45">
      <c r="A1102" s="1" t="s">
        <v>2344</v>
      </c>
      <c r="B1102" s="1">
        <v>852</v>
      </c>
    </row>
    <row r="1103" spans="1:2" x14ac:dyDescent="0.45">
      <c r="A1103" s="1" t="s">
        <v>2345</v>
      </c>
      <c r="B1103" s="1">
        <v>858</v>
      </c>
    </row>
    <row r="1104" spans="1:2" x14ac:dyDescent="0.45">
      <c r="A1104" s="1" t="s">
        <v>2346</v>
      </c>
      <c r="B1104" s="1">
        <v>872</v>
      </c>
    </row>
    <row r="1105" spans="1:2" x14ac:dyDescent="0.45">
      <c r="A1105" s="1" t="s">
        <v>2347</v>
      </c>
      <c r="B1105" s="1">
        <v>896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9"/>
  <sheetViews>
    <sheetView workbookViewId="0"/>
  </sheetViews>
  <sheetFormatPr baseColWidth="10" defaultColWidth="9.1796875" defaultRowHeight="16.5" x14ac:dyDescent="0.45"/>
  <cols>
    <col min="1" max="8" width="20.7265625" style="1" customWidth="1"/>
  </cols>
  <sheetData>
    <row r="1" spans="1:8" x14ac:dyDescent="0.45">
      <c r="A1" s="2" t="s">
        <v>2360</v>
      </c>
    </row>
    <row r="3" spans="1:8" x14ac:dyDescent="0.35">
      <c r="A3" s="2" t="s">
        <v>2356</v>
      </c>
      <c r="B3" s="2" t="s">
        <v>72</v>
      </c>
      <c r="C3" s="2" t="s">
        <v>75</v>
      </c>
      <c r="D3" s="2" t="s">
        <v>76</v>
      </c>
      <c r="E3" s="2" t="s">
        <v>2357</v>
      </c>
      <c r="F3" s="2" t="s">
        <v>2358</v>
      </c>
      <c r="G3" s="2" t="s">
        <v>1274</v>
      </c>
      <c r="H3" s="2" t="s">
        <v>2359</v>
      </c>
    </row>
    <row r="4" spans="1:8" x14ac:dyDescent="0.45">
      <c r="A4" s="1" t="s">
        <v>2350</v>
      </c>
      <c r="B4" s="1">
        <v>81</v>
      </c>
      <c r="C4" s="1">
        <v>41</v>
      </c>
      <c r="D4" s="1">
        <v>61</v>
      </c>
      <c r="E4" s="1">
        <v>51</v>
      </c>
      <c r="F4" s="1">
        <v>75</v>
      </c>
      <c r="G4" s="1">
        <v>37</v>
      </c>
      <c r="H4" s="1">
        <v>19</v>
      </c>
    </row>
    <row r="5" spans="1:8" x14ac:dyDescent="0.45">
      <c r="A5" s="1" t="s">
        <v>2351</v>
      </c>
      <c r="B5" s="1">
        <v>81</v>
      </c>
      <c r="C5" s="1">
        <v>41</v>
      </c>
      <c r="D5" s="1">
        <v>61</v>
      </c>
      <c r="E5" s="1">
        <v>48</v>
      </c>
      <c r="F5" s="1">
        <v>75</v>
      </c>
      <c r="G5" s="1">
        <v>35</v>
      </c>
      <c r="H5" s="1">
        <v>9</v>
      </c>
    </row>
    <row r="6" spans="1:8" x14ac:dyDescent="0.45">
      <c r="A6" s="1" t="s">
        <v>2352</v>
      </c>
      <c r="B6" s="1">
        <v>64</v>
      </c>
      <c r="C6" s="1">
        <v>24</v>
      </c>
      <c r="D6" s="1">
        <v>39</v>
      </c>
      <c r="E6" s="1">
        <v>28</v>
      </c>
      <c r="F6" s="1">
        <v>69</v>
      </c>
      <c r="G6" s="1">
        <v>26</v>
      </c>
      <c r="H6" s="1">
        <v>9</v>
      </c>
    </row>
    <row r="7" spans="1:8" x14ac:dyDescent="0.45">
      <c r="A7" s="1" t="s">
        <v>2353</v>
      </c>
      <c r="B7" s="1">
        <v>58</v>
      </c>
      <c r="C7" s="1">
        <v>23</v>
      </c>
      <c r="D7" s="1">
        <v>39</v>
      </c>
      <c r="E7" s="1">
        <v>26</v>
      </c>
      <c r="F7" s="1">
        <v>69</v>
      </c>
      <c r="G7" s="1">
        <v>5</v>
      </c>
      <c r="H7" s="1">
        <v>4</v>
      </c>
    </row>
    <row r="8" spans="1:8" x14ac:dyDescent="0.45">
      <c r="A8" s="1" t="s">
        <v>2354</v>
      </c>
      <c r="B8" s="1">
        <v>26</v>
      </c>
      <c r="C8" s="1">
        <v>23</v>
      </c>
      <c r="D8" s="1">
        <v>39</v>
      </c>
      <c r="E8" s="1">
        <v>22</v>
      </c>
      <c r="F8" s="1">
        <v>36</v>
      </c>
      <c r="G8" s="1">
        <v>0</v>
      </c>
      <c r="H8" s="1">
        <v>0</v>
      </c>
    </row>
    <row r="9" spans="1:8" x14ac:dyDescent="0.45">
      <c r="A9" s="1" t="s">
        <v>2355</v>
      </c>
      <c r="B9" s="1">
        <v>23</v>
      </c>
      <c r="C9" s="1">
        <v>22</v>
      </c>
      <c r="D9" s="1">
        <v>36</v>
      </c>
      <c r="E9" s="1">
        <v>12</v>
      </c>
      <c r="F9" s="1">
        <v>36</v>
      </c>
      <c r="G9" s="1">
        <v>0</v>
      </c>
      <c r="H9" s="1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15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2362</v>
      </c>
    </row>
    <row r="3" spans="1:6" x14ac:dyDescent="0.35">
      <c r="A3" s="2" t="s">
        <v>2</v>
      </c>
      <c r="B3" s="2" t="s">
        <v>2361</v>
      </c>
      <c r="C3" s="2" t="s">
        <v>72</v>
      </c>
      <c r="D3" s="2" t="s">
        <v>76</v>
      </c>
      <c r="E3" s="2" t="s">
        <v>2357</v>
      </c>
      <c r="F3" s="2" t="s">
        <v>75</v>
      </c>
    </row>
    <row r="4" spans="1:6" x14ac:dyDescent="0.45">
      <c r="A4" s="1">
        <v>2010</v>
      </c>
      <c r="B4" s="1">
        <v>0</v>
      </c>
      <c r="C4" s="1">
        <v>0.3</v>
      </c>
      <c r="D4" s="1">
        <v>0</v>
      </c>
      <c r="E4" s="1">
        <v>0</v>
      </c>
      <c r="F4" s="1">
        <v>0</v>
      </c>
    </row>
    <row r="5" spans="1:6" x14ac:dyDescent="0.45">
      <c r="A5" s="1">
        <v>2011</v>
      </c>
      <c r="B5" s="1">
        <v>0.1</v>
      </c>
      <c r="C5" s="1">
        <v>1.5</v>
      </c>
      <c r="D5" s="1">
        <v>0.2</v>
      </c>
      <c r="E5" s="1">
        <v>0</v>
      </c>
      <c r="F5" s="1">
        <v>0.1</v>
      </c>
    </row>
    <row r="6" spans="1:6" x14ac:dyDescent="0.45">
      <c r="A6" s="1">
        <v>2012</v>
      </c>
      <c r="B6" s="1">
        <v>0.1</v>
      </c>
      <c r="C6" s="1">
        <v>3.1</v>
      </c>
      <c r="D6" s="1">
        <v>0.3</v>
      </c>
      <c r="E6" s="1">
        <v>0</v>
      </c>
      <c r="F6" s="1">
        <v>0.1</v>
      </c>
    </row>
    <row r="7" spans="1:6" x14ac:dyDescent="0.45">
      <c r="A7" s="1">
        <v>2013</v>
      </c>
      <c r="B7" s="1">
        <v>0.2</v>
      </c>
      <c r="C7" s="1">
        <v>5.8</v>
      </c>
      <c r="D7" s="1">
        <v>0.3</v>
      </c>
      <c r="E7" s="1">
        <v>0</v>
      </c>
      <c r="F7" s="1">
        <v>0.2</v>
      </c>
    </row>
    <row r="8" spans="1:6" x14ac:dyDescent="0.45">
      <c r="A8" s="1">
        <v>2014</v>
      </c>
      <c r="B8" s="1">
        <v>0.3</v>
      </c>
      <c r="C8" s="1">
        <v>12.6</v>
      </c>
      <c r="D8" s="1">
        <v>0.8</v>
      </c>
      <c r="E8" s="1">
        <v>0.2</v>
      </c>
      <c r="F8" s="1">
        <v>0.4</v>
      </c>
    </row>
    <row r="9" spans="1:6" x14ac:dyDescent="0.45">
      <c r="A9" s="1">
        <v>2015</v>
      </c>
      <c r="B9" s="1">
        <v>0.4</v>
      </c>
      <c r="C9" s="1">
        <v>17.100000000000001</v>
      </c>
      <c r="D9" s="1">
        <v>2.2000000000000002</v>
      </c>
      <c r="E9" s="1">
        <v>0.2</v>
      </c>
      <c r="F9" s="1">
        <v>0.9</v>
      </c>
    </row>
    <row r="10" spans="1:6" x14ac:dyDescent="0.45">
      <c r="A10" s="1">
        <v>2016</v>
      </c>
      <c r="B10" s="1">
        <v>0.4</v>
      </c>
      <c r="C10" s="1">
        <v>15.7</v>
      </c>
      <c r="D10" s="1">
        <v>0.6</v>
      </c>
      <c r="E10" s="1">
        <v>0.2</v>
      </c>
      <c r="F10" s="1">
        <v>0.8</v>
      </c>
    </row>
    <row r="11" spans="1:6" x14ac:dyDescent="0.45">
      <c r="A11" s="1">
        <v>2017</v>
      </c>
      <c r="B11" s="1">
        <v>0.7</v>
      </c>
      <c r="C11" s="1">
        <v>20.9</v>
      </c>
      <c r="D11" s="1">
        <v>0.3</v>
      </c>
      <c r="E11" s="1">
        <v>0.4</v>
      </c>
      <c r="F11" s="1">
        <v>1.1000000000000001</v>
      </c>
    </row>
    <row r="12" spans="1:6" x14ac:dyDescent="0.45">
      <c r="A12" s="1">
        <v>2018</v>
      </c>
      <c r="B12" s="1">
        <v>1</v>
      </c>
      <c r="C12" s="1">
        <v>31.2</v>
      </c>
      <c r="D12" s="1">
        <v>0.7</v>
      </c>
      <c r="E12" s="1">
        <v>0.6</v>
      </c>
      <c r="F12" s="1">
        <v>2</v>
      </c>
    </row>
    <row r="13" spans="1:6" x14ac:dyDescent="0.45">
      <c r="A13" s="1">
        <v>2019</v>
      </c>
      <c r="B13" s="1">
        <v>1.9</v>
      </c>
      <c r="C13" s="1">
        <v>42.3</v>
      </c>
      <c r="D13" s="1">
        <v>2.5</v>
      </c>
      <c r="E13" s="1">
        <v>1.7</v>
      </c>
      <c r="F13" s="1">
        <v>4.4000000000000004</v>
      </c>
    </row>
    <row r="14" spans="1:6" x14ac:dyDescent="0.45">
      <c r="A14" s="1">
        <v>2020</v>
      </c>
      <c r="B14" s="1">
        <v>5.3</v>
      </c>
      <c r="C14" s="1">
        <v>51.6</v>
      </c>
      <c r="D14" s="1">
        <v>7</v>
      </c>
      <c r="E14" s="1">
        <v>4.3</v>
      </c>
      <c r="F14" s="1">
        <v>9.3000000000000007</v>
      </c>
    </row>
    <row r="15" spans="1:6" x14ac:dyDescent="0.45">
      <c r="A15" s="1">
        <v>2021</v>
      </c>
      <c r="C15" s="1">
        <v>64.5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5"/>
  <sheetViews>
    <sheetView workbookViewId="0"/>
  </sheetViews>
  <sheetFormatPr baseColWidth="10" defaultColWidth="9.1796875" defaultRowHeight="16.5" x14ac:dyDescent="0.45"/>
  <cols>
    <col min="1" max="9" width="20.7265625" style="1" customWidth="1"/>
  </cols>
  <sheetData>
    <row r="1" spans="1:9" x14ac:dyDescent="0.45">
      <c r="A1" s="2" t="s">
        <v>2371</v>
      </c>
    </row>
    <row r="3" spans="1:9" x14ac:dyDescent="0.35">
      <c r="A3" s="2" t="s">
        <v>2</v>
      </c>
      <c r="B3" s="2" t="s">
        <v>2363</v>
      </c>
      <c r="C3" s="2" t="s">
        <v>2364</v>
      </c>
      <c r="D3" s="2" t="s">
        <v>2365</v>
      </c>
      <c r="E3" s="2" t="s">
        <v>2366</v>
      </c>
      <c r="F3" s="2" t="s">
        <v>2367</v>
      </c>
      <c r="G3" s="2" t="s">
        <v>2368</v>
      </c>
      <c r="H3" s="2" t="s">
        <v>2369</v>
      </c>
      <c r="I3" s="2" t="s">
        <v>2370</v>
      </c>
    </row>
    <row r="4" spans="1:9" x14ac:dyDescent="0.45">
      <c r="A4" s="1">
        <v>1990</v>
      </c>
      <c r="B4" s="1">
        <v>8179</v>
      </c>
      <c r="C4" s="1">
        <v>19768</v>
      </c>
      <c r="D4" s="1">
        <v>423</v>
      </c>
      <c r="E4" s="1">
        <v>2708</v>
      </c>
      <c r="F4" s="1">
        <v>7423</v>
      </c>
      <c r="G4" s="1">
        <v>5302</v>
      </c>
      <c r="H4" s="1">
        <v>4802</v>
      </c>
    </row>
    <row r="5" spans="1:9" x14ac:dyDescent="0.45">
      <c r="A5" s="1">
        <v>1991</v>
      </c>
      <c r="B5" s="1">
        <v>8062</v>
      </c>
      <c r="C5" s="1">
        <v>18193</v>
      </c>
      <c r="D5" s="1">
        <v>463</v>
      </c>
      <c r="E5" s="1">
        <v>2448</v>
      </c>
      <c r="F5" s="1">
        <v>7305</v>
      </c>
      <c r="G5" s="1">
        <v>5112</v>
      </c>
      <c r="H5" s="1">
        <v>4734</v>
      </c>
    </row>
    <row r="6" spans="1:9" x14ac:dyDescent="0.45">
      <c r="A6" s="1">
        <v>1992</v>
      </c>
      <c r="B6" s="1">
        <v>8651</v>
      </c>
      <c r="C6" s="1">
        <v>15849</v>
      </c>
      <c r="D6" s="1">
        <v>447</v>
      </c>
      <c r="E6" s="1">
        <v>2235</v>
      </c>
      <c r="F6" s="1">
        <v>7336</v>
      </c>
      <c r="G6" s="1">
        <v>5465</v>
      </c>
      <c r="H6" s="1">
        <v>4702</v>
      </c>
    </row>
    <row r="7" spans="1:9" x14ac:dyDescent="0.45">
      <c r="A7" s="1">
        <v>1993</v>
      </c>
      <c r="B7" s="1">
        <v>9171</v>
      </c>
      <c r="C7" s="1">
        <v>16835</v>
      </c>
      <c r="D7" s="1">
        <v>461</v>
      </c>
      <c r="E7" s="1">
        <v>2261</v>
      </c>
      <c r="F7" s="1">
        <v>7510</v>
      </c>
      <c r="G7" s="1">
        <v>5669</v>
      </c>
      <c r="H7" s="1">
        <v>4695</v>
      </c>
    </row>
    <row r="8" spans="1:9" x14ac:dyDescent="0.45">
      <c r="A8" s="1">
        <v>1994</v>
      </c>
      <c r="B8" s="1">
        <v>9957</v>
      </c>
      <c r="C8" s="1">
        <v>17756</v>
      </c>
      <c r="D8" s="1">
        <v>508</v>
      </c>
      <c r="E8" s="1">
        <v>2279</v>
      </c>
      <c r="F8" s="1">
        <v>7408</v>
      </c>
      <c r="G8" s="1">
        <v>5862</v>
      </c>
      <c r="H8" s="1">
        <v>4694</v>
      </c>
    </row>
    <row r="9" spans="1:9" x14ac:dyDescent="0.45">
      <c r="A9" s="1">
        <v>1995</v>
      </c>
      <c r="B9" s="1">
        <v>10135</v>
      </c>
      <c r="C9" s="1">
        <v>17036</v>
      </c>
      <c r="D9" s="1">
        <v>508</v>
      </c>
      <c r="E9" s="1">
        <v>2320</v>
      </c>
      <c r="F9" s="1">
        <v>7528</v>
      </c>
      <c r="G9" s="1">
        <v>6558</v>
      </c>
      <c r="H9" s="1">
        <v>4730</v>
      </c>
    </row>
    <row r="10" spans="1:9" x14ac:dyDescent="0.45">
      <c r="A10" s="1">
        <v>1996</v>
      </c>
      <c r="B10" s="1">
        <v>11024</v>
      </c>
      <c r="C10" s="1">
        <v>17637</v>
      </c>
      <c r="D10" s="1">
        <v>597</v>
      </c>
      <c r="E10" s="1">
        <v>2853</v>
      </c>
      <c r="F10" s="1">
        <v>7904</v>
      </c>
      <c r="G10" s="1">
        <v>6965</v>
      </c>
      <c r="H10" s="1">
        <v>4759</v>
      </c>
    </row>
    <row r="11" spans="1:9" x14ac:dyDescent="0.45">
      <c r="A11" s="1">
        <v>1997</v>
      </c>
      <c r="B11" s="1">
        <v>11524</v>
      </c>
      <c r="C11" s="1">
        <v>17350</v>
      </c>
      <c r="D11" s="1">
        <v>542</v>
      </c>
      <c r="E11" s="1">
        <v>2415</v>
      </c>
      <c r="F11" s="1">
        <v>7890</v>
      </c>
      <c r="G11" s="1">
        <v>7251</v>
      </c>
      <c r="H11" s="1">
        <v>4700</v>
      </c>
    </row>
    <row r="12" spans="1:9" x14ac:dyDescent="0.45">
      <c r="A12" s="1">
        <v>1998</v>
      </c>
      <c r="B12" s="1">
        <v>11186</v>
      </c>
      <c r="C12" s="1">
        <v>17605</v>
      </c>
      <c r="D12" s="1">
        <v>576</v>
      </c>
      <c r="E12" s="1">
        <v>2185</v>
      </c>
      <c r="F12" s="1">
        <v>8119</v>
      </c>
      <c r="G12" s="1">
        <v>7467</v>
      </c>
      <c r="H12" s="1">
        <v>4696</v>
      </c>
    </row>
    <row r="13" spans="1:9" x14ac:dyDescent="0.45">
      <c r="A13" s="1">
        <v>1999</v>
      </c>
      <c r="B13" s="1">
        <v>11688</v>
      </c>
      <c r="C13" s="1">
        <v>17399</v>
      </c>
      <c r="D13" s="1">
        <v>560</v>
      </c>
      <c r="E13" s="1">
        <v>2423</v>
      </c>
      <c r="F13" s="1">
        <v>8546</v>
      </c>
      <c r="G13" s="1">
        <v>7530</v>
      </c>
      <c r="H13" s="1">
        <v>4712</v>
      </c>
    </row>
    <row r="14" spans="1:9" x14ac:dyDescent="0.45">
      <c r="A14" s="1">
        <v>2000</v>
      </c>
      <c r="B14" s="1">
        <v>13032</v>
      </c>
      <c r="C14" s="1">
        <v>17233</v>
      </c>
      <c r="D14" s="1">
        <v>517</v>
      </c>
      <c r="E14" s="1">
        <v>1870</v>
      </c>
      <c r="F14" s="1">
        <v>8374</v>
      </c>
      <c r="G14" s="1">
        <v>6502</v>
      </c>
      <c r="H14" s="1">
        <v>4560</v>
      </c>
    </row>
    <row r="15" spans="1:9" x14ac:dyDescent="0.45">
      <c r="A15" s="1">
        <v>2001</v>
      </c>
      <c r="B15" s="1">
        <v>14008</v>
      </c>
      <c r="C15" s="1">
        <v>16703</v>
      </c>
      <c r="D15" s="1">
        <v>567</v>
      </c>
      <c r="E15" s="1">
        <v>2081</v>
      </c>
      <c r="F15" s="1">
        <v>8876</v>
      </c>
      <c r="G15" s="1">
        <v>6592</v>
      </c>
      <c r="H15" s="1">
        <v>4512</v>
      </c>
    </row>
    <row r="16" spans="1:9" x14ac:dyDescent="0.45">
      <c r="A16" s="1">
        <v>2002</v>
      </c>
      <c r="B16" s="1">
        <v>13720</v>
      </c>
      <c r="C16" s="1">
        <v>15693</v>
      </c>
      <c r="D16" s="1">
        <v>614</v>
      </c>
      <c r="E16" s="1">
        <v>2261</v>
      </c>
      <c r="F16" s="1">
        <v>8953</v>
      </c>
      <c r="G16" s="1">
        <v>6550</v>
      </c>
      <c r="H16" s="1">
        <v>4501</v>
      </c>
    </row>
    <row r="17" spans="1:8" x14ac:dyDescent="0.45">
      <c r="A17" s="1">
        <v>2003</v>
      </c>
      <c r="B17" s="1">
        <v>13876</v>
      </c>
      <c r="C17" s="1">
        <v>15483</v>
      </c>
      <c r="D17" s="1">
        <v>778</v>
      </c>
      <c r="E17" s="1">
        <v>2653</v>
      </c>
      <c r="F17" s="1">
        <v>9094</v>
      </c>
      <c r="G17" s="1">
        <v>6474</v>
      </c>
      <c r="H17" s="1">
        <v>4578</v>
      </c>
    </row>
    <row r="18" spans="1:8" x14ac:dyDescent="0.45">
      <c r="A18" s="1">
        <v>2004</v>
      </c>
      <c r="B18" s="1">
        <v>14106</v>
      </c>
      <c r="C18" s="1">
        <v>15753</v>
      </c>
      <c r="D18" s="1">
        <v>661</v>
      </c>
      <c r="E18" s="1">
        <v>2263</v>
      </c>
      <c r="F18" s="1">
        <v>9389</v>
      </c>
      <c r="G18" s="1">
        <v>6586</v>
      </c>
      <c r="H18" s="1">
        <v>4546</v>
      </c>
    </row>
    <row r="19" spans="1:8" x14ac:dyDescent="0.45">
      <c r="A19" s="1">
        <v>2005</v>
      </c>
      <c r="B19" s="1">
        <v>14074</v>
      </c>
      <c r="C19" s="1">
        <v>15326</v>
      </c>
      <c r="D19" s="1">
        <v>648</v>
      </c>
      <c r="E19" s="1">
        <v>1783</v>
      </c>
      <c r="F19" s="1">
        <v>9522</v>
      </c>
      <c r="G19" s="1">
        <v>6430</v>
      </c>
      <c r="H19" s="1">
        <v>4552</v>
      </c>
    </row>
    <row r="20" spans="1:8" x14ac:dyDescent="0.45">
      <c r="A20" s="1">
        <v>2006</v>
      </c>
      <c r="B20" s="1">
        <v>13683</v>
      </c>
      <c r="C20" s="1">
        <v>14905</v>
      </c>
      <c r="D20" s="1">
        <v>700</v>
      </c>
      <c r="E20" s="1">
        <v>1881</v>
      </c>
      <c r="F20" s="1">
        <v>9800</v>
      </c>
      <c r="G20" s="1">
        <v>6788</v>
      </c>
      <c r="H20" s="1">
        <v>4464</v>
      </c>
    </row>
    <row r="21" spans="1:8" x14ac:dyDescent="0.45">
      <c r="A21" s="1">
        <v>2007</v>
      </c>
      <c r="B21" s="1">
        <v>15140</v>
      </c>
      <c r="C21" s="1">
        <v>14533</v>
      </c>
      <c r="D21" s="1">
        <v>997</v>
      </c>
      <c r="E21" s="1">
        <v>1677</v>
      </c>
      <c r="F21" s="1">
        <v>10033</v>
      </c>
      <c r="G21" s="1">
        <v>7025</v>
      </c>
      <c r="H21" s="1">
        <v>4459</v>
      </c>
    </row>
    <row r="22" spans="1:8" x14ac:dyDescent="0.45">
      <c r="A22" s="1">
        <v>2008</v>
      </c>
      <c r="B22" s="1">
        <v>14843</v>
      </c>
      <c r="C22" s="1">
        <v>14062</v>
      </c>
      <c r="D22" s="1">
        <v>853</v>
      </c>
      <c r="E22" s="1">
        <v>1498</v>
      </c>
      <c r="F22" s="1">
        <v>9898</v>
      </c>
      <c r="G22" s="1">
        <v>6807</v>
      </c>
      <c r="H22" s="1">
        <v>4440</v>
      </c>
    </row>
    <row r="23" spans="1:8" x14ac:dyDescent="0.45">
      <c r="A23" s="1">
        <v>2009</v>
      </c>
      <c r="B23" s="1">
        <v>13748</v>
      </c>
      <c r="C23" s="1">
        <v>11490</v>
      </c>
      <c r="D23" s="1">
        <v>2095</v>
      </c>
      <c r="E23" s="1">
        <v>1635</v>
      </c>
      <c r="F23" s="1">
        <v>9745</v>
      </c>
      <c r="G23" s="1">
        <v>6753</v>
      </c>
      <c r="H23" s="1">
        <v>4425</v>
      </c>
    </row>
    <row r="24" spans="1:8" x14ac:dyDescent="0.45">
      <c r="A24" s="1">
        <v>2010</v>
      </c>
      <c r="B24" s="1">
        <v>13929</v>
      </c>
      <c r="C24" s="1">
        <v>12241</v>
      </c>
      <c r="D24" s="1">
        <v>2450</v>
      </c>
      <c r="E24" s="1">
        <v>1933</v>
      </c>
      <c r="F24" s="1">
        <v>9995</v>
      </c>
      <c r="G24" s="1">
        <v>7196</v>
      </c>
      <c r="H24" s="1">
        <v>4349</v>
      </c>
    </row>
    <row r="25" spans="1:8" x14ac:dyDescent="0.45">
      <c r="A25" s="1">
        <v>2011</v>
      </c>
      <c r="B25" s="1">
        <v>13625</v>
      </c>
      <c r="C25" s="1">
        <v>12240</v>
      </c>
      <c r="D25" s="1">
        <v>2225</v>
      </c>
      <c r="E25" s="1">
        <v>1402</v>
      </c>
      <c r="F25" s="1">
        <v>9934</v>
      </c>
      <c r="G25" s="1">
        <v>7304</v>
      </c>
      <c r="H25" s="1">
        <v>4316</v>
      </c>
    </row>
    <row r="26" spans="1:8" x14ac:dyDescent="0.45">
      <c r="A26" s="1">
        <v>2012</v>
      </c>
      <c r="B26" s="1">
        <v>13732</v>
      </c>
      <c r="C26" s="1">
        <v>11953</v>
      </c>
      <c r="D26" s="1">
        <v>1734</v>
      </c>
      <c r="E26" s="1">
        <v>1280</v>
      </c>
      <c r="F26" s="1">
        <v>9966</v>
      </c>
      <c r="G26" s="1">
        <v>7494</v>
      </c>
      <c r="H26" s="1">
        <v>4337</v>
      </c>
    </row>
    <row r="27" spans="1:8" x14ac:dyDescent="0.45">
      <c r="A27" s="1">
        <v>2013</v>
      </c>
      <c r="B27" s="1">
        <v>13672</v>
      </c>
      <c r="C27" s="1">
        <v>12019</v>
      </c>
      <c r="D27" s="1">
        <v>1750</v>
      </c>
      <c r="E27" s="1">
        <v>1224</v>
      </c>
      <c r="F27" s="1">
        <v>10014</v>
      </c>
      <c r="G27" s="1">
        <v>7614</v>
      </c>
      <c r="H27" s="1">
        <v>4389</v>
      </c>
    </row>
    <row r="28" spans="1:8" x14ac:dyDescent="0.45">
      <c r="A28" s="1">
        <v>2014</v>
      </c>
      <c r="B28" s="1">
        <v>14369</v>
      </c>
      <c r="C28" s="1">
        <v>11652</v>
      </c>
      <c r="D28" s="1">
        <v>1767</v>
      </c>
      <c r="E28" s="1">
        <v>1010</v>
      </c>
      <c r="F28" s="1">
        <v>10228</v>
      </c>
      <c r="G28" s="1">
        <v>7675</v>
      </c>
      <c r="H28" s="1">
        <v>4456</v>
      </c>
    </row>
    <row r="29" spans="1:8" x14ac:dyDescent="0.45">
      <c r="A29" s="1">
        <v>2015</v>
      </c>
      <c r="B29" s="1">
        <v>14889</v>
      </c>
      <c r="C29" s="1">
        <v>11956</v>
      </c>
      <c r="D29" s="1">
        <v>1762</v>
      </c>
      <c r="E29" s="1">
        <v>904</v>
      </c>
      <c r="F29" s="1">
        <v>10262</v>
      </c>
      <c r="G29" s="1">
        <v>7479</v>
      </c>
      <c r="H29" s="1">
        <v>4523</v>
      </c>
    </row>
    <row r="30" spans="1:8" x14ac:dyDescent="0.45">
      <c r="A30" s="1">
        <v>2016</v>
      </c>
      <c r="B30" s="1">
        <v>14562</v>
      </c>
      <c r="C30" s="1">
        <v>11593</v>
      </c>
      <c r="D30" s="1">
        <v>1744</v>
      </c>
      <c r="E30" s="1">
        <v>1008</v>
      </c>
      <c r="F30" s="1">
        <v>9997</v>
      </c>
      <c r="G30" s="1">
        <v>7395</v>
      </c>
      <c r="H30" s="1">
        <v>4577</v>
      </c>
    </row>
    <row r="31" spans="1:8" x14ac:dyDescent="0.45">
      <c r="A31" s="1">
        <v>2017</v>
      </c>
      <c r="B31" s="1">
        <v>14316</v>
      </c>
      <c r="C31" s="1">
        <v>11936</v>
      </c>
      <c r="D31" s="1">
        <v>1876</v>
      </c>
      <c r="E31" s="1">
        <v>886</v>
      </c>
      <c r="F31" s="1">
        <v>9122</v>
      </c>
      <c r="G31" s="1">
        <v>7500</v>
      </c>
      <c r="H31" s="1">
        <v>4552</v>
      </c>
    </row>
    <row r="32" spans="1:8" x14ac:dyDescent="0.45">
      <c r="A32" s="1">
        <v>2018</v>
      </c>
      <c r="B32" s="1">
        <v>14130</v>
      </c>
      <c r="C32" s="1">
        <v>11960</v>
      </c>
      <c r="D32" s="1">
        <v>1862</v>
      </c>
      <c r="E32" s="1">
        <v>750</v>
      </c>
      <c r="F32" s="1">
        <v>9361</v>
      </c>
      <c r="G32" s="1">
        <v>7695</v>
      </c>
      <c r="H32" s="1">
        <v>4530</v>
      </c>
    </row>
    <row r="33" spans="1:8" x14ac:dyDescent="0.45">
      <c r="A33" s="1">
        <v>2019</v>
      </c>
      <c r="B33" s="1">
        <v>13930</v>
      </c>
      <c r="C33" s="1">
        <v>11588</v>
      </c>
      <c r="D33" s="1">
        <v>1711</v>
      </c>
      <c r="E33" s="1">
        <v>583</v>
      </c>
      <c r="F33" s="1">
        <v>8722</v>
      </c>
      <c r="G33" s="1">
        <v>7629</v>
      </c>
      <c r="H33" s="1">
        <v>4505</v>
      </c>
    </row>
    <row r="34" spans="1:8" x14ac:dyDescent="0.45">
      <c r="A34" s="1">
        <v>2020</v>
      </c>
      <c r="B34" s="1">
        <v>13207</v>
      </c>
      <c r="C34" s="1">
        <v>11418</v>
      </c>
      <c r="D34" s="1">
        <v>1669</v>
      </c>
      <c r="E34" s="1">
        <v>533</v>
      </c>
      <c r="F34" s="1">
        <v>8376</v>
      </c>
      <c r="G34" s="1">
        <v>7274</v>
      </c>
      <c r="H34" s="1">
        <v>4494</v>
      </c>
    </row>
    <row r="35" spans="1:8" x14ac:dyDescent="0.45">
      <c r="A35" s="1">
        <v>2021</v>
      </c>
      <c r="B35" s="1">
        <v>12160</v>
      </c>
      <c r="C35" s="1">
        <v>11758</v>
      </c>
      <c r="D35" s="1">
        <v>1745</v>
      </c>
      <c r="E35" s="1">
        <v>520</v>
      </c>
      <c r="F35" s="1">
        <v>8694</v>
      </c>
      <c r="G35" s="1">
        <v>7465</v>
      </c>
      <c r="H35" s="1">
        <v>4570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6"/>
  <sheetViews>
    <sheetView workbookViewId="0"/>
  </sheetViews>
  <sheetFormatPr baseColWidth="10" defaultColWidth="9.1796875" defaultRowHeight="16.5" x14ac:dyDescent="0.45"/>
  <cols>
    <col min="1" max="2" width="20.7265625" style="1" customWidth="1"/>
  </cols>
  <sheetData>
    <row r="1" spans="1:2" x14ac:dyDescent="0.45">
      <c r="A1" s="2" t="s">
        <v>2392</v>
      </c>
    </row>
    <row r="3" spans="1:2" x14ac:dyDescent="0.35">
      <c r="A3" s="2" t="s">
        <v>2</v>
      </c>
      <c r="B3" s="2" t="s">
        <v>2391</v>
      </c>
    </row>
    <row r="4" spans="1:2" x14ac:dyDescent="0.45">
      <c r="A4" s="1" t="s">
        <v>2372</v>
      </c>
    </row>
    <row r="5" spans="1:2" x14ac:dyDescent="0.45">
      <c r="A5" s="1" t="s">
        <v>2373</v>
      </c>
    </row>
    <row r="6" spans="1:2" x14ac:dyDescent="0.45">
      <c r="A6" s="1" t="s">
        <v>2374</v>
      </c>
    </row>
    <row r="7" spans="1:2" x14ac:dyDescent="0.45">
      <c r="A7" s="1" t="s">
        <v>2375</v>
      </c>
    </row>
    <row r="8" spans="1:2" x14ac:dyDescent="0.45">
      <c r="A8" s="1" t="s">
        <v>2376</v>
      </c>
    </row>
    <row r="9" spans="1:2" x14ac:dyDescent="0.45">
      <c r="A9" s="1" t="s">
        <v>2377</v>
      </c>
    </row>
    <row r="10" spans="1:2" x14ac:dyDescent="0.45">
      <c r="A10" s="1" t="s">
        <v>21</v>
      </c>
    </row>
    <row r="11" spans="1:2" x14ac:dyDescent="0.45">
      <c r="A11" s="1" t="s">
        <v>22</v>
      </c>
    </row>
    <row r="12" spans="1:2" x14ac:dyDescent="0.45">
      <c r="A12" s="1" t="s">
        <v>23</v>
      </c>
    </row>
    <row r="13" spans="1:2" x14ac:dyDescent="0.45">
      <c r="A13" s="1" t="s">
        <v>24</v>
      </c>
    </row>
    <row r="14" spans="1:2" x14ac:dyDescent="0.45">
      <c r="A14" s="1" t="s">
        <v>25</v>
      </c>
    </row>
    <row r="15" spans="1:2" x14ac:dyDescent="0.45">
      <c r="A15" s="1" t="s">
        <v>26</v>
      </c>
      <c r="B15" s="1" t="s">
        <v>272</v>
      </c>
    </row>
    <row r="16" spans="1:2" x14ac:dyDescent="0.45">
      <c r="A16" s="1" t="s">
        <v>27</v>
      </c>
      <c r="B16" s="1" t="s">
        <v>272</v>
      </c>
    </row>
    <row r="17" spans="1:2" x14ac:dyDescent="0.45">
      <c r="A17" s="1" t="s">
        <v>28</v>
      </c>
      <c r="B17" s="1" t="s">
        <v>2379</v>
      </c>
    </row>
    <row r="18" spans="1:2" x14ac:dyDescent="0.45">
      <c r="A18" s="1" t="s">
        <v>29</v>
      </c>
      <c r="B18" s="1" t="s">
        <v>2379</v>
      </c>
    </row>
    <row r="19" spans="1:2" x14ac:dyDescent="0.45">
      <c r="A19" s="1" t="s">
        <v>30</v>
      </c>
      <c r="B19" s="1" t="s">
        <v>2379</v>
      </c>
    </row>
    <row r="20" spans="1:2" x14ac:dyDescent="0.45">
      <c r="A20" s="1" t="s">
        <v>31</v>
      </c>
      <c r="B20" s="1" t="s">
        <v>2379</v>
      </c>
    </row>
    <row r="21" spans="1:2" x14ac:dyDescent="0.45">
      <c r="A21" s="1" t="s">
        <v>32</v>
      </c>
      <c r="B21" s="1" t="s">
        <v>2379</v>
      </c>
    </row>
    <row r="22" spans="1:2" x14ac:dyDescent="0.45">
      <c r="A22" s="1" t="s">
        <v>33</v>
      </c>
      <c r="B22" s="1" t="s">
        <v>272</v>
      </c>
    </row>
    <row r="23" spans="1:2" x14ac:dyDescent="0.45">
      <c r="A23" s="1" t="s">
        <v>34</v>
      </c>
      <c r="B23" s="1" t="s">
        <v>2380</v>
      </c>
    </row>
    <row r="24" spans="1:2" x14ac:dyDescent="0.45">
      <c r="A24" s="1" t="s">
        <v>35</v>
      </c>
      <c r="B24" s="1" t="s">
        <v>2381</v>
      </c>
    </row>
    <row r="25" spans="1:2" x14ac:dyDescent="0.45">
      <c r="A25" s="1" t="s">
        <v>36</v>
      </c>
      <c r="B25" s="1" t="s">
        <v>2382</v>
      </c>
    </row>
    <row r="26" spans="1:2" x14ac:dyDescent="0.45">
      <c r="A26" s="1" t="s">
        <v>37</v>
      </c>
      <c r="B26" s="1" t="s">
        <v>528</v>
      </c>
    </row>
    <row r="27" spans="1:2" x14ac:dyDescent="0.45">
      <c r="A27" s="1" t="s">
        <v>38</v>
      </c>
      <c r="B27" s="1" t="s">
        <v>2383</v>
      </c>
    </row>
    <row r="28" spans="1:2" x14ac:dyDescent="0.45">
      <c r="A28" s="1" t="s">
        <v>39</v>
      </c>
      <c r="B28" s="1" t="s">
        <v>450</v>
      </c>
    </row>
    <row r="29" spans="1:2" x14ac:dyDescent="0.45">
      <c r="A29" s="1" t="s">
        <v>40</v>
      </c>
      <c r="B29" s="1" t="s">
        <v>2384</v>
      </c>
    </row>
    <row r="30" spans="1:2" x14ac:dyDescent="0.45">
      <c r="A30" s="1" t="s">
        <v>41</v>
      </c>
      <c r="B30" s="1" t="s">
        <v>2385</v>
      </c>
    </row>
    <row r="31" spans="1:2" x14ac:dyDescent="0.45">
      <c r="A31" s="1" t="s">
        <v>42</v>
      </c>
      <c r="B31" s="1" t="s">
        <v>2386</v>
      </c>
    </row>
    <row r="32" spans="1:2" x14ac:dyDescent="0.45">
      <c r="A32" s="1" t="s">
        <v>43</v>
      </c>
      <c r="B32" s="1" t="s">
        <v>2387</v>
      </c>
    </row>
    <row r="33" spans="1:2" x14ac:dyDescent="0.45">
      <c r="A33" s="1" t="s">
        <v>44</v>
      </c>
      <c r="B33" s="1" t="s">
        <v>2388</v>
      </c>
    </row>
    <row r="34" spans="1:2" x14ac:dyDescent="0.45">
      <c r="A34" s="1" t="s">
        <v>45</v>
      </c>
      <c r="B34" s="1" t="s">
        <v>564</v>
      </c>
    </row>
    <row r="35" spans="1:2" x14ac:dyDescent="0.45">
      <c r="A35" s="1" t="s">
        <v>46</v>
      </c>
      <c r="B35" s="1" t="s">
        <v>2389</v>
      </c>
    </row>
    <row r="36" spans="1:2" x14ac:dyDescent="0.45">
      <c r="A36" s="1" t="s">
        <v>2378</v>
      </c>
      <c r="B36" s="1" t="s">
        <v>2390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13</v>
      </c>
    </row>
    <row r="3" spans="1:5" x14ac:dyDescent="0.35">
      <c r="A3" s="2" t="s">
        <v>2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45">
      <c r="A4" s="1">
        <v>2002</v>
      </c>
      <c r="B4" s="1">
        <v>2.6</v>
      </c>
    </row>
    <row r="5" spans="1:5" x14ac:dyDescent="0.45">
      <c r="A5" s="1">
        <v>2003</v>
      </c>
      <c r="B5" s="1">
        <v>2.9</v>
      </c>
    </row>
    <row r="6" spans="1:5" x14ac:dyDescent="0.45">
      <c r="A6" s="1">
        <v>2004</v>
      </c>
      <c r="B6" s="1">
        <v>3</v>
      </c>
    </row>
    <row r="7" spans="1:5" x14ac:dyDescent="0.45">
      <c r="A7" s="1">
        <v>2005</v>
      </c>
      <c r="B7" s="1">
        <v>2.9</v>
      </c>
    </row>
    <row r="8" spans="1:5" x14ac:dyDescent="0.45">
      <c r="A8" s="1">
        <v>2006</v>
      </c>
      <c r="B8" s="1">
        <v>2.5</v>
      </c>
    </row>
    <row r="9" spans="1:5" x14ac:dyDescent="0.45">
      <c r="A9" s="1">
        <v>2007</v>
      </c>
      <c r="B9" s="1">
        <v>2.5</v>
      </c>
    </row>
    <row r="10" spans="1:5" x14ac:dyDescent="0.45">
      <c r="A10" s="1">
        <v>2008</v>
      </c>
      <c r="B10" s="1">
        <v>2.9</v>
      </c>
    </row>
    <row r="11" spans="1:5" x14ac:dyDescent="0.45">
      <c r="A11" s="1">
        <v>2009</v>
      </c>
      <c r="B11" s="1">
        <v>4.8</v>
      </c>
    </row>
    <row r="12" spans="1:5" x14ac:dyDescent="0.45">
      <c r="A12" s="1">
        <v>2010</v>
      </c>
      <c r="B12" s="1">
        <v>4.9000000000000004</v>
      </c>
    </row>
    <row r="13" spans="1:5" x14ac:dyDescent="0.45">
      <c r="A13" s="1">
        <v>2011</v>
      </c>
      <c r="B13" s="1">
        <v>4.3</v>
      </c>
    </row>
    <row r="14" spans="1:5" x14ac:dyDescent="0.45">
      <c r="A14" s="1">
        <v>2012</v>
      </c>
      <c r="B14" s="1">
        <v>4.7</v>
      </c>
    </row>
    <row r="15" spans="1:5" x14ac:dyDescent="0.45">
      <c r="A15" s="1">
        <v>2013</v>
      </c>
      <c r="B15" s="1">
        <v>5</v>
      </c>
    </row>
    <row r="16" spans="1:5" x14ac:dyDescent="0.45">
      <c r="A16" s="1">
        <v>2014</v>
      </c>
      <c r="B16" s="1">
        <v>5.8</v>
      </c>
    </row>
    <row r="17" spans="1:2" x14ac:dyDescent="0.45">
      <c r="A17" s="1">
        <v>2015</v>
      </c>
      <c r="B17" s="1">
        <v>6.4</v>
      </c>
    </row>
    <row r="18" spans="1:2" x14ac:dyDescent="0.45">
      <c r="A18" s="1">
        <v>2016</v>
      </c>
      <c r="B18" s="1">
        <v>7.2</v>
      </c>
    </row>
    <row r="19" spans="1:2" x14ac:dyDescent="0.45">
      <c r="A19" s="1">
        <v>2017</v>
      </c>
      <c r="B19" s="1">
        <v>7.3</v>
      </c>
    </row>
    <row r="20" spans="1:2" x14ac:dyDescent="0.45">
      <c r="A20" s="1">
        <v>2018</v>
      </c>
      <c r="B20" s="1">
        <v>7</v>
      </c>
    </row>
    <row r="21" spans="1:2" x14ac:dyDescent="0.45">
      <c r="A21" s="1">
        <v>2019</v>
      </c>
      <c r="B21" s="1">
        <v>7.5</v>
      </c>
    </row>
    <row r="22" spans="1:2" x14ac:dyDescent="0.45">
      <c r="A22" s="1">
        <v>2020</v>
      </c>
      <c r="B22" s="1">
        <v>11.3</v>
      </c>
    </row>
    <row r="23" spans="1:2" x14ac:dyDescent="0.45">
      <c r="A23" s="1">
        <v>2021</v>
      </c>
      <c r="B23" s="1">
        <v>10.5</v>
      </c>
    </row>
    <row r="24" spans="1:2" x14ac:dyDescent="0.45">
      <c r="A24" s="1">
        <v>2022</v>
      </c>
      <c r="B24" s="1">
        <v>9.3000000000000007</v>
      </c>
    </row>
    <row r="25" spans="1:2" x14ac:dyDescent="0.45">
      <c r="A25" s="1">
        <v>2023</v>
      </c>
      <c r="B25" s="1">
        <v>8.8000000000000007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49"/>
  <sheetViews>
    <sheetView workbookViewId="0"/>
  </sheetViews>
  <sheetFormatPr baseColWidth="10" defaultColWidth="9.1796875" defaultRowHeight="16.5" x14ac:dyDescent="0.45"/>
  <cols>
    <col min="1" max="8" width="20.7265625" style="1" customWidth="1"/>
  </cols>
  <sheetData>
    <row r="1" spans="1:8" x14ac:dyDescent="0.45">
      <c r="A1" s="2" t="s">
        <v>2398</v>
      </c>
    </row>
    <row r="3" spans="1:8" x14ac:dyDescent="0.35">
      <c r="A3" s="2" t="s">
        <v>2</v>
      </c>
      <c r="B3" s="2" t="s">
        <v>2393</v>
      </c>
      <c r="C3" s="2" t="s">
        <v>2394</v>
      </c>
      <c r="D3" s="2" t="s">
        <v>116</v>
      </c>
      <c r="E3" s="2" t="s">
        <v>2395</v>
      </c>
      <c r="F3" s="2" t="s">
        <v>10</v>
      </c>
      <c r="G3" s="2" t="s">
        <v>2396</v>
      </c>
      <c r="H3" s="2" t="s">
        <v>2397</v>
      </c>
    </row>
    <row r="4" spans="1:8" x14ac:dyDescent="0.45">
      <c r="A4" s="1">
        <v>1990</v>
      </c>
      <c r="B4" s="1">
        <v>12.15</v>
      </c>
      <c r="D4" s="1">
        <v>10.220000000000001</v>
      </c>
      <c r="G4" s="1">
        <v>9.6999999999999993</v>
      </c>
    </row>
    <row r="5" spans="1:8" x14ac:dyDescent="0.45">
      <c r="A5" s="1">
        <v>1991</v>
      </c>
      <c r="B5" s="1">
        <v>11.54</v>
      </c>
      <c r="D5" s="1">
        <v>9.64</v>
      </c>
      <c r="G5" s="1">
        <v>8.6</v>
      </c>
    </row>
    <row r="6" spans="1:8" x14ac:dyDescent="0.45">
      <c r="A6" s="1">
        <v>1992</v>
      </c>
      <c r="B6" s="1">
        <v>11.08</v>
      </c>
      <c r="D6" s="1">
        <v>9.06</v>
      </c>
      <c r="G6" s="1">
        <v>8.3000000000000007</v>
      </c>
    </row>
    <row r="7" spans="1:8" x14ac:dyDescent="0.45">
      <c r="A7" s="1">
        <v>1993</v>
      </c>
      <c r="B7" s="1">
        <v>11.47</v>
      </c>
      <c r="D7" s="1">
        <v>9.34</v>
      </c>
      <c r="G7" s="1">
        <v>8.4</v>
      </c>
    </row>
    <row r="8" spans="1:8" x14ac:dyDescent="0.45">
      <c r="A8" s="1">
        <v>1994</v>
      </c>
      <c r="B8" s="1">
        <v>11.85</v>
      </c>
      <c r="D8" s="1">
        <v>9.5399999999999991</v>
      </c>
      <c r="G8" s="1">
        <v>9.3000000000000007</v>
      </c>
    </row>
    <row r="9" spans="1:8" x14ac:dyDescent="0.45">
      <c r="A9" s="1">
        <v>1995</v>
      </c>
      <c r="B9" s="1">
        <v>11.87</v>
      </c>
      <c r="D9" s="1">
        <v>9.5399999999999991</v>
      </c>
      <c r="G9" s="1">
        <v>8.3000000000000007</v>
      </c>
    </row>
    <row r="10" spans="1:8" x14ac:dyDescent="0.45">
      <c r="A10" s="1">
        <v>1996</v>
      </c>
      <c r="B10" s="1">
        <v>12.47</v>
      </c>
      <c r="D10" s="1">
        <v>9.9499999999999993</v>
      </c>
      <c r="G10" s="1">
        <v>9.1999999999999993</v>
      </c>
    </row>
    <row r="11" spans="1:8" x14ac:dyDescent="0.45">
      <c r="A11" s="1">
        <v>1997</v>
      </c>
      <c r="B11" s="1">
        <v>12.41</v>
      </c>
      <c r="D11" s="1">
        <v>9.7899999999999991</v>
      </c>
      <c r="G11" s="1">
        <v>9.4</v>
      </c>
    </row>
    <row r="12" spans="1:8" x14ac:dyDescent="0.45">
      <c r="A12" s="1">
        <v>1998</v>
      </c>
      <c r="B12" s="1">
        <v>12.35</v>
      </c>
      <c r="D12" s="1">
        <v>9.82</v>
      </c>
      <c r="G12" s="1">
        <v>8.9</v>
      </c>
    </row>
    <row r="13" spans="1:8" x14ac:dyDescent="0.45">
      <c r="A13" s="1">
        <v>1999</v>
      </c>
      <c r="B13" s="1">
        <v>12.5</v>
      </c>
      <c r="D13" s="1">
        <v>9.8699999999999992</v>
      </c>
      <c r="G13" s="1">
        <v>8.6999999999999993</v>
      </c>
    </row>
    <row r="14" spans="1:8" x14ac:dyDescent="0.45">
      <c r="A14" s="1">
        <v>2000</v>
      </c>
      <c r="B14" s="1">
        <v>12.26</v>
      </c>
      <c r="D14" s="1">
        <v>9.35</v>
      </c>
      <c r="G14" s="1">
        <v>8.1</v>
      </c>
    </row>
    <row r="15" spans="1:8" x14ac:dyDescent="0.45">
      <c r="A15" s="1">
        <v>2001</v>
      </c>
      <c r="B15" s="1">
        <v>12.48</v>
      </c>
      <c r="D15" s="1">
        <v>9.3699999999999992</v>
      </c>
      <c r="G15" s="1">
        <v>7.9</v>
      </c>
    </row>
    <row r="16" spans="1:8" x14ac:dyDescent="0.45">
      <c r="A16" s="1">
        <v>2002</v>
      </c>
      <c r="B16" s="1">
        <v>12.16</v>
      </c>
      <c r="D16" s="1">
        <v>9.1300000000000008</v>
      </c>
      <c r="G16" s="1">
        <v>7.4</v>
      </c>
    </row>
    <row r="17" spans="1:7" x14ac:dyDescent="0.45">
      <c r="A17" s="1">
        <v>2003</v>
      </c>
      <c r="B17" s="1">
        <v>12.22</v>
      </c>
      <c r="D17" s="1">
        <v>9.17</v>
      </c>
      <c r="G17" s="1">
        <v>7.1</v>
      </c>
    </row>
    <row r="18" spans="1:7" x14ac:dyDescent="0.45">
      <c r="A18" s="1">
        <v>2004</v>
      </c>
      <c r="B18" s="1">
        <v>12.24</v>
      </c>
      <c r="D18" s="1">
        <v>9.16</v>
      </c>
      <c r="G18" s="1">
        <v>7.2</v>
      </c>
    </row>
    <row r="19" spans="1:7" x14ac:dyDescent="0.45">
      <c r="A19" s="1">
        <v>2005</v>
      </c>
      <c r="B19" s="1">
        <v>11.94</v>
      </c>
      <c r="D19" s="1">
        <v>8.8800000000000008</v>
      </c>
      <c r="G19" s="1">
        <v>7.5</v>
      </c>
    </row>
    <row r="20" spans="1:7" x14ac:dyDescent="0.45">
      <c r="A20" s="1">
        <v>2006</v>
      </c>
      <c r="B20" s="1">
        <v>11.84</v>
      </c>
      <c r="D20" s="1">
        <v>8.89</v>
      </c>
      <c r="G20" s="1">
        <v>7</v>
      </c>
    </row>
    <row r="21" spans="1:7" x14ac:dyDescent="0.45">
      <c r="A21" s="1">
        <v>2007</v>
      </c>
      <c r="B21" s="1">
        <v>12.09</v>
      </c>
      <c r="D21" s="1">
        <v>8.86</v>
      </c>
      <c r="G21" s="1">
        <v>7.3</v>
      </c>
    </row>
    <row r="22" spans="1:7" x14ac:dyDescent="0.45">
      <c r="A22" s="1">
        <v>2008</v>
      </c>
      <c r="B22" s="1">
        <v>11.64</v>
      </c>
      <c r="D22" s="1">
        <v>8.5</v>
      </c>
      <c r="G22" s="1">
        <v>6.6</v>
      </c>
    </row>
    <row r="23" spans="1:7" x14ac:dyDescent="0.45">
      <c r="A23" s="1">
        <v>2009</v>
      </c>
      <c r="B23" s="1">
        <v>10.98</v>
      </c>
      <c r="D23" s="1">
        <v>8.11</v>
      </c>
      <c r="G23" s="1">
        <v>5.3</v>
      </c>
    </row>
    <row r="24" spans="1:7" x14ac:dyDescent="0.45">
      <c r="A24" s="1">
        <v>2010</v>
      </c>
      <c r="B24" s="1">
        <v>11.31</v>
      </c>
      <c r="D24" s="1">
        <v>8.44</v>
      </c>
      <c r="G24" s="1">
        <v>6.4</v>
      </c>
    </row>
    <row r="25" spans="1:7" x14ac:dyDescent="0.45">
      <c r="A25" s="1">
        <v>2011</v>
      </c>
      <c r="B25" s="1">
        <v>10.97</v>
      </c>
      <c r="D25" s="1">
        <v>8.1999999999999993</v>
      </c>
      <c r="G25" s="1">
        <v>5.9</v>
      </c>
    </row>
    <row r="26" spans="1:7" x14ac:dyDescent="0.45">
      <c r="A26" s="1">
        <v>2012</v>
      </c>
      <c r="B26" s="1">
        <v>10.71</v>
      </c>
      <c r="D26" s="1">
        <v>7.96</v>
      </c>
      <c r="G26" s="1">
        <v>6.4</v>
      </c>
    </row>
    <row r="27" spans="1:7" x14ac:dyDescent="0.45">
      <c r="A27" s="1">
        <v>2013</v>
      </c>
      <c r="B27" s="1">
        <v>10.63</v>
      </c>
      <c r="D27" s="1">
        <v>7.92</v>
      </c>
      <c r="G27" s="1">
        <v>6.3</v>
      </c>
    </row>
    <row r="28" spans="1:7" x14ac:dyDescent="0.45">
      <c r="A28" s="1">
        <v>2014</v>
      </c>
      <c r="B28" s="1">
        <v>10.58</v>
      </c>
      <c r="D28" s="1">
        <v>7.77</v>
      </c>
      <c r="G28" s="1">
        <v>7</v>
      </c>
    </row>
    <row r="29" spans="1:7" x14ac:dyDescent="0.45">
      <c r="A29" s="1">
        <v>2015</v>
      </c>
      <c r="B29" s="1">
        <v>10.55</v>
      </c>
      <c r="D29" s="1">
        <v>7.67</v>
      </c>
      <c r="G29" s="1">
        <v>8</v>
      </c>
    </row>
    <row r="30" spans="1:7" x14ac:dyDescent="0.45">
      <c r="A30" s="1">
        <v>2016</v>
      </c>
      <c r="B30" s="1">
        <v>10.28</v>
      </c>
      <c r="D30" s="1">
        <v>7.48</v>
      </c>
      <c r="G30" s="1">
        <v>7.8</v>
      </c>
    </row>
    <row r="31" spans="1:7" x14ac:dyDescent="0.45">
      <c r="A31" s="1">
        <v>2017</v>
      </c>
      <c r="B31" s="1">
        <v>10.050000000000001</v>
      </c>
      <c r="D31" s="1">
        <v>7.33</v>
      </c>
      <c r="G31" s="1">
        <v>7.4</v>
      </c>
    </row>
    <row r="32" spans="1:7" x14ac:dyDescent="0.45">
      <c r="A32" s="1">
        <v>2018</v>
      </c>
      <c r="B32" s="1">
        <v>9.98</v>
      </c>
      <c r="D32" s="1">
        <v>7.32</v>
      </c>
      <c r="G32" s="1">
        <v>7.2</v>
      </c>
    </row>
    <row r="33" spans="1:8" x14ac:dyDescent="0.45">
      <c r="A33" s="1">
        <v>2019</v>
      </c>
      <c r="B33" s="1">
        <v>9.59</v>
      </c>
      <c r="D33" s="1">
        <v>6.97</v>
      </c>
      <c r="G33" s="1">
        <v>6.5</v>
      </c>
    </row>
    <row r="34" spans="1:8" x14ac:dyDescent="0.45">
      <c r="A34" s="1">
        <v>2020</v>
      </c>
      <c r="B34" s="1">
        <v>9.18</v>
      </c>
      <c r="D34" s="1">
        <v>6.72</v>
      </c>
      <c r="G34" s="1">
        <v>5.4</v>
      </c>
    </row>
    <row r="35" spans="1:8" x14ac:dyDescent="0.45">
      <c r="A35" s="1">
        <v>2021</v>
      </c>
      <c r="B35" s="1">
        <v>9.11</v>
      </c>
      <c r="C35" s="1">
        <v>9.11</v>
      </c>
      <c r="D35" s="1">
        <v>6.86</v>
      </c>
      <c r="E35" s="1">
        <v>6.86</v>
      </c>
      <c r="G35" s="1">
        <v>6.5</v>
      </c>
      <c r="H35" s="1">
        <v>6.5</v>
      </c>
    </row>
    <row r="36" spans="1:8" x14ac:dyDescent="0.45">
      <c r="A36" s="1">
        <v>2022</v>
      </c>
      <c r="C36" s="1">
        <v>8.89</v>
      </c>
      <c r="E36" s="1">
        <v>6.58</v>
      </c>
      <c r="H36" s="1">
        <v>6.1</v>
      </c>
    </row>
    <row r="37" spans="1:8" x14ac:dyDescent="0.45">
      <c r="A37" s="1">
        <v>2023</v>
      </c>
      <c r="C37" s="1">
        <v>8.6300000000000008</v>
      </c>
      <c r="E37" s="1">
        <v>6.41</v>
      </c>
      <c r="H37" s="1">
        <v>6</v>
      </c>
    </row>
    <row r="38" spans="1:8" x14ac:dyDescent="0.45">
      <c r="A38" s="1">
        <v>2024</v>
      </c>
      <c r="C38" s="1">
        <v>8.3800000000000008</v>
      </c>
      <c r="E38" s="1">
        <v>6.24</v>
      </c>
      <c r="H38" s="1">
        <v>5.6</v>
      </c>
    </row>
    <row r="39" spans="1:8" x14ac:dyDescent="0.45">
      <c r="A39" s="1">
        <v>2025</v>
      </c>
      <c r="C39" s="1">
        <v>8.09</v>
      </c>
      <c r="E39" s="1">
        <v>6.01</v>
      </c>
      <c r="H39" s="1">
        <v>5.2</v>
      </c>
    </row>
    <row r="40" spans="1:8" x14ac:dyDescent="0.45">
      <c r="A40" s="1">
        <v>2026</v>
      </c>
      <c r="C40" s="1">
        <v>7.84</v>
      </c>
      <c r="E40" s="1">
        <v>5.88</v>
      </c>
      <c r="H40" s="1">
        <v>4.9000000000000004</v>
      </c>
    </row>
    <row r="41" spans="1:8" x14ac:dyDescent="0.45">
      <c r="A41" s="1">
        <v>2027</v>
      </c>
      <c r="C41" s="1">
        <v>7.52</v>
      </c>
      <c r="E41" s="1">
        <v>5.67</v>
      </c>
      <c r="H41" s="1">
        <v>4.3</v>
      </c>
    </row>
    <row r="42" spans="1:8" x14ac:dyDescent="0.45">
      <c r="A42" s="1">
        <v>2028</v>
      </c>
      <c r="C42" s="1">
        <v>7.28</v>
      </c>
      <c r="E42" s="1">
        <v>5.55</v>
      </c>
      <c r="H42" s="1">
        <v>4.0999999999999996</v>
      </c>
    </row>
    <row r="43" spans="1:8" x14ac:dyDescent="0.45">
      <c r="A43" s="1">
        <v>2029</v>
      </c>
      <c r="C43" s="1">
        <v>7.05</v>
      </c>
      <c r="E43" s="1">
        <v>5.42</v>
      </c>
      <c r="H43" s="1">
        <v>3.9</v>
      </c>
    </row>
    <row r="44" spans="1:8" x14ac:dyDescent="0.45">
      <c r="A44" s="1">
        <v>2030</v>
      </c>
      <c r="C44" s="1">
        <v>6.81</v>
      </c>
      <c r="E44" s="1">
        <v>5.3</v>
      </c>
      <c r="H44" s="1">
        <v>3.9</v>
      </c>
    </row>
    <row r="45" spans="1:8" x14ac:dyDescent="0.45">
      <c r="A45" s="1">
        <v>2031</v>
      </c>
      <c r="C45" s="1">
        <v>6.6</v>
      </c>
      <c r="E45" s="1">
        <v>5.16</v>
      </c>
      <c r="H45" s="1">
        <v>4.0999999999999996</v>
      </c>
    </row>
    <row r="46" spans="1:8" x14ac:dyDescent="0.45">
      <c r="A46" s="1">
        <v>2032</v>
      </c>
      <c r="C46" s="1">
        <v>6.41</v>
      </c>
      <c r="E46" s="1">
        <v>5.03</v>
      </c>
      <c r="H46" s="1">
        <v>4.2</v>
      </c>
    </row>
    <row r="47" spans="1:8" x14ac:dyDescent="0.45">
      <c r="A47" s="1">
        <v>2033</v>
      </c>
      <c r="C47" s="1">
        <v>6.21</v>
      </c>
      <c r="E47" s="1">
        <v>4.84</v>
      </c>
      <c r="H47" s="1">
        <v>3.9</v>
      </c>
    </row>
    <row r="48" spans="1:8" x14ac:dyDescent="0.45">
      <c r="A48" s="1">
        <v>2034</v>
      </c>
      <c r="C48" s="1">
        <v>6.03</v>
      </c>
      <c r="E48" s="1">
        <v>4.79</v>
      </c>
      <c r="H48" s="1">
        <v>3.8</v>
      </c>
    </row>
    <row r="49" spans="1:8" x14ac:dyDescent="0.45">
      <c r="A49" s="1">
        <v>2035</v>
      </c>
      <c r="C49" s="1">
        <v>5.85</v>
      </c>
      <c r="E49" s="1">
        <v>4.68</v>
      </c>
      <c r="H49" s="1">
        <v>3.5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49"/>
  <sheetViews>
    <sheetView workbookViewId="0"/>
  </sheetViews>
  <sheetFormatPr baseColWidth="10" defaultColWidth="9.1796875" defaultRowHeight="16.5" x14ac:dyDescent="0.45"/>
  <cols>
    <col min="1" max="5" width="20.7265625" style="1" customWidth="1"/>
  </cols>
  <sheetData>
    <row r="1" spans="1:5" x14ac:dyDescent="0.45">
      <c r="A1" s="2" t="s">
        <v>2403</v>
      </c>
    </row>
    <row r="3" spans="1:5" x14ac:dyDescent="0.35">
      <c r="A3" s="2" t="s">
        <v>2</v>
      </c>
      <c r="B3" s="2" t="s">
        <v>2399</v>
      </c>
      <c r="C3" s="2" t="s">
        <v>2400</v>
      </c>
      <c r="D3" s="2" t="s">
        <v>2401</v>
      </c>
      <c r="E3" s="2" t="s">
        <v>2402</v>
      </c>
    </row>
    <row r="4" spans="1:5" x14ac:dyDescent="0.45">
      <c r="A4" s="1">
        <v>1990</v>
      </c>
      <c r="B4" s="1">
        <v>4.2300000000000004</v>
      </c>
      <c r="D4" s="1">
        <v>1.75</v>
      </c>
    </row>
    <row r="5" spans="1:5" x14ac:dyDescent="0.45">
      <c r="A5" s="1">
        <v>1991</v>
      </c>
      <c r="B5" s="1">
        <v>4.25</v>
      </c>
      <c r="D5" s="1">
        <v>1.72</v>
      </c>
    </row>
    <row r="6" spans="1:5" x14ac:dyDescent="0.45">
      <c r="A6" s="1">
        <v>1992</v>
      </c>
      <c r="B6" s="1">
        <v>4.2699999999999996</v>
      </c>
      <c r="D6" s="1">
        <v>1.72</v>
      </c>
    </row>
    <row r="7" spans="1:5" x14ac:dyDescent="0.45">
      <c r="A7" s="1">
        <v>1993</v>
      </c>
      <c r="B7" s="1">
        <v>4.3</v>
      </c>
      <c r="D7" s="1">
        <v>1.75</v>
      </c>
    </row>
    <row r="8" spans="1:5" x14ac:dyDescent="0.45">
      <c r="A8" s="1">
        <v>1994</v>
      </c>
      <c r="B8" s="1">
        <v>4.32</v>
      </c>
      <c r="D8" s="1">
        <v>1.71</v>
      </c>
    </row>
    <row r="9" spans="1:5" x14ac:dyDescent="0.45">
      <c r="A9" s="1">
        <v>1995</v>
      </c>
      <c r="B9" s="1">
        <v>4.3499999999999996</v>
      </c>
      <c r="D9" s="1">
        <v>1.73</v>
      </c>
    </row>
    <row r="10" spans="1:5" x14ac:dyDescent="0.45">
      <c r="A10" s="1">
        <v>1996</v>
      </c>
      <c r="B10" s="1">
        <v>4.37</v>
      </c>
      <c r="D10" s="1">
        <v>1.81</v>
      </c>
    </row>
    <row r="11" spans="1:5" x14ac:dyDescent="0.45">
      <c r="A11" s="1">
        <v>1997</v>
      </c>
      <c r="B11" s="1">
        <v>4.3899999999999997</v>
      </c>
      <c r="D11" s="1">
        <v>1.8</v>
      </c>
    </row>
    <row r="12" spans="1:5" x14ac:dyDescent="0.45">
      <c r="A12" s="1">
        <v>1998</v>
      </c>
      <c r="B12" s="1">
        <v>4.42</v>
      </c>
      <c r="D12" s="1">
        <v>1.84</v>
      </c>
    </row>
    <row r="13" spans="1:5" x14ac:dyDescent="0.45">
      <c r="A13" s="1">
        <v>1999</v>
      </c>
      <c r="B13" s="1">
        <v>4.45</v>
      </c>
      <c r="D13" s="1">
        <v>1.92</v>
      </c>
    </row>
    <row r="14" spans="1:5" x14ac:dyDescent="0.45">
      <c r="A14" s="1">
        <v>2000</v>
      </c>
      <c r="B14" s="1">
        <v>4.4800000000000004</v>
      </c>
      <c r="D14" s="1">
        <v>1.87</v>
      </c>
    </row>
    <row r="15" spans="1:5" x14ac:dyDescent="0.45">
      <c r="A15" s="1">
        <v>2001</v>
      </c>
      <c r="B15" s="1">
        <v>4.5</v>
      </c>
      <c r="D15" s="1">
        <v>1.97</v>
      </c>
    </row>
    <row r="16" spans="1:5" x14ac:dyDescent="0.45">
      <c r="A16" s="1">
        <v>2002</v>
      </c>
      <c r="B16" s="1">
        <v>4.5199999999999996</v>
      </c>
      <c r="D16" s="1">
        <v>1.98</v>
      </c>
    </row>
    <row r="17" spans="1:4" x14ac:dyDescent="0.45">
      <c r="A17" s="1">
        <v>2003</v>
      </c>
      <c r="B17" s="1">
        <v>4.55</v>
      </c>
      <c r="D17" s="1">
        <v>2</v>
      </c>
    </row>
    <row r="18" spans="1:4" x14ac:dyDescent="0.45">
      <c r="A18" s="1">
        <v>2004</v>
      </c>
      <c r="B18" s="1">
        <v>4.58</v>
      </c>
      <c r="D18" s="1">
        <v>2.0499999999999998</v>
      </c>
    </row>
    <row r="19" spans="1:4" x14ac:dyDescent="0.45">
      <c r="A19" s="1">
        <v>2005</v>
      </c>
      <c r="B19" s="1">
        <v>4.5999999999999996</v>
      </c>
      <c r="D19" s="1">
        <v>2.0699999999999998</v>
      </c>
    </row>
    <row r="20" spans="1:4" x14ac:dyDescent="0.45">
      <c r="A20" s="1">
        <v>2006</v>
      </c>
      <c r="B20" s="1">
        <v>4.6399999999999997</v>
      </c>
      <c r="D20" s="1">
        <v>2.11</v>
      </c>
    </row>
    <row r="21" spans="1:4" x14ac:dyDescent="0.45">
      <c r="A21" s="1">
        <v>2007</v>
      </c>
      <c r="B21" s="1">
        <v>4.68</v>
      </c>
      <c r="D21" s="1">
        <v>2.14</v>
      </c>
    </row>
    <row r="22" spans="1:4" x14ac:dyDescent="0.45">
      <c r="A22" s="1">
        <v>2008</v>
      </c>
      <c r="B22" s="1">
        <v>4.74</v>
      </c>
      <c r="D22" s="1">
        <v>2.09</v>
      </c>
    </row>
    <row r="23" spans="1:4" x14ac:dyDescent="0.45">
      <c r="A23" s="1">
        <v>2009</v>
      </c>
      <c r="B23" s="1">
        <v>4.8</v>
      </c>
      <c r="D23" s="1">
        <v>2.0299999999999998</v>
      </c>
    </row>
    <row r="24" spans="1:4" x14ac:dyDescent="0.45">
      <c r="A24" s="1">
        <v>2010</v>
      </c>
      <c r="B24" s="1">
        <v>4.8600000000000003</v>
      </c>
      <c r="D24" s="1">
        <v>2.06</v>
      </c>
    </row>
    <row r="25" spans="1:4" x14ac:dyDescent="0.45">
      <c r="A25" s="1">
        <v>2011</v>
      </c>
      <c r="B25" s="1">
        <v>4.92</v>
      </c>
      <c r="D25" s="1">
        <v>2.02</v>
      </c>
    </row>
    <row r="26" spans="1:4" x14ac:dyDescent="0.45">
      <c r="A26" s="1">
        <v>2012</v>
      </c>
      <c r="B26" s="1">
        <v>4.99</v>
      </c>
      <c r="D26" s="1">
        <v>2</v>
      </c>
    </row>
    <row r="27" spans="1:4" x14ac:dyDescent="0.45">
      <c r="A27" s="1">
        <v>2013</v>
      </c>
      <c r="B27" s="1">
        <v>5.05</v>
      </c>
      <c r="D27" s="1">
        <v>1.98</v>
      </c>
    </row>
    <row r="28" spans="1:4" x14ac:dyDescent="0.45">
      <c r="A28" s="1">
        <v>2014</v>
      </c>
      <c r="B28" s="1">
        <v>5.1100000000000003</v>
      </c>
      <c r="D28" s="1">
        <v>2</v>
      </c>
    </row>
    <row r="29" spans="1:4" x14ac:dyDescent="0.45">
      <c r="A29" s="1">
        <v>2015</v>
      </c>
      <c r="B29" s="1">
        <v>5.17</v>
      </c>
      <c r="D29" s="1">
        <v>1.99</v>
      </c>
    </row>
    <row r="30" spans="1:4" x14ac:dyDescent="0.45">
      <c r="A30" s="1">
        <v>2016</v>
      </c>
      <c r="B30" s="1">
        <v>5.21</v>
      </c>
      <c r="D30" s="1">
        <v>1.92</v>
      </c>
    </row>
    <row r="31" spans="1:4" x14ac:dyDescent="0.45">
      <c r="A31" s="1">
        <v>2017</v>
      </c>
      <c r="B31" s="1">
        <v>5.26</v>
      </c>
      <c r="D31" s="1">
        <v>1.73</v>
      </c>
    </row>
    <row r="32" spans="1:4" x14ac:dyDescent="0.45">
      <c r="A32" s="1">
        <v>2018</v>
      </c>
      <c r="B32" s="1">
        <v>5.3</v>
      </c>
      <c r="D32" s="1">
        <v>1.77</v>
      </c>
    </row>
    <row r="33" spans="1:5" x14ac:dyDescent="0.45">
      <c r="A33" s="1">
        <v>2019</v>
      </c>
      <c r="B33" s="1">
        <v>5.33</v>
      </c>
      <c r="D33" s="1">
        <v>1.64</v>
      </c>
    </row>
    <row r="34" spans="1:5" x14ac:dyDescent="0.45">
      <c r="A34" s="1">
        <v>2020</v>
      </c>
      <c r="B34" s="1">
        <v>5.37</v>
      </c>
      <c r="D34" s="1">
        <v>1.56</v>
      </c>
    </row>
    <row r="35" spans="1:5" x14ac:dyDescent="0.45">
      <c r="A35" s="1">
        <v>2021</v>
      </c>
      <c r="B35" s="1">
        <v>5.39</v>
      </c>
      <c r="C35" s="1">
        <v>5.39</v>
      </c>
      <c r="D35" s="1">
        <v>1.61</v>
      </c>
      <c r="E35" s="1">
        <v>1.61</v>
      </c>
    </row>
    <row r="36" spans="1:5" x14ac:dyDescent="0.45">
      <c r="A36" s="1">
        <v>2022</v>
      </c>
      <c r="C36" s="1">
        <v>5.43</v>
      </c>
      <c r="E36" s="1">
        <v>1.49</v>
      </c>
    </row>
    <row r="37" spans="1:5" x14ac:dyDescent="0.45">
      <c r="A37" s="1">
        <v>2023</v>
      </c>
      <c r="C37" s="1">
        <v>5.47</v>
      </c>
      <c r="E37" s="1">
        <v>1.44</v>
      </c>
    </row>
    <row r="38" spans="1:5" x14ac:dyDescent="0.45">
      <c r="A38" s="1">
        <v>2024</v>
      </c>
      <c r="C38" s="1">
        <v>5.51</v>
      </c>
      <c r="E38" s="1">
        <v>1.35</v>
      </c>
    </row>
    <row r="39" spans="1:5" x14ac:dyDescent="0.45">
      <c r="A39" s="1">
        <v>2025</v>
      </c>
      <c r="C39" s="1">
        <v>5.54</v>
      </c>
      <c r="E39" s="1">
        <v>1.28</v>
      </c>
    </row>
    <row r="40" spans="1:5" x14ac:dyDescent="0.45">
      <c r="A40" s="1">
        <v>2026</v>
      </c>
      <c r="C40" s="1">
        <v>5.56</v>
      </c>
      <c r="E40" s="1">
        <v>1.2</v>
      </c>
    </row>
    <row r="41" spans="1:5" x14ac:dyDescent="0.45">
      <c r="A41" s="1">
        <v>2027</v>
      </c>
      <c r="C41" s="1">
        <v>5.58</v>
      </c>
      <c r="E41" s="1">
        <v>1.1299999999999999</v>
      </c>
    </row>
    <row r="42" spans="1:5" x14ac:dyDescent="0.45">
      <c r="A42" s="1">
        <v>2028</v>
      </c>
      <c r="C42" s="1">
        <v>5.61</v>
      </c>
      <c r="E42" s="1">
        <v>1.07</v>
      </c>
    </row>
    <row r="43" spans="1:5" x14ac:dyDescent="0.45">
      <c r="A43" s="1">
        <v>2029</v>
      </c>
      <c r="C43" s="1">
        <v>5.64</v>
      </c>
      <c r="E43" s="1">
        <v>1</v>
      </c>
    </row>
    <row r="44" spans="1:5" x14ac:dyDescent="0.45">
      <c r="A44" s="1">
        <v>2030</v>
      </c>
      <c r="C44" s="1">
        <v>5.66</v>
      </c>
      <c r="E44" s="1">
        <v>0.94</v>
      </c>
    </row>
    <row r="45" spans="1:5" x14ac:dyDescent="0.45">
      <c r="A45" s="1">
        <v>2031</v>
      </c>
      <c r="C45" s="1">
        <v>5.69</v>
      </c>
      <c r="E45" s="1">
        <v>0.88</v>
      </c>
    </row>
    <row r="46" spans="1:5" x14ac:dyDescent="0.45">
      <c r="A46" s="1">
        <v>2032</v>
      </c>
      <c r="C46" s="1">
        <v>5.71</v>
      </c>
      <c r="E46" s="1">
        <v>0.82</v>
      </c>
    </row>
    <row r="47" spans="1:5" x14ac:dyDescent="0.45">
      <c r="A47" s="1">
        <v>2033</v>
      </c>
      <c r="C47" s="1">
        <v>5.73</v>
      </c>
      <c r="E47" s="1">
        <v>0.76</v>
      </c>
    </row>
    <row r="48" spans="1:5" x14ac:dyDescent="0.45">
      <c r="A48" s="1">
        <v>2034</v>
      </c>
      <c r="C48" s="1">
        <v>5.76</v>
      </c>
      <c r="E48" s="1">
        <v>0.72</v>
      </c>
    </row>
    <row r="49" spans="1:5" x14ac:dyDescent="0.45">
      <c r="A49" s="1">
        <v>2035</v>
      </c>
      <c r="C49" s="1">
        <v>5.78</v>
      </c>
      <c r="E49" s="1">
        <v>0.68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9"/>
  <sheetViews>
    <sheetView workbookViewId="0"/>
  </sheetViews>
  <sheetFormatPr baseColWidth="10" defaultColWidth="9.1796875" defaultRowHeight="16.5" x14ac:dyDescent="0.45"/>
  <cols>
    <col min="1" max="7" width="20.7265625" style="1" customWidth="1"/>
  </cols>
  <sheetData>
    <row r="1" spans="1:7" x14ac:dyDescent="0.45">
      <c r="A1" s="2" t="s">
        <v>2410</v>
      </c>
    </row>
    <row r="3" spans="1:7" x14ac:dyDescent="0.35">
      <c r="A3" s="2" t="s">
        <v>2</v>
      </c>
      <c r="B3" s="2" t="s">
        <v>2404</v>
      </c>
      <c r="C3" s="2" t="s">
        <v>2405</v>
      </c>
      <c r="D3" s="2" t="s">
        <v>2406</v>
      </c>
      <c r="E3" s="2" t="s">
        <v>2407</v>
      </c>
      <c r="F3" s="2" t="s">
        <v>2408</v>
      </c>
      <c r="G3" s="2" t="s">
        <v>2409</v>
      </c>
    </row>
    <row r="4" spans="1:7" x14ac:dyDescent="0.45">
      <c r="A4" s="1">
        <v>1990</v>
      </c>
      <c r="B4" s="1">
        <v>199166</v>
      </c>
      <c r="D4" s="1">
        <v>29793</v>
      </c>
    </row>
    <row r="5" spans="1:7" x14ac:dyDescent="0.45">
      <c r="A5" s="1">
        <v>1991</v>
      </c>
      <c r="B5" s="1">
        <v>192915</v>
      </c>
      <c r="D5" s="1">
        <v>29355</v>
      </c>
    </row>
    <row r="6" spans="1:7" x14ac:dyDescent="0.45">
      <c r="A6" s="1">
        <v>1992</v>
      </c>
      <c r="B6" s="1">
        <v>197239</v>
      </c>
      <c r="D6" s="1">
        <v>30171</v>
      </c>
    </row>
    <row r="7" spans="1:7" x14ac:dyDescent="0.45">
      <c r="A7" s="1">
        <v>1993</v>
      </c>
      <c r="B7" s="1">
        <v>202458</v>
      </c>
      <c r="D7" s="1">
        <v>28230</v>
      </c>
    </row>
    <row r="8" spans="1:7" x14ac:dyDescent="0.45">
      <c r="A8" s="1">
        <v>1994</v>
      </c>
      <c r="B8" s="1">
        <v>207412</v>
      </c>
      <c r="D8" s="1">
        <v>27445</v>
      </c>
    </row>
    <row r="9" spans="1:7" x14ac:dyDescent="0.45">
      <c r="A9" s="1">
        <v>1995</v>
      </c>
      <c r="B9" s="1">
        <v>218794</v>
      </c>
      <c r="D9" s="1">
        <v>28169</v>
      </c>
    </row>
    <row r="10" spans="1:7" x14ac:dyDescent="0.45">
      <c r="A10" s="1">
        <v>1996</v>
      </c>
      <c r="B10" s="1">
        <v>228267</v>
      </c>
      <c r="D10" s="1">
        <v>28741</v>
      </c>
    </row>
    <row r="11" spans="1:7" x14ac:dyDescent="0.45">
      <c r="A11" s="1">
        <v>1997</v>
      </c>
      <c r="B11" s="1">
        <v>236892</v>
      </c>
      <c r="D11" s="1">
        <v>27909</v>
      </c>
    </row>
    <row r="12" spans="1:7" x14ac:dyDescent="0.45">
      <c r="A12" s="1">
        <v>1998</v>
      </c>
      <c r="B12" s="1">
        <v>238129</v>
      </c>
      <c r="D12" s="1">
        <v>28548</v>
      </c>
    </row>
    <row r="13" spans="1:7" x14ac:dyDescent="0.45">
      <c r="A13" s="1">
        <v>1999</v>
      </c>
      <c r="B13" s="1">
        <v>230945</v>
      </c>
      <c r="D13" s="1">
        <v>29263</v>
      </c>
    </row>
    <row r="14" spans="1:7" x14ac:dyDescent="0.45">
      <c r="A14" s="1">
        <v>2000</v>
      </c>
      <c r="B14" s="1">
        <v>217741</v>
      </c>
      <c r="D14" s="1">
        <v>28569</v>
      </c>
    </row>
    <row r="15" spans="1:7" x14ac:dyDescent="0.45">
      <c r="A15" s="1">
        <v>2001</v>
      </c>
      <c r="B15" s="1">
        <v>216228</v>
      </c>
      <c r="D15" s="1">
        <v>28781</v>
      </c>
    </row>
    <row r="16" spans="1:7" x14ac:dyDescent="0.45">
      <c r="A16" s="1">
        <v>2002</v>
      </c>
      <c r="B16" s="1">
        <v>210406</v>
      </c>
      <c r="D16" s="1">
        <v>29051</v>
      </c>
    </row>
    <row r="17" spans="1:4" x14ac:dyDescent="0.45">
      <c r="A17" s="1">
        <v>2003</v>
      </c>
      <c r="B17" s="1">
        <v>212374</v>
      </c>
      <c r="D17" s="1">
        <v>30157</v>
      </c>
    </row>
    <row r="18" spans="1:4" x14ac:dyDescent="0.45">
      <c r="A18" s="1">
        <v>2004</v>
      </c>
      <c r="B18" s="1">
        <v>211002</v>
      </c>
      <c r="D18" s="1">
        <v>30301</v>
      </c>
    </row>
    <row r="19" spans="1:4" x14ac:dyDescent="0.45">
      <c r="A19" s="1">
        <v>2005</v>
      </c>
      <c r="B19" s="1">
        <v>211495</v>
      </c>
      <c r="D19" s="1">
        <v>30452</v>
      </c>
    </row>
    <row r="20" spans="1:4" x14ac:dyDescent="0.45">
      <c r="A20" s="1">
        <v>2006</v>
      </c>
      <c r="B20" s="1">
        <v>211843</v>
      </c>
      <c r="D20" s="1">
        <v>30688</v>
      </c>
    </row>
    <row r="21" spans="1:4" x14ac:dyDescent="0.45">
      <c r="A21" s="1">
        <v>2007</v>
      </c>
      <c r="B21" s="1">
        <v>215255</v>
      </c>
      <c r="D21" s="1">
        <v>30625</v>
      </c>
    </row>
    <row r="22" spans="1:4" x14ac:dyDescent="0.45">
      <c r="A22" s="1">
        <v>2008</v>
      </c>
      <c r="B22" s="1">
        <v>209178</v>
      </c>
      <c r="D22" s="1">
        <v>30910</v>
      </c>
    </row>
    <row r="23" spans="1:4" x14ac:dyDescent="0.45">
      <c r="A23" s="1">
        <v>2009</v>
      </c>
      <c r="B23" s="1">
        <v>198628</v>
      </c>
      <c r="D23" s="1">
        <v>30822</v>
      </c>
    </row>
    <row r="24" spans="1:4" x14ac:dyDescent="0.45">
      <c r="A24" s="1">
        <v>2010</v>
      </c>
      <c r="B24" s="1">
        <v>202839</v>
      </c>
      <c r="D24" s="1">
        <v>30538</v>
      </c>
    </row>
    <row r="25" spans="1:4" x14ac:dyDescent="0.45">
      <c r="A25" s="1">
        <v>2011</v>
      </c>
      <c r="B25" s="1">
        <v>201037</v>
      </c>
      <c r="D25" s="1">
        <v>30002</v>
      </c>
    </row>
    <row r="26" spans="1:4" x14ac:dyDescent="0.45">
      <c r="A26" s="1">
        <v>2012</v>
      </c>
      <c r="B26" s="1">
        <v>197579</v>
      </c>
      <c r="D26" s="1">
        <v>30288</v>
      </c>
    </row>
    <row r="27" spans="1:4" x14ac:dyDescent="0.45">
      <c r="A27" s="1">
        <v>2013</v>
      </c>
      <c r="B27" s="1">
        <v>194239</v>
      </c>
      <c r="D27" s="1">
        <v>30635</v>
      </c>
    </row>
    <row r="28" spans="1:4" x14ac:dyDescent="0.45">
      <c r="A28" s="1">
        <v>2014</v>
      </c>
      <c r="B28" s="1">
        <v>192791</v>
      </c>
      <c r="D28" s="1">
        <v>30224</v>
      </c>
    </row>
    <row r="29" spans="1:4" x14ac:dyDescent="0.45">
      <c r="A29" s="1">
        <v>2015</v>
      </c>
      <c r="B29" s="1">
        <v>184183</v>
      </c>
      <c r="D29" s="1">
        <v>30051</v>
      </c>
    </row>
    <row r="30" spans="1:4" x14ac:dyDescent="0.45">
      <c r="A30" s="1">
        <v>2016</v>
      </c>
      <c r="B30" s="1">
        <v>175313</v>
      </c>
      <c r="D30" s="1">
        <v>29958</v>
      </c>
    </row>
    <row r="31" spans="1:4" x14ac:dyDescent="0.45">
      <c r="A31" s="1">
        <v>2017</v>
      </c>
      <c r="B31" s="1">
        <v>170766</v>
      </c>
      <c r="D31" s="1">
        <v>29606</v>
      </c>
    </row>
    <row r="32" spans="1:4" x14ac:dyDescent="0.45">
      <c r="A32" s="1">
        <v>2018</v>
      </c>
      <c r="B32" s="1">
        <v>167791</v>
      </c>
      <c r="D32" s="1">
        <v>30777</v>
      </c>
    </row>
    <row r="33" spans="1:7" x14ac:dyDescent="0.45">
      <c r="A33" s="1">
        <v>2019</v>
      </c>
      <c r="B33" s="1">
        <v>160445</v>
      </c>
      <c r="D33" s="1">
        <v>28673</v>
      </c>
    </row>
    <row r="34" spans="1:7" x14ac:dyDescent="0.45">
      <c r="A34" s="1">
        <v>2020</v>
      </c>
      <c r="B34" s="1">
        <v>149980</v>
      </c>
      <c r="D34" s="1">
        <v>28598</v>
      </c>
      <c r="F34" s="1">
        <v>160944</v>
      </c>
      <c r="G34" s="1">
        <v>28016</v>
      </c>
    </row>
    <row r="35" spans="1:7" x14ac:dyDescent="0.45">
      <c r="A35" s="1">
        <v>2021</v>
      </c>
      <c r="B35" s="1">
        <v>145004</v>
      </c>
      <c r="C35" s="1">
        <v>145004</v>
      </c>
      <c r="D35" s="1">
        <v>29250</v>
      </c>
      <c r="E35" s="1">
        <v>29250</v>
      </c>
      <c r="F35" s="1">
        <v>160944</v>
      </c>
      <c r="G35" s="1">
        <v>28016</v>
      </c>
    </row>
    <row r="36" spans="1:7" x14ac:dyDescent="0.45">
      <c r="A36" s="1">
        <v>2022</v>
      </c>
      <c r="C36" s="1">
        <v>137997</v>
      </c>
      <c r="E36" s="1">
        <v>29500</v>
      </c>
      <c r="F36" s="1">
        <v>160944</v>
      </c>
      <c r="G36" s="1">
        <v>28016</v>
      </c>
    </row>
    <row r="37" spans="1:7" x14ac:dyDescent="0.45">
      <c r="A37" s="1">
        <v>2023</v>
      </c>
      <c r="C37" s="1">
        <v>132596</v>
      </c>
      <c r="E37" s="1">
        <v>29350</v>
      </c>
      <c r="F37" s="1">
        <v>160944</v>
      </c>
      <c r="G37" s="1">
        <v>28016</v>
      </c>
    </row>
    <row r="38" spans="1:7" x14ac:dyDescent="0.45">
      <c r="A38" s="1">
        <v>2024</v>
      </c>
      <c r="C38" s="1">
        <v>126622</v>
      </c>
      <c r="E38" s="1">
        <v>29220</v>
      </c>
      <c r="F38" s="1">
        <v>160944</v>
      </c>
      <c r="G38" s="1">
        <v>28016</v>
      </c>
    </row>
    <row r="39" spans="1:7" x14ac:dyDescent="0.45">
      <c r="A39" s="1">
        <v>2025</v>
      </c>
      <c r="C39" s="1">
        <v>120703</v>
      </c>
      <c r="E39" s="1">
        <v>29320</v>
      </c>
      <c r="F39" s="1">
        <v>160944</v>
      </c>
      <c r="G39" s="1">
        <v>28016</v>
      </c>
    </row>
    <row r="40" spans="1:7" x14ac:dyDescent="0.45">
      <c r="A40" s="1">
        <v>2026</v>
      </c>
      <c r="C40" s="1">
        <v>115762</v>
      </c>
      <c r="E40" s="1">
        <v>29437</v>
      </c>
      <c r="F40" s="1">
        <v>160944</v>
      </c>
      <c r="G40" s="1">
        <v>28016</v>
      </c>
    </row>
    <row r="41" spans="1:7" x14ac:dyDescent="0.45">
      <c r="A41" s="1">
        <v>2027</v>
      </c>
      <c r="C41" s="1">
        <v>110867</v>
      </c>
      <c r="E41" s="1">
        <v>29539</v>
      </c>
      <c r="F41" s="1">
        <v>160944</v>
      </c>
      <c r="G41" s="1">
        <v>28016</v>
      </c>
    </row>
    <row r="42" spans="1:7" x14ac:dyDescent="0.45">
      <c r="A42" s="1">
        <v>2028</v>
      </c>
      <c r="C42" s="1">
        <v>106016</v>
      </c>
      <c r="E42" s="1">
        <v>29645</v>
      </c>
      <c r="F42" s="1">
        <v>160944</v>
      </c>
      <c r="G42" s="1">
        <v>28016</v>
      </c>
    </row>
    <row r="43" spans="1:7" x14ac:dyDescent="0.45">
      <c r="A43" s="1">
        <v>2029</v>
      </c>
      <c r="C43" s="1">
        <v>101217</v>
      </c>
      <c r="E43" s="1">
        <v>29754</v>
      </c>
      <c r="F43" s="1">
        <v>160944</v>
      </c>
      <c r="G43" s="1">
        <v>28016</v>
      </c>
    </row>
    <row r="44" spans="1:7" x14ac:dyDescent="0.45">
      <c r="A44" s="1">
        <v>2030</v>
      </c>
      <c r="C44" s="1">
        <v>96450</v>
      </c>
      <c r="E44" s="1">
        <v>29863</v>
      </c>
      <c r="F44" s="1">
        <v>160944</v>
      </c>
      <c r="G44" s="1">
        <v>28016</v>
      </c>
    </row>
    <row r="45" spans="1:7" x14ac:dyDescent="0.45">
      <c r="A45" s="1">
        <v>2031</v>
      </c>
      <c r="C45" s="1">
        <v>92126</v>
      </c>
      <c r="E45" s="1">
        <v>29822</v>
      </c>
      <c r="F45" s="1">
        <v>160944</v>
      </c>
      <c r="G45" s="1">
        <v>28016</v>
      </c>
    </row>
    <row r="46" spans="1:7" x14ac:dyDescent="0.45">
      <c r="A46" s="1">
        <v>2032</v>
      </c>
      <c r="C46" s="1">
        <v>88395</v>
      </c>
      <c r="E46" s="1">
        <v>29828</v>
      </c>
      <c r="F46" s="1">
        <v>160944</v>
      </c>
      <c r="G46" s="1">
        <v>28016</v>
      </c>
    </row>
    <row r="47" spans="1:7" x14ac:dyDescent="0.45">
      <c r="A47" s="1">
        <v>2033</v>
      </c>
      <c r="C47" s="1">
        <v>84899</v>
      </c>
      <c r="E47" s="1">
        <v>29835</v>
      </c>
      <c r="F47" s="1">
        <v>160944</v>
      </c>
      <c r="G47" s="1">
        <v>28016</v>
      </c>
    </row>
    <row r="48" spans="1:7" x14ac:dyDescent="0.45">
      <c r="A48" s="1">
        <v>2034</v>
      </c>
      <c r="C48" s="1">
        <v>81549</v>
      </c>
      <c r="E48" s="1">
        <v>29842</v>
      </c>
      <c r="F48" s="1">
        <v>160944</v>
      </c>
      <c r="G48" s="1">
        <v>28016</v>
      </c>
    </row>
    <row r="49" spans="1:7" x14ac:dyDescent="0.45">
      <c r="A49" s="1">
        <v>2035</v>
      </c>
      <c r="C49" s="1">
        <v>78314</v>
      </c>
      <c r="E49" s="1">
        <v>29849</v>
      </c>
      <c r="F49" s="1">
        <v>160944</v>
      </c>
      <c r="G49" s="1">
        <v>28016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9"/>
  <sheetViews>
    <sheetView workbookViewId="0"/>
  </sheetViews>
  <sheetFormatPr baseColWidth="10" defaultColWidth="9.1796875" defaultRowHeight="16.5" x14ac:dyDescent="0.45"/>
  <cols>
    <col min="1" max="7" width="20.7265625" style="1" customWidth="1"/>
  </cols>
  <sheetData>
    <row r="1" spans="1:7" x14ac:dyDescent="0.45">
      <c r="A1" s="2" t="s">
        <v>2417</v>
      </c>
    </row>
    <row r="3" spans="1:7" x14ac:dyDescent="0.35">
      <c r="A3" s="2" t="s">
        <v>2</v>
      </c>
      <c r="B3" s="2" t="s">
        <v>2411</v>
      </c>
      <c r="C3" s="2" t="s">
        <v>2412</v>
      </c>
      <c r="D3" s="2" t="s">
        <v>2413</v>
      </c>
      <c r="E3" s="2" t="s">
        <v>2414</v>
      </c>
      <c r="F3" s="2" t="s">
        <v>2415</v>
      </c>
      <c r="G3" s="2" t="s">
        <v>2416</v>
      </c>
    </row>
    <row r="4" spans="1:7" x14ac:dyDescent="0.45">
      <c r="A4" s="1">
        <v>1990</v>
      </c>
      <c r="B4" s="1">
        <v>49510</v>
      </c>
      <c r="D4" s="1">
        <v>325737</v>
      </c>
    </row>
    <row r="5" spans="1:7" x14ac:dyDescent="0.45">
      <c r="A5" s="1">
        <v>1991</v>
      </c>
      <c r="B5" s="1">
        <v>42231</v>
      </c>
      <c r="D5" s="1">
        <v>323956</v>
      </c>
    </row>
    <row r="6" spans="1:7" x14ac:dyDescent="0.45">
      <c r="A6" s="1">
        <v>1992</v>
      </c>
      <c r="B6" s="1">
        <v>36598</v>
      </c>
      <c r="D6" s="1">
        <v>349565</v>
      </c>
    </row>
    <row r="7" spans="1:7" x14ac:dyDescent="0.45">
      <c r="A7" s="1">
        <v>1993</v>
      </c>
      <c r="B7" s="1">
        <v>35240</v>
      </c>
      <c r="D7" s="1">
        <v>369446</v>
      </c>
    </row>
    <row r="8" spans="1:7" x14ac:dyDescent="0.45">
      <c r="A8" s="1">
        <v>1994</v>
      </c>
      <c r="B8" s="1">
        <v>35128</v>
      </c>
      <c r="D8" s="1">
        <v>385516</v>
      </c>
    </row>
    <row r="9" spans="1:7" x14ac:dyDescent="0.45">
      <c r="A9" s="1">
        <v>1995</v>
      </c>
      <c r="B9" s="1">
        <v>34552</v>
      </c>
      <c r="D9" s="1">
        <v>400728</v>
      </c>
    </row>
    <row r="10" spans="1:7" x14ac:dyDescent="0.45">
      <c r="A10" s="1">
        <v>1996</v>
      </c>
      <c r="B10" s="1">
        <v>33644</v>
      </c>
      <c r="D10" s="1">
        <v>404121</v>
      </c>
    </row>
    <row r="11" spans="1:7" x14ac:dyDescent="0.45">
      <c r="A11" s="1">
        <v>1997</v>
      </c>
      <c r="B11" s="1">
        <v>31184</v>
      </c>
      <c r="D11" s="1">
        <v>403560</v>
      </c>
    </row>
    <row r="12" spans="1:7" x14ac:dyDescent="0.45">
      <c r="A12" s="1">
        <v>1998</v>
      </c>
      <c r="B12" s="1">
        <v>29874</v>
      </c>
      <c r="D12" s="1">
        <v>396113</v>
      </c>
    </row>
    <row r="13" spans="1:7" x14ac:dyDescent="0.45">
      <c r="A13" s="1">
        <v>1999</v>
      </c>
      <c r="B13" s="1">
        <v>29287</v>
      </c>
      <c r="D13" s="1">
        <v>404367</v>
      </c>
    </row>
    <row r="14" spans="1:7" x14ac:dyDescent="0.45">
      <c r="A14" s="1">
        <v>2000</v>
      </c>
      <c r="B14" s="1">
        <v>26907</v>
      </c>
      <c r="D14" s="1">
        <v>414798</v>
      </c>
    </row>
    <row r="15" spans="1:7" x14ac:dyDescent="0.45">
      <c r="A15" s="1">
        <v>2001</v>
      </c>
      <c r="B15" s="1">
        <v>25331</v>
      </c>
      <c r="D15" s="1">
        <v>424947</v>
      </c>
    </row>
    <row r="16" spans="1:7" x14ac:dyDescent="0.45">
      <c r="A16" s="1">
        <v>2002</v>
      </c>
      <c r="B16" s="1">
        <v>22905</v>
      </c>
      <c r="D16" s="1">
        <v>382078</v>
      </c>
    </row>
    <row r="17" spans="1:4" x14ac:dyDescent="0.45">
      <c r="A17" s="1">
        <v>2003</v>
      </c>
      <c r="B17" s="1">
        <v>23011</v>
      </c>
      <c r="D17" s="1">
        <v>335246</v>
      </c>
    </row>
    <row r="18" spans="1:4" x14ac:dyDescent="0.45">
      <c r="A18" s="1">
        <v>2004</v>
      </c>
      <c r="B18" s="1">
        <v>24618</v>
      </c>
      <c r="D18" s="1">
        <v>298638</v>
      </c>
    </row>
    <row r="19" spans="1:4" x14ac:dyDescent="0.45">
      <c r="A19" s="1">
        <v>2005</v>
      </c>
      <c r="B19" s="1">
        <v>23027</v>
      </c>
      <c r="D19" s="1">
        <v>250213</v>
      </c>
    </row>
    <row r="20" spans="1:4" x14ac:dyDescent="0.45">
      <c r="A20" s="1">
        <v>2006</v>
      </c>
      <c r="B20" s="1">
        <v>21259</v>
      </c>
      <c r="D20" s="1">
        <v>220669</v>
      </c>
    </row>
    <row r="21" spans="1:4" x14ac:dyDescent="0.45">
      <c r="A21" s="1">
        <v>2007</v>
      </c>
      <c r="B21" s="1">
        <v>19508</v>
      </c>
      <c r="D21" s="1">
        <v>213885</v>
      </c>
    </row>
    <row r="22" spans="1:4" x14ac:dyDescent="0.45">
      <c r="A22" s="1">
        <v>2008</v>
      </c>
      <c r="B22" s="1">
        <v>19734</v>
      </c>
      <c r="D22" s="1">
        <v>181105</v>
      </c>
    </row>
    <row r="23" spans="1:4" x14ac:dyDescent="0.45">
      <c r="A23" s="1">
        <v>2009</v>
      </c>
      <c r="B23" s="1">
        <v>14706</v>
      </c>
      <c r="D23" s="1">
        <v>164843</v>
      </c>
    </row>
    <row r="24" spans="1:4" x14ac:dyDescent="0.45">
      <c r="A24" s="1">
        <v>2010</v>
      </c>
      <c r="B24" s="1">
        <v>18544</v>
      </c>
      <c r="D24" s="1">
        <v>168381</v>
      </c>
    </row>
    <row r="25" spans="1:4" x14ac:dyDescent="0.45">
      <c r="A25" s="1">
        <v>2011</v>
      </c>
      <c r="B25" s="1">
        <v>18320</v>
      </c>
      <c r="D25" s="1">
        <v>159725</v>
      </c>
    </row>
    <row r="26" spans="1:4" x14ac:dyDescent="0.45">
      <c r="A26" s="1">
        <v>2012</v>
      </c>
      <c r="B26" s="1">
        <v>16746</v>
      </c>
      <c r="D26" s="1">
        <v>160540</v>
      </c>
    </row>
    <row r="27" spans="1:4" x14ac:dyDescent="0.45">
      <c r="A27" s="1">
        <v>2013</v>
      </c>
      <c r="B27" s="1">
        <v>17233</v>
      </c>
      <c r="D27" s="1">
        <v>159635</v>
      </c>
    </row>
    <row r="28" spans="1:4" x14ac:dyDescent="0.45">
      <c r="A28" s="1">
        <v>2014</v>
      </c>
      <c r="B28" s="1">
        <v>17340</v>
      </c>
      <c r="D28" s="1">
        <v>169908</v>
      </c>
    </row>
    <row r="29" spans="1:4" x14ac:dyDescent="0.45">
      <c r="A29" s="1">
        <v>2015</v>
      </c>
      <c r="B29" s="1">
        <v>16949</v>
      </c>
      <c r="D29" s="1">
        <v>165211</v>
      </c>
    </row>
    <row r="30" spans="1:4" x14ac:dyDescent="0.45">
      <c r="A30" s="1">
        <v>2016</v>
      </c>
      <c r="B30" s="1">
        <v>15818</v>
      </c>
      <c r="D30" s="1">
        <v>163063</v>
      </c>
    </row>
    <row r="31" spans="1:4" x14ac:dyDescent="0.45">
      <c r="A31" s="1">
        <v>2017</v>
      </c>
      <c r="B31" s="1">
        <v>15603</v>
      </c>
      <c r="D31" s="1">
        <v>160875</v>
      </c>
    </row>
    <row r="32" spans="1:4" x14ac:dyDescent="0.45">
      <c r="A32" s="1">
        <v>2018</v>
      </c>
      <c r="B32" s="1">
        <v>16606</v>
      </c>
      <c r="D32" s="1">
        <v>157592</v>
      </c>
    </row>
    <row r="33" spans="1:7" x14ac:dyDescent="0.45">
      <c r="A33" s="1">
        <v>2019</v>
      </c>
      <c r="B33" s="1">
        <v>16606</v>
      </c>
      <c r="D33" s="1">
        <v>142315</v>
      </c>
    </row>
    <row r="34" spans="1:7" x14ac:dyDescent="0.45">
      <c r="A34" s="1">
        <v>2020</v>
      </c>
      <c r="B34" s="1">
        <v>15665</v>
      </c>
      <c r="D34" s="1">
        <v>153607</v>
      </c>
      <c r="F34" s="1">
        <v>20679</v>
      </c>
      <c r="G34" s="1">
        <v>149594</v>
      </c>
    </row>
    <row r="35" spans="1:7" x14ac:dyDescent="0.45">
      <c r="A35" s="1">
        <v>2021</v>
      </c>
      <c r="B35" s="1">
        <v>15576</v>
      </c>
      <c r="C35" s="1">
        <v>15576</v>
      </c>
      <c r="D35" s="1">
        <v>146406</v>
      </c>
      <c r="E35" s="1">
        <v>146406</v>
      </c>
      <c r="F35" s="1">
        <v>20679</v>
      </c>
      <c r="G35" s="1">
        <v>149594</v>
      </c>
    </row>
    <row r="36" spans="1:7" x14ac:dyDescent="0.45">
      <c r="A36" s="1">
        <v>2022</v>
      </c>
      <c r="C36" s="1">
        <v>15799</v>
      </c>
      <c r="E36" s="1">
        <v>141414</v>
      </c>
      <c r="F36" s="1">
        <v>20679</v>
      </c>
      <c r="G36" s="1">
        <v>149594</v>
      </c>
    </row>
    <row r="37" spans="1:7" x14ac:dyDescent="0.45">
      <c r="A37" s="1">
        <v>2023</v>
      </c>
      <c r="C37" s="1">
        <v>15844</v>
      </c>
      <c r="E37" s="1">
        <v>134775</v>
      </c>
      <c r="F37" s="1">
        <v>20679</v>
      </c>
      <c r="G37" s="1">
        <v>149594</v>
      </c>
    </row>
    <row r="38" spans="1:7" x14ac:dyDescent="0.45">
      <c r="A38" s="1">
        <v>2024</v>
      </c>
      <c r="C38" s="1">
        <v>15789</v>
      </c>
      <c r="E38" s="1">
        <v>128236</v>
      </c>
      <c r="F38" s="1">
        <v>20679</v>
      </c>
      <c r="G38" s="1">
        <v>149594</v>
      </c>
    </row>
    <row r="39" spans="1:7" x14ac:dyDescent="0.45">
      <c r="A39" s="1">
        <v>2025</v>
      </c>
      <c r="C39" s="1">
        <v>15733</v>
      </c>
      <c r="E39" s="1">
        <v>121695</v>
      </c>
      <c r="F39" s="1">
        <v>20679</v>
      </c>
      <c r="G39" s="1">
        <v>149594</v>
      </c>
    </row>
    <row r="40" spans="1:7" x14ac:dyDescent="0.45">
      <c r="A40" s="1">
        <v>2026</v>
      </c>
      <c r="C40" s="1">
        <v>15654</v>
      </c>
      <c r="E40" s="1">
        <v>120414</v>
      </c>
      <c r="F40" s="1">
        <v>20679</v>
      </c>
      <c r="G40" s="1">
        <v>149594</v>
      </c>
    </row>
    <row r="41" spans="1:7" x14ac:dyDescent="0.45">
      <c r="A41" s="1">
        <v>2027</v>
      </c>
      <c r="C41" s="1">
        <v>15575</v>
      </c>
      <c r="E41" s="1">
        <v>119133</v>
      </c>
      <c r="F41" s="1">
        <v>20679</v>
      </c>
      <c r="G41" s="1">
        <v>149594</v>
      </c>
    </row>
    <row r="42" spans="1:7" x14ac:dyDescent="0.45">
      <c r="A42" s="1">
        <v>2028</v>
      </c>
      <c r="C42" s="1">
        <v>15497</v>
      </c>
      <c r="E42" s="1">
        <v>117851</v>
      </c>
      <c r="F42" s="1">
        <v>20679</v>
      </c>
      <c r="G42" s="1">
        <v>149594</v>
      </c>
    </row>
    <row r="43" spans="1:7" x14ac:dyDescent="0.45">
      <c r="A43" s="1">
        <v>2029</v>
      </c>
      <c r="C43" s="1">
        <v>15418</v>
      </c>
      <c r="E43" s="1">
        <v>116570</v>
      </c>
      <c r="F43" s="1">
        <v>20679</v>
      </c>
      <c r="G43" s="1">
        <v>149594</v>
      </c>
    </row>
    <row r="44" spans="1:7" x14ac:dyDescent="0.45">
      <c r="A44" s="1">
        <v>2030</v>
      </c>
      <c r="C44" s="1">
        <v>15340</v>
      </c>
      <c r="E44" s="1">
        <v>115289</v>
      </c>
      <c r="F44" s="1">
        <v>20679</v>
      </c>
      <c r="G44" s="1">
        <v>149594</v>
      </c>
    </row>
    <row r="45" spans="1:7" x14ac:dyDescent="0.45">
      <c r="A45" s="1">
        <v>2031</v>
      </c>
      <c r="C45" s="1">
        <v>15200</v>
      </c>
      <c r="E45" s="1">
        <v>113938</v>
      </c>
      <c r="F45" s="1">
        <v>20679</v>
      </c>
      <c r="G45" s="1">
        <v>149594</v>
      </c>
    </row>
    <row r="46" spans="1:7" x14ac:dyDescent="0.45">
      <c r="A46" s="1">
        <v>2032</v>
      </c>
      <c r="C46" s="1">
        <v>15100</v>
      </c>
      <c r="E46" s="1">
        <v>112588</v>
      </c>
      <c r="F46" s="1">
        <v>20679</v>
      </c>
      <c r="G46" s="1">
        <v>149594</v>
      </c>
    </row>
    <row r="47" spans="1:7" x14ac:dyDescent="0.45">
      <c r="A47" s="1">
        <v>2033</v>
      </c>
      <c r="C47" s="1">
        <v>15000</v>
      </c>
      <c r="E47" s="1">
        <v>111237</v>
      </c>
      <c r="F47" s="1">
        <v>20679</v>
      </c>
      <c r="G47" s="1">
        <v>149594</v>
      </c>
    </row>
    <row r="48" spans="1:7" x14ac:dyDescent="0.45">
      <c r="A48" s="1">
        <v>2034</v>
      </c>
      <c r="C48" s="1">
        <v>14800</v>
      </c>
      <c r="E48" s="1">
        <v>109887</v>
      </c>
      <c r="F48" s="1">
        <v>20679</v>
      </c>
      <c r="G48" s="1">
        <v>149594</v>
      </c>
    </row>
    <row r="49" spans="1:7" x14ac:dyDescent="0.45">
      <c r="A49" s="1">
        <v>2035</v>
      </c>
      <c r="C49" s="1">
        <v>14700</v>
      </c>
      <c r="E49" s="1">
        <v>108536</v>
      </c>
      <c r="F49" s="1">
        <v>20679</v>
      </c>
      <c r="G49" s="1">
        <v>149594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49"/>
  <sheetViews>
    <sheetView workbookViewId="0"/>
  </sheetViews>
  <sheetFormatPr baseColWidth="10" defaultColWidth="9.1796875" defaultRowHeight="16.5" x14ac:dyDescent="0.45"/>
  <cols>
    <col min="1" max="4" width="20.7265625" style="1" customWidth="1"/>
  </cols>
  <sheetData>
    <row r="1" spans="1:4" x14ac:dyDescent="0.45">
      <c r="A1" s="2" t="s">
        <v>2420</v>
      </c>
    </row>
    <row r="3" spans="1:4" x14ac:dyDescent="0.35">
      <c r="A3" s="2" t="s">
        <v>2</v>
      </c>
      <c r="B3" s="2" t="s">
        <v>2418</v>
      </c>
      <c r="C3" s="2" t="s">
        <v>10</v>
      </c>
      <c r="D3" s="2" t="s">
        <v>2419</v>
      </c>
    </row>
    <row r="4" spans="1:4" x14ac:dyDescent="0.45">
      <c r="A4" s="1">
        <v>1990</v>
      </c>
      <c r="B4" s="1">
        <v>41407</v>
      </c>
    </row>
    <row r="5" spans="1:4" x14ac:dyDescent="0.45">
      <c r="A5" s="1">
        <v>1991</v>
      </c>
      <c r="B5" s="1">
        <v>38276</v>
      </c>
    </row>
    <row r="6" spans="1:4" x14ac:dyDescent="0.45">
      <c r="A6" s="1">
        <v>1992</v>
      </c>
      <c r="B6" s="1">
        <v>36559</v>
      </c>
    </row>
    <row r="7" spans="1:4" x14ac:dyDescent="0.45">
      <c r="A7" s="1">
        <v>1993</v>
      </c>
      <c r="B7" s="1">
        <v>40415</v>
      </c>
    </row>
    <row r="8" spans="1:4" x14ac:dyDescent="0.45">
      <c r="A8" s="1">
        <v>1994</v>
      </c>
      <c r="B8" s="1">
        <v>42553</v>
      </c>
    </row>
    <row r="9" spans="1:4" x14ac:dyDescent="0.45">
      <c r="A9" s="1">
        <v>1995</v>
      </c>
      <c r="B9" s="1">
        <v>43041</v>
      </c>
    </row>
    <row r="10" spans="1:4" x14ac:dyDescent="0.45">
      <c r="A10" s="1">
        <v>1996</v>
      </c>
      <c r="B10" s="1">
        <v>43844</v>
      </c>
    </row>
    <row r="11" spans="1:4" x14ac:dyDescent="0.45">
      <c r="A11" s="1">
        <v>1997</v>
      </c>
      <c r="B11" s="1">
        <v>47713</v>
      </c>
    </row>
    <row r="12" spans="1:4" x14ac:dyDescent="0.45">
      <c r="A12" s="1">
        <v>1998</v>
      </c>
      <c r="B12" s="1">
        <v>43377</v>
      </c>
    </row>
    <row r="13" spans="1:4" x14ac:dyDescent="0.45">
      <c r="A13" s="1">
        <v>1999</v>
      </c>
      <c r="B13" s="1">
        <v>41429</v>
      </c>
    </row>
    <row r="14" spans="1:4" x14ac:dyDescent="0.45">
      <c r="A14" s="1">
        <v>2000</v>
      </c>
      <c r="B14" s="1">
        <v>42057</v>
      </c>
    </row>
    <row r="15" spans="1:4" x14ac:dyDescent="0.45">
      <c r="A15" s="1">
        <v>2001</v>
      </c>
      <c r="B15" s="1">
        <v>41276</v>
      </c>
    </row>
    <row r="16" spans="1:4" x14ac:dyDescent="0.45">
      <c r="A16" s="1">
        <v>2002</v>
      </c>
      <c r="B16" s="1">
        <v>41812</v>
      </c>
    </row>
    <row r="17" spans="1:2" x14ac:dyDescent="0.45">
      <c r="A17" s="1">
        <v>2003</v>
      </c>
      <c r="B17" s="1">
        <v>38562</v>
      </c>
    </row>
    <row r="18" spans="1:2" x14ac:dyDescent="0.45">
      <c r="A18" s="1">
        <v>2004</v>
      </c>
      <c r="B18" s="1">
        <v>36520</v>
      </c>
    </row>
    <row r="19" spans="1:2" x14ac:dyDescent="0.45">
      <c r="A19" s="1">
        <v>2005</v>
      </c>
      <c r="B19" s="1">
        <v>37132</v>
      </c>
    </row>
    <row r="20" spans="1:2" x14ac:dyDescent="0.45">
      <c r="A20" s="1">
        <v>2006</v>
      </c>
      <c r="B20" s="1">
        <v>35128</v>
      </c>
    </row>
    <row r="21" spans="1:2" x14ac:dyDescent="0.45">
      <c r="A21" s="1">
        <v>2007</v>
      </c>
      <c r="B21" s="1">
        <v>35311</v>
      </c>
    </row>
    <row r="22" spans="1:2" x14ac:dyDescent="0.45">
      <c r="A22" s="1">
        <v>2008</v>
      </c>
      <c r="B22" s="1">
        <v>33928</v>
      </c>
    </row>
    <row r="23" spans="1:2" x14ac:dyDescent="0.45">
      <c r="A23" s="1">
        <v>2009</v>
      </c>
      <c r="B23" s="1">
        <v>31764</v>
      </c>
    </row>
    <row r="24" spans="1:2" x14ac:dyDescent="0.45">
      <c r="A24" s="1">
        <v>2010</v>
      </c>
      <c r="B24" s="1">
        <v>34415</v>
      </c>
    </row>
    <row r="25" spans="1:2" x14ac:dyDescent="0.45">
      <c r="A25" s="1">
        <v>2011</v>
      </c>
      <c r="B25" s="1">
        <v>32025</v>
      </c>
    </row>
    <row r="26" spans="1:2" x14ac:dyDescent="0.45">
      <c r="A26" s="1">
        <v>2012</v>
      </c>
      <c r="B26" s="1">
        <v>32303</v>
      </c>
    </row>
    <row r="27" spans="1:2" x14ac:dyDescent="0.45">
      <c r="A27" s="1">
        <v>2013</v>
      </c>
      <c r="B27" s="1">
        <v>28306</v>
      </c>
    </row>
    <row r="28" spans="1:2" x14ac:dyDescent="0.45">
      <c r="A28" s="1">
        <v>2014</v>
      </c>
      <c r="B28" s="1">
        <v>25828</v>
      </c>
    </row>
    <row r="29" spans="1:2" x14ac:dyDescent="0.45">
      <c r="A29" s="1">
        <v>2015</v>
      </c>
      <c r="B29" s="1">
        <v>25773</v>
      </c>
    </row>
    <row r="30" spans="1:2" x14ac:dyDescent="0.45">
      <c r="A30" s="1">
        <v>2016</v>
      </c>
      <c r="B30" s="1">
        <v>24975</v>
      </c>
    </row>
    <row r="31" spans="1:2" x14ac:dyDescent="0.45">
      <c r="A31" s="1">
        <v>2017</v>
      </c>
      <c r="B31" s="1">
        <v>25248</v>
      </c>
    </row>
    <row r="32" spans="1:2" x14ac:dyDescent="0.45">
      <c r="A32" s="1">
        <v>2018</v>
      </c>
      <c r="B32" s="1">
        <v>24661</v>
      </c>
    </row>
    <row r="33" spans="1:4" x14ac:dyDescent="0.45">
      <c r="A33" s="1">
        <v>2019</v>
      </c>
      <c r="B33" s="1">
        <v>24044</v>
      </c>
    </row>
    <row r="34" spans="1:4" x14ac:dyDescent="0.45">
      <c r="A34" s="1">
        <v>2020</v>
      </c>
      <c r="B34" s="1">
        <v>24754</v>
      </c>
      <c r="C34" s="1">
        <v>24754</v>
      </c>
      <c r="D34" s="1">
        <v>25976</v>
      </c>
    </row>
    <row r="35" spans="1:4" x14ac:dyDescent="0.45">
      <c r="A35" s="1">
        <v>2021</v>
      </c>
      <c r="C35" s="1">
        <v>24305</v>
      </c>
      <c r="D35" s="1">
        <v>25976</v>
      </c>
    </row>
    <row r="36" spans="1:4" x14ac:dyDescent="0.45">
      <c r="A36" s="1">
        <v>2022</v>
      </c>
      <c r="C36" s="1">
        <v>23767</v>
      </c>
      <c r="D36" s="1">
        <v>25976</v>
      </c>
    </row>
    <row r="37" spans="1:4" x14ac:dyDescent="0.45">
      <c r="A37" s="1">
        <v>2023</v>
      </c>
      <c r="C37" s="1">
        <v>23168</v>
      </c>
      <c r="D37" s="1">
        <v>25976</v>
      </c>
    </row>
    <row r="38" spans="1:4" x14ac:dyDescent="0.45">
      <c r="A38" s="1">
        <v>2024</v>
      </c>
      <c r="C38" s="1">
        <v>22646</v>
      </c>
      <c r="D38" s="1">
        <v>25976</v>
      </c>
    </row>
    <row r="39" spans="1:4" x14ac:dyDescent="0.45">
      <c r="A39" s="1">
        <v>2025</v>
      </c>
      <c r="C39" s="1">
        <v>22124</v>
      </c>
      <c r="D39" s="1">
        <v>25976</v>
      </c>
    </row>
    <row r="40" spans="1:4" x14ac:dyDescent="0.45">
      <c r="A40" s="1">
        <v>2026</v>
      </c>
      <c r="C40" s="1">
        <v>22101</v>
      </c>
      <c r="D40" s="1">
        <v>25976</v>
      </c>
    </row>
    <row r="41" spans="1:4" x14ac:dyDescent="0.45">
      <c r="A41" s="1">
        <v>2027</v>
      </c>
      <c r="C41" s="1">
        <v>22079</v>
      </c>
      <c r="D41" s="1">
        <v>25976</v>
      </c>
    </row>
    <row r="42" spans="1:4" x14ac:dyDescent="0.45">
      <c r="A42" s="1">
        <v>2028</v>
      </c>
      <c r="C42" s="1">
        <v>22057</v>
      </c>
      <c r="D42" s="1">
        <v>25976</v>
      </c>
    </row>
    <row r="43" spans="1:4" x14ac:dyDescent="0.45">
      <c r="A43" s="1">
        <v>2029</v>
      </c>
      <c r="C43" s="1">
        <v>22035</v>
      </c>
      <c r="D43" s="1">
        <v>25976</v>
      </c>
    </row>
    <row r="44" spans="1:4" x14ac:dyDescent="0.45">
      <c r="A44" s="1">
        <v>2030</v>
      </c>
      <c r="C44" s="1">
        <v>20801</v>
      </c>
      <c r="D44" s="1">
        <v>25976</v>
      </c>
    </row>
    <row r="45" spans="1:4" x14ac:dyDescent="0.45">
      <c r="A45" s="1">
        <v>2031</v>
      </c>
      <c r="C45" s="1">
        <v>20600</v>
      </c>
      <c r="D45" s="1">
        <v>25976</v>
      </c>
    </row>
    <row r="46" spans="1:4" x14ac:dyDescent="0.45">
      <c r="A46" s="1">
        <v>2032</v>
      </c>
      <c r="C46" s="1">
        <v>20400</v>
      </c>
      <c r="D46" s="1">
        <v>25976</v>
      </c>
    </row>
    <row r="47" spans="1:4" x14ac:dyDescent="0.45">
      <c r="A47" s="1">
        <v>2033</v>
      </c>
      <c r="C47" s="1">
        <v>20199</v>
      </c>
      <c r="D47" s="1">
        <v>25976</v>
      </c>
    </row>
    <row r="48" spans="1:4" x14ac:dyDescent="0.45">
      <c r="A48" s="1">
        <v>2034</v>
      </c>
      <c r="C48" s="1">
        <v>19998</v>
      </c>
      <c r="D48" s="1">
        <v>25976</v>
      </c>
    </row>
    <row r="49" spans="1:4" x14ac:dyDescent="0.45">
      <c r="A49" s="1">
        <v>2035</v>
      </c>
      <c r="C49" s="1">
        <v>19797</v>
      </c>
      <c r="D49" s="1">
        <v>25976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7"/>
  <sheetViews>
    <sheetView workbookViewId="0"/>
  </sheetViews>
  <sheetFormatPr baseColWidth="10" defaultColWidth="9.1796875" defaultRowHeight="16.5" x14ac:dyDescent="0.45"/>
  <cols>
    <col min="1" max="2" width="20.7265625" style="1" customWidth="1"/>
  </cols>
  <sheetData>
    <row r="1" spans="1:2" x14ac:dyDescent="0.45">
      <c r="A1" s="2" t="s">
        <v>15</v>
      </c>
    </row>
    <row r="3" spans="1:2" x14ac:dyDescent="0.35">
      <c r="A3" s="2" t="s">
        <v>10</v>
      </c>
      <c r="B3" s="2" t="s">
        <v>14</v>
      </c>
    </row>
    <row r="4" spans="1:2" x14ac:dyDescent="0.45">
      <c r="A4" s="1">
        <v>1970</v>
      </c>
      <c r="B4" s="1">
        <v>-0.6</v>
      </c>
    </row>
    <row r="5" spans="1:2" x14ac:dyDescent="0.45">
      <c r="A5" s="1">
        <v>1971</v>
      </c>
      <c r="B5" s="1">
        <v>0.7</v>
      </c>
    </row>
    <row r="6" spans="1:2" x14ac:dyDescent="0.45">
      <c r="A6" s="1">
        <v>1972</v>
      </c>
      <c r="B6" s="1">
        <v>1.7</v>
      </c>
    </row>
    <row r="7" spans="1:2" x14ac:dyDescent="0.45">
      <c r="A7" s="1">
        <v>1973</v>
      </c>
      <c r="B7" s="1">
        <v>2.8</v>
      </c>
    </row>
    <row r="8" spans="1:2" x14ac:dyDescent="0.45">
      <c r="A8" s="1">
        <v>1974</v>
      </c>
      <c r="B8" s="1">
        <v>2.1</v>
      </c>
    </row>
    <row r="9" spans="1:2" x14ac:dyDescent="0.45">
      <c r="A9" s="1">
        <v>1975</v>
      </c>
      <c r="B9" s="1">
        <v>0.8</v>
      </c>
    </row>
    <row r="10" spans="1:2" x14ac:dyDescent="0.45">
      <c r="A10" s="1">
        <v>1976</v>
      </c>
      <c r="B10" s="1">
        <v>-0.6</v>
      </c>
    </row>
    <row r="11" spans="1:2" x14ac:dyDescent="0.45">
      <c r="A11" s="1">
        <v>1977</v>
      </c>
      <c r="B11" s="1">
        <v>-2</v>
      </c>
    </row>
    <row r="12" spans="1:2" x14ac:dyDescent="0.45">
      <c r="A12" s="1">
        <v>1978</v>
      </c>
      <c r="B12" s="1">
        <v>-3.6</v>
      </c>
    </row>
    <row r="13" spans="1:2" x14ac:dyDescent="0.45">
      <c r="A13" s="1">
        <v>1979</v>
      </c>
      <c r="B13" s="1">
        <v>-3</v>
      </c>
    </row>
    <row r="14" spans="1:2" x14ac:dyDescent="0.45">
      <c r="A14" s="1">
        <v>1980</v>
      </c>
      <c r="B14" s="1">
        <v>1.2</v>
      </c>
    </row>
    <row r="15" spans="1:2" x14ac:dyDescent="0.45">
      <c r="A15" s="1">
        <v>1981</v>
      </c>
      <c r="B15" s="1">
        <v>3.7</v>
      </c>
    </row>
    <row r="16" spans="1:2" x14ac:dyDescent="0.45">
      <c r="A16" s="1">
        <v>1982</v>
      </c>
      <c r="B16" s="1">
        <v>3.2</v>
      </c>
    </row>
    <row r="17" spans="1:2" x14ac:dyDescent="0.45">
      <c r="A17" s="1">
        <v>1983</v>
      </c>
      <c r="B17" s="1">
        <v>2.2999999999999998</v>
      </c>
    </row>
    <row r="18" spans="1:2" x14ac:dyDescent="0.45">
      <c r="A18" s="1">
        <v>1984</v>
      </c>
      <c r="B18" s="1">
        <v>5.5</v>
      </c>
    </row>
    <row r="19" spans="1:2" x14ac:dyDescent="0.45">
      <c r="A19" s="1">
        <v>1985</v>
      </c>
      <c r="B19" s="1">
        <v>5.7</v>
      </c>
    </row>
    <row r="20" spans="1:2" x14ac:dyDescent="0.45">
      <c r="A20" s="1">
        <v>1986</v>
      </c>
      <c r="B20" s="1">
        <v>4.5</v>
      </c>
    </row>
    <row r="21" spans="1:2" x14ac:dyDescent="0.45">
      <c r="A21" s="1">
        <v>1987</v>
      </c>
      <c r="B21" s="1">
        <v>1.6</v>
      </c>
    </row>
    <row r="22" spans="1:2" x14ac:dyDescent="0.45">
      <c r="A22" s="1">
        <v>1988</v>
      </c>
      <c r="B22" s="1">
        <v>0.8</v>
      </c>
    </row>
    <row r="23" spans="1:2" x14ac:dyDescent="0.45">
      <c r="A23" s="1">
        <v>1989</v>
      </c>
      <c r="B23" s="1">
        <v>0.2</v>
      </c>
    </row>
    <row r="24" spans="1:2" x14ac:dyDescent="0.45">
      <c r="A24" s="1">
        <v>1990</v>
      </c>
      <c r="B24" s="1">
        <v>0.4</v>
      </c>
    </row>
    <row r="25" spans="1:2" x14ac:dyDescent="0.45">
      <c r="A25" s="1">
        <v>1991</v>
      </c>
      <c r="B25" s="1">
        <v>-2.8</v>
      </c>
    </row>
    <row r="26" spans="1:2" x14ac:dyDescent="0.45">
      <c r="A26" s="1">
        <v>1992</v>
      </c>
      <c r="B26" s="1">
        <v>-4.7</v>
      </c>
    </row>
    <row r="27" spans="1:2" x14ac:dyDescent="0.45">
      <c r="A27" s="1">
        <v>1993</v>
      </c>
      <c r="B27" s="1">
        <v>-5.6</v>
      </c>
    </row>
    <row r="28" spans="1:2" x14ac:dyDescent="0.45">
      <c r="A28" s="1">
        <v>1994</v>
      </c>
      <c r="B28" s="1">
        <v>-3.5</v>
      </c>
    </row>
    <row r="29" spans="1:2" x14ac:dyDescent="0.45">
      <c r="A29" s="1">
        <v>1995</v>
      </c>
      <c r="B29" s="1">
        <v>0.5</v>
      </c>
    </row>
    <row r="30" spans="1:2" x14ac:dyDescent="0.45">
      <c r="A30" s="1">
        <v>1996</v>
      </c>
      <c r="B30" s="1">
        <v>5.0999999999999996</v>
      </c>
    </row>
    <row r="31" spans="1:2" x14ac:dyDescent="0.45">
      <c r="A31" s="1">
        <v>1997</v>
      </c>
      <c r="B31" s="1">
        <v>7.2</v>
      </c>
    </row>
    <row r="32" spans="1:2" x14ac:dyDescent="0.45">
      <c r="A32" s="1">
        <v>1998</v>
      </c>
      <c r="B32" s="1">
        <v>3.3</v>
      </c>
    </row>
    <row r="33" spans="1:2" x14ac:dyDescent="0.45">
      <c r="A33" s="1">
        <v>1999</v>
      </c>
      <c r="B33" s="1">
        <v>3.7</v>
      </c>
    </row>
    <row r="34" spans="1:2" x14ac:dyDescent="0.45">
      <c r="A34" s="1">
        <v>2000</v>
      </c>
      <c r="B34" s="1">
        <v>14.2</v>
      </c>
    </row>
    <row r="35" spans="1:2" x14ac:dyDescent="0.45">
      <c r="A35" s="1">
        <v>2001</v>
      </c>
      <c r="B35" s="1">
        <v>21.1</v>
      </c>
    </row>
    <row r="36" spans="1:2" x14ac:dyDescent="0.45">
      <c r="A36" s="1">
        <v>2002</v>
      </c>
      <c r="B36" s="1">
        <v>10</v>
      </c>
    </row>
    <row r="37" spans="1:2" x14ac:dyDescent="0.45">
      <c r="A37" s="1">
        <v>2003</v>
      </c>
      <c r="B37" s="1">
        <v>9.6999999999999993</v>
      </c>
    </row>
    <row r="38" spans="1:2" x14ac:dyDescent="0.45">
      <c r="A38" s="1">
        <v>2004</v>
      </c>
      <c r="B38" s="1">
        <v>10.8</v>
      </c>
    </row>
    <row r="39" spans="1:2" x14ac:dyDescent="0.45">
      <c r="A39" s="1">
        <v>2005</v>
      </c>
      <c r="B39" s="1">
        <v>16.100000000000001</v>
      </c>
    </row>
    <row r="40" spans="1:2" x14ac:dyDescent="0.45">
      <c r="A40" s="1">
        <v>2006</v>
      </c>
      <c r="B40" s="1">
        <v>23</v>
      </c>
    </row>
    <row r="41" spans="1:2" x14ac:dyDescent="0.45">
      <c r="A41" s="1">
        <v>2007</v>
      </c>
      <c r="B41" s="1">
        <v>22.8</v>
      </c>
    </row>
    <row r="42" spans="1:2" x14ac:dyDescent="0.45">
      <c r="A42" s="1">
        <v>2008</v>
      </c>
      <c r="B42" s="1">
        <v>27.9</v>
      </c>
    </row>
    <row r="43" spans="1:2" x14ac:dyDescent="0.45">
      <c r="A43" s="1">
        <v>2009</v>
      </c>
      <c r="B43" s="1">
        <v>14.3</v>
      </c>
    </row>
    <row r="44" spans="1:2" x14ac:dyDescent="0.45">
      <c r="A44" s="1">
        <v>2010</v>
      </c>
      <c r="B44" s="1">
        <v>13</v>
      </c>
    </row>
    <row r="45" spans="1:2" x14ac:dyDescent="0.45">
      <c r="A45" s="1">
        <v>2011</v>
      </c>
      <c r="B45" s="1">
        <v>17.600000000000001</v>
      </c>
    </row>
    <row r="46" spans="1:2" x14ac:dyDescent="0.45">
      <c r="A46" s="1">
        <v>2012</v>
      </c>
      <c r="B46" s="1">
        <v>18.399999999999999</v>
      </c>
    </row>
    <row r="47" spans="1:2" x14ac:dyDescent="0.45">
      <c r="A47" s="1">
        <v>2013</v>
      </c>
      <c r="B47" s="1">
        <v>15.4</v>
      </c>
    </row>
    <row r="48" spans="1:2" x14ac:dyDescent="0.45">
      <c r="A48" s="1">
        <v>2014</v>
      </c>
      <c r="B48" s="1">
        <v>12.7</v>
      </c>
    </row>
    <row r="49" spans="1:2" x14ac:dyDescent="0.45">
      <c r="A49" s="1">
        <v>2015</v>
      </c>
      <c r="B49" s="1">
        <v>8.6999999999999993</v>
      </c>
    </row>
    <row r="50" spans="1:2" x14ac:dyDescent="0.45">
      <c r="A50" s="1">
        <v>2016</v>
      </c>
      <c r="B50" s="1">
        <v>4.2</v>
      </c>
    </row>
    <row r="51" spans="1:2" x14ac:dyDescent="0.45">
      <c r="A51" s="1">
        <v>2017</v>
      </c>
      <c r="B51" s="1">
        <v>5.3</v>
      </c>
    </row>
    <row r="52" spans="1:2" x14ac:dyDescent="0.45">
      <c r="A52" s="1">
        <v>2018</v>
      </c>
      <c r="B52" s="1">
        <v>8.6999999999999993</v>
      </c>
    </row>
    <row r="53" spans="1:2" x14ac:dyDescent="0.45">
      <c r="A53" s="1">
        <v>2019</v>
      </c>
      <c r="B53" s="1">
        <v>9</v>
      </c>
    </row>
    <row r="54" spans="1:2" x14ac:dyDescent="0.45">
      <c r="A54" s="1">
        <v>2020</v>
      </c>
      <c r="B54" s="1">
        <v>-1.2</v>
      </c>
    </row>
    <row r="55" spans="1:2" x14ac:dyDescent="0.45">
      <c r="A55" s="1">
        <v>2021</v>
      </c>
      <c r="B55" s="1">
        <v>4.3</v>
      </c>
    </row>
    <row r="56" spans="1:2" x14ac:dyDescent="0.45">
      <c r="A56" s="1">
        <v>2022</v>
      </c>
      <c r="B56" s="1">
        <v>32.200000000000003</v>
      </c>
    </row>
    <row r="57" spans="1:2" x14ac:dyDescent="0.45">
      <c r="A57" s="1">
        <v>2023</v>
      </c>
      <c r="B57" s="1">
        <v>39.200000000000003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5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18</v>
      </c>
    </row>
    <row r="3" spans="1:3" x14ac:dyDescent="0.35">
      <c r="A3" s="2" t="s">
        <v>2</v>
      </c>
      <c r="B3" s="2" t="s">
        <v>16</v>
      </c>
      <c r="C3" s="2" t="s">
        <v>17</v>
      </c>
    </row>
    <row r="4" spans="1:3" x14ac:dyDescent="0.45">
      <c r="A4" s="1">
        <v>2002</v>
      </c>
      <c r="B4" s="1">
        <v>57</v>
      </c>
      <c r="C4" s="1">
        <v>57.6</v>
      </c>
    </row>
    <row r="5" spans="1:3" x14ac:dyDescent="0.45">
      <c r="A5" s="1">
        <v>2003</v>
      </c>
      <c r="B5" s="1">
        <v>57</v>
      </c>
      <c r="C5" s="1">
        <v>58.8</v>
      </c>
    </row>
    <row r="6" spans="1:3" x14ac:dyDescent="0.45">
      <c r="A6" s="1">
        <v>2004</v>
      </c>
      <c r="B6" s="1">
        <v>57</v>
      </c>
      <c r="C6" s="1">
        <v>56.5</v>
      </c>
    </row>
    <row r="7" spans="1:3" x14ac:dyDescent="0.45">
      <c r="A7" s="1">
        <v>2005</v>
      </c>
      <c r="B7" s="1">
        <v>57</v>
      </c>
      <c r="C7" s="1">
        <v>54.5</v>
      </c>
    </row>
    <row r="8" spans="1:3" x14ac:dyDescent="0.45">
      <c r="A8" s="1">
        <v>2006</v>
      </c>
      <c r="B8" s="1">
        <v>57</v>
      </c>
      <c r="C8" s="1">
        <v>53.1</v>
      </c>
    </row>
    <row r="9" spans="1:3" x14ac:dyDescent="0.45">
      <c r="A9" s="1">
        <v>2007</v>
      </c>
      <c r="B9" s="1">
        <v>57</v>
      </c>
      <c r="C9" s="1">
        <v>53.6</v>
      </c>
    </row>
    <row r="10" spans="1:3" x14ac:dyDescent="0.45">
      <c r="A10" s="1">
        <v>2008</v>
      </c>
      <c r="B10" s="1">
        <v>57</v>
      </c>
      <c r="C10" s="1">
        <v>54.4</v>
      </c>
    </row>
    <row r="11" spans="1:3" x14ac:dyDescent="0.45">
      <c r="A11" s="1">
        <v>2009</v>
      </c>
      <c r="B11" s="1">
        <v>57</v>
      </c>
      <c r="C11" s="1">
        <v>57.5</v>
      </c>
    </row>
    <row r="12" spans="1:3" x14ac:dyDescent="0.45">
      <c r="A12" s="1">
        <v>2010</v>
      </c>
      <c r="B12" s="1">
        <v>57</v>
      </c>
      <c r="C12" s="1">
        <v>56.7</v>
      </c>
    </row>
    <row r="13" spans="1:3" x14ac:dyDescent="0.45">
      <c r="A13" s="1">
        <v>2011</v>
      </c>
      <c r="B13" s="1">
        <v>57</v>
      </c>
      <c r="C13" s="1">
        <v>57.2</v>
      </c>
    </row>
    <row r="14" spans="1:3" x14ac:dyDescent="0.45">
      <c r="A14" s="1">
        <v>2012</v>
      </c>
      <c r="B14" s="1">
        <v>57</v>
      </c>
      <c r="C14" s="1">
        <v>56</v>
      </c>
    </row>
    <row r="15" spans="1:3" x14ac:dyDescent="0.45">
      <c r="A15" s="1">
        <v>2013</v>
      </c>
      <c r="B15" s="1">
        <v>57</v>
      </c>
      <c r="C15" s="1">
        <v>56.4</v>
      </c>
    </row>
    <row r="16" spans="1:3" x14ac:dyDescent="0.45">
      <c r="A16" s="1">
        <v>2014</v>
      </c>
      <c r="B16" s="1">
        <v>57</v>
      </c>
      <c r="C16" s="1">
        <v>57.3</v>
      </c>
    </row>
    <row r="17" spans="1:3" x14ac:dyDescent="0.45">
      <c r="A17" s="1">
        <v>2015</v>
      </c>
      <c r="B17" s="1">
        <v>57</v>
      </c>
      <c r="C17" s="1">
        <v>58.7</v>
      </c>
    </row>
    <row r="18" spans="1:3" x14ac:dyDescent="0.45">
      <c r="A18" s="1">
        <v>2016</v>
      </c>
      <c r="B18" s="1">
        <v>57</v>
      </c>
      <c r="C18" s="1">
        <v>59.3</v>
      </c>
    </row>
    <row r="19" spans="1:3" x14ac:dyDescent="0.45">
      <c r="A19" s="1">
        <v>2017</v>
      </c>
      <c r="B19" s="1">
        <v>57</v>
      </c>
      <c r="C19" s="1">
        <v>59.6</v>
      </c>
    </row>
    <row r="20" spans="1:3" x14ac:dyDescent="0.45">
      <c r="A20" s="1">
        <v>2018</v>
      </c>
      <c r="B20" s="1">
        <v>57</v>
      </c>
      <c r="C20" s="1">
        <v>59.1</v>
      </c>
    </row>
    <row r="21" spans="1:3" x14ac:dyDescent="0.45">
      <c r="A21" s="1">
        <v>2019</v>
      </c>
      <c r="B21" s="1">
        <v>57</v>
      </c>
      <c r="C21" s="1">
        <v>60</v>
      </c>
    </row>
    <row r="22" spans="1:3" x14ac:dyDescent="0.45">
      <c r="A22" s="1">
        <v>2020</v>
      </c>
      <c r="B22" s="1">
        <v>57</v>
      </c>
      <c r="C22" s="1">
        <v>65.599999999999994</v>
      </c>
    </row>
    <row r="23" spans="1:3" x14ac:dyDescent="0.45">
      <c r="A23" s="1">
        <v>2021</v>
      </c>
      <c r="B23" s="1">
        <v>57</v>
      </c>
      <c r="C23" s="1">
        <v>62.3</v>
      </c>
    </row>
    <row r="24" spans="1:3" x14ac:dyDescent="0.45">
      <c r="A24" s="1">
        <v>2022</v>
      </c>
      <c r="B24" s="1">
        <v>57</v>
      </c>
      <c r="C24" s="1">
        <v>60.6</v>
      </c>
    </row>
    <row r="25" spans="1:3" x14ac:dyDescent="0.45">
      <c r="A25" s="1">
        <v>2023</v>
      </c>
      <c r="B25" s="1">
        <v>57</v>
      </c>
      <c r="C25" s="1">
        <v>60.2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20</v>
      </c>
    </row>
    <row r="3" spans="1:3" x14ac:dyDescent="0.35">
      <c r="A3" s="2" t="s">
        <v>2</v>
      </c>
      <c r="B3" s="2" t="s">
        <v>19</v>
      </c>
      <c r="C3" s="2" t="s">
        <v>16</v>
      </c>
    </row>
    <row r="4" spans="1:3" x14ac:dyDescent="0.45">
      <c r="A4" s="1">
        <v>2002</v>
      </c>
      <c r="B4" s="1">
        <v>3.6</v>
      </c>
      <c r="C4" s="1">
        <v>2.1</v>
      </c>
    </row>
    <row r="5" spans="1:3" x14ac:dyDescent="0.45">
      <c r="A5" s="1">
        <v>2003</v>
      </c>
      <c r="B5" s="1">
        <v>1</v>
      </c>
      <c r="C5" s="1">
        <v>2.1</v>
      </c>
    </row>
    <row r="6" spans="1:3" x14ac:dyDescent="0.45">
      <c r="A6" s="1">
        <v>2004</v>
      </c>
      <c r="B6" s="1">
        <v>2.4</v>
      </c>
      <c r="C6" s="1">
        <v>2.1</v>
      </c>
    </row>
    <row r="7" spans="1:3" x14ac:dyDescent="0.45">
      <c r="A7" s="1">
        <v>2005</v>
      </c>
      <c r="B7" s="1">
        <v>1.1000000000000001</v>
      </c>
      <c r="C7" s="1">
        <v>2.1</v>
      </c>
    </row>
    <row r="8" spans="1:3" x14ac:dyDescent="0.45">
      <c r="A8" s="1">
        <v>2006</v>
      </c>
      <c r="B8" s="1">
        <v>0.9</v>
      </c>
      <c r="C8" s="1">
        <v>2.1</v>
      </c>
    </row>
    <row r="9" spans="1:3" x14ac:dyDescent="0.45">
      <c r="A9" s="1">
        <v>2007</v>
      </c>
      <c r="B9" s="1">
        <v>2</v>
      </c>
      <c r="C9" s="1">
        <v>2.1</v>
      </c>
    </row>
    <row r="10" spans="1:3" x14ac:dyDescent="0.45">
      <c r="A10" s="1">
        <v>2008</v>
      </c>
      <c r="B10" s="1">
        <v>2.2000000000000002</v>
      </c>
      <c r="C10" s="1">
        <v>2.1</v>
      </c>
    </row>
    <row r="11" spans="1:3" x14ac:dyDescent="0.45">
      <c r="A11" s="1">
        <v>2009</v>
      </c>
      <c r="B11" s="1">
        <v>5.5</v>
      </c>
      <c r="C11" s="1">
        <v>2.1</v>
      </c>
    </row>
    <row r="12" spans="1:3" x14ac:dyDescent="0.45">
      <c r="A12" s="1">
        <v>2010</v>
      </c>
      <c r="B12" s="1">
        <v>0.9</v>
      </c>
      <c r="C12" s="1">
        <v>2.1</v>
      </c>
    </row>
    <row r="13" spans="1:3" x14ac:dyDescent="0.45">
      <c r="A13" s="1">
        <v>2011</v>
      </c>
      <c r="B13" s="1">
        <v>1.7</v>
      </c>
      <c r="C13" s="1">
        <v>2.1</v>
      </c>
    </row>
    <row r="14" spans="1:3" x14ac:dyDescent="0.45">
      <c r="A14" s="1">
        <v>2012</v>
      </c>
      <c r="B14" s="1">
        <v>1.6</v>
      </c>
      <c r="C14" s="1">
        <v>2.1</v>
      </c>
    </row>
    <row r="15" spans="1:3" x14ac:dyDescent="0.45">
      <c r="A15" s="1">
        <v>2013</v>
      </c>
      <c r="B15" s="1">
        <v>2.5</v>
      </c>
      <c r="C15" s="1">
        <v>2.1</v>
      </c>
    </row>
    <row r="16" spans="1:3" x14ac:dyDescent="0.45">
      <c r="A16" s="1">
        <v>2014</v>
      </c>
      <c r="B16" s="1">
        <v>3.1</v>
      </c>
      <c r="C16" s="1">
        <v>2.1</v>
      </c>
    </row>
    <row r="17" spans="1:3" x14ac:dyDescent="0.45">
      <c r="A17" s="1">
        <v>2015</v>
      </c>
      <c r="B17" s="1">
        <v>2.8</v>
      </c>
      <c r="C17" s="1">
        <v>2.1</v>
      </c>
    </row>
    <row r="18" spans="1:3" x14ac:dyDescent="0.45">
      <c r="A18" s="1">
        <v>2016</v>
      </c>
      <c r="B18" s="1">
        <v>2.6</v>
      </c>
      <c r="C18" s="1">
        <v>2.1</v>
      </c>
    </row>
    <row r="19" spans="1:3" x14ac:dyDescent="0.45">
      <c r="A19" s="1">
        <v>2017</v>
      </c>
      <c r="B19" s="1">
        <v>1.9</v>
      </c>
      <c r="C19" s="1">
        <v>2.1</v>
      </c>
    </row>
    <row r="20" spans="1:3" x14ac:dyDescent="0.45">
      <c r="A20" s="1">
        <v>2018</v>
      </c>
      <c r="B20" s="1">
        <v>0.7</v>
      </c>
      <c r="C20" s="1">
        <v>2.1</v>
      </c>
    </row>
    <row r="21" spans="1:3" x14ac:dyDescent="0.45">
      <c r="A21" s="1">
        <v>2019</v>
      </c>
      <c r="B21" s="1">
        <v>1.7</v>
      </c>
      <c r="C21" s="1">
        <v>2.1</v>
      </c>
    </row>
    <row r="22" spans="1:3" x14ac:dyDescent="0.45">
      <c r="A22" s="1">
        <v>2020</v>
      </c>
      <c r="B22" s="1">
        <v>8.8000000000000007</v>
      </c>
      <c r="C22" s="1">
        <v>2.1</v>
      </c>
    </row>
    <row r="23" spans="1:3" x14ac:dyDescent="0.45">
      <c r="A23" s="1">
        <v>2021</v>
      </c>
      <c r="B23" s="1">
        <v>-1.3</v>
      </c>
      <c r="C23" s="1">
        <v>2.1</v>
      </c>
    </row>
    <row r="24" spans="1:3" x14ac:dyDescent="0.45">
      <c r="A24" s="1">
        <v>2022</v>
      </c>
      <c r="B24" s="1">
        <v>1.5</v>
      </c>
      <c r="C24" s="1">
        <v>2.1</v>
      </c>
    </row>
    <row r="25" spans="1:3" x14ac:dyDescent="0.45">
      <c r="A25" s="1">
        <v>2023</v>
      </c>
      <c r="B25" s="1">
        <v>1.3</v>
      </c>
      <c r="C25" s="1">
        <v>2.1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workbookViewId="0"/>
  </sheetViews>
  <sheetFormatPr baseColWidth="10" defaultColWidth="9.1796875" defaultRowHeight="16.5" x14ac:dyDescent="0.45"/>
  <cols>
    <col min="1" max="6" width="20.7265625" style="1" customWidth="1"/>
  </cols>
  <sheetData>
    <row r="1" spans="1:6" x14ac:dyDescent="0.45">
      <c r="A1" s="2" t="s">
        <v>53</v>
      </c>
    </row>
    <row r="3" spans="1:6" x14ac:dyDescent="0.35">
      <c r="A3" s="2" t="s">
        <v>2</v>
      </c>
      <c r="B3" s="2" t="s">
        <v>48</v>
      </c>
      <c r="C3" s="2" t="s">
        <v>49</v>
      </c>
      <c r="D3" s="2" t="s">
        <v>50</v>
      </c>
      <c r="E3" s="2" t="s">
        <v>51</v>
      </c>
      <c r="F3" s="2" t="s">
        <v>52</v>
      </c>
    </row>
    <row r="4" spans="1:6" x14ac:dyDescent="0.45">
      <c r="A4" s="1" t="s">
        <v>21</v>
      </c>
      <c r="B4" s="1">
        <v>69.900000000000006</v>
      </c>
      <c r="C4" s="1">
        <v>-22.4</v>
      </c>
      <c r="D4" s="1">
        <v>0.1</v>
      </c>
      <c r="E4" s="1">
        <v>0</v>
      </c>
      <c r="F4" s="1">
        <v>47.6</v>
      </c>
    </row>
    <row r="5" spans="1:6" x14ac:dyDescent="0.45">
      <c r="A5" s="1" t="s">
        <v>22</v>
      </c>
      <c r="B5" s="1">
        <v>156.69999999999999</v>
      </c>
      <c r="C5" s="1">
        <v>-48.3</v>
      </c>
      <c r="D5" s="1">
        <v>0</v>
      </c>
      <c r="E5" s="1">
        <v>5</v>
      </c>
      <c r="F5" s="1">
        <v>113.4</v>
      </c>
    </row>
    <row r="6" spans="1:6" x14ac:dyDescent="0.45">
      <c r="A6" s="1" t="s">
        <v>23</v>
      </c>
      <c r="B6" s="1">
        <v>201.7</v>
      </c>
      <c r="C6" s="1">
        <v>-60.4</v>
      </c>
      <c r="D6" s="1">
        <v>12.5</v>
      </c>
      <c r="E6" s="1">
        <v>18</v>
      </c>
      <c r="F6" s="1">
        <v>171.8</v>
      </c>
    </row>
    <row r="7" spans="1:6" x14ac:dyDescent="0.45">
      <c r="A7" s="1" t="s">
        <v>24</v>
      </c>
      <c r="B7" s="1">
        <v>246.4</v>
      </c>
      <c r="C7" s="1">
        <v>-80.599999999999994</v>
      </c>
      <c r="D7" s="1">
        <v>35.4</v>
      </c>
      <c r="E7" s="1">
        <v>21</v>
      </c>
      <c r="F7" s="1">
        <v>222.2</v>
      </c>
    </row>
    <row r="8" spans="1:6" x14ac:dyDescent="0.45">
      <c r="A8" s="1" t="s">
        <v>25</v>
      </c>
      <c r="B8" s="1">
        <v>407.7</v>
      </c>
      <c r="C8" s="1">
        <v>-91.9</v>
      </c>
      <c r="D8" s="1">
        <v>41.3</v>
      </c>
      <c r="E8" s="1">
        <v>29</v>
      </c>
      <c r="F8" s="1">
        <v>386.1</v>
      </c>
    </row>
    <row r="9" spans="1:6" x14ac:dyDescent="0.45">
      <c r="A9" s="1" t="s">
        <v>26</v>
      </c>
      <c r="B9" s="1">
        <v>651</v>
      </c>
      <c r="C9" s="1">
        <v>-83.5</v>
      </c>
      <c r="D9" s="1">
        <v>31.9</v>
      </c>
      <c r="E9" s="1">
        <v>14</v>
      </c>
      <c r="F9" s="1">
        <v>613.29999999999995</v>
      </c>
    </row>
    <row r="10" spans="1:6" x14ac:dyDescent="0.45">
      <c r="A10" s="1" t="s">
        <v>27</v>
      </c>
      <c r="B10" s="1">
        <v>820.2</v>
      </c>
      <c r="C10" s="1">
        <v>-127</v>
      </c>
      <c r="D10" s="1">
        <v>2.2999999999999998</v>
      </c>
      <c r="E10" s="1">
        <v>-87</v>
      </c>
      <c r="F10" s="1">
        <v>608.4</v>
      </c>
    </row>
    <row r="11" spans="1:6" x14ac:dyDescent="0.45">
      <c r="A11" s="1" t="s">
        <v>28</v>
      </c>
      <c r="B11" s="1">
        <v>993.9</v>
      </c>
      <c r="C11" s="1">
        <v>-196.2</v>
      </c>
      <c r="D11" s="1">
        <v>92.9</v>
      </c>
      <c r="E11" s="1">
        <v>-46</v>
      </c>
      <c r="F11" s="1">
        <v>844.5</v>
      </c>
    </row>
    <row r="12" spans="1:6" x14ac:dyDescent="0.45">
      <c r="A12" s="1" t="s">
        <v>29</v>
      </c>
      <c r="B12" s="1">
        <v>1197.3</v>
      </c>
      <c r="C12" s="1">
        <v>-260.7</v>
      </c>
      <c r="D12" s="1">
        <v>173.8</v>
      </c>
      <c r="E12" s="1">
        <v>-95</v>
      </c>
      <c r="F12" s="1">
        <v>1015.4</v>
      </c>
    </row>
    <row r="13" spans="1:6" x14ac:dyDescent="0.45">
      <c r="A13" s="1" t="s">
        <v>30</v>
      </c>
      <c r="B13" s="1">
        <v>1472.8</v>
      </c>
      <c r="C13" s="1">
        <v>-314.89999999999998</v>
      </c>
      <c r="D13" s="1">
        <v>298.89999999999998</v>
      </c>
      <c r="E13" s="1">
        <v>-59</v>
      </c>
      <c r="F13" s="1">
        <v>1397.8</v>
      </c>
    </row>
    <row r="14" spans="1:6" x14ac:dyDescent="0.45">
      <c r="A14" s="1" t="s">
        <v>31</v>
      </c>
      <c r="B14" s="1">
        <v>1828.2</v>
      </c>
      <c r="C14" s="1">
        <v>-380.8</v>
      </c>
      <c r="D14" s="1">
        <v>421.8</v>
      </c>
      <c r="E14" s="1">
        <v>-87</v>
      </c>
      <c r="F14" s="1">
        <v>1782.2</v>
      </c>
    </row>
    <row r="15" spans="1:6" x14ac:dyDescent="0.45">
      <c r="A15" s="1" t="s">
        <v>32</v>
      </c>
      <c r="B15" s="1">
        <v>2144.6</v>
      </c>
      <c r="C15" s="1">
        <v>-382</v>
      </c>
      <c r="D15" s="1">
        <v>494.3</v>
      </c>
      <c r="E15" s="1">
        <v>-240</v>
      </c>
      <c r="F15" s="1">
        <v>2016.9</v>
      </c>
    </row>
    <row r="16" spans="1:6" x14ac:dyDescent="0.45">
      <c r="A16" s="1" t="s">
        <v>33</v>
      </c>
      <c r="B16" s="1">
        <v>2560.4</v>
      </c>
      <c r="C16" s="1">
        <v>-412.3</v>
      </c>
      <c r="D16" s="1">
        <v>-141</v>
      </c>
      <c r="E16" s="1">
        <v>266.2</v>
      </c>
      <c r="F16" s="1">
        <v>2273.3000000000002</v>
      </c>
    </row>
    <row r="17" spans="1:6" x14ac:dyDescent="0.45">
      <c r="A17" s="1" t="s">
        <v>34</v>
      </c>
      <c r="B17" s="1">
        <v>2840.2</v>
      </c>
      <c r="C17" s="1">
        <v>-520.5</v>
      </c>
      <c r="D17" s="1">
        <v>468.6</v>
      </c>
      <c r="E17" s="1">
        <v>-151.4</v>
      </c>
      <c r="F17" s="1">
        <v>2636.8</v>
      </c>
    </row>
    <row r="18" spans="1:6" x14ac:dyDescent="0.45">
      <c r="A18" s="1" t="s">
        <v>35</v>
      </c>
      <c r="B18" s="1">
        <v>3116.2</v>
      </c>
      <c r="C18" s="1">
        <v>-611.29999999999995</v>
      </c>
      <c r="D18" s="1">
        <v>729.5</v>
      </c>
      <c r="E18" s="1">
        <v>-159.9</v>
      </c>
      <c r="F18" s="1">
        <v>3074.5</v>
      </c>
    </row>
    <row r="19" spans="1:6" x14ac:dyDescent="0.45">
      <c r="A19" s="1" t="s">
        <v>36</v>
      </c>
      <c r="B19" s="1">
        <v>3467</v>
      </c>
      <c r="C19" s="1">
        <v>-687.9</v>
      </c>
      <c r="D19" s="1">
        <v>640.70000000000005</v>
      </c>
      <c r="E19" s="1">
        <v>-110.7</v>
      </c>
      <c r="F19" s="1">
        <v>3309</v>
      </c>
    </row>
    <row r="20" spans="1:6" x14ac:dyDescent="0.45">
      <c r="A20" s="1" t="s">
        <v>37</v>
      </c>
      <c r="B20" s="1">
        <v>3862.5</v>
      </c>
      <c r="C20" s="1">
        <v>-804.5</v>
      </c>
      <c r="D20" s="1">
        <v>1085.9000000000001</v>
      </c>
      <c r="E20" s="1">
        <v>-330.3</v>
      </c>
      <c r="F20" s="1">
        <v>3813.6</v>
      </c>
    </row>
    <row r="21" spans="1:6" x14ac:dyDescent="0.45">
      <c r="A21" s="1" t="s">
        <v>38</v>
      </c>
      <c r="B21" s="1">
        <v>4207.6000000000004</v>
      </c>
      <c r="C21" s="1">
        <v>-908.5</v>
      </c>
      <c r="D21" s="1">
        <v>1774.6</v>
      </c>
      <c r="E21" s="1">
        <v>-38.9</v>
      </c>
      <c r="F21" s="1">
        <v>5034.8</v>
      </c>
    </row>
    <row r="22" spans="1:6" x14ac:dyDescent="0.45">
      <c r="A22" s="1" t="s">
        <v>39</v>
      </c>
      <c r="B22" s="1">
        <v>4519.3</v>
      </c>
      <c r="C22" s="1">
        <v>-1070.0999999999999</v>
      </c>
      <c r="D22" s="1">
        <v>2315</v>
      </c>
      <c r="E22" s="1">
        <v>663.4</v>
      </c>
      <c r="F22" s="1">
        <v>6427.5</v>
      </c>
    </row>
    <row r="23" spans="1:6" x14ac:dyDescent="0.45">
      <c r="A23" s="1" t="s">
        <v>40</v>
      </c>
      <c r="B23" s="1">
        <v>4737.6000000000004</v>
      </c>
      <c r="C23" s="1">
        <v>-1242.7</v>
      </c>
      <c r="D23" s="1">
        <v>2644.8</v>
      </c>
      <c r="E23" s="1">
        <v>1331.5</v>
      </c>
      <c r="F23" s="1">
        <v>7471.2</v>
      </c>
    </row>
    <row r="24" spans="1:6" x14ac:dyDescent="0.45">
      <c r="A24" s="1" t="s">
        <v>41</v>
      </c>
      <c r="B24" s="1">
        <v>4862.3</v>
      </c>
      <c r="C24" s="1">
        <v>-1468.8</v>
      </c>
      <c r="D24" s="1">
        <v>3087.8</v>
      </c>
      <c r="E24" s="1">
        <v>1025.4000000000001</v>
      </c>
      <c r="F24" s="1">
        <v>7506.8</v>
      </c>
    </row>
    <row r="25" spans="1:6" x14ac:dyDescent="0.45">
      <c r="A25" s="1" t="s">
        <v>42</v>
      </c>
      <c r="B25" s="1">
        <v>5030.2</v>
      </c>
      <c r="C25" s="1">
        <v>-1697.4</v>
      </c>
      <c r="D25" s="1">
        <v>4110.8</v>
      </c>
      <c r="E25" s="1">
        <v>1040.0999999999999</v>
      </c>
      <c r="F25" s="1">
        <v>8483.7000000000007</v>
      </c>
    </row>
    <row r="26" spans="1:6" x14ac:dyDescent="0.45">
      <c r="A26" s="1" t="s">
        <v>43</v>
      </c>
      <c r="B26" s="1">
        <v>5281.1</v>
      </c>
      <c r="C26" s="1">
        <v>-1914.6</v>
      </c>
      <c r="D26" s="1">
        <v>3621.1</v>
      </c>
      <c r="E26" s="1">
        <v>1263.7</v>
      </c>
      <c r="F26" s="1">
        <v>8251.4</v>
      </c>
    </row>
    <row r="27" spans="1:6" x14ac:dyDescent="0.45">
      <c r="A27" s="1" t="s">
        <v>44</v>
      </c>
      <c r="B27" s="1">
        <v>5538.1</v>
      </c>
      <c r="C27" s="1">
        <v>-2153.6</v>
      </c>
      <c r="D27" s="1">
        <v>5308.9</v>
      </c>
      <c r="E27" s="1">
        <v>1390.4</v>
      </c>
      <c r="F27" s="1">
        <v>10083.799999999999</v>
      </c>
    </row>
    <row r="28" spans="1:6" x14ac:dyDescent="0.45">
      <c r="A28" s="1" t="s">
        <v>45</v>
      </c>
      <c r="B28" s="1">
        <v>5644.9</v>
      </c>
      <c r="C28" s="1">
        <v>-2558.1</v>
      </c>
      <c r="D28" s="1">
        <v>6373.3</v>
      </c>
      <c r="E28" s="1">
        <v>1448.4</v>
      </c>
      <c r="F28" s="1">
        <v>10908.5</v>
      </c>
    </row>
    <row r="29" spans="1:6" x14ac:dyDescent="0.45">
      <c r="A29" s="1" t="s">
        <v>46</v>
      </c>
      <c r="B29" s="1">
        <v>5932.4</v>
      </c>
      <c r="C29" s="1">
        <v>-2964.6</v>
      </c>
      <c r="D29" s="1">
        <v>7949.4</v>
      </c>
      <c r="E29" s="1">
        <v>1423.8</v>
      </c>
      <c r="F29" s="1">
        <v>12340.9</v>
      </c>
    </row>
    <row r="30" spans="1:6" x14ac:dyDescent="0.45">
      <c r="A30" s="1" t="s">
        <v>47</v>
      </c>
      <c r="F30" s="1">
        <v>11657.2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0"/>
  <sheetViews>
    <sheetView workbookViewId="0"/>
  </sheetViews>
  <sheetFormatPr baseColWidth="10" defaultColWidth="9.1796875" defaultRowHeight="16.5" x14ac:dyDescent="0.45"/>
  <cols>
    <col min="1" max="3" width="20.7265625" style="1" customWidth="1"/>
  </cols>
  <sheetData>
    <row r="1" spans="1:3" x14ac:dyDescent="0.45">
      <c r="A1" s="2" t="s">
        <v>55</v>
      </c>
    </row>
    <row r="3" spans="1:3" x14ac:dyDescent="0.35">
      <c r="A3" s="2" t="s">
        <v>2</v>
      </c>
      <c r="B3" s="2" t="s">
        <v>54</v>
      </c>
      <c r="C3" s="2" t="s">
        <v>10</v>
      </c>
    </row>
    <row r="4" spans="1:3" x14ac:dyDescent="0.45">
      <c r="A4" s="1">
        <v>2007</v>
      </c>
      <c r="B4" s="1">
        <v>6.2</v>
      </c>
    </row>
    <row r="5" spans="1:3" x14ac:dyDescent="0.45">
      <c r="A5" s="1">
        <v>2008</v>
      </c>
      <c r="B5" s="1">
        <v>6.9</v>
      </c>
    </row>
    <row r="6" spans="1:3" x14ac:dyDescent="0.45">
      <c r="A6" s="1">
        <v>2009</v>
      </c>
      <c r="B6" s="1">
        <v>10.9</v>
      </c>
    </row>
    <row r="7" spans="1:3" x14ac:dyDescent="0.45">
      <c r="A7" s="1">
        <v>2010</v>
      </c>
      <c r="B7" s="1">
        <v>11.3</v>
      </c>
    </row>
    <row r="8" spans="1:3" x14ac:dyDescent="0.45">
      <c r="A8" s="1">
        <v>2011</v>
      </c>
      <c r="B8" s="1">
        <v>9.6999999999999993</v>
      </c>
    </row>
    <row r="9" spans="1:3" x14ac:dyDescent="0.45">
      <c r="A9" s="1">
        <v>2012</v>
      </c>
      <c r="B9" s="1">
        <v>10.8</v>
      </c>
    </row>
    <row r="10" spans="1:3" x14ac:dyDescent="0.45">
      <c r="A10" s="1">
        <v>2013</v>
      </c>
      <c r="B10" s="1">
        <v>11.5</v>
      </c>
    </row>
    <row r="11" spans="1:3" x14ac:dyDescent="0.45">
      <c r="A11" s="1">
        <v>2014</v>
      </c>
      <c r="B11" s="1">
        <v>13</v>
      </c>
    </row>
    <row r="12" spans="1:3" x14ac:dyDescent="0.45">
      <c r="A12" s="1">
        <v>2015</v>
      </c>
      <c r="B12" s="1">
        <v>14.1</v>
      </c>
    </row>
    <row r="13" spans="1:3" x14ac:dyDescent="0.45">
      <c r="A13" s="1">
        <v>2016</v>
      </c>
      <c r="B13" s="1">
        <v>16</v>
      </c>
    </row>
    <row r="14" spans="1:3" x14ac:dyDescent="0.45">
      <c r="A14" s="1">
        <v>2017</v>
      </c>
      <c r="B14" s="1">
        <v>16.600000000000001</v>
      </c>
    </row>
    <row r="15" spans="1:3" x14ac:dyDescent="0.45">
      <c r="A15" s="1">
        <v>2018</v>
      </c>
      <c r="B15" s="1">
        <v>15.9</v>
      </c>
    </row>
    <row r="16" spans="1:3" x14ac:dyDescent="0.45">
      <c r="A16" s="1">
        <v>2019</v>
      </c>
      <c r="B16" s="1">
        <v>17.100000000000001</v>
      </c>
    </row>
    <row r="17" spans="1:2" x14ac:dyDescent="0.45">
      <c r="A17" s="1">
        <v>2020</v>
      </c>
      <c r="B17" s="1">
        <v>23.8</v>
      </c>
    </row>
    <row r="18" spans="1:2" x14ac:dyDescent="0.45">
      <c r="A18" s="1">
        <v>2021</v>
      </c>
      <c r="B18" s="1">
        <v>22.5</v>
      </c>
    </row>
    <row r="19" spans="1:2" x14ac:dyDescent="0.45">
      <c r="A19" s="1">
        <v>2022</v>
      </c>
      <c r="B19" s="1">
        <v>19.899999999999999</v>
      </c>
    </row>
    <row r="20" spans="1:2" x14ac:dyDescent="0.45">
      <c r="A20" s="1">
        <v>2023</v>
      </c>
      <c r="B20" s="1">
        <v>18.399999999999999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44</vt:i4>
      </vt:variant>
    </vt:vector>
  </HeadingPairs>
  <TitlesOfParts>
    <vt:vector size="44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Fig3-13</vt:lpstr>
      <vt:lpstr>Fig3-14</vt:lpstr>
      <vt:lpstr>Fig3-15</vt:lpstr>
      <vt:lpstr>Fig3-16</vt:lpstr>
      <vt:lpstr>Fig3-17</vt:lpstr>
      <vt:lpstr>Fig3-18</vt:lpstr>
      <vt:lpstr>Fig3-20</vt:lpstr>
      <vt:lpstr>Fig3-21</vt:lpstr>
      <vt:lpstr>Fig3-22</vt:lpstr>
      <vt:lpstr>Fig3-23</vt:lpstr>
      <vt:lpstr>Fig3-24</vt:lpstr>
      <vt:lpstr>Fig3-25</vt:lpstr>
      <vt:lpstr>Fig3-26</vt:lpstr>
      <vt:lpstr>Fig3-27</vt:lpstr>
      <vt:lpstr>Fig3-28</vt:lpstr>
      <vt:lpstr>Fig3-29</vt:lpstr>
      <vt:lpstr>Fig3-30</vt:lpstr>
      <vt:lpstr>Fig3-31</vt:lpstr>
      <vt:lpstr>Fig3-32</vt:lpstr>
      <vt:lpstr>Fig3-33</vt:lpstr>
      <vt:lpstr>Fig3-34</vt:lpstr>
      <vt:lpstr>Fig3-35</vt:lpstr>
      <vt:lpstr>Fig3-36</vt:lpstr>
      <vt:lpstr>Fig3-37</vt:lpstr>
      <vt:lpstr>Fig3-38</vt:lpstr>
      <vt:lpstr>Fig3-39</vt:lpstr>
      <vt:lpstr>Fig3-40</vt:lpstr>
      <vt:lpstr>Fig3-41</vt:lpstr>
      <vt:lpstr>Fig3-42</vt:lpstr>
      <vt:lpstr>Fig3-43</vt:lpstr>
      <vt:lpstr>Fig3-44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2023-04-16T20:57:37Z</dcterms:created>
  <dcterms:modified xsi:type="dcterms:W3CDTF">2023-04-16T20:57:53Z</dcterms:modified>
</cp:coreProperties>
</file>