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KOMM\IS\Korrigerte frie inntekter\2025\Tabeller\"/>
    </mc:Choice>
  </mc:AlternateContent>
  <xr:revisionPtr revIDLastSave="0" documentId="13_ncr:1_{26CFDCE2-FE1A-4769-9026-E15A0E29F7F2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6" i="2"/>
  <c r="L20" i="2"/>
  <c r="L16" i="2"/>
  <c r="L17" i="2"/>
  <c r="L18" i="2"/>
  <c r="L19" i="2"/>
  <c r="L14" i="2"/>
  <c r="L15" i="2"/>
  <c r="L7" i="2"/>
  <c r="L8" i="2"/>
  <c r="L9" i="2"/>
  <c r="L10" i="2"/>
  <c r="L11" i="2"/>
  <c r="L12" i="2"/>
  <c r="L13" i="2"/>
  <c r="L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6" i="2"/>
  <c r="B20" i="1"/>
</calcChain>
</file>

<file path=xl/sharedStrings.xml><?xml version="1.0" encoding="utf-8"?>
<sst xmlns="http://schemas.openxmlformats.org/spreadsheetml/2006/main" count="68" uniqueCount="44">
  <si>
    <t>Hele landet</t>
  </si>
  <si>
    <t>Fylke</t>
  </si>
  <si>
    <t>11 Rogaland</t>
  </si>
  <si>
    <t>15 Møre og Romsdal</t>
  </si>
  <si>
    <t>18 Nordland</t>
  </si>
  <si>
    <t>50 Trøndelag</t>
  </si>
  <si>
    <t>34 Innlandet</t>
  </si>
  <si>
    <t>42 Agder</t>
  </si>
  <si>
    <t>46 Vestland</t>
  </si>
  <si>
    <t>03 Oslo</t>
  </si>
  <si>
    <t>Alt. 1 -
"Eksklusiv"</t>
  </si>
  <si>
    <t>Alt. 2 -
"Inklusiv"</t>
  </si>
  <si>
    <t>pst. av landsgj.snitt</t>
  </si>
  <si>
    <t>Kol. 2</t>
  </si>
  <si>
    <t>Kol. 3</t>
  </si>
  <si>
    <t>Kol. 4</t>
  </si>
  <si>
    <t>Kol. 5</t>
  </si>
  <si>
    <t>kr per innb.</t>
  </si>
  <si>
    <t>31 Østfold</t>
  </si>
  <si>
    <t>32 Akershus</t>
  </si>
  <si>
    <t>33 Buskerud</t>
  </si>
  <si>
    <t>39 Vestfold</t>
  </si>
  <si>
    <t>40 Telemark</t>
  </si>
  <si>
    <t>55 Troms</t>
  </si>
  <si>
    <t>56 Finnmark</t>
  </si>
  <si>
    <t>Innbyggere 1. januar 2025</t>
  </si>
  <si>
    <t xml:space="preserve">Kol 1. </t>
  </si>
  <si>
    <t>Fylkeskommunenes korrigerte frie inntekter. Tall fra 2025</t>
  </si>
  <si>
    <t>f25</t>
  </si>
  <si>
    <t>Frie inntekter i prosent</t>
  </si>
  <si>
    <t>av landsgjennomsnitt</t>
  </si>
  <si>
    <t>+ konsesjonskraft 2025</t>
  </si>
  <si>
    <t>Frie inntekter i prosent av landsgjennomsnitt + havbruk 2025 + konsesjonskraft 2025</t>
  </si>
  <si>
    <t>Korrigerte frie inntekter</t>
  </si>
  <si>
    <t>(per innb i 1000 kr)</t>
  </si>
  <si>
    <t>+ konsesjonskraft (per</t>
  </si>
  <si>
    <t>innb i 1000 kr).</t>
  </si>
  <si>
    <t>+ havbruk + konsesjonskraft</t>
  </si>
  <si>
    <t>(per innb i 1000 kr).</t>
  </si>
  <si>
    <t>Landssum frie inntekter</t>
  </si>
  <si>
    <t>2025 (1000 kr)</t>
  </si>
  <si>
    <t xml:space="preserve">* Alternativ 1: Korrigerte frie inntekter, eksklusive netto inntekter frå konsesjonskraft, kraftrettar og annan kraft for vidaresal, samt inntekter frå havbruk
</t>
  </si>
  <si>
    <t>* Alternativ 2: Korrigerte frie inntekter, inklusive netto inntekter frå konsesjonskraft, kraftrettar og annan kraft for vidaresal, samt inntekter frå havbruk</t>
  </si>
  <si>
    <t>Tabell 2. Frie inntekter i 2025 korrigerte for variasjonar i utgiftsbehov for fylkeskommunane. 
Tabellen viser inntekt per innbyggjar i pst. av landsgjennomsnittet og i kroner per innbyggjar. Landsgjennomsnitt = 100.*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</si>
</sst>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00"/>
    <numFmt numFmtId="167" formatCode="0.0000000"/>
    <numFmt numFmtId="168" formatCode="0.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 style="medium">
        <color rgb="FFB0B7BB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 style="medium">
        <color rgb="FFB0B7BB"/>
      </left>
      <right style="medium">
        <color rgb="FFB0B7BB"/>
      </right>
      <top style="medium">
        <color rgb="FFC1C1C1"/>
      </top>
      <bottom/>
      <diagonal/>
    </border>
    <border>
      <left style="medium">
        <color rgb="FFB0B7BB"/>
      </left>
      <right style="medium">
        <color rgb="FFB0B7BB"/>
      </right>
      <top/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0" borderId="0" xfId="0" applyBorder="1"/>
    <xf numFmtId="3" fontId="0" fillId="0" borderId="1" xfId="0" applyNumberFormat="1" applyBorder="1"/>
    <xf numFmtId="3" fontId="0" fillId="0" borderId="0" xfId="1" applyNumberFormat="1" applyFont="1" applyBorder="1"/>
    <xf numFmtId="165" fontId="0" fillId="0" borderId="0" xfId="0" applyNumberFormat="1"/>
    <xf numFmtId="3" fontId="0" fillId="0" borderId="0" xfId="0" applyNumberFormat="1" applyBorder="1" applyAlignment="1">
      <alignment vertical="top" wrapText="1"/>
    </xf>
    <xf numFmtId="3" fontId="0" fillId="0" borderId="0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2" fontId="0" fillId="0" borderId="3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left" vertical="center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right" vertical="top" wrapText="1"/>
    </xf>
    <xf numFmtId="0" fontId="6" fillId="4" borderId="11" xfId="0" applyFont="1" applyFill="1" applyBorder="1" applyAlignment="1">
      <alignment horizontal="right" vertical="top" wrapText="1"/>
    </xf>
    <xf numFmtId="0" fontId="5" fillId="3" borderId="13" xfId="0" applyFont="1" applyFill="1" applyBorder="1" applyAlignment="1">
      <alignment horizontal="right" vertical="top" wrapText="1"/>
    </xf>
    <xf numFmtId="0" fontId="5" fillId="3" borderId="14" xfId="0" applyFont="1" applyFill="1" applyBorder="1" applyAlignment="1">
      <alignment horizontal="right" vertical="top" wrapText="1"/>
    </xf>
    <xf numFmtId="0" fontId="5" fillId="3" borderId="0" xfId="0" applyFont="1" applyFill="1" applyBorder="1" applyAlignment="1">
      <alignment horizontal="right" vertical="top" wrapText="1"/>
    </xf>
    <xf numFmtId="0" fontId="5" fillId="3" borderId="17" xfId="0" applyFont="1" applyFill="1" applyBorder="1" applyAlignment="1">
      <alignment horizontal="right" vertical="top" wrapText="1"/>
    </xf>
    <xf numFmtId="0" fontId="6" fillId="4" borderId="18" xfId="0" applyFont="1" applyFill="1" applyBorder="1" applyAlignment="1">
      <alignment horizontal="right" vertical="top" wrapText="1"/>
    </xf>
    <xf numFmtId="0" fontId="6" fillId="4" borderId="19" xfId="0" applyFont="1" applyFill="1" applyBorder="1" applyAlignment="1">
      <alignment horizontal="right" vertical="top" wrapText="1"/>
    </xf>
    <xf numFmtId="0" fontId="6" fillId="4" borderId="20" xfId="0" applyFont="1" applyFill="1" applyBorder="1" applyAlignment="1">
      <alignment horizontal="right" vertical="top" wrapText="1"/>
    </xf>
    <xf numFmtId="0" fontId="6" fillId="4" borderId="21" xfId="0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15" xfId="0" applyFont="1" applyFill="1" applyBorder="1" applyAlignment="1">
      <alignment horizontal="right" vertical="top" wrapText="1"/>
    </xf>
    <xf numFmtId="0" fontId="5" fillId="3" borderId="16" xfId="0" applyFont="1" applyFill="1" applyBorder="1" applyAlignment="1">
      <alignment horizontal="right" vertical="top" wrapText="1"/>
    </xf>
    <xf numFmtId="0" fontId="5" fillId="3" borderId="22" xfId="0" applyFont="1" applyFill="1" applyBorder="1" applyAlignment="1">
      <alignment horizontal="right" vertical="top" wrapText="1"/>
    </xf>
    <xf numFmtId="0" fontId="5" fillId="3" borderId="23" xfId="0" applyFont="1" applyFill="1" applyBorder="1" applyAlignment="1">
      <alignment horizontal="right" vertical="top" wrapText="1"/>
    </xf>
    <xf numFmtId="0" fontId="5" fillId="3" borderId="24" xfId="0" applyFont="1" applyFill="1" applyBorder="1" applyAlignment="1">
      <alignment horizontal="righ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activeCell="A23" sqref="A23:F23"/>
    </sheetView>
  </sheetViews>
  <sheetFormatPr baseColWidth="10" defaultRowHeight="15" x14ac:dyDescent="0.25"/>
  <cols>
    <col min="1" max="1" width="20.28515625" customWidth="1"/>
    <col min="2" max="2" width="11.85546875" customWidth="1"/>
    <col min="3" max="4" width="18.85546875" bestFit="1" customWidth="1"/>
    <col min="5" max="6" width="16.85546875" bestFit="1" customWidth="1"/>
  </cols>
  <sheetData>
    <row r="1" spans="1:11" ht="69.75" customHeight="1" x14ac:dyDescent="0.25">
      <c r="A1" s="46" t="s">
        <v>43</v>
      </c>
      <c r="B1" s="46"/>
      <c r="C1" s="46"/>
      <c r="D1" s="46"/>
      <c r="E1" s="46"/>
      <c r="F1" s="46"/>
    </row>
    <row r="2" spans="1:11" ht="45.75" customHeight="1" x14ac:dyDescent="0.25">
      <c r="A2" s="2" t="s">
        <v>1</v>
      </c>
      <c r="B2" s="2" t="s">
        <v>25</v>
      </c>
      <c r="C2" s="15" t="s">
        <v>10</v>
      </c>
      <c r="D2" s="16" t="s">
        <v>11</v>
      </c>
      <c r="E2" s="4" t="s">
        <v>10</v>
      </c>
      <c r="F2" s="4" t="s">
        <v>11</v>
      </c>
    </row>
    <row r="3" spans="1:11" x14ac:dyDescent="0.25">
      <c r="A3" s="3"/>
      <c r="B3" s="3"/>
      <c r="C3" s="17" t="s">
        <v>12</v>
      </c>
      <c r="D3" s="18" t="s">
        <v>12</v>
      </c>
      <c r="E3" s="5" t="s">
        <v>17</v>
      </c>
      <c r="F3" s="5" t="s">
        <v>17</v>
      </c>
    </row>
    <row r="4" spans="1:11" x14ac:dyDescent="0.25">
      <c r="A4" s="6"/>
      <c r="B4" s="6" t="s">
        <v>26</v>
      </c>
      <c r="C4" s="19" t="s">
        <v>13</v>
      </c>
      <c r="D4" s="20" t="s">
        <v>14</v>
      </c>
      <c r="E4" s="6" t="s">
        <v>15</v>
      </c>
      <c r="F4" s="6" t="s">
        <v>16</v>
      </c>
    </row>
    <row r="5" spans="1:11" x14ac:dyDescent="0.25">
      <c r="A5" s="3" t="s">
        <v>9</v>
      </c>
      <c r="B5" s="13">
        <v>724290</v>
      </c>
      <c r="C5" s="21">
        <v>103.232721</v>
      </c>
      <c r="D5" s="22">
        <v>101.930751</v>
      </c>
      <c r="E5" s="7">
        <v>18453.185999999998</v>
      </c>
      <c r="F5" s="7">
        <v>18453.185999999998</v>
      </c>
      <c r="G5" s="8"/>
      <c r="J5" s="12"/>
      <c r="K5" s="12"/>
    </row>
    <row r="6" spans="1:11" x14ac:dyDescent="0.25">
      <c r="A6" t="s">
        <v>2</v>
      </c>
      <c r="B6" s="7">
        <v>504496</v>
      </c>
      <c r="C6" s="23">
        <v>96.832953000000003</v>
      </c>
      <c r="D6" s="24">
        <v>97.594770999999994</v>
      </c>
      <c r="E6" s="7">
        <v>17309.207000000002</v>
      </c>
      <c r="F6" s="7">
        <v>17668.216</v>
      </c>
      <c r="G6" s="8"/>
      <c r="J6" s="12"/>
      <c r="K6" s="12"/>
    </row>
    <row r="7" spans="1:11" x14ac:dyDescent="0.25">
      <c r="A7" t="s">
        <v>3</v>
      </c>
      <c r="B7" s="7">
        <v>272413</v>
      </c>
      <c r="C7" s="23">
        <v>108.11797</v>
      </c>
      <c r="D7" s="24">
        <v>107.23421500000001</v>
      </c>
      <c r="E7" s="7">
        <v>19326.440999999999</v>
      </c>
      <c r="F7" s="7">
        <v>19413.307000000001</v>
      </c>
      <c r="G7" s="8"/>
      <c r="J7" s="12"/>
      <c r="K7" s="12"/>
    </row>
    <row r="8" spans="1:11" x14ac:dyDescent="0.25">
      <c r="A8" t="s">
        <v>4</v>
      </c>
      <c r="B8" s="7">
        <v>243582</v>
      </c>
      <c r="C8" s="23">
        <v>116.739588</v>
      </c>
      <c r="D8" s="24">
        <v>116.574017</v>
      </c>
      <c r="E8" s="7">
        <v>20867.582999999999</v>
      </c>
      <c r="F8" s="7">
        <v>21104.151999999998</v>
      </c>
      <c r="G8" s="8"/>
      <c r="J8" s="12"/>
      <c r="K8" s="12"/>
    </row>
    <row r="9" spans="1:11" x14ac:dyDescent="0.25">
      <c r="A9" t="s">
        <v>18</v>
      </c>
      <c r="B9" s="7">
        <v>314407</v>
      </c>
      <c r="C9" s="23">
        <v>93.938011000000003</v>
      </c>
      <c r="D9" s="24">
        <v>92.753265999999996</v>
      </c>
      <c r="E9" s="7">
        <v>16791.727000000003</v>
      </c>
      <c r="F9" s="7">
        <v>16791.727000000003</v>
      </c>
      <c r="G9" s="8"/>
      <c r="J9" s="12"/>
      <c r="K9" s="12"/>
    </row>
    <row r="10" spans="1:11" x14ac:dyDescent="0.25">
      <c r="A10" t="s">
        <v>19</v>
      </c>
      <c r="B10" s="7">
        <v>740680</v>
      </c>
      <c r="C10" s="23">
        <v>93.938798000000006</v>
      </c>
      <c r="D10" s="24">
        <v>92.754042999999996</v>
      </c>
      <c r="E10" s="7">
        <v>16791.866999999998</v>
      </c>
      <c r="F10" s="7">
        <v>16791.866999999998</v>
      </c>
      <c r="G10" s="8"/>
      <c r="J10" s="12"/>
      <c r="K10" s="12"/>
    </row>
    <row r="11" spans="1:11" x14ac:dyDescent="0.25">
      <c r="A11" t="s">
        <v>20</v>
      </c>
      <c r="B11" s="7">
        <v>271248</v>
      </c>
      <c r="C11" s="23">
        <v>95.899094000000005</v>
      </c>
      <c r="D11" s="24">
        <v>94.907554000000005</v>
      </c>
      <c r="E11" s="7">
        <v>17142.276999999998</v>
      </c>
      <c r="F11" s="7">
        <v>17181.731</v>
      </c>
      <c r="G11" s="8"/>
      <c r="J11" s="12"/>
      <c r="K11" s="12"/>
    </row>
    <row r="12" spans="1:11" x14ac:dyDescent="0.25">
      <c r="A12" t="s">
        <v>6</v>
      </c>
      <c r="B12" s="7">
        <v>377556</v>
      </c>
      <c r="C12" s="23">
        <v>94.118793999999994</v>
      </c>
      <c r="D12" s="24">
        <v>92.931768000000005</v>
      </c>
      <c r="E12" s="7">
        <v>16824.041999999998</v>
      </c>
      <c r="F12" s="7">
        <v>16824.041999999998</v>
      </c>
      <c r="G12" s="8"/>
      <c r="J12" s="12"/>
      <c r="K12" s="12"/>
    </row>
    <row r="13" spans="1:11" x14ac:dyDescent="0.25">
      <c r="A13" t="s">
        <v>21</v>
      </c>
      <c r="B13" s="7">
        <v>258071</v>
      </c>
      <c r="C13" s="23">
        <v>95.019313999999994</v>
      </c>
      <c r="D13" s="24">
        <v>93.820931000000002</v>
      </c>
      <c r="E13" s="7">
        <v>16985.012999999999</v>
      </c>
      <c r="F13" s="7">
        <v>16985.012999999999</v>
      </c>
      <c r="G13" s="8"/>
      <c r="J13" s="12"/>
      <c r="K13" s="12"/>
    </row>
    <row r="14" spans="1:11" x14ac:dyDescent="0.25">
      <c r="A14" t="s">
        <v>22</v>
      </c>
      <c r="B14" s="7">
        <v>177863</v>
      </c>
      <c r="C14" s="23">
        <v>99.367368999999997</v>
      </c>
      <c r="D14" s="24">
        <v>98.114148999999998</v>
      </c>
      <c r="E14" s="7">
        <v>17762.242000000002</v>
      </c>
      <c r="F14" s="7">
        <v>17762.242000000002</v>
      </c>
      <c r="G14" s="8"/>
      <c r="J14" s="12"/>
      <c r="K14" s="12"/>
    </row>
    <row r="15" spans="1:11" x14ac:dyDescent="0.25">
      <c r="A15" t="s">
        <v>7</v>
      </c>
      <c r="B15" s="7">
        <v>322188</v>
      </c>
      <c r="C15" s="23">
        <v>96.927751999999998</v>
      </c>
      <c r="D15" s="24">
        <v>103.30686900000001</v>
      </c>
      <c r="E15" s="7">
        <v>17326.153000000002</v>
      </c>
      <c r="F15" s="7">
        <v>18702.314000000002</v>
      </c>
      <c r="G15" s="8"/>
      <c r="J15" s="12"/>
      <c r="K15" s="12"/>
    </row>
    <row r="16" spans="1:11" x14ac:dyDescent="0.25">
      <c r="A16" s="9" t="s">
        <v>8</v>
      </c>
      <c r="B16" s="14">
        <v>655210</v>
      </c>
      <c r="C16" s="23">
        <v>103.90174399999999</v>
      </c>
      <c r="D16" s="24">
        <v>106.28810799999999</v>
      </c>
      <c r="E16" s="11">
        <v>18572.776999999998</v>
      </c>
      <c r="F16" s="11">
        <v>19242.027000000002</v>
      </c>
      <c r="G16" s="8"/>
      <c r="J16" s="12"/>
      <c r="K16" s="12"/>
    </row>
    <row r="17" spans="1:11" x14ac:dyDescent="0.25">
      <c r="A17" t="s">
        <v>5</v>
      </c>
      <c r="B17" s="7">
        <v>486815</v>
      </c>
      <c r="C17" s="21">
        <v>96.373031999999995</v>
      </c>
      <c r="D17" s="22">
        <v>95.733258000000006</v>
      </c>
      <c r="E17" s="7">
        <v>17226.994999999999</v>
      </c>
      <c r="F17" s="7">
        <v>17331.214</v>
      </c>
      <c r="J17" s="12"/>
      <c r="K17" s="12"/>
    </row>
    <row r="18" spans="1:11" x14ac:dyDescent="0.25">
      <c r="A18" t="s">
        <v>23</v>
      </c>
      <c r="B18" s="7">
        <v>170479</v>
      </c>
      <c r="C18" s="21">
        <v>119.867733</v>
      </c>
      <c r="D18" s="22">
        <v>119.74276</v>
      </c>
      <c r="E18" s="7">
        <v>21426.749</v>
      </c>
      <c r="F18" s="7">
        <v>21677.81</v>
      </c>
      <c r="J18" s="12"/>
      <c r="K18" s="12"/>
    </row>
    <row r="19" spans="1:11" x14ac:dyDescent="0.25">
      <c r="A19" t="s">
        <v>24</v>
      </c>
      <c r="B19" s="7">
        <v>75042</v>
      </c>
      <c r="C19" s="21">
        <v>112.066917</v>
      </c>
      <c r="D19" s="22">
        <v>112.77273700000001</v>
      </c>
      <c r="E19" s="7">
        <v>20032.328000000001</v>
      </c>
      <c r="F19" s="7">
        <v>20415.982</v>
      </c>
      <c r="J19" s="12"/>
      <c r="K19" s="12"/>
    </row>
    <row r="20" spans="1:11" x14ac:dyDescent="0.25">
      <c r="A20" s="1" t="s">
        <v>0</v>
      </c>
      <c r="B20" s="10">
        <f>SUM(B5:B19)</f>
        <v>5594340</v>
      </c>
      <c r="C20" s="25">
        <v>100</v>
      </c>
      <c r="D20" s="26">
        <v>100</v>
      </c>
      <c r="E20" s="10">
        <v>17875.326999999997</v>
      </c>
      <c r="F20" s="10">
        <v>18103.649999999998</v>
      </c>
      <c r="J20" s="12"/>
    </row>
    <row r="21" spans="1:11" s="9" customFormat="1" x14ac:dyDescent="0.25"/>
    <row r="22" spans="1:11" ht="36.75" customHeight="1" x14ac:dyDescent="0.25">
      <c r="A22" s="45" t="s">
        <v>41</v>
      </c>
      <c r="B22" s="45"/>
      <c r="C22" s="45"/>
      <c r="D22" s="45"/>
      <c r="E22" s="45"/>
      <c r="F22" s="45"/>
    </row>
    <row r="23" spans="1:11" ht="32.25" customHeight="1" x14ac:dyDescent="0.25">
      <c r="A23" s="45" t="s">
        <v>42</v>
      </c>
      <c r="B23" s="45"/>
      <c r="C23" s="45"/>
      <c r="D23" s="45"/>
      <c r="E23" s="45"/>
      <c r="F23" s="45"/>
    </row>
  </sheetData>
  <mergeCells count="3">
    <mergeCell ref="A22:F22"/>
    <mergeCell ref="A23:F23"/>
    <mergeCell ref="A1:F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81D0-4948-413B-9577-516DC6E759AD}">
  <dimension ref="A1:N20"/>
  <sheetViews>
    <sheetView workbookViewId="0">
      <selection activeCell="O7" sqref="O7"/>
    </sheetView>
  </sheetViews>
  <sheetFormatPr baseColWidth="10" defaultRowHeight="15" x14ac:dyDescent="0.25"/>
  <sheetData>
    <row r="1" spans="1:14" ht="15.75" x14ac:dyDescent="0.25">
      <c r="A1" s="40" t="s">
        <v>27</v>
      </c>
    </row>
    <row r="2" spans="1:14" ht="15.75" thickBot="1" x14ac:dyDescent="0.3">
      <c r="A2" s="27"/>
    </row>
    <row r="3" spans="1:14" ht="38.25" x14ac:dyDescent="0.25">
      <c r="A3" s="47" t="s">
        <v>1</v>
      </c>
      <c r="B3" s="50" t="s">
        <v>28</v>
      </c>
      <c r="C3" s="31" t="s">
        <v>29</v>
      </c>
      <c r="D3" s="31" t="s">
        <v>29</v>
      </c>
      <c r="E3" s="50" t="s">
        <v>32</v>
      </c>
      <c r="F3" s="31" t="s">
        <v>33</v>
      </c>
      <c r="G3" s="31" t="s">
        <v>33</v>
      </c>
      <c r="H3" s="31" t="s">
        <v>33</v>
      </c>
      <c r="I3" s="32" t="s">
        <v>39</v>
      </c>
    </row>
    <row r="4" spans="1:14" ht="51" x14ac:dyDescent="0.25">
      <c r="A4" s="48"/>
      <c r="B4" s="51"/>
      <c r="C4" s="28" t="s">
        <v>30</v>
      </c>
      <c r="D4" s="28" t="s">
        <v>30</v>
      </c>
      <c r="E4" s="51"/>
      <c r="F4" s="28" t="s">
        <v>34</v>
      </c>
      <c r="G4" s="28" t="s">
        <v>35</v>
      </c>
      <c r="H4" s="28" t="s">
        <v>37</v>
      </c>
      <c r="I4" s="33" t="s">
        <v>40</v>
      </c>
    </row>
    <row r="5" spans="1:14" ht="39" thickBot="1" x14ac:dyDescent="0.3">
      <c r="A5" s="49"/>
      <c r="B5" s="52"/>
      <c r="C5" s="29">
        <v>2025</v>
      </c>
      <c r="D5" s="29" t="s">
        <v>31</v>
      </c>
      <c r="E5" s="52"/>
      <c r="F5" s="29"/>
      <c r="G5" s="29" t="s">
        <v>36</v>
      </c>
      <c r="H5" s="29" t="s">
        <v>38</v>
      </c>
      <c r="I5" s="34"/>
    </row>
    <row r="6" spans="1:14" ht="15.75" thickBot="1" x14ac:dyDescent="0.3">
      <c r="A6" s="35" t="s">
        <v>9</v>
      </c>
      <c r="B6" s="30">
        <v>724290</v>
      </c>
      <c r="C6" s="30">
        <v>103.232721</v>
      </c>
      <c r="D6" s="30">
        <v>102.215345</v>
      </c>
      <c r="E6" s="30">
        <v>101.930751</v>
      </c>
      <c r="F6" s="30">
        <v>18.453185999999999</v>
      </c>
      <c r="G6" s="30">
        <v>18.453185999999999</v>
      </c>
      <c r="H6" s="30">
        <v>18.453185999999999</v>
      </c>
      <c r="I6" s="36">
        <v>100000656.855</v>
      </c>
      <c r="J6" s="42">
        <f>B6-'Ark1'!B5</f>
        <v>0</v>
      </c>
      <c r="K6" s="42">
        <f>'Ark1'!C5-'Ark2'!C6</f>
        <v>0</v>
      </c>
      <c r="L6" s="43">
        <f>E6-'Ark1'!D5</f>
        <v>0</v>
      </c>
      <c r="M6" s="41">
        <f>F6*1000-'Ark1'!E5</f>
        <v>0</v>
      </c>
      <c r="N6" s="44">
        <f>H6*1000-'Ark1'!F5</f>
        <v>0</v>
      </c>
    </row>
    <row r="7" spans="1:14" ht="15.75" thickBot="1" x14ac:dyDescent="0.3">
      <c r="A7" s="35" t="s">
        <v>2</v>
      </c>
      <c r="B7" s="30">
        <v>504496</v>
      </c>
      <c r="C7" s="30">
        <v>96.832953000000003</v>
      </c>
      <c r="D7" s="30">
        <v>97.703305999999998</v>
      </c>
      <c r="E7" s="30">
        <v>97.594770999999994</v>
      </c>
      <c r="F7" s="30">
        <v>17.309207000000001</v>
      </c>
      <c r="G7" s="30">
        <v>17.638617</v>
      </c>
      <c r="H7" s="30">
        <v>17.668216000000001</v>
      </c>
      <c r="I7" s="36">
        <v>100000656.855</v>
      </c>
      <c r="J7" s="42">
        <f>B7-'Ark1'!B6</f>
        <v>0</v>
      </c>
      <c r="K7" s="42">
        <f>'Ark1'!C6-'Ark2'!C7</f>
        <v>0</v>
      </c>
      <c r="L7" s="43">
        <f>E7-'Ark1'!D6</f>
        <v>0</v>
      </c>
      <c r="M7" s="41">
        <f>F7*1000-'Ark1'!E6</f>
        <v>0</v>
      </c>
      <c r="N7" s="44">
        <f>H7*1000-'Ark1'!F6</f>
        <v>0</v>
      </c>
    </row>
    <row r="8" spans="1:14" ht="26.25" thickBot="1" x14ac:dyDescent="0.3">
      <c r="A8" s="35" t="s">
        <v>3</v>
      </c>
      <c r="B8" s="30">
        <v>272413</v>
      </c>
      <c r="C8" s="30">
        <v>108.11797</v>
      </c>
      <c r="D8" s="30">
        <v>107.052449</v>
      </c>
      <c r="E8" s="30">
        <v>107.23421500000001</v>
      </c>
      <c r="F8" s="30">
        <v>19.326440999999999</v>
      </c>
      <c r="G8" s="30">
        <v>19.326440999999999</v>
      </c>
      <c r="H8" s="30">
        <v>19.413307</v>
      </c>
      <c r="I8" s="36">
        <v>100000656.855</v>
      </c>
      <c r="J8" s="42">
        <f>B8-'Ark1'!B7</f>
        <v>0</v>
      </c>
      <c r="K8" s="42">
        <f>'Ark1'!C7-'Ark2'!C8</f>
        <v>0</v>
      </c>
      <c r="L8" s="43">
        <f>E8-'Ark1'!D7</f>
        <v>0</v>
      </c>
      <c r="M8" s="41">
        <f>F8*1000-'Ark1'!E7</f>
        <v>0</v>
      </c>
      <c r="N8" s="44">
        <f>H8*1000-'Ark1'!F7</f>
        <v>0</v>
      </c>
    </row>
    <row r="9" spans="1:14" ht="15.75" thickBot="1" x14ac:dyDescent="0.3">
      <c r="A9" s="35" t="s">
        <v>4</v>
      </c>
      <c r="B9" s="30">
        <v>243582</v>
      </c>
      <c r="C9" s="30">
        <v>116.739588</v>
      </c>
      <c r="D9" s="30">
        <v>115.5891</v>
      </c>
      <c r="E9" s="30">
        <v>116.574017</v>
      </c>
      <c r="F9" s="30">
        <v>20.867583</v>
      </c>
      <c r="G9" s="30">
        <v>20.867583</v>
      </c>
      <c r="H9" s="30">
        <v>21.104151999999999</v>
      </c>
      <c r="I9" s="36">
        <v>100000656.855</v>
      </c>
      <c r="J9" s="42">
        <f>B9-'Ark1'!B8</f>
        <v>0</v>
      </c>
      <c r="K9" s="42">
        <f>'Ark1'!C8-'Ark2'!C9</f>
        <v>0</v>
      </c>
      <c r="L9" s="43">
        <f>E9-'Ark1'!D8</f>
        <v>0</v>
      </c>
      <c r="M9" s="41">
        <f>F9*1000-'Ark1'!E8</f>
        <v>0</v>
      </c>
      <c r="N9" s="44">
        <f>H9*1000-'Ark1'!F8</f>
        <v>0</v>
      </c>
    </row>
    <row r="10" spans="1:14" ht="15.75" thickBot="1" x14ac:dyDescent="0.3">
      <c r="A10" s="35" t="s">
        <v>18</v>
      </c>
      <c r="B10" s="30">
        <v>314407</v>
      </c>
      <c r="C10" s="30">
        <v>93.938011000000003</v>
      </c>
      <c r="D10" s="30">
        <v>93.012236000000001</v>
      </c>
      <c r="E10" s="30">
        <v>92.753265999999996</v>
      </c>
      <c r="F10" s="30">
        <v>16.791727000000002</v>
      </c>
      <c r="G10" s="30">
        <v>16.791727000000002</v>
      </c>
      <c r="H10" s="30">
        <v>16.791727000000002</v>
      </c>
      <c r="I10" s="36">
        <v>100000656.855</v>
      </c>
      <c r="J10" s="42">
        <f>B10-'Ark1'!B9</f>
        <v>0</v>
      </c>
      <c r="K10" s="42">
        <f>'Ark1'!C9-'Ark2'!C10</f>
        <v>0</v>
      </c>
      <c r="L10" s="43">
        <f>E10-'Ark1'!D9</f>
        <v>0</v>
      </c>
      <c r="M10" s="41">
        <f>F10*1000-'Ark1'!E9</f>
        <v>0</v>
      </c>
      <c r="N10" s="44">
        <f>H10*1000-'Ark1'!F9</f>
        <v>0</v>
      </c>
    </row>
    <row r="11" spans="1:14" ht="15.75" thickBot="1" x14ac:dyDescent="0.3">
      <c r="A11" s="35" t="s">
        <v>19</v>
      </c>
      <c r="B11" s="30">
        <v>740680</v>
      </c>
      <c r="C11" s="30">
        <v>93.938798000000006</v>
      </c>
      <c r="D11" s="30">
        <v>93.013015999999993</v>
      </c>
      <c r="E11" s="30">
        <v>92.754042999999996</v>
      </c>
      <c r="F11" s="30">
        <v>16.791867</v>
      </c>
      <c r="G11" s="30">
        <v>16.791867</v>
      </c>
      <c r="H11" s="30">
        <v>16.791867</v>
      </c>
      <c r="I11" s="36">
        <v>100000656.855</v>
      </c>
      <c r="J11" s="42">
        <f>B11-'Ark1'!B10</f>
        <v>0</v>
      </c>
      <c r="K11" s="42">
        <f>'Ark1'!C10-'Ark2'!C11</f>
        <v>0</v>
      </c>
      <c r="L11" s="43">
        <f>E11-'Ark1'!D10</f>
        <v>0</v>
      </c>
      <c r="M11" s="41">
        <f>F11*1000-'Ark1'!E10</f>
        <v>0</v>
      </c>
      <c r="N11" s="44">
        <f>H11*1000-'Ark1'!F10</f>
        <v>0</v>
      </c>
    </row>
    <row r="12" spans="1:14" ht="15.75" thickBot="1" x14ac:dyDescent="0.3">
      <c r="A12" s="35" t="s">
        <v>20</v>
      </c>
      <c r="B12" s="30">
        <v>271248</v>
      </c>
      <c r="C12" s="30">
        <v>95.899094000000005</v>
      </c>
      <c r="D12" s="30">
        <v>95.172539</v>
      </c>
      <c r="E12" s="30">
        <v>94.907554000000005</v>
      </c>
      <c r="F12" s="30">
        <v>17.142277</v>
      </c>
      <c r="G12" s="30">
        <v>17.181730999999999</v>
      </c>
      <c r="H12" s="30">
        <v>17.181730999999999</v>
      </c>
      <c r="I12" s="36">
        <v>100000656.855</v>
      </c>
      <c r="J12" s="42">
        <f>B12-'Ark1'!B11</f>
        <v>0</v>
      </c>
      <c r="K12" s="42">
        <f>'Ark1'!C11-'Ark2'!C12</f>
        <v>0</v>
      </c>
      <c r="L12" s="43">
        <f>E12-'Ark1'!D11</f>
        <v>0</v>
      </c>
      <c r="M12" s="41">
        <f>F12*1000-'Ark1'!E11</f>
        <v>0</v>
      </c>
      <c r="N12" s="44">
        <f>H12*1000-'Ark1'!F11</f>
        <v>0</v>
      </c>
    </row>
    <row r="13" spans="1:14" ht="15.75" thickBot="1" x14ac:dyDescent="0.3">
      <c r="A13" s="35" t="s">
        <v>6</v>
      </c>
      <c r="B13" s="30">
        <v>377556</v>
      </c>
      <c r="C13" s="30">
        <v>94.118793999999994</v>
      </c>
      <c r="D13" s="30">
        <v>93.191237000000001</v>
      </c>
      <c r="E13" s="30">
        <v>92.931768000000005</v>
      </c>
      <c r="F13" s="30">
        <v>16.824041999999999</v>
      </c>
      <c r="G13" s="30">
        <v>16.824041999999999</v>
      </c>
      <c r="H13" s="30">
        <v>16.824041999999999</v>
      </c>
      <c r="I13" s="36">
        <v>100000656.855</v>
      </c>
      <c r="J13" s="42">
        <f>B13-'Ark1'!B12</f>
        <v>0</v>
      </c>
      <c r="K13" s="42">
        <f>'Ark1'!C12-'Ark2'!C13</f>
        <v>0</v>
      </c>
      <c r="L13" s="43">
        <f>E13-'Ark1'!D12</f>
        <v>0</v>
      </c>
      <c r="M13" s="41">
        <f>F13*1000-'Ark1'!E12</f>
        <v>0</v>
      </c>
      <c r="N13" s="44">
        <f>H13*1000-'Ark1'!F12</f>
        <v>0</v>
      </c>
    </row>
    <row r="14" spans="1:14" ht="15.75" thickBot="1" x14ac:dyDescent="0.3">
      <c r="A14" s="35" t="s">
        <v>21</v>
      </c>
      <c r="B14" s="30">
        <v>258071</v>
      </c>
      <c r="C14" s="30">
        <v>95.019313999999994</v>
      </c>
      <c r="D14" s="30">
        <v>94.082882999999995</v>
      </c>
      <c r="E14" s="30">
        <v>93.820931000000002</v>
      </c>
      <c r="F14" s="30">
        <v>16.985012999999999</v>
      </c>
      <c r="G14" s="30">
        <v>16.985012999999999</v>
      </c>
      <c r="H14" s="30">
        <v>16.985012999999999</v>
      </c>
      <c r="I14" s="36">
        <v>100000656.855</v>
      </c>
      <c r="J14" s="42">
        <f>B14-'Ark1'!B13</f>
        <v>0</v>
      </c>
      <c r="K14" s="42">
        <f>'Ark1'!C13-'Ark2'!C14</f>
        <v>0</v>
      </c>
      <c r="L14" s="43">
        <f>E14-'Ark1'!D13</f>
        <v>0</v>
      </c>
      <c r="M14" s="41">
        <f>F14*1000-'Ark1'!E13</f>
        <v>0</v>
      </c>
      <c r="N14" s="44">
        <f>H14*1000-'Ark1'!F13</f>
        <v>0</v>
      </c>
    </row>
    <row r="15" spans="1:14" ht="15.75" thickBot="1" x14ac:dyDescent="0.3">
      <c r="A15" s="35" t="s">
        <v>22</v>
      </c>
      <c r="B15" s="30">
        <v>177863</v>
      </c>
      <c r="C15" s="30">
        <v>99.367368999999997</v>
      </c>
      <c r="D15" s="30">
        <v>98.388087999999996</v>
      </c>
      <c r="E15" s="30">
        <v>98.114148999999998</v>
      </c>
      <c r="F15" s="30">
        <v>17.762242000000001</v>
      </c>
      <c r="G15" s="30">
        <v>17.762242000000001</v>
      </c>
      <c r="H15" s="30">
        <v>17.762242000000001</v>
      </c>
      <c r="I15" s="36">
        <v>100000656.855</v>
      </c>
      <c r="J15" s="42">
        <f>B15-'Ark1'!B14</f>
        <v>0</v>
      </c>
      <c r="K15" s="42">
        <f>'Ark1'!C14-'Ark2'!C15</f>
        <v>0</v>
      </c>
      <c r="L15" s="43">
        <f>E15-'Ark1'!D14</f>
        <v>0</v>
      </c>
      <c r="M15" s="41">
        <f>F15*1000-'Ark1'!E14</f>
        <v>0</v>
      </c>
      <c r="N15" s="44">
        <f>H15*1000-'Ark1'!F14</f>
        <v>0</v>
      </c>
    </row>
    <row r="16" spans="1:14" ht="15.75" thickBot="1" x14ac:dyDescent="0.3">
      <c r="A16" s="35" t="s">
        <v>7</v>
      </c>
      <c r="B16" s="30">
        <v>322188</v>
      </c>
      <c r="C16" s="30">
        <v>96.927751999999998</v>
      </c>
      <c r="D16" s="30">
        <v>103.553517</v>
      </c>
      <c r="E16" s="30">
        <v>103.30686900000001</v>
      </c>
      <c r="F16" s="30">
        <v>17.326153000000001</v>
      </c>
      <c r="G16" s="30">
        <v>18.694769999999998</v>
      </c>
      <c r="H16" s="30">
        <v>18.702314000000001</v>
      </c>
      <c r="I16" s="36">
        <v>100000656.855</v>
      </c>
      <c r="J16" s="42">
        <f>B16-'Ark1'!B15</f>
        <v>0</v>
      </c>
      <c r="K16" s="42">
        <f>'Ark1'!C15-'Ark2'!C16</f>
        <v>0</v>
      </c>
      <c r="L16" s="43">
        <f>E16-'Ark1'!D15</f>
        <v>0</v>
      </c>
      <c r="M16" s="41">
        <f>F16*1000-'Ark1'!E15</f>
        <v>0</v>
      </c>
      <c r="N16" s="44">
        <f>H16*1000-'Ark1'!F15</f>
        <v>0</v>
      </c>
    </row>
    <row r="17" spans="1:14" ht="15.75" thickBot="1" x14ac:dyDescent="0.3">
      <c r="A17" s="35" t="s">
        <v>8</v>
      </c>
      <c r="B17" s="30">
        <v>655210</v>
      </c>
      <c r="C17" s="30">
        <v>103.90174399999999</v>
      </c>
      <c r="D17" s="30">
        <v>106.088594</v>
      </c>
      <c r="E17" s="30">
        <v>106.28810799999999</v>
      </c>
      <c r="F17" s="30">
        <v>18.572776999999999</v>
      </c>
      <c r="G17" s="30">
        <v>19.152432999999998</v>
      </c>
      <c r="H17" s="30">
        <v>19.242027</v>
      </c>
      <c r="I17" s="36">
        <v>100000656.855</v>
      </c>
      <c r="J17" s="42">
        <f>B17-'Ark1'!B16</f>
        <v>0</v>
      </c>
      <c r="K17" s="42">
        <f>'Ark1'!C16-'Ark2'!C17</f>
        <v>0</v>
      </c>
      <c r="L17" s="43">
        <f>E17-'Ark1'!D16</f>
        <v>0</v>
      </c>
      <c r="M17" s="41">
        <f>F17*1000-'Ark1'!E16</f>
        <v>0</v>
      </c>
      <c r="N17" s="44">
        <f>H17*1000-'Ark1'!F16</f>
        <v>0</v>
      </c>
    </row>
    <row r="18" spans="1:14" ht="26.25" thickBot="1" x14ac:dyDescent="0.3">
      <c r="A18" s="35" t="s">
        <v>5</v>
      </c>
      <c r="B18" s="30">
        <v>486815</v>
      </c>
      <c r="C18" s="30">
        <v>96.373031999999995</v>
      </c>
      <c r="D18" s="30">
        <v>95.397032999999993</v>
      </c>
      <c r="E18" s="30">
        <v>95.733258000000006</v>
      </c>
      <c r="F18" s="30">
        <v>17.226994999999999</v>
      </c>
      <c r="G18" s="30">
        <v>17.222259999999999</v>
      </c>
      <c r="H18" s="30">
        <v>17.331213999999999</v>
      </c>
      <c r="I18" s="36">
        <v>100000656.855</v>
      </c>
      <c r="J18" s="42">
        <f>B18-'Ark1'!B17</f>
        <v>0</v>
      </c>
      <c r="K18" s="42">
        <f>'Ark1'!C17-'Ark2'!C18</f>
        <v>0</v>
      </c>
      <c r="L18" s="43">
        <f>E18-'Ark1'!D17</f>
        <v>0</v>
      </c>
      <c r="M18" s="41">
        <f>F18*1000-'Ark1'!E17</f>
        <v>0</v>
      </c>
      <c r="N18" s="44">
        <f>H18*1000-'Ark1'!F17</f>
        <v>0</v>
      </c>
    </row>
    <row r="19" spans="1:14" ht="15.75" thickBot="1" x14ac:dyDescent="0.3">
      <c r="A19" s="35" t="s">
        <v>23</v>
      </c>
      <c r="B19" s="30">
        <v>170479</v>
      </c>
      <c r="C19" s="30">
        <v>119.867733</v>
      </c>
      <c r="D19" s="30">
        <v>118.68641700000001</v>
      </c>
      <c r="E19" s="30">
        <v>119.74276</v>
      </c>
      <c r="F19" s="30">
        <v>21.426749000000001</v>
      </c>
      <c r="G19" s="30">
        <v>21.426749000000001</v>
      </c>
      <c r="H19" s="30">
        <v>21.677810000000001</v>
      </c>
      <c r="I19" s="36">
        <v>100000656.855</v>
      </c>
      <c r="J19" s="42">
        <f>B19-'Ark1'!B18</f>
        <v>0</v>
      </c>
      <c r="K19" s="42">
        <f>'Ark1'!C18-'Ark2'!C19</f>
        <v>0</v>
      </c>
      <c r="L19" s="43">
        <f>E19-'Ark1'!D18</f>
        <v>0</v>
      </c>
      <c r="M19" s="41">
        <f>F19*1000-'Ark1'!E18</f>
        <v>0</v>
      </c>
      <c r="N19" s="44">
        <f>H19*1000-'Ark1'!F18</f>
        <v>0</v>
      </c>
    </row>
    <row r="20" spans="1:14" x14ac:dyDescent="0.25">
      <c r="A20" s="37" t="s">
        <v>24</v>
      </c>
      <c r="B20" s="38">
        <v>75042</v>
      </c>
      <c r="C20" s="38">
        <v>112.066917</v>
      </c>
      <c r="D20" s="38">
        <v>110.96248</v>
      </c>
      <c r="E20" s="38">
        <v>112.77273700000001</v>
      </c>
      <c r="F20" s="38">
        <v>20.032328</v>
      </c>
      <c r="G20" s="38">
        <v>20.032328</v>
      </c>
      <c r="H20" s="38">
        <v>20.415982</v>
      </c>
      <c r="I20" s="39">
        <v>100000656.855</v>
      </c>
      <c r="J20" s="42">
        <f>B20-'Ark1'!B19</f>
        <v>0</v>
      </c>
      <c r="K20" s="42">
        <f>'Ark1'!C19-'Ark2'!C20</f>
        <v>0</v>
      </c>
      <c r="L20" s="43">
        <f>E20-'Ark1'!D19</f>
        <v>0</v>
      </c>
      <c r="M20" s="41">
        <f>F20*1000-'Ark1'!E19</f>
        <v>0</v>
      </c>
      <c r="N20" s="44">
        <f>H20*1000-'Ark1'!F19</f>
        <v>0</v>
      </c>
    </row>
  </sheetData>
  <mergeCells count="3">
    <mergeCell ref="A3:A5"/>
    <mergeCell ref="B3:B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Joseph Korman</dc:creator>
  <cp:lastModifiedBy>Tormod Reiersen</cp:lastModifiedBy>
  <cp:lastPrinted>2021-04-08T11:50:58Z</cp:lastPrinted>
  <dcterms:created xsi:type="dcterms:W3CDTF">2017-03-17T10:08:36Z</dcterms:created>
  <dcterms:modified xsi:type="dcterms:W3CDTF">2026-05-11T13:44:56Z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2020-03-27T09:45:17.1672899Z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fd1b6b29-beb0-4f29-89ea-bf5a9ce1c6ff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Sissel.Ferstad@kmd.dep.no</vt:lpwstr>
  </property>
  <property fmtid="{D5CDD505-2E9C-101B-9397-08002B2CF9AE}" pid="13" name="MSIP_Label_cd69f2a2-b4aa-47ef-83af-68eaca11b74d_SetDate">
    <vt:lpwstr>2019-05-13T15:18:21.7340433Z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