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REGA\Team Analyse\Distriktsindeksen\Distriktsindeksen - utvikling\Utsendelse - slik brevene faktisk gikk\"/>
    </mc:Choice>
  </mc:AlternateContent>
  <bookViews>
    <workbookView xWindow="0" yWindow="0" windowWidth="20925" windowHeight="10950"/>
  </bookViews>
  <sheets>
    <sheet name="Distriktsindeks" sheetId="4" r:id="rId1"/>
    <sheet name="Trunkeringsgrenser" sheetId="13" r:id="rId2"/>
    <sheet name="Vekter" sheetId="5" r:id="rId3"/>
    <sheet name="Indekserte data" sheetId="8" r:id="rId4"/>
    <sheet name="Trunkerte data" sheetId="7" r:id="rId5"/>
    <sheet name="Indikatorer" sheetId="2" r:id="rId6"/>
    <sheet name="Rådata" sheetId="1" r:id="rId7"/>
    <sheet name="Forklaring" sheetId="14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3" l="1"/>
  <c r="F2" i="13"/>
  <c r="E4" i="13"/>
  <c r="F4" i="13"/>
  <c r="E3" i="13"/>
  <c r="F3" i="13"/>
  <c r="E427" i="7" l="1"/>
  <c r="E426" i="7"/>
  <c r="D427" i="7"/>
  <c r="D426" i="7"/>
  <c r="C427" i="7"/>
  <c r="C426" i="7"/>
  <c r="B2" i="13" l="1"/>
  <c r="B3" i="13"/>
  <c r="B4" i="13"/>
  <c r="E4" i="2" l="1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E3" i="2"/>
  <c r="D3" i="2"/>
  <c r="C3" i="2"/>
  <c r="E426" i="2" l="1"/>
  <c r="E427" i="2"/>
  <c r="D426" i="2"/>
  <c r="D427" i="2"/>
  <c r="C426" i="2"/>
  <c r="C427" i="2"/>
  <c r="C2" i="13" l="1"/>
  <c r="D2" i="13"/>
  <c r="C3" i="13"/>
  <c r="D3" i="13"/>
  <c r="C4" i="13"/>
  <c r="D4" i="13"/>
  <c r="B6" i="5"/>
  <c r="C428" i="7" l="1"/>
  <c r="C6" i="7" l="1"/>
  <c r="C10" i="7"/>
  <c r="C14" i="7"/>
  <c r="C18" i="7"/>
  <c r="C22" i="7"/>
  <c r="C26" i="7"/>
  <c r="C30" i="7"/>
  <c r="C34" i="7"/>
  <c r="C38" i="7"/>
  <c r="C42" i="7"/>
  <c r="C46" i="7"/>
  <c r="C50" i="7"/>
  <c r="C54" i="7"/>
  <c r="C58" i="7"/>
  <c r="C62" i="7"/>
  <c r="C66" i="7"/>
  <c r="C70" i="7"/>
  <c r="C74" i="7"/>
  <c r="C78" i="7"/>
  <c r="C82" i="7"/>
  <c r="C86" i="7"/>
  <c r="C90" i="7"/>
  <c r="C94" i="7"/>
  <c r="C98" i="7"/>
  <c r="C102" i="7"/>
  <c r="C106" i="7"/>
  <c r="C110" i="7"/>
  <c r="C114" i="7"/>
  <c r="C118" i="7"/>
  <c r="C122" i="7"/>
  <c r="C126" i="7"/>
  <c r="C130" i="7"/>
  <c r="C134" i="7"/>
  <c r="C138" i="7"/>
  <c r="C142" i="7"/>
  <c r="C146" i="7"/>
  <c r="C150" i="7"/>
  <c r="C154" i="7"/>
  <c r="C158" i="7"/>
  <c r="C162" i="7"/>
  <c r="C166" i="7"/>
  <c r="C170" i="7"/>
  <c r="C174" i="7"/>
  <c r="C178" i="7"/>
  <c r="C182" i="7"/>
  <c r="C186" i="7"/>
  <c r="C190" i="7"/>
  <c r="C194" i="7"/>
  <c r="C198" i="7"/>
  <c r="C202" i="7"/>
  <c r="C206" i="7"/>
  <c r="C210" i="7"/>
  <c r="C214" i="7"/>
  <c r="C218" i="7"/>
  <c r="C222" i="7"/>
  <c r="C226" i="7"/>
  <c r="C230" i="7"/>
  <c r="C234" i="7"/>
  <c r="C238" i="7"/>
  <c r="C242" i="7"/>
  <c r="C246" i="7"/>
  <c r="C250" i="7"/>
  <c r="C254" i="7"/>
  <c r="C258" i="7"/>
  <c r="C262" i="7"/>
  <c r="C266" i="7"/>
  <c r="C270" i="7"/>
  <c r="C274" i="7"/>
  <c r="C278" i="7"/>
  <c r="C282" i="7"/>
  <c r="C286" i="7"/>
  <c r="C290" i="7"/>
  <c r="C294" i="7"/>
  <c r="C298" i="7"/>
  <c r="C302" i="7"/>
  <c r="C306" i="7"/>
  <c r="C310" i="7"/>
  <c r="C314" i="7"/>
  <c r="C318" i="7"/>
  <c r="C322" i="7"/>
  <c r="C326" i="7"/>
  <c r="C330" i="7"/>
  <c r="C334" i="7"/>
  <c r="C338" i="7"/>
  <c r="C342" i="7"/>
  <c r="C346" i="7"/>
  <c r="C350" i="7"/>
  <c r="C354" i="7"/>
  <c r="C358" i="7"/>
  <c r="C362" i="7"/>
  <c r="C366" i="7"/>
  <c r="C370" i="7"/>
  <c r="C374" i="7"/>
  <c r="C378" i="7"/>
  <c r="C382" i="7"/>
  <c r="C386" i="7"/>
  <c r="C390" i="7"/>
  <c r="C394" i="7"/>
  <c r="C398" i="7"/>
  <c r="C402" i="7"/>
  <c r="C406" i="7"/>
  <c r="C410" i="7"/>
  <c r="C414" i="7"/>
  <c r="C418" i="7"/>
  <c r="C422" i="7"/>
  <c r="C3" i="7"/>
  <c r="C7" i="7"/>
  <c r="C11" i="7"/>
  <c r="C15" i="7"/>
  <c r="C19" i="7"/>
  <c r="C23" i="7"/>
  <c r="C27" i="7"/>
  <c r="C31" i="7"/>
  <c r="C35" i="7"/>
  <c r="C39" i="7"/>
  <c r="C43" i="7"/>
  <c r="C47" i="7"/>
  <c r="C51" i="7"/>
  <c r="C55" i="7"/>
  <c r="C59" i="7"/>
  <c r="C63" i="7"/>
  <c r="C67" i="7"/>
  <c r="C71" i="7"/>
  <c r="C75" i="7"/>
  <c r="C79" i="7"/>
  <c r="C83" i="7"/>
  <c r="C87" i="7"/>
  <c r="C91" i="7"/>
  <c r="C95" i="7"/>
  <c r="C99" i="7"/>
  <c r="C103" i="7"/>
  <c r="C107" i="7"/>
  <c r="C111" i="7"/>
  <c r="C115" i="7"/>
  <c r="C119" i="7"/>
  <c r="C123" i="7"/>
  <c r="C127" i="7"/>
  <c r="C131" i="7"/>
  <c r="C135" i="7"/>
  <c r="C139" i="7"/>
  <c r="C143" i="7"/>
  <c r="C147" i="7"/>
  <c r="C151" i="7"/>
  <c r="C155" i="7"/>
  <c r="C159" i="7"/>
  <c r="C163" i="7"/>
  <c r="C167" i="7"/>
  <c r="C171" i="7"/>
  <c r="C175" i="7"/>
  <c r="C179" i="7"/>
  <c r="C183" i="7"/>
  <c r="C187" i="7"/>
  <c r="C191" i="7"/>
  <c r="C195" i="7"/>
  <c r="C199" i="7"/>
  <c r="C203" i="7"/>
  <c r="C207" i="7"/>
  <c r="C211" i="7"/>
  <c r="C215" i="7"/>
  <c r="C219" i="7"/>
  <c r="C223" i="7"/>
  <c r="C227" i="7"/>
  <c r="C231" i="7"/>
  <c r="C235" i="7"/>
  <c r="C239" i="7"/>
  <c r="C243" i="7"/>
  <c r="C247" i="7"/>
  <c r="C251" i="7"/>
  <c r="C255" i="7"/>
  <c r="C259" i="7"/>
  <c r="C263" i="7"/>
  <c r="C267" i="7"/>
  <c r="C271" i="7"/>
  <c r="C275" i="7"/>
  <c r="C279" i="7"/>
  <c r="C283" i="7"/>
  <c r="C287" i="7"/>
  <c r="C291" i="7"/>
  <c r="C295" i="7"/>
  <c r="C299" i="7"/>
  <c r="C303" i="7"/>
  <c r="C307" i="7"/>
  <c r="C311" i="7"/>
  <c r="C315" i="7"/>
  <c r="C319" i="7"/>
  <c r="C323" i="7"/>
  <c r="C327" i="7"/>
  <c r="C331" i="7"/>
  <c r="C335" i="7"/>
  <c r="C339" i="7"/>
  <c r="C343" i="7"/>
  <c r="C347" i="7"/>
  <c r="C351" i="7"/>
  <c r="C355" i="7"/>
  <c r="C359" i="7"/>
  <c r="C363" i="7"/>
  <c r="C367" i="7"/>
  <c r="C371" i="7"/>
  <c r="C375" i="7"/>
  <c r="C379" i="7"/>
  <c r="C383" i="7"/>
  <c r="C387" i="7"/>
  <c r="C391" i="7"/>
  <c r="C395" i="7"/>
  <c r="C399" i="7"/>
  <c r="C403" i="7"/>
  <c r="C407" i="7"/>
  <c r="C411" i="7"/>
  <c r="C415" i="7"/>
  <c r="C419" i="7"/>
  <c r="C423" i="7"/>
  <c r="C4" i="7"/>
  <c r="C8" i="7"/>
  <c r="C12" i="7"/>
  <c r="C16" i="7"/>
  <c r="C20" i="7"/>
  <c r="C24" i="7"/>
  <c r="C28" i="7"/>
  <c r="C32" i="7"/>
  <c r="C36" i="7"/>
  <c r="C40" i="7"/>
  <c r="C44" i="7"/>
  <c r="C48" i="7"/>
  <c r="C52" i="7"/>
  <c r="C56" i="7"/>
  <c r="C60" i="7"/>
  <c r="C64" i="7"/>
  <c r="C68" i="7"/>
  <c r="C72" i="7"/>
  <c r="C76" i="7"/>
  <c r="C80" i="7"/>
  <c r="C84" i="7"/>
  <c r="C88" i="7"/>
  <c r="C92" i="7"/>
  <c r="C96" i="7"/>
  <c r="C100" i="7"/>
  <c r="C104" i="7"/>
  <c r="C108" i="7"/>
  <c r="C112" i="7"/>
  <c r="C116" i="7"/>
  <c r="C120" i="7"/>
  <c r="C124" i="7"/>
  <c r="C128" i="7"/>
  <c r="C132" i="7"/>
  <c r="C136" i="7"/>
  <c r="C140" i="7"/>
  <c r="C144" i="7"/>
  <c r="C148" i="7"/>
  <c r="C152" i="7"/>
  <c r="C156" i="7"/>
  <c r="C160" i="7"/>
  <c r="C164" i="7"/>
  <c r="C168" i="7"/>
  <c r="C172" i="7"/>
  <c r="C176" i="7"/>
  <c r="C180" i="7"/>
  <c r="C184" i="7"/>
  <c r="C188" i="7"/>
  <c r="C192" i="7"/>
  <c r="C196" i="7"/>
  <c r="C200" i="7"/>
  <c r="C204" i="7"/>
  <c r="C208" i="7"/>
  <c r="C212" i="7"/>
  <c r="C216" i="7"/>
  <c r="C220" i="7"/>
  <c r="C224" i="7"/>
  <c r="C228" i="7"/>
  <c r="C232" i="7"/>
  <c r="C236" i="7"/>
  <c r="C240" i="7"/>
  <c r="C244" i="7"/>
  <c r="C248" i="7"/>
  <c r="C252" i="7"/>
  <c r="C256" i="7"/>
  <c r="C260" i="7"/>
  <c r="C264" i="7"/>
  <c r="C268" i="7"/>
  <c r="C272" i="7"/>
  <c r="C276" i="7"/>
  <c r="C280" i="7"/>
  <c r="C284" i="7"/>
  <c r="C288" i="7"/>
  <c r="C292" i="7"/>
  <c r="C296" i="7"/>
  <c r="C300" i="7"/>
  <c r="C304" i="7"/>
  <c r="C308" i="7"/>
  <c r="C312" i="7"/>
  <c r="C316" i="7"/>
  <c r="C320" i="7"/>
  <c r="C324" i="7"/>
  <c r="C328" i="7"/>
  <c r="C332" i="7"/>
  <c r="C336" i="7"/>
  <c r="C340" i="7"/>
  <c r="C344" i="7"/>
  <c r="C348" i="7"/>
  <c r="C352" i="7"/>
  <c r="C356" i="7"/>
  <c r="C360" i="7"/>
  <c r="C364" i="7"/>
  <c r="C368" i="7"/>
  <c r="C372" i="7"/>
  <c r="C376" i="7"/>
  <c r="C380" i="7"/>
  <c r="C384" i="7"/>
  <c r="C388" i="7"/>
  <c r="C392" i="7"/>
  <c r="C396" i="7"/>
  <c r="C400" i="7"/>
  <c r="C404" i="7"/>
  <c r="C408" i="7"/>
  <c r="C412" i="7"/>
  <c r="C416" i="7"/>
  <c r="C9" i="7"/>
  <c r="C25" i="7"/>
  <c r="C41" i="7"/>
  <c r="C57" i="7"/>
  <c r="C73" i="7"/>
  <c r="C89" i="7"/>
  <c r="C105" i="7"/>
  <c r="C121" i="7"/>
  <c r="C137" i="7"/>
  <c r="C153" i="7"/>
  <c r="C169" i="7"/>
  <c r="C185" i="7"/>
  <c r="C201" i="7"/>
  <c r="C217" i="7"/>
  <c r="C233" i="7"/>
  <c r="C249" i="7"/>
  <c r="C265" i="7"/>
  <c r="C281" i="7"/>
  <c r="C297" i="7"/>
  <c r="C313" i="7"/>
  <c r="C329" i="7"/>
  <c r="C345" i="7"/>
  <c r="C361" i="7"/>
  <c r="C377" i="7"/>
  <c r="C393" i="7"/>
  <c r="C409" i="7"/>
  <c r="C421" i="7"/>
  <c r="C5" i="7"/>
  <c r="C37" i="7"/>
  <c r="C85" i="7"/>
  <c r="C117" i="7"/>
  <c r="C165" i="7"/>
  <c r="C213" i="7"/>
  <c r="C261" i="7"/>
  <c r="C309" i="7"/>
  <c r="C357" i="7"/>
  <c r="C405" i="7"/>
  <c r="C13" i="7"/>
  <c r="C29" i="7"/>
  <c r="C45" i="7"/>
  <c r="C61" i="7"/>
  <c r="C77" i="7"/>
  <c r="C93" i="7"/>
  <c r="C109" i="7"/>
  <c r="C125" i="7"/>
  <c r="C141" i="7"/>
  <c r="C157" i="7"/>
  <c r="C173" i="7"/>
  <c r="C189" i="7"/>
  <c r="C205" i="7"/>
  <c r="C221" i="7"/>
  <c r="C237" i="7"/>
  <c r="C253" i="7"/>
  <c r="C269" i="7"/>
  <c r="C285" i="7"/>
  <c r="C301" i="7"/>
  <c r="C317" i="7"/>
  <c r="C333" i="7"/>
  <c r="C349" i="7"/>
  <c r="C365" i="7"/>
  <c r="C381" i="7"/>
  <c r="C397" i="7"/>
  <c r="C413" i="7"/>
  <c r="C424" i="7"/>
  <c r="C21" i="7"/>
  <c r="C69" i="7"/>
  <c r="C133" i="7"/>
  <c r="C181" i="7"/>
  <c r="C229" i="7"/>
  <c r="C277" i="7"/>
  <c r="C325" i="7"/>
  <c r="C373" i="7"/>
  <c r="C420" i="7"/>
  <c r="C17" i="7"/>
  <c r="C33" i="7"/>
  <c r="C49" i="7"/>
  <c r="C65" i="7"/>
  <c r="C81" i="7"/>
  <c r="C97" i="7"/>
  <c r="C113" i="7"/>
  <c r="C129" i="7"/>
  <c r="C145" i="7"/>
  <c r="C161" i="7"/>
  <c r="C177" i="7"/>
  <c r="C193" i="7"/>
  <c r="C209" i="7"/>
  <c r="C225" i="7"/>
  <c r="C241" i="7"/>
  <c r="C257" i="7"/>
  <c r="C273" i="7"/>
  <c r="C289" i="7"/>
  <c r="C305" i="7"/>
  <c r="C321" i="7"/>
  <c r="C337" i="7"/>
  <c r="C353" i="7"/>
  <c r="C369" i="7"/>
  <c r="C385" i="7"/>
  <c r="C401" i="7"/>
  <c r="C417" i="7"/>
  <c r="C53" i="7"/>
  <c r="C101" i="7"/>
  <c r="C149" i="7"/>
  <c r="C197" i="7"/>
  <c r="C245" i="7"/>
  <c r="C293" i="7"/>
  <c r="C341" i="7"/>
  <c r="C389" i="7"/>
  <c r="E426" i="1"/>
  <c r="F426" i="1"/>
  <c r="G426" i="1"/>
  <c r="E427" i="1"/>
  <c r="F427" i="1"/>
  <c r="G427" i="1"/>
  <c r="E428" i="1"/>
  <c r="F428" i="1"/>
  <c r="G428" i="1"/>
  <c r="E429" i="1"/>
  <c r="F429" i="1"/>
  <c r="G429" i="1"/>
  <c r="E431" i="1"/>
  <c r="F431" i="1"/>
  <c r="G431" i="1"/>
  <c r="E432" i="1"/>
  <c r="F432" i="1"/>
  <c r="G432" i="1"/>
  <c r="E433" i="1"/>
  <c r="F433" i="1"/>
  <c r="G433" i="1"/>
  <c r="E434" i="1"/>
  <c r="F434" i="1"/>
  <c r="G434" i="1"/>
  <c r="E435" i="1"/>
  <c r="F435" i="1"/>
  <c r="G435" i="1"/>
  <c r="E436" i="1"/>
  <c r="F436" i="1"/>
  <c r="G436" i="1"/>
  <c r="C426" i="1"/>
  <c r="C427" i="1"/>
  <c r="C428" i="1"/>
  <c r="C429" i="1"/>
  <c r="C431" i="1"/>
  <c r="C432" i="1"/>
  <c r="C433" i="1"/>
  <c r="C434" i="1"/>
  <c r="C435" i="1"/>
  <c r="C436" i="1"/>
  <c r="C426" i="8" l="1"/>
  <c r="C427" i="8"/>
  <c r="E430" i="1"/>
  <c r="F430" i="1"/>
  <c r="C430" i="1"/>
  <c r="G430" i="1"/>
  <c r="C428" i="8" l="1"/>
  <c r="C6" i="8" l="1"/>
  <c r="C22" i="8"/>
  <c r="C38" i="8"/>
  <c r="C54" i="8"/>
  <c r="D54" i="4" s="1"/>
  <c r="C70" i="8"/>
  <c r="C86" i="8"/>
  <c r="C102" i="8"/>
  <c r="C118" i="8"/>
  <c r="D118" i="4" s="1"/>
  <c r="C134" i="8"/>
  <c r="C150" i="8"/>
  <c r="C166" i="8"/>
  <c r="C182" i="8"/>
  <c r="D182" i="4" s="1"/>
  <c r="C198" i="8"/>
  <c r="C214" i="8"/>
  <c r="C230" i="8"/>
  <c r="C246" i="8"/>
  <c r="D246" i="4" s="1"/>
  <c r="C262" i="8"/>
  <c r="C278" i="8"/>
  <c r="C294" i="8"/>
  <c r="C3" i="8"/>
  <c r="D3" i="4" s="1"/>
  <c r="C19" i="8"/>
  <c r="C35" i="8"/>
  <c r="C51" i="8"/>
  <c r="C67" i="8"/>
  <c r="D67" i="4" s="1"/>
  <c r="C83" i="8"/>
  <c r="C99" i="8"/>
  <c r="C115" i="8"/>
  <c r="C131" i="8"/>
  <c r="D131" i="4" s="1"/>
  <c r="C147" i="8"/>
  <c r="C163" i="8"/>
  <c r="C179" i="8"/>
  <c r="C195" i="8"/>
  <c r="D195" i="4" s="1"/>
  <c r="C211" i="8"/>
  <c r="C227" i="8"/>
  <c r="C243" i="8"/>
  <c r="C259" i="8"/>
  <c r="D259" i="4" s="1"/>
  <c r="C275" i="8"/>
  <c r="C291" i="8"/>
  <c r="C307" i="8"/>
  <c r="C323" i="8"/>
  <c r="D323" i="4" s="1"/>
  <c r="C339" i="8"/>
  <c r="C16" i="8"/>
  <c r="C32" i="8"/>
  <c r="C48" i="8"/>
  <c r="D48" i="4" s="1"/>
  <c r="C64" i="8"/>
  <c r="C80" i="8"/>
  <c r="C96" i="8"/>
  <c r="C112" i="8"/>
  <c r="D112" i="4" s="1"/>
  <c r="C128" i="8"/>
  <c r="C144" i="8"/>
  <c r="C160" i="8"/>
  <c r="C176" i="8"/>
  <c r="D176" i="4" s="1"/>
  <c r="C192" i="8"/>
  <c r="C208" i="8"/>
  <c r="C224" i="8"/>
  <c r="C240" i="8"/>
  <c r="D240" i="4" s="1"/>
  <c r="C256" i="8"/>
  <c r="C272" i="8"/>
  <c r="C288" i="8"/>
  <c r="C304" i="8"/>
  <c r="D304" i="4" s="1"/>
  <c r="C320" i="8"/>
  <c r="C336" i="8"/>
  <c r="C17" i="8"/>
  <c r="C33" i="8"/>
  <c r="D33" i="4" s="1"/>
  <c r="C49" i="8"/>
  <c r="C65" i="8"/>
  <c r="C81" i="8"/>
  <c r="C97" i="8"/>
  <c r="D97" i="4" s="1"/>
  <c r="C113" i="8"/>
  <c r="C129" i="8"/>
  <c r="C145" i="8"/>
  <c r="C161" i="8"/>
  <c r="D161" i="4" s="1"/>
  <c r="C177" i="8"/>
  <c r="C193" i="8"/>
  <c r="C221" i="8"/>
  <c r="C285" i="8"/>
  <c r="D285" i="4" s="1"/>
  <c r="C329" i="8"/>
  <c r="C350" i="8"/>
  <c r="C366" i="8"/>
  <c r="C382" i="8"/>
  <c r="D382" i="4" s="1"/>
  <c r="C398" i="8"/>
  <c r="C414" i="8"/>
  <c r="C225" i="8"/>
  <c r="C289" i="8"/>
  <c r="D289" i="4" s="1"/>
  <c r="C330" i="8"/>
  <c r="C351" i="8"/>
  <c r="C367" i="8"/>
  <c r="C383" i="8"/>
  <c r="D383" i="4" s="1"/>
  <c r="C399" i="8"/>
  <c r="C415" i="8"/>
  <c r="C229" i="8"/>
  <c r="C293" i="8"/>
  <c r="D293" i="4" s="1"/>
  <c r="C333" i="8"/>
  <c r="C352" i="8"/>
  <c r="C368" i="8"/>
  <c r="C384" i="8"/>
  <c r="D384" i="4" s="1"/>
  <c r="C404" i="8"/>
  <c r="C420" i="8"/>
  <c r="C265" i="8"/>
  <c r="C345" i="8"/>
  <c r="D345" i="4" s="1"/>
  <c r="C373" i="8"/>
  <c r="C409" i="8"/>
  <c r="C281" i="8"/>
  <c r="C349" i="8"/>
  <c r="D349" i="4" s="1"/>
  <c r="C381" i="8"/>
  <c r="C413" i="8"/>
  <c r="C10" i="8"/>
  <c r="C26" i="8"/>
  <c r="D26" i="4" s="1"/>
  <c r="C42" i="8"/>
  <c r="C58" i="8"/>
  <c r="C74" i="8"/>
  <c r="C90" i="8"/>
  <c r="D90" i="4" s="1"/>
  <c r="C106" i="8"/>
  <c r="C122" i="8"/>
  <c r="C138" i="8"/>
  <c r="C154" i="8"/>
  <c r="D154" i="4" s="1"/>
  <c r="C170" i="8"/>
  <c r="C186" i="8"/>
  <c r="C202" i="8"/>
  <c r="C218" i="8"/>
  <c r="D218" i="4" s="1"/>
  <c r="C234" i="8"/>
  <c r="C250" i="8"/>
  <c r="C266" i="8"/>
  <c r="C282" i="8"/>
  <c r="D282" i="4" s="1"/>
  <c r="C298" i="8"/>
  <c r="C7" i="8"/>
  <c r="C23" i="8"/>
  <c r="C39" i="8"/>
  <c r="D39" i="4" s="1"/>
  <c r="C55" i="8"/>
  <c r="C71" i="8"/>
  <c r="C87" i="8"/>
  <c r="C103" i="8"/>
  <c r="D103" i="4" s="1"/>
  <c r="C119" i="8"/>
  <c r="C135" i="8"/>
  <c r="C151" i="8"/>
  <c r="C167" i="8"/>
  <c r="D167" i="4" s="1"/>
  <c r="C183" i="8"/>
  <c r="C199" i="8"/>
  <c r="C215" i="8"/>
  <c r="C231" i="8"/>
  <c r="D231" i="4" s="1"/>
  <c r="C247" i="8"/>
  <c r="C263" i="8"/>
  <c r="C279" i="8"/>
  <c r="C295" i="8"/>
  <c r="D295" i="4" s="1"/>
  <c r="C311" i="8"/>
  <c r="C327" i="8"/>
  <c r="C4" i="8"/>
  <c r="C20" i="8"/>
  <c r="D20" i="4" s="1"/>
  <c r="C36" i="8"/>
  <c r="C52" i="8"/>
  <c r="C68" i="8"/>
  <c r="C84" i="8"/>
  <c r="D84" i="4" s="1"/>
  <c r="C100" i="8"/>
  <c r="C116" i="8"/>
  <c r="C132" i="8"/>
  <c r="C148" i="8"/>
  <c r="D148" i="4" s="1"/>
  <c r="C164" i="8"/>
  <c r="C180" i="8"/>
  <c r="C196" i="8"/>
  <c r="C212" i="8"/>
  <c r="D212" i="4" s="1"/>
  <c r="C228" i="8"/>
  <c r="C244" i="8"/>
  <c r="C260" i="8"/>
  <c r="C276" i="8"/>
  <c r="D276" i="4" s="1"/>
  <c r="C292" i="8"/>
  <c r="C308" i="8"/>
  <c r="C324" i="8"/>
  <c r="C5" i="8"/>
  <c r="D5" i="4" s="1"/>
  <c r="C21" i="8"/>
  <c r="C37" i="8"/>
  <c r="C53" i="8"/>
  <c r="C69" i="8"/>
  <c r="D69" i="4" s="1"/>
  <c r="C85" i="8"/>
  <c r="C101" i="8"/>
  <c r="C117" i="8"/>
  <c r="C133" i="8"/>
  <c r="D133" i="4" s="1"/>
  <c r="C149" i="8"/>
  <c r="C165" i="8"/>
  <c r="C181" i="8"/>
  <c r="C197" i="8"/>
  <c r="D197" i="4" s="1"/>
  <c r="C237" i="8"/>
  <c r="C301" i="8"/>
  <c r="C337" i="8"/>
  <c r="C354" i="8"/>
  <c r="D354" i="4" s="1"/>
  <c r="C370" i="8"/>
  <c r="C386" i="8"/>
  <c r="C402" i="8"/>
  <c r="C418" i="8"/>
  <c r="D418" i="4" s="1"/>
  <c r="C241" i="8"/>
  <c r="C305" i="8"/>
  <c r="C338" i="8"/>
  <c r="C355" i="8"/>
  <c r="D355" i="4" s="1"/>
  <c r="C371" i="8"/>
  <c r="C387" i="8"/>
  <c r="C403" i="8"/>
  <c r="C419" i="8"/>
  <c r="D419" i="4" s="1"/>
  <c r="C245" i="8"/>
  <c r="C309" i="8"/>
  <c r="C340" i="8"/>
  <c r="C356" i="8"/>
  <c r="D356" i="4" s="1"/>
  <c r="C372" i="8"/>
  <c r="C388" i="8"/>
  <c r="C408" i="8"/>
  <c r="C424" i="8"/>
  <c r="D424" i="4" s="1"/>
  <c r="C297" i="8"/>
  <c r="C353" i="8"/>
  <c r="C385" i="8"/>
  <c r="C417" i="8"/>
  <c r="D417" i="4" s="1"/>
  <c r="C310" i="8"/>
  <c r="C361" i="8"/>
  <c r="C389" i="8"/>
  <c r="C421" i="8"/>
  <c r="D421" i="4" s="1"/>
  <c r="C14" i="8"/>
  <c r="C30" i="8"/>
  <c r="C46" i="8"/>
  <c r="C62" i="8"/>
  <c r="D62" i="4" s="1"/>
  <c r="C78" i="8"/>
  <c r="C94" i="8"/>
  <c r="C110" i="8"/>
  <c r="C126" i="8"/>
  <c r="D126" i="4" s="1"/>
  <c r="C142" i="8"/>
  <c r="C158" i="8"/>
  <c r="C174" i="8"/>
  <c r="C190" i="8"/>
  <c r="D190" i="4" s="1"/>
  <c r="C206" i="8"/>
  <c r="C222" i="8"/>
  <c r="C238" i="8"/>
  <c r="C254" i="8"/>
  <c r="D254" i="4" s="1"/>
  <c r="C270" i="8"/>
  <c r="C286" i="8"/>
  <c r="C302" i="8"/>
  <c r="C11" i="8"/>
  <c r="D11" i="4" s="1"/>
  <c r="C27" i="8"/>
  <c r="C43" i="8"/>
  <c r="C59" i="8"/>
  <c r="C75" i="8"/>
  <c r="D75" i="4" s="1"/>
  <c r="C91" i="8"/>
  <c r="C107" i="8"/>
  <c r="C123" i="8"/>
  <c r="C139" i="8"/>
  <c r="D139" i="4" s="1"/>
  <c r="C155" i="8"/>
  <c r="C171" i="8"/>
  <c r="C187" i="8"/>
  <c r="C203" i="8"/>
  <c r="D203" i="4" s="1"/>
  <c r="C219" i="8"/>
  <c r="C235" i="8"/>
  <c r="C251" i="8"/>
  <c r="C267" i="8"/>
  <c r="D267" i="4" s="1"/>
  <c r="C283" i="8"/>
  <c r="C299" i="8"/>
  <c r="C315" i="8"/>
  <c r="C331" i="8"/>
  <c r="D331" i="4" s="1"/>
  <c r="C8" i="8"/>
  <c r="C24" i="8"/>
  <c r="C40" i="8"/>
  <c r="C56" i="8"/>
  <c r="D56" i="4" s="1"/>
  <c r="C72" i="8"/>
  <c r="C88" i="8"/>
  <c r="C104" i="8"/>
  <c r="C120" i="8"/>
  <c r="D120" i="4" s="1"/>
  <c r="C136" i="8"/>
  <c r="C152" i="8"/>
  <c r="C168" i="8"/>
  <c r="C184" i="8"/>
  <c r="D184" i="4" s="1"/>
  <c r="C200" i="8"/>
  <c r="C216" i="8"/>
  <c r="C232" i="8"/>
  <c r="C248" i="8"/>
  <c r="D248" i="4" s="1"/>
  <c r="C264" i="8"/>
  <c r="C280" i="8"/>
  <c r="C296" i="8"/>
  <c r="C312" i="8"/>
  <c r="D312" i="4" s="1"/>
  <c r="C328" i="8"/>
  <c r="C9" i="8"/>
  <c r="C25" i="8"/>
  <c r="C41" i="8"/>
  <c r="D41" i="4" s="1"/>
  <c r="C57" i="8"/>
  <c r="C73" i="8"/>
  <c r="C89" i="8"/>
  <c r="C105" i="8"/>
  <c r="D105" i="4" s="1"/>
  <c r="C121" i="8"/>
  <c r="C137" i="8"/>
  <c r="C153" i="8"/>
  <c r="C169" i="8"/>
  <c r="D169" i="4" s="1"/>
  <c r="C185" i="8"/>
  <c r="C201" i="8"/>
  <c r="C253" i="8"/>
  <c r="C313" i="8"/>
  <c r="D313" i="4" s="1"/>
  <c r="C342" i="8"/>
  <c r="C358" i="8"/>
  <c r="C374" i="8"/>
  <c r="C390" i="8"/>
  <c r="D390" i="4" s="1"/>
  <c r="C406" i="8"/>
  <c r="C422" i="8"/>
  <c r="C257" i="8"/>
  <c r="C314" i="8"/>
  <c r="D314" i="4" s="1"/>
  <c r="C343" i="8"/>
  <c r="C359" i="8"/>
  <c r="C375" i="8"/>
  <c r="C391" i="8"/>
  <c r="D391" i="4" s="1"/>
  <c r="C407" i="8"/>
  <c r="C423" i="8"/>
  <c r="C261" i="8"/>
  <c r="C317" i="8"/>
  <c r="D317" i="4" s="1"/>
  <c r="C344" i="8"/>
  <c r="C360" i="8"/>
  <c r="C376" i="8"/>
  <c r="C392" i="8"/>
  <c r="D392" i="4" s="1"/>
  <c r="C412" i="8"/>
  <c r="C217" i="8"/>
  <c r="C318" i="8"/>
  <c r="C357" i="8"/>
  <c r="D357" i="4" s="1"/>
  <c r="C393" i="8"/>
  <c r="C396" i="8"/>
  <c r="C326" i="8"/>
  <c r="C369" i="8"/>
  <c r="D369" i="4" s="1"/>
  <c r="C397" i="8"/>
  <c r="C18" i="8"/>
  <c r="C34" i="8"/>
  <c r="C50" i="8"/>
  <c r="D50" i="4" s="1"/>
  <c r="C66" i="8"/>
  <c r="C82" i="8"/>
  <c r="C98" i="8"/>
  <c r="C114" i="8"/>
  <c r="D114" i="4" s="1"/>
  <c r="C130" i="8"/>
  <c r="C146" i="8"/>
  <c r="C162" i="8"/>
  <c r="C178" i="8"/>
  <c r="D178" i="4" s="1"/>
  <c r="C194" i="8"/>
  <c r="C210" i="8"/>
  <c r="C226" i="8"/>
  <c r="C242" i="8"/>
  <c r="D242" i="4" s="1"/>
  <c r="C258" i="8"/>
  <c r="C274" i="8"/>
  <c r="C290" i="8"/>
  <c r="C306" i="8"/>
  <c r="D306" i="4" s="1"/>
  <c r="C15" i="8"/>
  <c r="C31" i="8"/>
  <c r="C47" i="8"/>
  <c r="C63" i="8"/>
  <c r="D63" i="4" s="1"/>
  <c r="C79" i="8"/>
  <c r="C95" i="8"/>
  <c r="C111" i="8"/>
  <c r="C127" i="8"/>
  <c r="D127" i="4" s="1"/>
  <c r="C143" i="8"/>
  <c r="C159" i="8"/>
  <c r="C175" i="8"/>
  <c r="C191" i="8"/>
  <c r="D191" i="4" s="1"/>
  <c r="C207" i="8"/>
  <c r="C223" i="8"/>
  <c r="C239" i="8"/>
  <c r="C255" i="8"/>
  <c r="D255" i="4" s="1"/>
  <c r="C271" i="8"/>
  <c r="C287" i="8"/>
  <c r="C303" i="8"/>
  <c r="C319" i="8"/>
  <c r="D319" i="4" s="1"/>
  <c r="C335" i="8"/>
  <c r="C12" i="8"/>
  <c r="C28" i="8"/>
  <c r="C44" i="8"/>
  <c r="D44" i="4" s="1"/>
  <c r="C60" i="8"/>
  <c r="C76" i="8"/>
  <c r="C92" i="8"/>
  <c r="C108" i="8"/>
  <c r="D108" i="4" s="1"/>
  <c r="C124" i="8"/>
  <c r="C140" i="8"/>
  <c r="C156" i="8"/>
  <c r="C172" i="8"/>
  <c r="D172" i="4" s="1"/>
  <c r="C188" i="8"/>
  <c r="C204" i="8"/>
  <c r="C220" i="8"/>
  <c r="C236" i="8"/>
  <c r="D236" i="4" s="1"/>
  <c r="C252" i="8"/>
  <c r="C268" i="8"/>
  <c r="C284" i="8"/>
  <c r="C300" i="8"/>
  <c r="D300" i="4" s="1"/>
  <c r="C316" i="8"/>
  <c r="C332" i="8"/>
  <c r="C13" i="8"/>
  <c r="C29" i="8"/>
  <c r="D29" i="4" s="1"/>
  <c r="C45" i="8"/>
  <c r="C61" i="8"/>
  <c r="C77" i="8"/>
  <c r="C93" i="8"/>
  <c r="D93" i="4" s="1"/>
  <c r="C109" i="8"/>
  <c r="C125" i="8"/>
  <c r="C141" i="8"/>
  <c r="C157" i="8"/>
  <c r="D157" i="4" s="1"/>
  <c r="C173" i="8"/>
  <c r="C189" i="8"/>
  <c r="C205" i="8"/>
  <c r="C269" i="8"/>
  <c r="D269" i="4" s="1"/>
  <c r="C321" i="8"/>
  <c r="C346" i="8"/>
  <c r="C362" i="8"/>
  <c r="C378" i="8"/>
  <c r="D378" i="4" s="1"/>
  <c r="C394" i="8"/>
  <c r="C410" i="8"/>
  <c r="C209" i="8"/>
  <c r="C273" i="8"/>
  <c r="D273" i="4" s="1"/>
  <c r="C322" i="8"/>
  <c r="C347" i="8"/>
  <c r="C363" i="8"/>
  <c r="C379" i="8"/>
  <c r="D379" i="4" s="1"/>
  <c r="C395" i="8"/>
  <c r="C411" i="8"/>
  <c r="C213" i="8"/>
  <c r="C277" i="8"/>
  <c r="D277" i="4" s="1"/>
  <c r="C325" i="8"/>
  <c r="C348" i="8"/>
  <c r="C364" i="8"/>
  <c r="C380" i="8"/>
  <c r="D380" i="4" s="1"/>
  <c r="C400" i="8"/>
  <c r="C416" i="8"/>
  <c r="C249" i="8"/>
  <c r="C334" i="8"/>
  <c r="D334" i="4" s="1"/>
  <c r="C365" i="8"/>
  <c r="C401" i="8"/>
  <c r="C233" i="8"/>
  <c r="C341" i="8"/>
  <c r="D341" i="4" s="1"/>
  <c r="C377" i="8"/>
  <c r="C405" i="8"/>
  <c r="D7" i="4"/>
  <c r="D15" i="4"/>
  <c r="D19" i="4"/>
  <c r="D23" i="4"/>
  <c r="D27" i="4"/>
  <c r="D31" i="4"/>
  <c r="D35" i="4"/>
  <c r="D43" i="4"/>
  <c r="D47" i="4"/>
  <c r="D51" i="4"/>
  <c r="D55" i="4"/>
  <c r="D59" i="4"/>
  <c r="D71" i="4"/>
  <c r="D79" i="4"/>
  <c r="D83" i="4"/>
  <c r="D87" i="4"/>
  <c r="D91" i="4"/>
  <c r="D95" i="4"/>
  <c r="D99" i="4"/>
  <c r="D107" i="4"/>
  <c r="D111" i="4"/>
  <c r="D115" i="4"/>
  <c r="D119" i="4"/>
  <c r="D123" i="4"/>
  <c r="D135" i="4"/>
  <c r="D143" i="4"/>
  <c r="D147" i="4"/>
  <c r="D151" i="4"/>
  <c r="D155" i="4"/>
  <c r="D159" i="4"/>
  <c r="D163" i="4"/>
  <c r="D171" i="4"/>
  <c r="D175" i="4"/>
  <c r="D179" i="4"/>
  <c r="D183" i="4"/>
  <c r="D187" i="4"/>
  <c r="D199" i="4"/>
  <c r="D207" i="4"/>
  <c r="D211" i="4"/>
  <c r="D215" i="4"/>
  <c r="D219" i="4"/>
  <c r="D223" i="4"/>
  <c r="D227" i="4"/>
  <c r="D235" i="4"/>
  <c r="D239" i="4"/>
  <c r="D243" i="4"/>
  <c r="D247" i="4"/>
  <c r="D251" i="4"/>
  <c r="D263" i="4"/>
  <c r="D271" i="4"/>
  <c r="D275" i="4"/>
  <c r="D279" i="4"/>
  <c r="D283" i="4"/>
  <c r="D287" i="4"/>
  <c r="D291" i="4"/>
  <c r="D299" i="4"/>
  <c r="D303" i="4"/>
  <c r="D307" i="4"/>
  <c r="D311" i="4"/>
  <c r="D315" i="4"/>
  <c r="D327" i="4"/>
  <c r="D335" i="4"/>
  <c r="D339" i="4"/>
  <c r="D4" i="4"/>
  <c r="D8" i="4"/>
  <c r="D12" i="4"/>
  <c r="D16" i="4"/>
  <c r="D24" i="4"/>
  <c r="D28" i="4"/>
  <c r="D32" i="4"/>
  <c r="D36" i="4"/>
  <c r="D40" i="4"/>
  <c r="D52" i="4"/>
  <c r="D60" i="4"/>
  <c r="D64" i="4"/>
  <c r="D68" i="4"/>
  <c r="D72" i="4"/>
  <c r="D76" i="4"/>
  <c r="D80" i="4"/>
  <c r="D88" i="4"/>
  <c r="D92" i="4"/>
  <c r="D96" i="4"/>
  <c r="D100" i="4"/>
  <c r="D104" i="4"/>
  <c r="D116" i="4"/>
  <c r="D124" i="4"/>
  <c r="D128" i="4"/>
  <c r="D132" i="4"/>
  <c r="D136" i="4"/>
  <c r="D140" i="4"/>
  <c r="D144" i="4"/>
  <c r="D152" i="4"/>
  <c r="D156" i="4"/>
  <c r="D160" i="4"/>
  <c r="D164" i="4"/>
  <c r="D168" i="4"/>
  <c r="D10" i="4"/>
  <c r="D18" i="4"/>
  <c r="D34" i="4"/>
  <c r="D42" i="4"/>
  <c r="D58" i="4"/>
  <c r="D66" i="4"/>
  <c r="D74" i="4"/>
  <c r="D82" i="4"/>
  <c r="D98" i="4"/>
  <c r="D106" i="4"/>
  <c r="D122" i="4"/>
  <c r="D130" i="4"/>
  <c r="D138" i="4"/>
  <c r="D146" i="4"/>
  <c r="D162" i="4"/>
  <c r="D170" i="4"/>
  <c r="D189" i="4"/>
  <c r="D194" i="4"/>
  <c r="D200" i="4"/>
  <c r="D205" i="4"/>
  <c r="D210" i="4"/>
  <c r="D216" i="4"/>
  <c r="D221" i="4"/>
  <c r="D226" i="4"/>
  <c r="D232" i="4"/>
  <c r="D237" i="4"/>
  <c r="D253" i="4"/>
  <c r="D258" i="4"/>
  <c r="D264" i="4"/>
  <c r="D274" i="4"/>
  <c r="D280" i="4"/>
  <c r="D290" i="4"/>
  <c r="D296" i="4"/>
  <c r="D301" i="4"/>
  <c r="D322" i="4"/>
  <c r="D328" i="4"/>
  <c r="D333" i="4"/>
  <c r="D338" i="4"/>
  <c r="D343" i="4"/>
  <c r="D347" i="4"/>
  <c r="D351" i="4"/>
  <c r="D359" i="4"/>
  <c r="D363" i="4"/>
  <c r="D367" i="4"/>
  <c r="D371" i="4"/>
  <c r="D375" i="4"/>
  <c r="D387" i="4"/>
  <c r="D395" i="4"/>
  <c r="D399" i="4"/>
  <c r="D403" i="4"/>
  <c r="D407" i="4"/>
  <c r="D411" i="4"/>
  <c r="D415" i="4"/>
  <c r="D423" i="4"/>
  <c r="D14" i="4"/>
  <c r="D30" i="4"/>
  <c r="D46" i="4"/>
  <c r="D70" i="4"/>
  <c r="D86" i="4"/>
  <c r="D102" i="4"/>
  <c r="D142" i="4"/>
  <c r="D166" i="4"/>
  <c r="D186" i="4"/>
  <c r="D202" i="4"/>
  <c r="D213" i="4"/>
  <c r="D13" i="4"/>
  <c r="D21" i="4"/>
  <c r="D37" i="4"/>
  <c r="D45" i="4"/>
  <c r="D53" i="4"/>
  <c r="D61" i="4"/>
  <c r="D77" i="4"/>
  <c r="D85" i="4"/>
  <c r="D101" i="4"/>
  <c r="D109" i="4"/>
  <c r="D117" i="4"/>
  <c r="D125" i="4"/>
  <c r="D141" i="4"/>
  <c r="D149" i="4"/>
  <c r="D165" i="4"/>
  <c r="D173" i="4"/>
  <c r="D180" i="4"/>
  <c r="D185" i="4"/>
  <c r="D196" i="4"/>
  <c r="D201" i="4"/>
  <c r="D206" i="4"/>
  <c r="D217" i="4"/>
  <c r="D222" i="4"/>
  <c r="D228" i="4"/>
  <c r="D233" i="4"/>
  <c r="D238" i="4"/>
  <c r="D244" i="4"/>
  <c r="D249" i="4"/>
  <c r="D260" i="4"/>
  <c r="D265" i="4"/>
  <c r="D270" i="4"/>
  <c r="D281" i="4"/>
  <c r="D286" i="4"/>
  <c r="D292" i="4"/>
  <c r="D297" i="4"/>
  <c r="D302" i="4"/>
  <c r="D308" i="4"/>
  <c r="D318" i="4"/>
  <c r="D324" i="4"/>
  <c r="D329" i="4"/>
  <c r="D340" i="4"/>
  <c r="D344" i="4"/>
  <c r="D348" i="4"/>
  <c r="D352" i="4"/>
  <c r="D360" i="4"/>
  <c r="D364" i="4"/>
  <c r="D368" i="4"/>
  <c r="D372" i="4"/>
  <c r="D376" i="4"/>
  <c r="D388" i="4"/>
  <c r="D396" i="4"/>
  <c r="D400" i="4"/>
  <c r="D404" i="4"/>
  <c r="D408" i="4"/>
  <c r="D412" i="4"/>
  <c r="D416" i="4"/>
  <c r="D420" i="4"/>
  <c r="D6" i="4"/>
  <c r="D22" i="4"/>
  <c r="D38" i="4"/>
  <c r="D78" i="4"/>
  <c r="D94" i="4"/>
  <c r="D110" i="4"/>
  <c r="D150" i="4"/>
  <c r="D174" i="4"/>
  <c r="D192" i="4"/>
  <c r="D208" i="4"/>
  <c r="D224" i="4"/>
  <c r="D134" i="4"/>
  <c r="D158" i="4"/>
  <c r="D181" i="4"/>
  <c r="D65" i="4"/>
  <c r="D129" i="4"/>
  <c r="D188" i="4"/>
  <c r="D209" i="4"/>
  <c r="D229" i="4"/>
  <c r="D250" i="4"/>
  <c r="D261" i="4"/>
  <c r="D272" i="4"/>
  <c r="D325" i="4"/>
  <c r="D336" i="4"/>
  <c r="D353" i="4"/>
  <c r="D361" i="4"/>
  <c r="D377" i="4"/>
  <c r="D385" i="4"/>
  <c r="D393" i="4"/>
  <c r="D401" i="4"/>
  <c r="D409" i="4"/>
  <c r="D9" i="4"/>
  <c r="D73" i="4"/>
  <c r="D137" i="4"/>
  <c r="D193" i="4"/>
  <c r="D214" i="4"/>
  <c r="D230" i="4"/>
  <c r="D241" i="4"/>
  <c r="D252" i="4"/>
  <c r="D262" i="4"/>
  <c r="D284" i="4"/>
  <c r="D294" i="4"/>
  <c r="D305" i="4"/>
  <c r="D316" i="4"/>
  <c r="D326" i="4"/>
  <c r="D337" i="4"/>
  <c r="D346" i="4"/>
  <c r="D362" i="4"/>
  <c r="D370" i="4"/>
  <c r="D386" i="4"/>
  <c r="D394" i="4"/>
  <c r="D402" i="4"/>
  <c r="D17" i="4"/>
  <c r="D49" i="4"/>
  <c r="D81" i="4"/>
  <c r="D113" i="4"/>
  <c r="D145" i="4"/>
  <c r="D177" i="4"/>
  <c r="D198" i="4"/>
  <c r="D220" i="4"/>
  <c r="D234" i="4"/>
  <c r="D245" i="4"/>
  <c r="D256" i="4"/>
  <c r="D266" i="4"/>
  <c r="D288" i="4"/>
  <c r="D298" i="4"/>
  <c r="D309" i="4"/>
  <c r="D320" i="4"/>
  <c r="D330" i="4"/>
  <c r="D373" i="4"/>
  <c r="D389" i="4"/>
  <c r="D405" i="4"/>
  <c r="D57" i="4"/>
  <c r="D121" i="4"/>
  <c r="D225" i="4"/>
  <c r="D268" i="4"/>
  <c r="D321" i="4"/>
  <c r="D342" i="4"/>
  <c r="D358" i="4"/>
  <c r="D366" i="4"/>
  <c r="D398" i="4"/>
  <c r="D414" i="4"/>
  <c r="D410" i="4"/>
  <c r="D365" i="4"/>
  <c r="D381" i="4"/>
  <c r="D397" i="4"/>
  <c r="D413" i="4"/>
  <c r="D25" i="4"/>
  <c r="D89" i="4"/>
  <c r="D153" i="4"/>
  <c r="D204" i="4"/>
  <c r="D257" i="4"/>
  <c r="D278" i="4"/>
  <c r="D310" i="4"/>
  <c r="D332" i="4"/>
  <c r="D350" i="4"/>
  <c r="D374" i="4"/>
  <c r="D406" i="4"/>
  <c r="D422" i="4"/>
  <c r="E428" i="7"/>
  <c r="E4" i="7"/>
  <c r="E8" i="7"/>
  <c r="E12" i="7"/>
  <c r="E16" i="7"/>
  <c r="E20" i="7"/>
  <c r="E24" i="7"/>
  <c r="E28" i="7"/>
  <c r="E32" i="7"/>
  <c r="E36" i="7"/>
  <c r="E40" i="7"/>
  <c r="E44" i="7"/>
  <c r="E48" i="7"/>
  <c r="E52" i="7"/>
  <c r="E56" i="7"/>
  <c r="E60" i="7"/>
  <c r="E64" i="7"/>
  <c r="E68" i="7"/>
  <c r="E72" i="7"/>
  <c r="E76" i="7"/>
  <c r="E80" i="7"/>
  <c r="E84" i="7"/>
  <c r="E88" i="7"/>
  <c r="E92" i="7"/>
  <c r="E96" i="7"/>
  <c r="E100" i="7"/>
  <c r="E104" i="7"/>
  <c r="E108" i="7"/>
  <c r="E112" i="7"/>
  <c r="E116" i="7"/>
  <c r="E5" i="7"/>
  <c r="E9" i="7"/>
  <c r="E10" i="7"/>
  <c r="E15" i="7"/>
  <c r="E21" i="7"/>
  <c r="E26" i="7"/>
  <c r="E31" i="7"/>
  <c r="E37" i="7"/>
  <c r="E42" i="7"/>
  <c r="E47" i="7"/>
  <c r="E53" i="7"/>
  <c r="E58" i="7"/>
  <c r="E63" i="7"/>
  <c r="E69" i="7"/>
  <c r="E74" i="7"/>
  <c r="E79" i="7"/>
  <c r="E85" i="7"/>
  <c r="E90" i="7"/>
  <c r="E95" i="7"/>
  <c r="E101" i="7"/>
  <c r="E106" i="7"/>
  <c r="E111" i="7"/>
  <c r="E117" i="7"/>
  <c r="E121" i="7"/>
  <c r="E125" i="7"/>
  <c r="E129" i="7"/>
  <c r="E133" i="7"/>
  <c r="E137" i="7"/>
  <c r="E141" i="7"/>
  <c r="E145" i="7"/>
  <c r="E149" i="7"/>
  <c r="E153" i="7"/>
  <c r="E157" i="7"/>
  <c r="E161" i="7"/>
  <c r="E165" i="7"/>
  <c r="E169" i="7"/>
  <c r="E173" i="7"/>
  <c r="E177" i="7"/>
  <c r="E181" i="7"/>
  <c r="E185" i="7"/>
  <c r="E189" i="7"/>
  <c r="E193" i="7"/>
  <c r="E197" i="7"/>
  <c r="E201" i="7"/>
  <c r="E205" i="7"/>
  <c r="E209" i="7"/>
  <c r="E213" i="7"/>
  <c r="E217" i="7"/>
  <c r="E221" i="7"/>
  <c r="E225" i="7"/>
  <c r="E229" i="7"/>
  <c r="E233" i="7"/>
  <c r="E237" i="7"/>
  <c r="E241" i="7"/>
  <c r="E245" i="7"/>
  <c r="E249" i="7"/>
  <c r="E253" i="7"/>
  <c r="E257" i="7"/>
  <c r="E261" i="7"/>
  <c r="E265" i="7"/>
  <c r="E269" i="7"/>
  <c r="E273" i="7"/>
  <c r="E277" i="7"/>
  <c r="E281" i="7"/>
  <c r="E285" i="7"/>
  <c r="E289" i="7"/>
  <c r="E293" i="7"/>
  <c r="E297" i="7"/>
  <c r="E301" i="7"/>
  <c r="E305" i="7"/>
  <c r="E309" i="7"/>
  <c r="E313" i="7"/>
  <c r="E317" i="7"/>
  <c r="E321" i="7"/>
  <c r="E325" i="7"/>
  <c r="E329" i="7"/>
  <c r="E333" i="7"/>
  <c r="E337" i="7"/>
  <c r="E341" i="7"/>
  <c r="E345" i="7"/>
  <c r="E349" i="7"/>
  <c r="E353" i="7"/>
  <c r="E357" i="7"/>
  <c r="E361" i="7"/>
  <c r="E365" i="7"/>
  <c r="E369" i="7"/>
  <c r="E373" i="7"/>
  <c r="E377" i="7"/>
  <c r="E381" i="7"/>
  <c r="E385" i="7"/>
  <c r="E389" i="7"/>
  <c r="E393" i="7"/>
  <c r="E397" i="7"/>
  <c r="E401" i="7"/>
  <c r="E405" i="7"/>
  <c r="E409" i="7"/>
  <c r="E413" i="7"/>
  <c r="E417" i="7"/>
  <c r="E421" i="7"/>
  <c r="E3" i="7"/>
  <c r="E11" i="7"/>
  <c r="E17" i="7"/>
  <c r="E22" i="7"/>
  <c r="E27" i="7"/>
  <c r="E33" i="7"/>
  <c r="E38" i="7"/>
  <c r="E43" i="7"/>
  <c r="E49" i="7"/>
  <c r="E54" i="7"/>
  <c r="E59" i="7"/>
  <c r="E65" i="7"/>
  <c r="E70" i="7"/>
  <c r="E75" i="7"/>
  <c r="E81" i="7"/>
  <c r="E86" i="7"/>
  <c r="E91" i="7"/>
  <c r="E97" i="7"/>
  <c r="E102" i="7"/>
  <c r="E107" i="7"/>
  <c r="E113" i="7"/>
  <c r="E118" i="7"/>
  <c r="E122" i="7"/>
  <c r="E126" i="7"/>
  <c r="E130" i="7"/>
  <c r="E134" i="7"/>
  <c r="E138" i="7"/>
  <c r="E142" i="7"/>
  <c r="E146" i="7"/>
  <c r="E150" i="7"/>
  <c r="E154" i="7"/>
  <c r="E158" i="7"/>
  <c r="E162" i="7"/>
  <c r="E166" i="7"/>
  <c r="E170" i="7"/>
  <c r="E174" i="7"/>
  <c r="E178" i="7"/>
  <c r="E182" i="7"/>
  <c r="E186" i="7"/>
  <c r="E190" i="7"/>
  <c r="E194" i="7"/>
  <c r="E198" i="7"/>
  <c r="E202" i="7"/>
  <c r="E206" i="7"/>
  <c r="E210" i="7"/>
  <c r="E214" i="7"/>
  <c r="E218" i="7"/>
  <c r="E222" i="7"/>
  <c r="E226" i="7"/>
  <c r="E230" i="7"/>
  <c r="E234" i="7"/>
  <c r="E238" i="7"/>
  <c r="E242" i="7"/>
  <c r="E246" i="7"/>
  <c r="E250" i="7"/>
  <c r="E254" i="7"/>
  <c r="E258" i="7"/>
  <c r="E262" i="7"/>
  <c r="E266" i="7"/>
  <c r="E270" i="7"/>
  <c r="E274" i="7"/>
  <c r="E278" i="7"/>
  <c r="E282" i="7"/>
  <c r="E286" i="7"/>
  <c r="E290" i="7"/>
  <c r="E294" i="7"/>
  <c r="E298" i="7"/>
  <c r="E302" i="7"/>
  <c r="E306" i="7"/>
  <c r="E310" i="7"/>
  <c r="E314" i="7"/>
  <c r="E318" i="7"/>
  <c r="E322" i="7"/>
  <c r="E326" i="7"/>
  <c r="E330" i="7"/>
  <c r="E334" i="7"/>
  <c r="E338" i="7"/>
  <c r="E342" i="7"/>
  <c r="E346" i="7"/>
  <c r="E350" i="7"/>
  <c r="E354" i="7"/>
  <c r="E358" i="7"/>
  <c r="E362" i="7"/>
  <c r="E366" i="7"/>
  <c r="E370" i="7"/>
  <c r="E374" i="7"/>
  <c r="E378" i="7"/>
  <c r="E382" i="7"/>
  <c r="E386" i="7"/>
  <c r="E390" i="7"/>
  <c r="E394" i="7"/>
  <c r="E398" i="7"/>
  <c r="E402" i="7"/>
  <c r="E406" i="7"/>
  <c r="E410" i="7"/>
  <c r="E414" i="7"/>
  <c r="E418" i="7"/>
  <c r="E422" i="7"/>
  <c r="E6" i="7"/>
  <c r="E13" i="7"/>
  <c r="E18" i="7"/>
  <c r="E23" i="7"/>
  <c r="E29" i="7"/>
  <c r="E34" i="7"/>
  <c r="E39" i="7"/>
  <c r="E45" i="7"/>
  <c r="E50" i="7"/>
  <c r="E55" i="7"/>
  <c r="E61" i="7"/>
  <c r="E66" i="7"/>
  <c r="E71" i="7"/>
  <c r="E77" i="7"/>
  <c r="E82" i="7"/>
  <c r="E87" i="7"/>
  <c r="E93" i="7"/>
  <c r="E98" i="7"/>
  <c r="E103" i="7"/>
  <c r="E109" i="7"/>
  <c r="E114" i="7"/>
  <c r="E119" i="7"/>
  <c r="E123" i="7"/>
  <c r="E127" i="7"/>
  <c r="E131" i="7"/>
  <c r="E135" i="7"/>
  <c r="E139" i="7"/>
  <c r="E143" i="7"/>
  <c r="E147" i="7"/>
  <c r="E151" i="7"/>
  <c r="E155" i="7"/>
  <c r="E159" i="7"/>
  <c r="E163" i="7"/>
  <c r="E167" i="7"/>
  <c r="E171" i="7"/>
  <c r="E175" i="7"/>
  <c r="E179" i="7"/>
  <c r="E183" i="7"/>
  <c r="E187" i="7"/>
  <c r="E191" i="7"/>
  <c r="E195" i="7"/>
  <c r="E199" i="7"/>
  <c r="E203" i="7"/>
  <c r="E207" i="7"/>
  <c r="E211" i="7"/>
  <c r="E215" i="7"/>
  <c r="E219" i="7"/>
  <c r="E223" i="7"/>
  <c r="E227" i="7"/>
  <c r="E231" i="7"/>
  <c r="E235" i="7"/>
  <c r="E239" i="7"/>
  <c r="E243" i="7"/>
  <c r="E247" i="7"/>
  <c r="E251" i="7"/>
  <c r="E255" i="7"/>
  <c r="E259" i="7"/>
  <c r="E263" i="7"/>
  <c r="E267" i="7"/>
  <c r="E271" i="7"/>
  <c r="E275" i="7"/>
  <c r="E279" i="7"/>
  <c r="E283" i="7"/>
  <c r="E287" i="7"/>
  <c r="E291" i="7"/>
  <c r="E295" i="7"/>
  <c r="E299" i="7"/>
  <c r="E303" i="7"/>
  <c r="E307" i="7"/>
  <c r="E311" i="7"/>
  <c r="E315" i="7"/>
  <c r="E319" i="7"/>
  <c r="E323" i="7"/>
  <c r="E327" i="7"/>
  <c r="E331" i="7"/>
  <c r="E335" i="7"/>
  <c r="E339" i="7"/>
  <c r="E343" i="7"/>
  <c r="E347" i="7"/>
  <c r="E351" i="7"/>
  <c r="E355" i="7"/>
  <c r="E359" i="7"/>
  <c r="E363" i="7"/>
  <c r="E367" i="7"/>
  <c r="E371" i="7"/>
  <c r="E375" i="7"/>
  <c r="E379" i="7"/>
  <c r="E383" i="7"/>
  <c r="E387" i="7"/>
  <c r="E391" i="7"/>
  <c r="E395" i="7"/>
  <c r="E399" i="7"/>
  <c r="E403" i="7"/>
  <c r="E407" i="7"/>
  <c r="E411" i="7"/>
  <c r="E415" i="7"/>
  <c r="E419" i="7"/>
  <c r="E423" i="7"/>
  <c r="E25" i="7"/>
  <c r="E46" i="7"/>
  <c r="E67" i="7"/>
  <c r="E89" i="7"/>
  <c r="E110" i="7"/>
  <c r="E128" i="7"/>
  <c r="E144" i="7"/>
  <c r="E160" i="7"/>
  <c r="E176" i="7"/>
  <c r="E192" i="7"/>
  <c r="E208" i="7"/>
  <c r="E224" i="7"/>
  <c r="E240" i="7"/>
  <c r="E256" i="7"/>
  <c r="E272" i="7"/>
  <c r="E288" i="7"/>
  <c r="E304" i="7"/>
  <c r="E320" i="7"/>
  <c r="E336" i="7"/>
  <c r="E352" i="7"/>
  <c r="E368" i="7"/>
  <c r="E384" i="7"/>
  <c r="E400" i="7"/>
  <c r="E416" i="7"/>
  <c r="E7" i="7"/>
  <c r="E30" i="7"/>
  <c r="E51" i="7"/>
  <c r="E73" i="7"/>
  <c r="E94" i="7"/>
  <c r="E115" i="7"/>
  <c r="E132" i="7"/>
  <c r="E148" i="7"/>
  <c r="E164" i="7"/>
  <c r="E180" i="7"/>
  <c r="E196" i="7"/>
  <c r="E212" i="7"/>
  <c r="E228" i="7"/>
  <c r="E244" i="7"/>
  <c r="E260" i="7"/>
  <c r="E276" i="7"/>
  <c r="E292" i="7"/>
  <c r="E308" i="7"/>
  <c r="E324" i="7"/>
  <c r="E340" i="7"/>
  <c r="E356" i="7"/>
  <c r="E372" i="7"/>
  <c r="E388" i="7"/>
  <c r="E404" i="7"/>
  <c r="E420" i="7"/>
  <c r="E14" i="7"/>
  <c r="E35" i="7"/>
  <c r="E57" i="7"/>
  <c r="E78" i="7"/>
  <c r="E99" i="7"/>
  <c r="E120" i="7"/>
  <c r="E136" i="7"/>
  <c r="E152" i="7"/>
  <c r="E168" i="7"/>
  <c r="E184" i="7"/>
  <c r="E200" i="7"/>
  <c r="E216" i="7"/>
  <c r="E232" i="7"/>
  <c r="E248" i="7"/>
  <c r="E264" i="7"/>
  <c r="E280" i="7"/>
  <c r="E296" i="7"/>
  <c r="E312" i="7"/>
  <c r="E328" i="7"/>
  <c r="E344" i="7"/>
  <c r="E360" i="7"/>
  <c r="E376" i="7"/>
  <c r="E392" i="7"/>
  <c r="E408" i="7"/>
  <c r="E424" i="7"/>
  <c r="E62" i="7"/>
  <c r="E140" i="7"/>
  <c r="E204" i="7"/>
  <c r="E268" i="7"/>
  <c r="E332" i="7"/>
  <c r="E396" i="7"/>
  <c r="E83" i="7"/>
  <c r="E156" i="7"/>
  <c r="E220" i="7"/>
  <c r="E284" i="7"/>
  <c r="E348" i="7"/>
  <c r="E412" i="7"/>
  <c r="E19" i="7"/>
  <c r="E105" i="7"/>
  <c r="E172" i="7"/>
  <c r="E236" i="7"/>
  <c r="E300" i="7"/>
  <c r="E364" i="7"/>
  <c r="E252" i="7"/>
  <c r="E41" i="7"/>
  <c r="E316" i="7"/>
  <c r="E124" i="7"/>
  <c r="E380" i="7"/>
  <c r="E188" i="7"/>
  <c r="E427" i="8" l="1"/>
  <c r="E426" i="8"/>
  <c r="D436" i="1"/>
  <c r="D435" i="1"/>
  <c r="D434" i="1"/>
  <c r="E428" i="8" l="1"/>
  <c r="E3" i="8" s="1"/>
  <c r="D433" i="1"/>
  <c r="D432" i="1"/>
  <c r="D431" i="1"/>
  <c r="D429" i="1"/>
  <c r="D426" i="1"/>
  <c r="D427" i="1"/>
  <c r="D428" i="1"/>
  <c r="E352" i="8" l="1"/>
  <c r="E249" i="8"/>
  <c r="E419" i="8"/>
  <c r="E317" i="8"/>
  <c r="E194" i="8"/>
  <c r="E390" i="8"/>
  <c r="E78" i="8"/>
  <c r="E213" i="8"/>
  <c r="F213" i="4" s="1"/>
  <c r="E296" i="8"/>
  <c r="E40" i="8"/>
  <c r="E416" i="8"/>
  <c r="E334" i="8"/>
  <c r="E227" i="8"/>
  <c r="E387" i="8"/>
  <c r="E295" i="8"/>
  <c r="E130" i="8"/>
  <c r="F130" i="4" s="1"/>
  <c r="E342" i="8"/>
  <c r="E377" i="8"/>
  <c r="E149" i="8"/>
  <c r="E232" i="8"/>
  <c r="E191" i="8"/>
  <c r="E400" i="8"/>
  <c r="E313" i="8"/>
  <c r="E118" i="8"/>
  <c r="F118" i="4" s="1"/>
  <c r="E371" i="8"/>
  <c r="E274" i="8"/>
  <c r="E422" i="8"/>
  <c r="E321" i="8"/>
  <c r="F321" i="4" s="1"/>
  <c r="E303" i="8"/>
  <c r="E85" i="8"/>
  <c r="E168" i="8"/>
  <c r="E127" i="8"/>
  <c r="F127" i="4" s="1"/>
  <c r="E384" i="8"/>
  <c r="E270" i="8"/>
  <c r="E54" i="8"/>
  <c r="F54" i="4" s="1"/>
  <c r="E355" i="8"/>
  <c r="E231" i="8"/>
  <c r="E406" i="8"/>
  <c r="E257" i="8"/>
  <c r="E218" i="8"/>
  <c r="F218" i="4" s="1"/>
  <c r="E21" i="8"/>
  <c r="E104" i="8"/>
  <c r="E63" i="8"/>
  <c r="E235" i="8"/>
  <c r="E14" i="8"/>
  <c r="E361" i="8"/>
  <c r="E282" i="8"/>
  <c r="E154" i="8"/>
  <c r="F154" i="4" s="1"/>
  <c r="E197" i="8"/>
  <c r="E133" i="8"/>
  <c r="E69" i="8"/>
  <c r="E5" i="8"/>
  <c r="E280" i="8"/>
  <c r="E216" i="8"/>
  <c r="E152" i="8"/>
  <c r="E88" i="8"/>
  <c r="F88" i="4" s="1"/>
  <c r="E24" i="8"/>
  <c r="E175" i="8"/>
  <c r="E111" i="8"/>
  <c r="E47" i="8"/>
  <c r="F47" i="4" s="1"/>
  <c r="E368" i="8"/>
  <c r="E291" i="8"/>
  <c r="E182" i="8"/>
  <c r="E403" i="8"/>
  <c r="F403" i="4" s="1"/>
  <c r="E338" i="8"/>
  <c r="E253" i="8"/>
  <c r="E66" i="8"/>
  <c r="E374" i="8"/>
  <c r="E299" i="8"/>
  <c r="E206" i="8"/>
  <c r="E409" i="8"/>
  <c r="E345" i="8"/>
  <c r="F345" i="4" s="1"/>
  <c r="E261" i="8"/>
  <c r="E90" i="8"/>
  <c r="E181" i="8"/>
  <c r="E117" i="8"/>
  <c r="E53" i="8"/>
  <c r="E328" i="8"/>
  <c r="E264" i="8"/>
  <c r="E200" i="8"/>
  <c r="E136" i="8"/>
  <c r="E72" i="8"/>
  <c r="E8" i="8"/>
  <c r="E159" i="8"/>
  <c r="E95" i="8"/>
  <c r="E31" i="8"/>
  <c r="E358" i="8"/>
  <c r="E278" i="8"/>
  <c r="E142" i="8"/>
  <c r="E393" i="8"/>
  <c r="E325" i="8"/>
  <c r="E239" i="8"/>
  <c r="E26" i="8"/>
  <c r="E165" i="8"/>
  <c r="E101" i="8"/>
  <c r="E37" i="8"/>
  <c r="F37" i="4" s="1"/>
  <c r="E312" i="8"/>
  <c r="E248" i="8"/>
  <c r="E184" i="8"/>
  <c r="E120" i="8"/>
  <c r="F120" i="4" s="1"/>
  <c r="E56" i="8"/>
  <c r="E207" i="8"/>
  <c r="E143" i="8"/>
  <c r="F143" i="4" s="1"/>
  <c r="E79" i="8"/>
  <c r="F79" i="4" s="1"/>
  <c r="E15" i="8"/>
  <c r="E380" i="8"/>
  <c r="E329" i="8"/>
  <c r="E265" i="8"/>
  <c r="F265" i="4" s="1"/>
  <c r="E166" i="8"/>
  <c r="E415" i="8"/>
  <c r="E351" i="8"/>
  <c r="F351" i="4" s="1"/>
  <c r="E269" i="8"/>
  <c r="F269" i="4" s="1"/>
  <c r="E114" i="8"/>
  <c r="E386" i="8"/>
  <c r="E337" i="8"/>
  <c r="E230" i="8"/>
  <c r="E62" i="8"/>
  <c r="E357" i="8"/>
  <c r="E298" i="8"/>
  <c r="E234" i="8"/>
  <c r="F234" i="4" s="1"/>
  <c r="E202" i="8"/>
  <c r="E74" i="8"/>
  <c r="E209" i="8"/>
  <c r="E193" i="8"/>
  <c r="F193" i="4" s="1"/>
  <c r="E177" i="8"/>
  <c r="E161" i="8"/>
  <c r="E145" i="8"/>
  <c r="E129" i="8"/>
  <c r="E113" i="8"/>
  <c r="E97" i="8"/>
  <c r="E81" i="8"/>
  <c r="F81" i="4" s="1"/>
  <c r="E65" i="8"/>
  <c r="E49" i="8"/>
  <c r="E33" i="8"/>
  <c r="E17" i="8"/>
  <c r="E340" i="8"/>
  <c r="E324" i="8"/>
  <c r="E308" i="8"/>
  <c r="E292" i="8"/>
  <c r="E276" i="8"/>
  <c r="E260" i="8"/>
  <c r="E244" i="8"/>
  <c r="E228" i="8"/>
  <c r="E212" i="8"/>
  <c r="E196" i="8"/>
  <c r="E180" i="8"/>
  <c r="E164" i="8"/>
  <c r="E148" i="8"/>
  <c r="E132" i="8"/>
  <c r="E116" i="8"/>
  <c r="E100" i="8"/>
  <c r="E84" i="8"/>
  <c r="F84" i="4" s="1"/>
  <c r="E68" i="8"/>
  <c r="E52" i="8"/>
  <c r="E36" i="8"/>
  <c r="E20" i="8"/>
  <c r="F20" i="4" s="1"/>
  <c r="E4" i="8"/>
  <c r="E203" i="8"/>
  <c r="E187" i="8"/>
  <c r="F187" i="4" s="1"/>
  <c r="E171" i="8"/>
  <c r="E155" i="8"/>
  <c r="E139" i="8"/>
  <c r="E123" i="8"/>
  <c r="F123" i="4" s="1"/>
  <c r="E107" i="8"/>
  <c r="F107" i="4" s="1"/>
  <c r="E91" i="8"/>
  <c r="E75" i="8"/>
  <c r="E59" i="8"/>
  <c r="E43" i="8"/>
  <c r="E27" i="8"/>
  <c r="F27" i="4" s="1"/>
  <c r="E11" i="8"/>
  <c r="E396" i="8"/>
  <c r="E348" i="8"/>
  <c r="F348" i="4" s="1"/>
  <c r="E286" i="8"/>
  <c r="E222" i="8"/>
  <c r="E38" i="8"/>
  <c r="E383" i="8"/>
  <c r="E333" i="8"/>
  <c r="E290" i="8"/>
  <c r="E226" i="8"/>
  <c r="E50" i="8"/>
  <c r="F50" i="4" s="1"/>
  <c r="E402" i="8"/>
  <c r="E354" i="8"/>
  <c r="E294" i="8"/>
  <c r="E251" i="8"/>
  <c r="F251" i="4" s="1"/>
  <c r="E126" i="8"/>
  <c r="E405" i="8"/>
  <c r="E373" i="8"/>
  <c r="E319" i="8"/>
  <c r="F319" i="4" s="1"/>
  <c r="E255" i="8"/>
  <c r="E138" i="8"/>
  <c r="E408" i="8"/>
  <c r="F408" i="4" s="1"/>
  <c r="E376" i="8"/>
  <c r="E344" i="8"/>
  <c r="F344" i="4" s="1"/>
  <c r="E302" i="8"/>
  <c r="E259" i="8"/>
  <c r="E238" i="8"/>
  <c r="F238" i="4" s="1"/>
  <c r="E214" i="8"/>
  <c r="E150" i="8"/>
  <c r="E86" i="8"/>
  <c r="E22" i="8"/>
  <c r="F22" i="4" s="1"/>
  <c r="E411" i="8"/>
  <c r="E395" i="8"/>
  <c r="E379" i="8"/>
  <c r="E363" i="8"/>
  <c r="F363" i="4" s="1"/>
  <c r="E347" i="8"/>
  <c r="E327" i="8"/>
  <c r="E306" i="8"/>
  <c r="F306" i="4" s="1"/>
  <c r="E285" i="8"/>
  <c r="E263" i="8"/>
  <c r="E242" i="8"/>
  <c r="E221" i="8"/>
  <c r="E162" i="8"/>
  <c r="F162" i="4" s="1"/>
  <c r="E98" i="8"/>
  <c r="F98" i="4" s="1"/>
  <c r="E34" i="8"/>
  <c r="E414" i="8"/>
  <c r="E398" i="8"/>
  <c r="E382" i="8"/>
  <c r="E366" i="8"/>
  <c r="E350" i="8"/>
  <c r="E331" i="8"/>
  <c r="F331" i="4" s="1"/>
  <c r="E310" i="8"/>
  <c r="E289" i="8"/>
  <c r="E267" i="8"/>
  <c r="F267" i="4" s="1"/>
  <c r="E246" i="8"/>
  <c r="E225" i="8"/>
  <c r="F225" i="4" s="1"/>
  <c r="E174" i="8"/>
  <c r="E110" i="8"/>
  <c r="E46" i="8"/>
  <c r="F46" i="4" s="1"/>
  <c r="E417" i="8"/>
  <c r="F417" i="4" s="1"/>
  <c r="E401" i="8"/>
  <c r="E385" i="8"/>
  <c r="E369" i="8"/>
  <c r="F369" i="4" s="1"/>
  <c r="E353" i="8"/>
  <c r="E335" i="8"/>
  <c r="E314" i="8"/>
  <c r="E293" i="8"/>
  <c r="F293" i="4" s="1"/>
  <c r="E271" i="8"/>
  <c r="F271" i="4" s="1"/>
  <c r="E250" i="8"/>
  <c r="E229" i="8"/>
  <c r="E186" i="8"/>
  <c r="F186" i="4" s="1"/>
  <c r="E122" i="8"/>
  <c r="E58" i="8"/>
  <c r="E6" i="8"/>
  <c r="E205" i="8"/>
  <c r="F205" i="4" s="1"/>
  <c r="E189" i="8"/>
  <c r="E173" i="8"/>
  <c r="E157" i="8"/>
  <c r="F157" i="4" s="1"/>
  <c r="E141" i="8"/>
  <c r="E125" i="8"/>
  <c r="F125" i="4" s="1"/>
  <c r="E109" i="8"/>
  <c r="E93" i="8"/>
  <c r="E77" i="8"/>
  <c r="F77" i="4" s="1"/>
  <c r="E61" i="8"/>
  <c r="E45" i="8"/>
  <c r="E29" i="8"/>
  <c r="E13" i="8"/>
  <c r="E336" i="8"/>
  <c r="E320" i="8"/>
  <c r="E304" i="8"/>
  <c r="E288" i="8"/>
  <c r="F288" i="4" s="1"/>
  <c r="E272" i="8"/>
  <c r="E256" i="8"/>
  <c r="E240" i="8"/>
  <c r="F240" i="4" s="1"/>
  <c r="E224" i="8"/>
  <c r="F224" i="4" s="1"/>
  <c r="E208" i="8"/>
  <c r="E192" i="8"/>
  <c r="E176" i="8"/>
  <c r="F176" i="4" s="1"/>
  <c r="E160" i="8"/>
  <c r="F160" i="4" s="1"/>
  <c r="E144" i="8"/>
  <c r="E128" i="8"/>
  <c r="E112" i="8"/>
  <c r="F112" i="4" s="1"/>
  <c r="E96" i="8"/>
  <c r="F96" i="4" s="1"/>
  <c r="E80" i="8"/>
  <c r="E64" i="8"/>
  <c r="E48" i="8"/>
  <c r="E32" i="8"/>
  <c r="F32" i="4" s="1"/>
  <c r="E16" i="8"/>
  <c r="F16" i="4" s="1"/>
  <c r="E215" i="8"/>
  <c r="E199" i="8"/>
  <c r="E183" i="8"/>
  <c r="F183" i="4" s="1"/>
  <c r="E167" i="8"/>
  <c r="E151" i="8"/>
  <c r="E135" i="8"/>
  <c r="F135" i="4" s="1"/>
  <c r="E119" i="8"/>
  <c r="E103" i="8"/>
  <c r="F103" i="4" s="1"/>
  <c r="E87" i="8"/>
  <c r="E71" i="8"/>
  <c r="E55" i="8"/>
  <c r="E39" i="8"/>
  <c r="E23" i="8"/>
  <c r="E7" i="8"/>
  <c r="F7" i="4" s="1"/>
  <c r="E412" i="8"/>
  <c r="F412" i="4" s="1"/>
  <c r="E364" i="8"/>
  <c r="E307" i="8"/>
  <c r="E243" i="8"/>
  <c r="E102" i="8"/>
  <c r="E399" i="8"/>
  <c r="E367" i="8"/>
  <c r="E311" i="8"/>
  <c r="E247" i="8"/>
  <c r="F247" i="4" s="1"/>
  <c r="E178" i="8"/>
  <c r="E418" i="8"/>
  <c r="E370" i="8"/>
  <c r="E315" i="8"/>
  <c r="F315" i="4" s="1"/>
  <c r="E273" i="8"/>
  <c r="F273" i="4" s="1"/>
  <c r="E190" i="8"/>
  <c r="E421" i="8"/>
  <c r="F421" i="4" s="1"/>
  <c r="E389" i="8"/>
  <c r="F389" i="4" s="1"/>
  <c r="E341" i="8"/>
  <c r="E277" i="8"/>
  <c r="E10" i="8"/>
  <c r="E424" i="8"/>
  <c r="F424" i="4" s="1"/>
  <c r="E392" i="8"/>
  <c r="F392" i="4" s="1"/>
  <c r="E360" i="8"/>
  <c r="E323" i="8"/>
  <c r="F323" i="4" s="1"/>
  <c r="E281" i="8"/>
  <c r="E420" i="8"/>
  <c r="E404" i="8"/>
  <c r="E388" i="8"/>
  <c r="E372" i="8"/>
  <c r="F372" i="4" s="1"/>
  <c r="E356" i="8"/>
  <c r="E339" i="8"/>
  <c r="E318" i="8"/>
  <c r="F318" i="4" s="1"/>
  <c r="E297" i="8"/>
  <c r="F297" i="4" s="1"/>
  <c r="E275" i="8"/>
  <c r="F275" i="4" s="1"/>
  <c r="E254" i="8"/>
  <c r="E233" i="8"/>
  <c r="E198" i="8"/>
  <c r="E134" i="8"/>
  <c r="E70" i="8"/>
  <c r="E423" i="8"/>
  <c r="F423" i="4" s="1"/>
  <c r="E407" i="8"/>
  <c r="E391" i="8"/>
  <c r="F391" i="4" s="1"/>
  <c r="E375" i="8"/>
  <c r="E359" i="8"/>
  <c r="E343" i="8"/>
  <c r="E322" i="8"/>
  <c r="F322" i="4" s="1"/>
  <c r="E301" i="8"/>
  <c r="E279" i="8"/>
  <c r="F279" i="4" s="1"/>
  <c r="E258" i="8"/>
  <c r="E237" i="8"/>
  <c r="E210" i="8"/>
  <c r="E146" i="8"/>
  <c r="F146" i="4" s="1"/>
  <c r="E82" i="8"/>
  <c r="F82" i="4" s="1"/>
  <c r="E18" i="8"/>
  <c r="F18" i="4" s="1"/>
  <c r="E410" i="8"/>
  <c r="E394" i="8"/>
  <c r="E378" i="8"/>
  <c r="F378" i="4" s="1"/>
  <c r="E362" i="8"/>
  <c r="E346" i="8"/>
  <c r="E326" i="8"/>
  <c r="E305" i="8"/>
  <c r="E283" i="8"/>
  <c r="E262" i="8"/>
  <c r="E241" i="8"/>
  <c r="E219" i="8"/>
  <c r="E158" i="8"/>
  <c r="E94" i="8"/>
  <c r="E30" i="8"/>
  <c r="E413" i="8"/>
  <c r="F413" i="4" s="1"/>
  <c r="E397" i="8"/>
  <c r="E381" i="8"/>
  <c r="E365" i="8"/>
  <c r="E349" i="8"/>
  <c r="E330" i="8"/>
  <c r="E309" i="8"/>
  <c r="E287" i="8"/>
  <c r="E266" i="8"/>
  <c r="E245" i="8"/>
  <c r="E223" i="8"/>
  <c r="E170" i="8"/>
  <c r="E106" i="8"/>
  <c r="F106" i="4" s="1"/>
  <c r="E42" i="8"/>
  <c r="F42" i="4" s="1"/>
  <c r="E217" i="8"/>
  <c r="E201" i="8"/>
  <c r="F201" i="4" s="1"/>
  <c r="E185" i="8"/>
  <c r="E169" i="8"/>
  <c r="E153" i="8"/>
  <c r="E137" i="8"/>
  <c r="F137" i="4" s="1"/>
  <c r="E121" i="8"/>
  <c r="E105" i="8"/>
  <c r="F105" i="4" s="1"/>
  <c r="E89" i="8"/>
  <c r="E73" i="8"/>
  <c r="E57" i="8"/>
  <c r="E41" i="8"/>
  <c r="E25" i="8"/>
  <c r="E9" i="8"/>
  <c r="F9" i="4" s="1"/>
  <c r="E332" i="8"/>
  <c r="E316" i="8"/>
  <c r="E300" i="8"/>
  <c r="E284" i="8"/>
  <c r="E268" i="8"/>
  <c r="E252" i="8"/>
  <c r="E236" i="8"/>
  <c r="E220" i="8"/>
  <c r="F220" i="4" s="1"/>
  <c r="E204" i="8"/>
  <c r="E188" i="8"/>
  <c r="F188" i="4" s="1"/>
  <c r="E172" i="8"/>
  <c r="E156" i="8"/>
  <c r="E140" i="8"/>
  <c r="E124" i="8"/>
  <c r="F124" i="4" s="1"/>
  <c r="E108" i="8"/>
  <c r="E92" i="8"/>
  <c r="E76" i="8"/>
  <c r="E60" i="8"/>
  <c r="E44" i="8"/>
  <c r="E28" i="8"/>
  <c r="E12" i="8"/>
  <c r="E211" i="8"/>
  <c r="F211" i="4" s="1"/>
  <c r="E195" i="8"/>
  <c r="E179" i="8"/>
  <c r="E163" i="8"/>
  <c r="E147" i="8"/>
  <c r="E131" i="8"/>
  <c r="E115" i="8"/>
  <c r="F115" i="4" s="1"/>
  <c r="E99" i="8"/>
  <c r="E83" i="8"/>
  <c r="F83" i="4" s="1"/>
  <c r="E67" i="8"/>
  <c r="F67" i="4" s="1"/>
  <c r="E51" i="8"/>
  <c r="F51" i="4" s="1"/>
  <c r="E35" i="8"/>
  <c r="F35" i="4" s="1"/>
  <c r="E19" i="8"/>
  <c r="F377" i="4"/>
  <c r="F291" i="4"/>
  <c r="F274" i="4"/>
  <c r="F386" i="4"/>
  <c r="F422" i="4"/>
  <c r="F151" i="4"/>
  <c r="F342" i="4"/>
  <c r="F299" i="4"/>
  <c r="F410" i="4"/>
  <c r="F367" i="4"/>
  <c r="F90" i="4"/>
  <c r="F371" i="4"/>
  <c r="F307" i="4"/>
  <c r="F286" i="4"/>
  <c r="F222" i="4"/>
  <c r="F158" i="4"/>
  <c r="F94" i="4"/>
  <c r="F17" i="4"/>
  <c r="F328" i="4"/>
  <c r="F280" i="4"/>
  <c r="F264" i="4"/>
  <c r="F216" i="4"/>
  <c r="F72" i="4"/>
  <c r="F40" i="4"/>
  <c r="F24" i="4"/>
  <c r="F8" i="4"/>
  <c r="F210" i="4"/>
  <c r="F338" i="4"/>
  <c r="F418" i="4"/>
  <c r="F395" i="4"/>
  <c r="F353" i="4"/>
  <c r="F242" i="4"/>
  <c r="F301" i="4"/>
  <c r="F166" i="4"/>
  <c r="F145" i="4"/>
  <c r="F59" i="4"/>
  <c r="F405" i="4"/>
  <c r="F298" i="4"/>
  <c r="F191" i="4"/>
  <c r="F85" i="4"/>
  <c r="F14" i="4"/>
  <c r="F409" i="4"/>
  <c r="F387" i="4"/>
  <c r="F366" i="4"/>
  <c r="F302" i="4"/>
  <c r="F217" i="4"/>
  <c r="F195" i="4"/>
  <c r="F131" i="4"/>
  <c r="F89" i="4"/>
  <c r="F29" i="4"/>
  <c r="F404" i="4"/>
  <c r="F260" i="4"/>
  <c r="F196" i="4"/>
  <c r="F180" i="4"/>
  <c r="F36" i="4"/>
  <c r="F4" i="4"/>
  <c r="F253" i="4"/>
  <c r="F375" i="4"/>
  <c r="F61" i="4"/>
  <c r="F333" i="4"/>
  <c r="F358" i="4"/>
  <c r="F194" i="4"/>
  <c r="F109" i="4"/>
  <c r="F289" i="4"/>
  <c r="F203" i="4"/>
  <c r="F161" i="4"/>
  <c r="F139" i="4"/>
  <c r="F97" i="4"/>
  <c r="F75" i="4"/>
  <c r="F31" i="4"/>
  <c r="F399" i="4"/>
  <c r="F357" i="4"/>
  <c r="F335" i="4"/>
  <c r="F314" i="4"/>
  <c r="F250" i="4"/>
  <c r="F229" i="4"/>
  <c r="F165" i="4"/>
  <c r="F122" i="4"/>
  <c r="F101" i="4"/>
  <c r="F58" i="4"/>
  <c r="F6" i="4"/>
  <c r="F382" i="4"/>
  <c r="F339" i="4"/>
  <c r="F254" i="4"/>
  <c r="F233" i="4"/>
  <c r="F190" i="4"/>
  <c r="F169" i="4"/>
  <c r="F126" i="4"/>
  <c r="F41" i="4"/>
  <c r="F11" i="4"/>
  <c r="F25" i="4"/>
  <c r="F416" i="4"/>
  <c r="F400" i="4"/>
  <c r="F384" i="4"/>
  <c r="F368" i="4"/>
  <c r="F352" i="4"/>
  <c r="F336" i="4"/>
  <c r="F320" i="4"/>
  <c r="F272" i="4"/>
  <c r="F256" i="4"/>
  <c r="F208" i="4"/>
  <c r="F192" i="4"/>
  <c r="F144" i="4"/>
  <c r="F128" i="4"/>
  <c r="F80" i="4"/>
  <c r="F64" i="4"/>
  <c r="D430" i="1"/>
  <c r="F310" i="4" l="1"/>
  <c r="F148" i="4"/>
  <c r="F212" i="4"/>
  <c r="F152" i="4"/>
  <c r="F76" i="4"/>
  <c r="F48" i="4"/>
  <c r="F401" i="4"/>
  <c r="F397" i="4"/>
  <c r="F68" i="4"/>
  <c r="F132" i="4"/>
  <c r="F324" i="4"/>
  <c r="F388" i="4"/>
  <c r="F174" i="4"/>
  <c r="F259" i="4"/>
  <c r="F277" i="4"/>
  <c r="F362" i="4"/>
  <c r="F38" i="4"/>
  <c r="F209" i="4"/>
  <c r="F294" i="4"/>
  <c r="F411" i="4"/>
  <c r="F327" i="4"/>
  <c r="F136" i="4"/>
  <c r="F200" i="4"/>
  <c r="F33" i="4"/>
  <c r="F179" i="4"/>
  <c r="F350" i="4"/>
  <c r="F111" i="4"/>
  <c r="F197" i="4"/>
  <c r="F282" i="4"/>
  <c r="F43" i="4"/>
  <c r="F129" i="4"/>
  <c r="F214" i="4"/>
  <c r="F349" i="4"/>
  <c r="F231" i="4"/>
  <c r="F295" i="4"/>
  <c r="F60" i="4"/>
  <c r="F252" i="4"/>
  <c r="F316" i="4"/>
  <c r="F380" i="4"/>
  <c r="F21" i="4"/>
  <c r="F78" i="4"/>
  <c r="F163" i="4"/>
  <c r="F249" i="4"/>
  <c r="F334" i="4"/>
  <c r="F419" i="4"/>
  <c r="F95" i="4"/>
  <c r="F181" i="4"/>
  <c r="F266" i="4"/>
  <c r="F23" i="4"/>
  <c r="F113" i="4"/>
  <c r="F198" i="4"/>
  <c r="F283" i="4"/>
  <c r="F87" i="4"/>
  <c r="F390" i="4"/>
  <c r="F285" i="4"/>
  <c r="F141" i="4"/>
  <c r="F354" i="4"/>
  <c r="F361" i="4"/>
  <c r="F207" i="4"/>
  <c r="F370" i="4"/>
  <c r="F365" i="4"/>
  <c r="F276" i="4"/>
  <c r="F340" i="4"/>
  <c r="F19" i="4"/>
  <c r="F110" i="4"/>
  <c r="F281" i="4"/>
  <c r="F383" i="4"/>
  <c r="F230" i="4"/>
  <c r="F215" i="4"/>
  <c r="F71" i="4"/>
  <c r="F381" i="4"/>
  <c r="F133" i="4"/>
  <c r="F303" i="4"/>
  <c r="F65" i="4"/>
  <c r="F150" i="4"/>
  <c r="F235" i="4"/>
  <c r="F237" i="4"/>
  <c r="F93" i="4"/>
  <c r="F290" i="4"/>
  <c r="F407" i="4"/>
  <c r="F12" i="4"/>
  <c r="F140" i="4"/>
  <c r="F204" i="4"/>
  <c r="F268" i="4"/>
  <c r="F332" i="4"/>
  <c r="F396" i="4"/>
  <c r="F3" i="4"/>
  <c r="F99" i="4"/>
  <c r="F185" i="4"/>
  <c r="F270" i="4"/>
  <c r="F355" i="4"/>
  <c r="F30" i="4"/>
  <c r="F117" i="4"/>
  <c r="F202" i="4"/>
  <c r="F287" i="4"/>
  <c r="F373" i="4"/>
  <c r="F49" i="4"/>
  <c r="F134" i="4"/>
  <c r="F219" i="4"/>
  <c r="F305" i="4"/>
  <c r="F173" i="4"/>
  <c r="F26" i="4"/>
  <c r="F359" i="4"/>
  <c r="F226" i="4"/>
  <c r="F317" i="4"/>
  <c r="F39" i="4"/>
  <c r="F246" i="4"/>
  <c r="F100" i="4"/>
  <c r="F164" i="4"/>
  <c r="F228" i="4"/>
  <c r="F292" i="4"/>
  <c r="F356" i="4"/>
  <c r="F420" i="4"/>
  <c r="F63" i="4"/>
  <c r="F149" i="4"/>
  <c r="F337" i="4"/>
  <c r="F104" i="4"/>
  <c r="F168" i="4"/>
  <c r="F232" i="4"/>
  <c r="F296" i="4"/>
  <c r="F360" i="4"/>
  <c r="F393" i="4"/>
  <c r="F69" i="4"/>
  <c r="F239" i="4"/>
  <c r="F325" i="4"/>
  <c r="F86" i="4"/>
  <c r="F171" i="4"/>
  <c r="F257" i="4"/>
  <c r="F178" i="4"/>
  <c r="F34" i="4"/>
  <c r="F28" i="4"/>
  <c r="F92" i="4"/>
  <c r="F156" i="4"/>
  <c r="F284" i="4"/>
  <c r="F121" i="4"/>
  <c r="F206" i="4"/>
  <c r="F53" i="4"/>
  <c r="F138" i="4"/>
  <c r="F223" i="4"/>
  <c r="F309" i="4"/>
  <c r="F394" i="4"/>
  <c r="F70" i="4"/>
  <c r="F155" i="4"/>
  <c r="F241" i="4"/>
  <c r="F326" i="4"/>
  <c r="F258" i="4"/>
  <c r="F114" i="4"/>
  <c r="F402" i="4"/>
  <c r="F311" i="4"/>
  <c r="F167" i="4"/>
  <c r="F304" i="4"/>
  <c r="F62" i="4"/>
  <c r="F147" i="4"/>
  <c r="F182" i="4"/>
  <c r="F221" i="4"/>
  <c r="F385" i="4"/>
  <c r="F52" i="4"/>
  <c r="F116" i="4"/>
  <c r="F244" i="4"/>
  <c r="F308" i="4"/>
  <c r="F13" i="4"/>
  <c r="F153" i="4"/>
  <c r="F170" i="4"/>
  <c r="F255" i="4"/>
  <c r="F341" i="4"/>
  <c r="F102" i="4"/>
  <c r="F45" i="4"/>
  <c r="F189" i="4"/>
  <c r="F56" i="4"/>
  <c r="F184" i="4"/>
  <c r="F248" i="4"/>
  <c r="F312" i="4"/>
  <c r="F376" i="4"/>
  <c r="F73" i="4"/>
  <c r="F243" i="4"/>
  <c r="F329" i="4"/>
  <c r="F414" i="4"/>
  <c r="F175" i="4"/>
  <c r="F261" i="4"/>
  <c r="F346" i="4"/>
  <c r="F15" i="4"/>
  <c r="F278" i="4"/>
  <c r="F66" i="4"/>
  <c r="F379" i="4"/>
  <c r="F263" i="4"/>
  <c r="F119" i="4"/>
  <c r="F406" i="4"/>
  <c r="F44" i="4"/>
  <c r="F108" i="4"/>
  <c r="F172" i="4"/>
  <c r="F236" i="4"/>
  <c r="F300" i="4"/>
  <c r="F364" i="4"/>
  <c r="F5" i="4"/>
  <c r="F57" i="4"/>
  <c r="F142" i="4"/>
  <c r="F227" i="4"/>
  <c r="F313" i="4"/>
  <c r="F398" i="4"/>
  <c r="F74" i="4"/>
  <c r="F159" i="4"/>
  <c r="F245" i="4"/>
  <c r="F330" i="4"/>
  <c r="F415" i="4"/>
  <c r="F91" i="4"/>
  <c r="F177" i="4"/>
  <c r="F262" i="4"/>
  <c r="F347" i="4"/>
  <c r="F343" i="4"/>
  <c r="F199" i="4"/>
  <c r="F55" i="4"/>
  <c r="F374" i="4"/>
  <c r="F10" i="4"/>
  <c r="D428" i="7"/>
  <c r="D3" i="7"/>
  <c r="D7" i="7"/>
  <c r="D11" i="7"/>
  <c r="D15" i="7"/>
  <c r="D19" i="7"/>
  <c r="D23" i="7"/>
  <c r="D27" i="7"/>
  <c r="D31" i="7"/>
  <c r="D35" i="7"/>
  <c r="D39" i="7"/>
  <c r="D43" i="7"/>
  <c r="D47" i="7"/>
  <c r="D51" i="7"/>
  <c r="D55" i="7"/>
  <c r="D59" i="7"/>
  <c r="D63" i="7"/>
  <c r="D67" i="7"/>
  <c r="D71" i="7"/>
  <c r="D75" i="7"/>
  <c r="D79" i="7"/>
  <c r="D83" i="7"/>
  <c r="D87" i="7"/>
  <c r="D91" i="7"/>
  <c r="D95" i="7"/>
  <c r="D99" i="7"/>
  <c r="D103" i="7"/>
  <c r="D107" i="7"/>
  <c r="D111" i="7"/>
  <c r="D115" i="7"/>
  <c r="D119" i="7"/>
  <c r="D123" i="7"/>
  <c r="D127" i="7"/>
  <c r="D131" i="7"/>
  <c r="D135" i="7"/>
  <c r="D139" i="7"/>
  <c r="D143" i="7"/>
  <c r="D147" i="7"/>
  <c r="D151" i="7"/>
  <c r="D155" i="7"/>
  <c r="D159" i="7"/>
  <c r="D163" i="7"/>
  <c r="D167" i="7"/>
  <c r="D171" i="7"/>
  <c r="D175" i="7"/>
  <c r="D179" i="7"/>
  <c r="D183" i="7"/>
  <c r="D187" i="7"/>
  <c r="D191" i="7"/>
  <c r="D195" i="7"/>
  <c r="D199" i="7"/>
  <c r="D203" i="7"/>
  <c r="D207" i="7"/>
  <c r="D211" i="7"/>
  <c r="D215" i="7"/>
  <c r="D219" i="7"/>
  <c r="D223" i="7"/>
  <c r="D227" i="7"/>
  <c r="D231" i="7"/>
  <c r="D235" i="7"/>
  <c r="D239" i="7"/>
  <c r="D243" i="7"/>
  <c r="D247" i="7"/>
  <c r="D251" i="7"/>
  <c r="D255" i="7"/>
  <c r="D259" i="7"/>
  <c r="D263" i="7"/>
  <c r="D267" i="7"/>
  <c r="D271" i="7"/>
  <c r="D275" i="7"/>
  <c r="D279" i="7"/>
  <c r="D283" i="7"/>
  <c r="D287" i="7"/>
  <c r="D291" i="7"/>
  <c r="D295" i="7"/>
  <c r="D299" i="7"/>
  <c r="D303" i="7"/>
  <c r="D307" i="7"/>
  <c r="D311" i="7"/>
  <c r="D315" i="7"/>
  <c r="D319" i="7"/>
  <c r="D323" i="7"/>
  <c r="D327" i="7"/>
  <c r="D331" i="7"/>
  <c r="D335" i="7"/>
  <c r="D339" i="7"/>
  <c r="D343" i="7"/>
  <c r="D347" i="7"/>
  <c r="D351" i="7"/>
  <c r="D355" i="7"/>
  <c r="D359" i="7"/>
  <c r="D363" i="7"/>
  <c r="D367" i="7"/>
  <c r="D371" i="7"/>
  <c r="D375" i="7"/>
  <c r="D379" i="7"/>
  <c r="D383" i="7"/>
  <c r="D387" i="7"/>
  <c r="D391" i="7"/>
  <c r="D395" i="7"/>
  <c r="D399" i="7"/>
  <c r="D403" i="7"/>
  <c r="D407" i="7"/>
  <c r="D411" i="7"/>
  <c r="D415" i="7"/>
  <c r="D419" i="7"/>
  <c r="D423" i="7"/>
  <c r="D4" i="7"/>
  <c r="D8" i="7"/>
  <c r="D12" i="7"/>
  <c r="D16" i="7"/>
  <c r="D20" i="7"/>
  <c r="D24" i="7"/>
  <c r="D28" i="7"/>
  <c r="D32" i="7"/>
  <c r="D36" i="7"/>
  <c r="D40" i="7"/>
  <c r="D44" i="7"/>
  <c r="D48" i="7"/>
  <c r="D52" i="7"/>
  <c r="D56" i="7"/>
  <c r="D60" i="7"/>
  <c r="D64" i="7"/>
  <c r="D68" i="7"/>
  <c r="D72" i="7"/>
  <c r="D76" i="7"/>
  <c r="D80" i="7"/>
  <c r="D84" i="7"/>
  <c r="D88" i="7"/>
  <c r="D92" i="7"/>
  <c r="D96" i="7"/>
  <c r="D100" i="7"/>
  <c r="D104" i="7"/>
  <c r="D108" i="7"/>
  <c r="D112" i="7"/>
  <c r="D116" i="7"/>
  <c r="D120" i="7"/>
  <c r="D124" i="7"/>
  <c r="D128" i="7"/>
  <c r="D132" i="7"/>
  <c r="D136" i="7"/>
  <c r="D140" i="7"/>
  <c r="D144" i="7"/>
  <c r="D148" i="7"/>
  <c r="D152" i="7"/>
  <c r="D156" i="7"/>
  <c r="D160" i="7"/>
  <c r="D164" i="7"/>
  <c r="D168" i="7"/>
  <c r="D172" i="7"/>
  <c r="D176" i="7"/>
  <c r="D180" i="7"/>
  <c r="D184" i="7"/>
  <c r="D188" i="7"/>
  <c r="D192" i="7"/>
  <c r="D196" i="7"/>
  <c r="D200" i="7"/>
  <c r="D204" i="7"/>
  <c r="D208" i="7"/>
  <c r="D212" i="7"/>
  <c r="D216" i="7"/>
  <c r="D220" i="7"/>
  <c r="D224" i="7"/>
  <c r="D228" i="7"/>
  <c r="D232" i="7"/>
  <c r="D236" i="7"/>
  <c r="D240" i="7"/>
  <c r="D244" i="7"/>
  <c r="D248" i="7"/>
  <c r="D252" i="7"/>
  <c r="D256" i="7"/>
  <c r="D260" i="7"/>
  <c r="D264" i="7"/>
  <c r="D268" i="7"/>
  <c r="D272" i="7"/>
  <c r="D276" i="7"/>
  <c r="D280" i="7"/>
  <c r="D284" i="7"/>
  <c r="D288" i="7"/>
  <c r="D292" i="7"/>
  <c r="D296" i="7"/>
  <c r="D300" i="7"/>
  <c r="D304" i="7"/>
  <c r="D308" i="7"/>
  <c r="D312" i="7"/>
  <c r="D316" i="7"/>
  <c r="D320" i="7"/>
  <c r="D324" i="7"/>
  <c r="D328" i="7"/>
  <c r="D332" i="7"/>
  <c r="D336" i="7"/>
  <c r="D340" i="7"/>
  <c r="D344" i="7"/>
  <c r="D348" i="7"/>
  <c r="D352" i="7"/>
  <c r="D356" i="7"/>
  <c r="D360" i="7"/>
  <c r="D364" i="7"/>
  <c r="D368" i="7"/>
  <c r="D372" i="7"/>
  <c r="D376" i="7"/>
  <c r="D380" i="7"/>
  <c r="D384" i="7"/>
  <c r="D388" i="7"/>
  <c r="D392" i="7"/>
  <c r="D396" i="7"/>
  <c r="D400" i="7"/>
  <c r="D404" i="7"/>
  <c r="D408" i="7"/>
  <c r="D412" i="7"/>
  <c r="D416" i="7"/>
  <c r="D420" i="7"/>
  <c r="D424" i="7"/>
  <c r="D5" i="7"/>
  <c r="D9" i="7"/>
  <c r="D13" i="7"/>
  <c r="D17" i="7"/>
  <c r="D21" i="7"/>
  <c r="D25" i="7"/>
  <c r="D29" i="7"/>
  <c r="D33" i="7"/>
  <c r="D37" i="7"/>
  <c r="D41" i="7"/>
  <c r="D45" i="7"/>
  <c r="D49" i="7"/>
  <c r="D53" i="7"/>
  <c r="D57" i="7"/>
  <c r="D61" i="7"/>
  <c r="D65" i="7"/>
  <c r="D69" i="7"/>
  <c r="D73" i="7"/>
  <c r="D77" i="7"/>
  <c r="D81" i="7"/>
  <c r="D85" i="7"/>
  <c r="D89" i="7"/>
  <c r="D93" i="7"/>
  <c r="D97" i="7"/>
  <c r="D101" i="7"/>
  <c r="D105" i="7"/>
  <c r="D109" i="7"/>
  <c r="D113" i="7"/>
  <c r="D117" i="7"/>
  <c r="D121" i="7"/>
  <c r="D125" i="7"/>
  <c r="D129" i="7"/>
  <c r="D133" i="7"/>
  <c r="D137" i="7"/>
  <c r="D141" i="7"/>
  <c r="D145" i="7"/>
  <c r="D149" i="7"/>
  <c r="D153" i="7"/>
  <c r="D157" i="7"/>
  <c r="D161" i="7"/>
  <c r="D165" i="7"/>
  <c r="D169" i="7"/>
  <c r="D173" i="7"/>
  <c r="D177" i="7"/>
  <c r="D181" i="7"/>
  <c r="D185" i="7"/>
  <c r="D189" i="7"/>
  <c r="D193" i="7"/>
  <c r="D197" i="7"/>
  <c r="D201" i="7"/>
  <c r="D205" i="7"/>
  <c r="D209" i="7"/>
  <c r="D213" i="7"/>
  <c r="D217" i="7"/>
  <c r="D221" i="7"/>
  <c r="D225" i="7"/>
  <c r="D229" i="7"/>
  <c r="D233" i="7"/>
  <c r="D237" i="7"/>
  <c r="D241" i="7"/>
  <c r="D245" i="7"/>
  <c r="D249" i="7"/>
  <c r="D253" i="7"/>
  <c r="D257" i="7"/>
  <c r="D261" i="7"/>
  <c r="D265" i="7"/>
  <c r="D269" i="7"/>
  <c r="D273" i="7"/>
  <c r="D277" i="7"/>
  <c r="D281" i="7"/>
  <c r="D285" i="7"/>
  <c r="D289" i="7"/>
  <c r="D293" i="7"/>
  <c r="D297" i="7"/>
  <c r="D301" i="7"/>
  <c r="D305" i="7"/>
  <c r="D309" i="7"/>
  <c r="D313" i="7"/>
  <c r="D317" i="7"/>
  <c r="D321" i="7"/>
  <c r="D325" i="7"/>
  <c r="D329" i="7"/>
  <c r="D333" i="7"/>
  <c r="D337" i="7"/>
  <c r="D341" i="7"/>
  <c r="D345" i="7"/>
  <c r="D349" i="7"/>
  <c r="D353" i="7"/>
  <c r="D357" i="7"/>
  <c r="D361" i="7"/>
  <c r="D365" i="7"/>
  <c r="D369" i="7"/>
  <c r="D373" i="7"/>
  <c r="D377" i="7"/>
  <c r="D381" i="7"/>
  <c r="D385" i="7"/>
  <c r="D389" i="7"/>
  <c r="D393" i="7"/>
  <c r="D397" i="7"/>
  <c r="D401" i="7"/>
  <c r="D405" i="7"/>
  <c r="D409" i="7"/>
  <c r="D413" i="7"/>
  <c r="D417" i="7"/>
  <c r="D421" i="7"/>
  <c r="D14" i="7"/>
  <c r="D30" i="7"/>
  <c r="D46" i="7"/>
  <c r="D62" i="7"/>
  <c r="D78" i="7"/>
  <c r="D94" i="7"/>
  <c r="D110" i="7"/>
  <c r="D126" i="7"/>
  <c r="D142" i="7"/>
  <c r="D158" i="7"/>
  <c r="D174" i="7"/>
  <c r="D190" i="7"/>
  <c r="D206" i="7"/>
  <c r="D222" i="7"/>
  <c r="D238" i="7"/>
  <c r="D254" i="7"/>
  <c r="D270" i="7"/>
  <c r="D286" i="7"/>
  <c r="D302" i="7"/>
  <c r="D318" i="7"/>
  <c r="D334" i="7"/>
  <c r="D350" i="7"/>
  <c r="D366" i="7"/>
  <c r="D382" i="7"/>
  <c r="D398" i="7"/>
  <c r="D414" i="7"/>
  <c r="D18" i="7"/>
  <c r="D34" i="7"/>
  <c r="D50" i="7"/>
  <c r="D66" i="7"/>
  <c r="D82" i="7"/>
  <c r="D98" i="7"/>
  <c r="D114" i="7"/>
  <c r="D130" i="7"/>
  <c r="D146" i="7"/>
  <c r="D162" i="7"/>
  <c r="D178" i="7"/>
  <c r="D194" i="7"/>
  <c r="D210" i="7"/>
  <c r="D226" i="7"/>
  <c r="D242" i="7"/>
  <c r="D258" i="7"/>
  <c r="D274" i="7"/>
  <c r="D290" i="7"/>
  <c r="D306" i="7"/>
  <c r="D322" i="7"/>
  <c r="D338" i="7"/>
  <c r="D354" i="7"/>
  <c r="D370" i="7"/>
  <c r="D386" i="7"/>
  <c r="D402" i="7"/>
  <c r="D418" i="7"/>
  <c r="D6" i="7"/>
  <c r="D22" i="7"/>
  <c r="D38" i="7"/>
  <c r="D54" i="7"/>
  <c r="D70" i="7"/>
  <c r="D86" i="7"/>
  <c r="D102" i="7"/>
  <c r="D118" i="7"/>
  <c r="D134" i="7"/>
  <c r="D150" i="7"/>
  <c r="D166" i="7"/>
  <c r="D182" i="7"/>
  <c r="D198" i="7"/>
  <c r="D214" i="7"/>
  <c r="D230" i="7"/>
  <c r="D246" i="7"/>
  <c r="D262" i="7"/>
  <c r="D278" i="7"/>
  <c r="D294" i="7"/>
  <c r="D310" i="7"/>
  <c r="D326" i="7"/>
  <c r="D342" i="7"/>
  <c r="D358" i="7"/>
  <c r="D374" i="7"/>
  <c r="D390" i="7"/>
  <c r="D406" i="7"/>
  <c r="D422" i="7"/>
  <c r="D42" i="7"/>
  <c r="D106" i="7"/>
  <c r="D170" i="7"/>
  <c r="D234" i="7"/>
  <c r="D298" i="7"/>
  <c r="D362" i="7"/>
  <c r="D26" i="7"/>
  <c r="D154" i="7"/>
  <c r="D282" i="7"/>
  <c r="D410" i="7"/>
  <c r="D58" i="7"/>
  <c r="D122" i="7"/>
  <c r="D186" i="7"/>
  <c r="D250" i="7"/>
  <c r="D314" i="7"/>
  <c r="D378" i="7"/>
  <c r="D10" i="7"/>
  <c r="D74" i="7"/>
  <c r="D138" i="7"/>
  <c r="D202" i="7"/>
  <c r="D266" i="7"/>
  <c r="D330" i="7"/>
  <c r="D394" i="7"/>
  <c r="D90" i="7"/>
  <c r="D218" i="7"/>
  <c r="D346" i="7"/>
  <c r="D426" i="8" l="1"/>
  <c r="D427" i="8"/>
  <c r="D428" i="8" l="1"/>
  <c r="D5" i="8" s="1"/>
  <c r="E5" i="4" s="1"/>
  <c r="D347" i="8" l="1"/>
  <c r="D283" i="8"/>
  <c r="D412" i="8"/>
  <c r="E412" i="4" s="1"/>
  <c r="D219" i="8"/>
  <c r="E219" i="4" s="1"/>
  <c r="C219" i="4" s="1"/>
  <c r="D409" i="8"/>
  <c r="E409" i="4" s="1"/>
  <c r="C409" i="4" s="1"/>
  <c r="D155" i="8"/>
  <c r="D391" i="8"/>
  <c r="D388" i="8"/>
  <c r="D267" i="8"/>
  <c r="E267" i="4" s="1"/>
  <c r="C267" i="4" s="1"/>
  <c r="D203" i="8"/>
  <c r="E203" i="4" s="1"/>
  <c r="D411" i="8"/>
  <c r="D315" i="8"/>
  <c r="D187" i="8"/>
  <c r="E187" i="4" s="1"/>
  <c r="C187" i="4" s="1"/>
  <c r="D123" i="8"/>
  <c r="E123" i="4" s="1"/>
  <c r="C123" i="4" s="1"/>
  <c r="D331" i="8"/>
  <c r="D139" i="8"/>
  <c r="E139" i="4" s="1"/>
  <c r="D413" i="8"/>
  <c r="D379" i="8"/>
  <c r="D251" i="8"/>
  <c r="E251" i="4" s="1"/>
  <c r="D392" i="8"/>
  <c r="E392" i="4" s="1"/>
  <c r="D389" i="8"/>
  <c r="E389" i="4" s="1"/>
  <c r="C389" i="4" s="1"/>
  <c r="D363" i="8"/>
  <c r="D299" i="8"/>
  <c r="D235" i="8"/>
  <c r="E235" i="4" s="1"/>
  <c r="C235" i="4" s="1"/>
  <c r="D171" i="8"/>
  <c r="E171" i="4" s="1"/>
  <c r="C171" i="4" s="1"/>
  <c r="D105" i="8"/>
  <c r="D84" i="8"/>
  <c r="E84" i="4" s="1"/>
  <c r="D62" i="8"/>
  <c r="E62" i="4" s="1"/>
  <c r="C62" i="4" s="1"/>
  <c r="D38" i="8"/>
  <c r="E38" i="4" s="1"/>
  <c r="C38" i="4" s="1"/>
  <c r="D418" i="8"/>
  <c r="E418" i="4" s="1"/>
  <c r="D402" i="8"/>
  <c r="E402" i="4" s="1"/>
  <c r="D386" i="8"/>
  <c r="E386" i="4" s="1"/>
  <c r="C386" i="4" s="1"/>
  <c r="D370" i="8"/>
  <c r="E370" i="4" s="1"/>
  <c r="C370" i="4" s="1"/>
  <c r="D354" i="8"/>
  <c r="E354" i="4" s="1"/>
  <c r="D338" i="8"/>
  <c r="D322" i="8"/>
  <c r="E322" i="4" s="1"/>
  <c r="C322" i="4" s="1"/>
  <c r="D306" i="8"/>
  <c r="E306" i="4" s="1"/>
  <c r="C306" i="4" s="1"/>
  <c r="D290" i="8"/>
  <c r="D274" i="8"/>
  <c r="D258" i="8"/>
  <c r="E258" i="4" s="1"/>
  <c r="C258" i="4" s="1"/>
  <c r="D242" i="8"/>
  <c r="E242" i="4" s="1"/>
  <c r="C242" i="4" s="1"/>
  <c r="D226" i="8"/>
  <c r="E226" i="4" s="1"/>
  <c r="C226" i="4" s="1"/>
  <c r="D210" i="8"/>
  <c r="E210" i="4" s="1"/>
  <c r="D194" i="8"/>
  <c r="E194" i="4" s="1"/>
  <c r="C194" i="4" s="1"/>
  <c r="D178" i="8"/>
  <c r="E178" i="4" s="1"/>
  <c r="C178" i="4" s="1"/>
  <c r="D162" i="8"/>
  <c r="E162" i="4" s="1"/>
  <c r="C162" i="4" s="1"/>
  <c r="D146" i="8"/>
  <c r="D130" i="8"/>
  <c r="E130" i="4" s="1"/>
  <c r="C130" i="4" s="1"/>
  <c r="D114" i="8"/>
  <c r="E114" i="4" s="1"/>
  <c r="C114" i="4" s="1"/>
  <c r="D93" i="8"/>
  <c r="D72" i="8"/>
  <c r="E72" i="4" s="1"/>
  <c r="D50" i="8"/>
  <c r="E50" i="4" s="1"/>
  <c r="C50" i="4" s="1"/>
  <c r="D21" i="8"/>
  <c r="E21" i="4" s="1"/>
  <c r="C21" i="4" s="1"/>
  <c r="D365" i="8"/>
  <c r="E365" i="4" s="1"/>
  <c r="C365" i="4" s="1"/>
  <c r="D349" i="8"/>
  <c r="E349" i="4" s="1"/>
  <c r="D333" i="8"/>
  <c r="E333" i="4" s="1"/>
  <c r="C333" i="4" s="1"/>
  <c r="D317" i="8"/>
  <c r="E317" i="4" s="1"/>
  <c r="C317" i="4" s="1"/>
  <c r="D301" i="8"/>
  <c r="E301" i="4" s="1"/>
  <c r="C301" i="4" s="1"/>
  <c r="D285" i="8"/>
  <c r="E285" i="4" s="1"/>
  <c r="D269" i="8"/>
  <c r="E269" i="4" s="1"/>
  <c r="D253" i="8"/>
  <c r="E253" i="4" s="1"/>
  <c r="C253" i="4" s="1"/>
  <c r="D237" i="8"/>
  <c r="E237" i="4" s="1"/>
  <c r="C237" i="4" s="1"/>
  <c r="D221" i="8"/>
  <c r="E221" i="4" s="1"/>
  <c r="D205" i="8"/>
  <c r="E205" i="4" s="1"/>
  <c r="C205" i="4" s="1"/>
  <c r="D189" i="8"/>
  <c r="E189" i="4" s="1"/>
  <c r="C189" i="4" s="1"/>
  <c r="D173" i="8"/>
  <c r="E173" i="4" s="1"/>
  <c r="C173" i="4" s="1"/>
  <c r="D157" i="8"/>
  <c r="E157" i="4" s="1"/>
  <c r="D141" i="8"/>
  <c r="E141" i="4" s="1"/>
  <c r="C141" i="4" s="1"/>
  <c r="D125" i="8"/>
  <c r="E125" i="4" s="1"/>
  <c r="D108" i="8"/>
  <c r="D86" i="8"/>
  <c r="D65" i="8"/>
  <c r="E65" i="4" s="1"/>
  <c r="C65" i="4" s="1"/>
  <c r="D42" i="8"/>
  <c r="E42" i="4" s="1"/>
  <c r="C42" i="4" s="1"/>
  <c r="D376" i="8"/>
  <c r="D360" i="8"/>
  <c r="D344" i="8"/>
  <c r="E344" i="4" s="1"/>
  <c r="C344" i="4" s="1"/>
  <c r="D328" i="8"/>
  <c r="E328" i="4" s="1"/>
  <c r="C328" i="4" s="1"/>
  <c r="D312" i="8"/>
  <c r="E312" i="4" s="1"/>
  <c r="C312" i="4" s="1"/>
  <c r="D296" i="8"/>
  <c r="D280" i="8"/>
  <c r="E280" i="4" s="1"/>
  <c r="D264" i="8"/>
  <c r="E264" i="4" s="1"/>
  <c r="C264" i="4" s="1"/>
  <c r="D248" i="8"/>
  <c r="D232" i="8"/>
  <c r="D216" i="8"/>
  <c r="E216" i="4" s="1"/>
  <c r="C216" i="4" s="1"/>
  <c r="D200" i="8"/>
  <c r="E200" i="4" s="1"/>
  <c r="C200" i="4" s="1"/>
  <c r="D184" i="8"/>
  <c r="D168" i="8"/>
  <c r="D152" i="8"/>
  <c r="E152" i="4" s="1"/>
  <c r="C152" i="4" s="1"/>
  <c r="D136" i="8"/>
  <c r="E136" i="4" s="1"/>
  <c r="C136" i="4" s="1"/>
  <c r="D120" i="8"/>
  <c r="E120" i="4" s="1"/>
  <c r="C120" i="4" s="1"/>
  <c r="D101" i="8"/>
  <c r="D80" i="8"/>
  <c r="E80" i="4" s="1"/>
  <c r="C80" i="4" s="1"/>
  <c r="D58" i="8"/>
  <c r="E58" i="4" s="1"/>
  <c r="C58" i="4" s="1"/>
  <c r="D33" i="8"/>
  <c r="E33" i="4" s="1"/>
  <c r="C33" i="4" s="1"/>
  <c r="D40" i="8"/>
  <c r="E40" i="4" s="1"/>
  <c r="D24" i="8"/>
  <c r="D8" i="8"/>
  <c r="E8" i="4" s="1"/>
  <c r="C8" i="4" s="1"/>
  <c r="D103" i="8"/>
  <c r="D87" i="8"/>
  <c r="E87" i="4" s="1"/>
  <c r="D71" i="8"/>
  <c r="E71" i="4" s="1"/>
  <c r="C71" i="4" s="1"/>
  <c r="D55" i="8"/>
  <c r="E55" i="4" s="1"/>
  <c r="C55" i="4" s="1"/>
  <c r="D39" i="8"/>
  <c r="E39" i="4" s="1"/>
  <c r="C39" i="4" s="1"/>
  <c r="D23" i="8"/>
  <c r="E23" i="4" s="1"/>
  <c r="D7" i="8"/>
  <c r="E7" i="4" s="1"/>
  <c r="C7" i="4" s="1"/>
  <c r="D6" i="8"/>
  <c r="E6" i="4" s="1"/>
  <c r="C6" i="4" s="1"/>
  <c r="D408" i="8"/>
  <c r="E408" i="4" s="1"/>
  <c r="C408" i="4" s="1"/>
  <c r="D385" i="8"/>
  <c r="D407" i="8"/>
  <c r="D384" i="8"/>
  <c r="E384" i="4" s="1"/>
  <c r="C384" i="4" s="1"/>
  <c r="D405" i="8"/>
  <c r="E405" i="4" s="1"/>
  <c r="C405" i="4" s="1"/>
  <c r="D381" i="8"/>
  <c r="E381" i="4" s="1"/>
  <c r="D404" i="8"/>
  <c r="E404" i="4" s="1"/>
  <c r="C404" i="4" s="1"/>
  <c r="D380" i="8"/>
  <c r="E380" i="4" s="1"/>
  <c r="C380" i="4" s="1"/>
  <c r="D375" i="8"/>
  <c r="D359" i="8"/>
  <c r="D343" i="8"/>
  <c r="E343" i="4" s="1"/>
  <c r="C343" i="4" s="1"/>
  <c r="D327" i="8"/>
  <c r="D311" i="8"/>
  <c r="D295" i="8"/>
  <c r="D279" i="8"/>
  <c r="D263" i="8"/>
  <c r="D247" i="8"/>
  <c r="D231" i="8"/>
  <c r="D215" i="8"/>
  <c r="E215" i="4" s="1"/>
  <c r="C215" i="4" s="1"/>
  <c r="D199" i="8"/>
  <c r="E199" i="4" s="1"/>
  <c r="C199" i="4" s="1"/>
  <c r="D183" i="8"/>
  <c r="D167" i="8"/>
  <c r="D151" i="8"/>
  <c r="E151" i="4" s="1"/>
  <c r="C151" i="4" s="1"/>
  <c r="D135" i="8"/>
  <c r="E135" i="4" s="1"/>
  <c r="C135" i="4" s="1"/>
  <c r="D119" i="8"/>
  <c r="E119" i="4" s="1"/>
  <c r="C119" i="4" s="1"/>
  <c r="D100" i="8"/>
  <c r="E100" i="4" s="1"/>
  <c r="D78" i="8"/>
  <c r="E78" i="4" s="1"/>
  <c r="C78" i="4" s="1"/>
  <c r="D57" i="8"/>
  <c r="E57" i="4" s="1"/>
  <c r="C57" i="4" s="1"/>
  <c r="D30" i="8"/>
  <c r="E30" i="4" s="1"/>
  <c r="C30" i="4" s="1"/>
  <c r="D414" i="8"/>
  <c r="E414" i="4" s="1"/>
  <c r="D398" i="8"/>
  <c r="E398" i="4" s="1"/>
  <c r="C398" i="4" s="1"/>
  <c r="D382" i="8"/>
  <c r="E382" i="4" s="1"/>
  <c r="D366" i="8"/>
  <c r="E366" i="4" s="1"/>
  <c r="D350" i="8"/>
  <c r="E350" i="4" s="1"/>
  <c r="D334" i="8"/>
  <c r="E334" i="4" s="1"/>
  <c r="C334" i="4" s="1"/>
  <c r="D318" i="8"/>
  <c r="E318" i="4" s="1"/>
  <c r="C318" i="4" s="1"/>
  <c r="D302" i="8"/>
  <c r="E302" i="4" s="1"/>
  <c r="D286" i="8"/>
  <c r="D270" i="8"/>
  <c r="E270" i="4" s="1"/>
  <c r="C270" i="4" s="1"/>
  <c r="D254" i="8"/>
  <c r="D238" i="8"/>
  <c r="D222" i="8"/>
  <c r="D206" i="8"/>
  <c r="E206" i="4" s="1"/>
  <c r="C206" i="4" s="1"/>
  <c r="D190" i="8"/>
  <c r="E190" i="4" s="1"/>
  <c r="C190" i="4" s="1"/>
  <c r="D174" i="8"/>
  <c r="E174" i="4" s="1"/>
  <c r="C174" i="4" s="1"/>
  <c r="D158" i="8"/>
  <c r="E158" i="4" s="1"/>
  <c r="D142" i="8"/>
  <c r="D126" i="8"/>
  <c r="E126" i="4" s="1"/>
  <c r="C126" i="4" s="1"/>
  <c r="D109" i="8"/>
  <c r="D88" i="8"/>
  <c r="D66" i="8"/>
  <c r="E66" i="4" s="1"/>
  <c r="C66" i="4" s="1"/>
  <c r="D45" i="8"/>
  <c r="E45" i="4" s="1"/>
  <c r="C45" i="4" s="1"/>
  <c r="D377" i="8"/>
  <c r="E377" i="4" s="1"/>
  <c r="C377" i="4" s="1"/>
  <c r="D361" i="8"/>
  <c r="D345" i="8"/>
  <c r="D329" i="8"/>
  <c r="E329" i="4" s="1"/>
  <c r="C329" i="4" s="1"/>
  <c r="D313" i="8"/>
  <c r="D297" i="8"/>
  <c r="D281" i="8"/>
  <c r="E281" i="4" s="1"/>
  <c r="C281" i="4" s="1"/>
  <c r="D265" i="8"/>
  <c r="E265" i="4" s="1"/>
  <c r="C265" i="4" s="1"/>
  <c r="D249" i="8"/>
  <c r="D233" i="8"/>
  <c r="E233" i="4" s="1"/>
  <c r="D217" i="8"/>
  <c r="D201" i="8"/>
  <c r="E201" i="4" s="1"/>
  <c r="C201" i="4" s="1"/>
  <c r="D185" i="8"/>
  <c r="D169" i="8"/>
  <c r="D153" i="8"/>
  <c r="E153" i="4" s="1"/>
  <c r="C153" i="4" s="1"/>
  <c r="D137" i="8"/>
  <c r="E137" i="4" s="1"/>
  <c r="C137" i="4" s="1"/>
  <c r="D121" i="8"/>
  <c r="E121" i="4" s="1"/>
  <c r="C121" i="4" s="1"/>
  <c r="D102" i="8"/>
  <c r="D81" i="8"/>
  <c r="E81" i="4" s="1"/>
  <c r="D60" i="8"/>
  <c r="E60" i="4" s="1"/>
  <c r="C60" i="4" s="1"/>
  <c r="D34" i="8"/>
  <c r="E34" i="4" s="1"/>
  <c r="C34" i="4" s="1"/>
  <c r="D372" i="8"/>
  <c r="E372" i="4" s="1"/>
  <c r="D356" i="8"/>
  <c r="E356" i="4" s="1"/>
  <c r="C356" i="4" s="1"/>
  <c r="D340" i="8"/>
  <c r="E340" i="4" s="1"/>
  <c r="C340" i="4" s="1"/>
  <c r="D324" i="8"/>
  <c r="E324" i="4" s="1"/>
  <c r="D308" i="8"/>
  <c r="E308" i="4" s="1"/>
  <c r="D292" i="8"/>
  <c r="E292" i="4" s="1"/>
  <c r="C292" i="4" s="1"/>
  <c r="D276" i="8"/>
  <c r="E276" i="4" s="1"/>
  <c r="C276" i="4" s="1"/>
  <c r="D260" i="8"/>
  <c r="D244" i="8"/>
  <c r="E244" i="4" s="1"/>
  <c r="D228" i="8"/>
  <c r="E228" i="4" s="1"/>
  <c r="C228" i="4" s="1"/>
  <c r="D212" i="8"/>
  <c r="E212" i="4" s="1"/>
  <c r="C212" i="4" s="1"/>
  <c r="D196" i="8"/>
  <c r="E196" i="4" s="1"/>
  <c r="C196" i="4" s="1"/>
  <c r="D180" i="8"/>
  <c r="E180" i="4" s="1"/>
  <c r="D164" i="8"/>
  <c r="E164" i="4" s="1"/>
  <c r="C164" i="4" s="1"/>
  <c r="D148" i="8"/>
  <c r="E148" i="4" s="1"/>
  <c r="C148" i="4" s="1"/>
  <c r="D132" i="8"/>
  <c r="E132" i="4" s="1"/>
  <c r="C132" i="4" s="1"/>
  <c r="D116" i="8"/>
  <c r="D96" i="8"/>
  <c r="E96" i="4" s="1"/>
  <c r="C96" i="4" s="1"/>
  <c r="D74" i="8"/>
  <c r="E74" i="4" s="1"/>
  <c r="C74" i="4" s="1"/>
  <c r="D53" i="8"/>
  <c r="E53" i="4" s="1"/>
  <c r="D25" i="8"/>
  <c r="D36" i="8"/>
  <c r="E36" i="4" s="1"/>
  <c r="C36" i="4" s="1"/>
  <c r="D20" i="8"/>
  <c r="E20" i="4" s="1"/>
  <c r="C20" i="4" s="1"/>
  <c r="D4" i="8"/>
  <c r="D99" i="8"/>
  <c r="E99" i="4" s="1"/>
  <c r="D83" i="8"/>
  <c r="E83" i="4" s="1"/>
  <c r="C83" i="4" s="1"/>
  <c r="D67" i="8"/>
  <c r="E67" i="4" s="1"/>
  <c r="C67" i="4" s="1"/>
  <c r="D51" i="8"/>
  <c r="E51" i="4" s="1"/>
  <c r="C51" i="4" s="1"/>
  <c r="D35" i="8"/>
  <c r="E35" i="4" s="1"/>
  <c r="D19" i="8"/>
  <c r="D3" i="8"/>
  <c r="E3" i="4" s="1"/>
  <c r="C3" i="4" s="1"/>
  <c r="D13" i="8"/>
  <c r="D424" i="8"/>
  <c r="E424" i="4" s="1"/>
  <c r="D403" i="8"/>
  <c r="E403" i="4" s="1"/>
  <c r="C403" i="4" s="1"/>
  <c r="D423" i="8"/>
  <c r="E423" i="4" s="1"/>
  <c r="C423" i="4" s="1"/>
  <c r="D401" i="8"/>
  <c r="E401" i="4" s="1"/>
  <c r="C401" i="4" s="1"/>
  <c r="D421" i="8"/>
  <c r="D400" i="8"/>
  <c r="E400" i="4" s="1"/>
  <c r="C400" i="4" s="1"/>
  <c r="D420" i="8"/>
  <c r="D399" i="8"/>
  <c r="E399" i="4" s="1"/>
  <c r="C399" i="4" s="1"/>
  <c r="D387" i="8"/>
  <c r="D371" i="8"/>
  <c r="E371" i="4" s="1"/>
  <c r="C371" i="4" s="1"/>
  <c r="D355" i="8"/>
  <c r="E355" i="4" s="1"/>
  <c r="C355" i="4" s="1"/>
  <c r="D339" i="8"/>
  <c r="E339" i="4" s="1"/>
  <c r="C339" i="4" s="1"/>
  <c r="D323" i="8"/>
  <c r="E323" i="4" s="1"/>
  <c r="D307" i="8"/>
  <c r="E307" i="4" s="1"/>
  <c r="C307" i="4" s="1"/>
  <c r="D291" i="8"/>
  <c r="E291" i="4" s="1"/>
  <c r="C291" i="4" s="1"/>
  <c r="D275" i="8"/>
  <c r="E275" i="4" s="1"/>
  <c r="C275" i="4" s="1"/>
  <c r="D259" i="8"/>
  <c r="D243" i="8"/>
  <c r="E243" i="4" s="1"/>
  <c r="C243" i="4" s="1"/>
  <c r="D227" i="8"/>
  <c r="E227" i="4" s="1"/>
  <c r="C227" i="4" s="1"/>
  <c r="D211" i="8"/>
  <c r="D195" i="8"/>
  <c r="D179" i="8"/>
  <c r="E179" i="4" s="1"/>
  <c r="C179" i="4" s="1"/>
  <c r="D163" i="8"/>
  <c r="E163" i="4" s="1"/>
  <c r="C163" i="4" s="1"/>
  <c r="D147" i="8"/>
  <c r="D131" i="8"/>
  <c r="D115" i="8"/>
  <c r="D94" i="8"/>
  <c r="E94" i="4" s="1"/>
  <c r="C94" i="4" s="1"/>
  <c r="D73" i="8"/>
  <c r="E73" i="4" s="1"/>
  <c r="C73" i="4" s="1"/>
  <c r="D52" i="8"/>
  <c r="E52" i="4" s="1"/>
  <c r="D22" i="8"/>
  <c r="D410" i="8"/>
  <c r="D394" i="8"/>
  <c r="E394" i="4" s="1"/>
  <c r="C394" i="4" s="1"/>
  <c r="D378" i="8"/>
  <c r="E378" i="4" s="1"/>
  <c r="D362" i="8"/>
  <c r="E362" i="4" s="1"/>
  <c r="C362" i="4" s="1"/>
  <c r="D346" i="8"/>
  <c r="E346" i="4" s="1"/>
  <c r="C346" i="4" s="1"/>
  <c r="D330" i="8"/>
  <c r="E330" i="4" s="1"/>
  <c r="C330" i="4" s="1"/>
  <c r="D314" i="8"/>
  <c r="D298" i="8"/>
  <c r="E298" i="4" s="1"/>
  <c r="C298" i="4" s="1"/>
  <c r="D282" i="8"/>
  <c r="E282" i="4" s="1"/>
  <c r="C282" i="4" s="1"/>
  <c r="D266" i="8"/>
  <c r="E266" i="4" s="1"/>
  <c r="C266" i="4" s="1"/>
  <c r="D250" i="8"/>
  <c r="E250" i="4" s="1"/>
  <c r="D234" i="8"/>
  <c r="E234" i="4" s="1"/>
  <c r="C234" i="4" s="1"/>
  <c r="D218" i="8"/>
  <c r="E218" i="4" s="1"/>
  <c r="C218" i="4" s="1"/>
  <c r="D202" i="8"/>
  <c r="E202" i="4" s="1"/>
  <c r="C202" i="4" s="1"/>
  <c r="D186" i="8"/>
  <c r="E186" i="4" s="1"/>
  <c r="D170" i="8"/>
  <c r="E170" i="4" s="1"/>
  <c r="C170" i="4" s="1"/>
  <c r="D154" i="8"/>
  <c r="E154" i="4" s="1"/>
  <c r="C154" i="4" s="1"/>
  <c r="D138" i="8"/>
  <c r="D122" i="8"/>
  <c r="E122" i="4" s="1"/>
  <c r="D104" i="8"/>
  <c r="D82" i="8"/>
  <c r="E82" i="4" s="1"/>
  <c r="C82" i="4" s="1"/>
  <c r="D61" i="8"/>
  <c r="D37" i="8"/>
  <c r="D373" i="8"/>
  <c r="E373" i="4" s="1"/>
  <c r="C373" i="4" s="1"/>
  <c r="D357" i="8"/>
  <c r="E357" i="4" s="1"/>
  <c r="C357" i="4" s="1"/>
  <c r="D341" i="8"/>
  <c r="D325" i="8"/>
  <c r="D309" i="8"/>
  <c r="D293" i="8"/>
  <c r="E293" i="4" s="1"/>
  <c r="C293" i="4" s="1"/>
  <c r="D277" i="8"/>
  <c r="D261" i="8"/>
  <c r="E261" i="4" s="1"/>
  <c r="D245" i="8"/>
  <c r="E245" i="4" s="1"/>
  <c r="C245" i="4" s="1"/>
  <c r="D229" i="8"/>
  <c r="E229" i="4" s="1"/>
  <c r="C229" i="4" s="1"/>
  <c r="D213" i="8"/>
  <c r="E213" i="4" s="1"/>
  <c r="C213" i="4" s="1"/>
  <c r="D197" i="8"/>
  <c r="D181" i="8"/>
  <c r="E181" i="4" s="1"/>
  <c r="C181" i="4" s="1"/>
  <c r="D165" i="8"/>
  <c r="E165" i="4" s="1"/>
  <c r="C165" i="4" s="1"/>
  <c r="D149" i="8"/>
  <c r="E149" i="4" s="1"/>
  <c r="C149" i="4" s="1"/>
  <c r="D133" i="8"/>
  <c r="E133" i="4" s="1"/>
  <c r="D117" i="8"/>
  <c r="E117" i="4" s="1"/>
  <c r="D97" i="8"/>
  <c r="E97" i="4" s="1"/>
  <c r="C97" i="4" s="1"/>
  <c r="D76" i="8"/>
  <c r="E76" i="4" s="1"/>
  <c r="C76" i="4" s="1"/>
  <c r="D54" i="8"/>
  <c r="E54" i="4" s="1"/>
  <c r="D26" i="8"/>
  <c r="E26" i="4" s="1"/>
  <c r="C26" i="4" s="1"/>
  <c r="D368" i="8"/>
  <c r="E368" i="4" s="1"/>
  <c r="C368" i="4" s="1"/>
  <c r="D352" i="8"/>
  <c r="E352" i="4" s="1"/>
  <c r="C352" i="4" s="1"/>
  <c r="D336" i="8"/>
  <c r="D320" i="8"/>
  <c r="E320" i="4" s="1"/>
  <c r="C320" i="4" s="1"/>
  <c r="D304" i="8"/>
  <c r="E304" i="4" s="1"/>
  <c r="C304" i="4" s="1"/>
  <c r="D288" i="8"/>
  <c r="D272" i="8"/>
  <c r="D256" i="8"/>
  <c r="E256" i="4" s="1"/>
  <c r="C256" i="4" s="1"/>
  <c r="D240" i="8"/>
  <c r="E240" i="4" s="1"/>
  <c r="C240" i="4" s="1"/>
  <c r="D224" i="8"/>
  <c r="D208" i="8"/>
  <c r="D192" i="8"/>
  <c r="E192" i="4" s="1"/>
  <c r="C192" i="4" s="1"/>
  <c r="D176" i="8"/>
  <c r="E176" i="4" s="1"/>
  <c r="C176" i="4" s="1"/>
  <c r="D160" i="8"/>
  <c r="E160" i="4" s="1"/>
  <c r="C160" i="4" s="1"/>
  <c r="D144" i="8"/>
  <c r="D128" i="8"/>
  <c r="E128" i="4" s="1"/>
  <c r="C128" i="4" s="1"/>
  <c r="D112" i="8"/>
  <c r="E112" i="4" s="1"/>
  <c r="C112" i="4" s="1"/>
  <c r="D90" i="8"/>
  <c r="D69" i="8"/>
  <c r="E69" i="4" s="1"/>
  <c r="D48" i="8"/>
  <c r="E48" i="4" s="1"/>
  <c r="C48" i="4" s="1"/>
  <c r="D17" i="8"/>
  <c r="E17" i="4" s="1"/>
  <c r="C17" i="4" s="1"/>
  <c r="D32" i="8"/>
  <c r="E32" i="4" s="1"/>
  <c r="C32" i="4" s="1"/>
  <c r="D16" i="8"/>
  <c r="D111" i="8"/>
  <c r="D95" i="8"/>
  <c r="E95" i="4" s="1"/>
  <c r="C95" i="4" s="1"/>
  <c r="D79" i="8"/>
  <c r="E79" i="4" s="1"/>
  <c r="C79" i="4" s="1"/>
  <c r="D63" i="8"/>
  <c r="E63" i="4" s="1"/>
  <c r="D47" i="8"/>
  <c r="D31" i="8"/>
  <c r="E31" i="4" s="1"/>
  <c r="C31" i="4" s="1"/>
  <c r="D15" i="8"/>
  <c r="D14" i="8"/>
  <c r="E14" i="4" s="1"/>
  <c r="D9" i="8"/>
  <c r="E9" i="4" s="1"/>
  <c r="C9" i="4" s="1"/>
  <c r="D419" i="8"/>
  <c r="E419" i="4" s="1"/>
  <c r="D397" i="8"/>
  <c r="E397" i="4" s="1"/>
  <c r="C397" i="4" s="1"/>
  <c r="D417" i="8"/>
  <c r="E417" i="4" s="1"/>
  <c r="D396" i="8"/>
  <c r="E396" i="4" s="1"/>
  <c r="C396" i="4" s="1"/>
  <c r="D416" i="8"/>
  <c r="E416" i="4" s="1"/>
  <c r="C416" i="4" s="1"/>
  <c r="D395" i="8"/>
  <c r="E395" i="4" s="1"/>
  <c r="C395" i="4" s="1"/>
  <c r="D415" i="8"/>
  <c r="E415" i="4" s="1"/>
  <c r="D393" i="8"/>
  <c r="D383" i="8"/>
  <c r="E383" i="4" s="1"/>
  <c r="C383" i="4" s="1"/>
  <c r="D367" i="8"/>
  <c r="E367" i="4" s="1"/>
  <c r="C367" i="4" s="1"/>
  <c r="D351" i="8"/>
  <c r="E351" i="4" s="1"/>
  <c r="D335" i="8"/>
  <c r="E335" i="4" s="1"/>
  <c r="C335" i="4" s="1"/>
  <c r="D319" i="8"/>
  <c r="E319" i="4" s="1"/>
  <c r="C319" i="4" s="1"/>
  <c r="D303" i="8"/>
  <c r="E303" i="4" s="1"/>
  <c r="C303" i="4" s="1"/>
  <c r="D287" i="8"/>
  <c r="E287" i="4" s="1"/>
  <c r="D271" i="8"/>
  <c r="D255" i="8"/>
  <c r="E255" i="4" s="1"/>
  <c r="C255" i="4" s="1"/>
  <c r="D239" i="8"/>
  <c r="E239" i="4" s="1"/>
  <c r="C239" i="4" s="1"/>
  <c r="D223" i="8"/>
  <c r="E223" i="4" s="1"/>
  <c r="D207" i="8"/>
  <c r="E207" i="4" s="1"/>
  <c r="C207" i="4" s="1"/>
  <c r="D191" i="8"/>
  <c r="E191" i="4" s="1"/>
  <c r="C191" i="4" s="1"/>
  <c r="D175" i="8"/>
  <c r="E175" i="4" s="1"/>
  <c r="C175" i="4" s="1"/>
  <c r="D159" i="8"/>
  <c r="E159" i="4" s="1"/>
  <c r="D143" i="8"/>
  <c r="E143" i="4" s="1"/>
  <c r="C143" i="4" s="1"/>
  <c r="D127" i="8"/>
  <c r="E127" i="4" s="1"/>
  <c r="C127" i="4" s="1"/>
  <c r="D110" i="8"/>
  <c r="E110" i="4" s="1"/>
  <c r="C110" i="4" s="1"/>
  <c r="D89" i="8"/>
  <c r="D68" i="8"/>
  <c r="E68" i="4" s="1"/>
  <c r="C68" i="4" s="1"/>
  <c r="D46" i="8"/>
  <c r="E46" i="4" s="1"/>
  <c r="C46" i="4" s="1"/>
  <c r="D422" i="8"/>
  <c r="E422" i="4" s="1"/>
  <c r="C422" i="4" s="1"/>
  <c r="D406" i="8"/>
  <c r="D390" i="8"/>
  <c r="E390" i="4" s="1"/>
  <c r="C390" i="4" s="1"/>
  <c r="D374" i="8"/>
  <c r="E374" i="4" s="1"/>
  <c r="C374" i="4" s="1"/>
  <c r="D358" i="8"/>
  <c r="E358" i="4" s="1"/>
  <c r="C358" i="4" s="1"/>
  <c r="D342" i="8"/>
  <c r="E342" i="4" s="1"/>
  <c r="D326" i="8"/>
  <c r="E326" i="4" s="1"/>
  <c r="C326" i="4" s="1"/>
  <c r="D310" i="8"/>
  <c r="E310" i="4" s="1"/>
  <c r="C310" i="4" s="1"/>
  <c r="D294" i="8"/>
  <c r="D278" i="8"/>
  <c r="D262" i="8"/>
  <c r="E262" i="4" s="1"/>
  <c r="C262" i="4" s="1"/>
  <c r="D246" i="8"/>
  <c r="E246" i="4" s="1"/>
  <c r="C246" i="4" s="1"/>
  <c r="D230" i="8"/>
  <c r="E230" i="4" s="1"/>
  <c r="C230" i="4" s="1"/>
  <c r="D214" i="8"/>
  <c r="D198" i="8"/>
  <c r="E198" i="4" s="1"/>
  <c r="C198" i="4" s="1"/>
  <c r="D182" i="8"/>
  <c r="E182" i="4" s="1"/>
  <c r="C182" i="4" s="1"/>
  <c r="D166" i="8"/>
  <c r="E166" i="4" s="1"/>
  <c r="C166" i="4" s="1"/>
  <c r="D150" i="8"/>
  <c r="E150" i="4" s="1"/>
  <c r="D134" i="8"/>
  <c r="E134" i="4" s="1"/>
  <c r="C134" i="4" s="1"/>
  <c r="D118" i="8"/>
  <c r="E118" i="4" s="1"/>
  <c r="C118" i="4" s="1"/>
  <c r="D98" i="8"/>
  <c r="E98" i="4" s="1"/>
  <c r="C98" i="4" s="1"/>
  <c r="D77" i="8"/>
  <c r="D56" i="8"/>
  <c r="E56" i="4" s="1"/>
  <c r="C56" i="4" s="1"/>
  <c r="D29" i="8"/>
  <c r="E29" i="4" s="1"/>
  <c r="C29" i="4" s="1"/>
  <c r="D369" i="8"/>
  <c r="E369" i="4" s="1"/>
  <c r="C369" i="4" s="1"/>
  <c r="D353" i="8"/>
  <c r="E353" i="4" s="1"/>
  <c r="D337" i="8"/>
  <c r="D321" i="8"/>
  <c r="E321" i="4" s="1"/>
  <c r="C321" i="4" s="1"/>
  <c r="D305" i="8"/>
  <c r="E305" i="4" s="1"/>
  <c r="C305" i="4" s="1"/>
  <c r="D289" i="8"/>
  <c r="E289" i="4" s="1"/>
  <c r="D273" i="8"/>
  <c r="E273" i="4" s="1"/>
  <c r="C273" i="4" s="1"/>
  <c r="D257" i="8"/>
  <c r="E257" i="4" s="1"/>
  <c r="C257" i="4" s="1"/>
  <c r="D241" i="8"/>
  <c r="E241" i="4" s="1"/>
  <c r="C241" i="4" s="1"/>
  <c r="D225" i="8"/>
  <c r="E225" i="4" s="1"/>
  <c r="D209" i="8"/>
  <c r="D193" i="8"/>
  <c r="E193" i="4" s="1"/>
  <c r="C193" i="4" s="1"/>
  <c r="D177" i="8"/>
  <c r="E177" i="4" s="1"/>
  <c r="C177" i="4" s="1"/>
  <c r="D161" i="8"/>
  <c r="D145" i="8"/>
  <c r="E145" i="4" s="1"/>
  <c r="C145" i="4" s="1"/>
  <c r="D129" i="8"/>
  <c r="E129" i="4" s="1"/>
  <c r="C129" i="4" s="1"/>
  <c r="D113" i="8"/>
  <c r="E113" i="4" s="1"/>
  <c r="C113" i="4" s="1"/>
  <c r="D92" i="8"/>
  <c r="D70" i="8"/>
  <c r="E70" i="4" s="1"/>
  <c r="C70" i="4" s="1"/>
  <c r="D49" i="8"/>
  <c r="E49" i="4" s="1"/>
  <c r="C49" i="4" s="1"/>
  <c r="D18" i="8"/>
  <c r="E18" i="4" s="1"/>
  <c r="C18" i="4" s="1"/>
  <c r="D364" i="8"/>
  <c r="E364" i="4" s="1"/>
  <c r="D348" i="8"/>
  <c r="E348" i="4" s="1"/>
  <c r="C348" i="4" s="1"/>
  <c r="D332" i="8"/>
  <c r="E332" i="4" s="1"/>
  <c r="C332" i="4" s="1"/>
  <c r="D316" i="8"/>
  <c r="E316" i="4" s="1"/>
  <c r="D300" i="8"/>
  <c r="E300" i="4" s="1"/>
  <c r="D284" i="8"/>
  <c r="E284" i="4" s="1"/>
  <c r="C284" i="4" s="1"/>
  <c r="D268" i="8"/>
  <c r="E268" i="4" s="1"/>
  <c r="C268" i="4" s="1"/>
  <c r="D252" i="8"/>
  <c r="E252" i="4" s="1"/>
  <c r="C252" i="4" s="1"/>
  <c r="D236" i="8"/>
  <c r="E236" i="4" s="1"/>
  <c r="D220" i="8"/>
  <c r="E220" i="4" s="1"/>
  <c r="C220" i="4" s="1"/>
  <c r="D204" i="8"/>
  <c r="E204" i="4" s="1"/>
  <c r="C204" i="4" s="1"/>
  <c r="D188" i="8"/>
  <c r="E188" i="4" s="1"/>
  <c r="C188" i="4" s="1"/>
  <c r="D172" i="8"/>
  <c r="D156" i="8"/>
  <c r="E156" i="4" s="1"/>
  <c r="C156" i="4" s="1"/>
  <c r="D140" i="8"/>
  <c r="E140" i="4" s="1"/>
  <c r="C140" i="4" s="1"/>
  <c r="D124" i="8"/>
  <c r="E124" i="4" s="1"/>
  <c r="C124" i="4" s="1"/>
  <c r="D106" i="8"/>
  <c r="D85" i="8"/>
  <c r="E85" i="4" s="1"/>
  <c r="C85" i="4" s="1"/>
  <c r="D64" i="8"/>
  <c r="E64" i="4" s="1"/>
  <c r="C64" i="4" s="1"/>
  <c r="D41" i="8"/>
  <c r="E41" i="4" s="1"/>
  <c r="C41" i="4" s="1"/>
  <c r="D44" i="8"/>
  <c r="D28" i="8"/>
  <c r="E28" i="4" s="1"/>
  <c r="C28" i="4" s="1"/>
  <c r="D12" i="8"/>
  <c r="E12" i="4" s="1"/>
  <c r="C12" i="4" s="1"/>
  <c r="D107" i="8"/>
  <c r="E107" i="4" s="1"/>
  <c r="C107" i="4" s="1"/>
  <c r="D91" i="8"/>
  <c r="E91" i="4" s="1"/>
  <c r="D75" i="8"/>
  <c r="E75" i="4" s="1"/>
  <c r="D59" i="8"/>
  <c r="E59" i="4" s="1"/>
  <c r="C59" i="4" s="1"/>
  <c r="D43" i="8"/>
  <c r="E43" i="4" s="1"/>
  <c r="C43" i="4" s="1"/>
  <c r="D27" i="8"/>
  <c r="E27" i="4" s="1"/>
  <c r="D11" i="8"/>
  <c r="E11" i="4" s="1"/>
  <c r="C11" i="4" s="1"/>
  <c r="D10" i="8"/>
  <c r="E10" i="4" s="1"/>
  <c r="C10" i="4" s="1"/>
  <c r="E155" i="4"/>
  <c r="C155" i="4" s="1"/>
  <c r="E101" i="4"/>
  <c r="C101" i="4" s="1"/>
  <c r="E297" i="4"/>
  <c r="C297" i="4" s="1"/>
  <c r="E231" i="4"/>
  <c r="C231" i="4" s="1"/>
  <c r="E391" i="4"/>
  <c r="C391" i="4" s="1"/>
  <c r="E61" i="4"/>
  <c r="C61" i="4" s="1"/>
  <c r="E89" i="4"/>
  <c r="C89" i="4" s="1"/>
  <c r="E247" i="4"/>
  <c r="C247" i="4" s="1"/>
  <c r="E142" i="4"/>
  <c r="C142" i="4" s="1"/>
  <c r="E24" i="4"/>
  <c r="C24" i="4" s="1"/>
  <c r="E88" i="4"/>
  <c r="C88" i="4" s="1"/>
  <c r="E161" i="4"/>
  <c r="C161" i="4" s="1"/>
  <c r="E283" i="4"/>
  <c r="C283" i="4" s="1"/>
  <c r="E263" i="4"/>
  <c r="C263" i="4" s="1"/>
  <c r="E379" i="4"/>
  <c r="C379" i="4" s="1"/>
  <c r="E407" i="4"/>
  <c r="C407" i="4" s="1"/>
  <c r="E314" i="4"/>
  <c r="C314" i="4" s="1"/>
  <c r="E144" i="4"/>
  <c r="C144" i="4" s="1"/>
  <c r="E44" i="4"/>
  <c r="C44" i="4" s="1"/>
  <c r="E108" i="4"/>
  <c r="C108" i="4" s="1"/>
  <c r="E131" i="4"/>
  <c r="C131" i="4" s="1"/>
  <c r="E197" i="4"/>
  <c r="C197" i="4" s="1"/>
  <c r="E115" i="4"/>
  <c r="C115" i="4" s="1"/>
  <c r="E313" i="4"/>
  <c r="C313" i="4" s="1"/>
  <c r="E420" i="4"/>
  <c r="C420" i="4" s="1"/>
  <c r="E260" i="4"/>
  <c r="C260" i="4" s="1"/>
  <c r="E214" i="4"/>
  <c r="C214" i="4" s="1"/>
  <c r="E294" i="4"/>
  <c r="C294" i="4" s="1"/>
  <c r="E311" i="4"/>
  <c r="C311" i="4" s="1"/>
  <c r="E290" i="4"/>
  <c r="C290" i="4" s="1"/>
  <c r="E104" i="4"/>
  <c r="C104" i="4" s="1"/>
  <c r="E22" i="4"/>
  <c r="C22" i="4" s="1"/>
  <c r="E106" i="4"/>
  <c r="C106" i="4" s="1"/>
  <c r="E86" i="4"/>
  <c r="C86" i="4" s="1"/>
  <c r="E315" i="4"/>
  <c r="C315" i="4" s="1"/>
  <c r="E238" i="4"/>
  <c r="C238" i="4" s="1"/>
  <c r="E295" i="4"/>
  <c r="C295" i="4" s="1"/>
  <c r="E421" i="4"/>
  <c r="C421" i="4" s="1"/>
  <c r="E309" i="4"/>
  <c r="C309" i="4" s="1"/>
  <c r="E93" i="4"/>
  <c r="C93" i="4" s="1"/>
  <c r="E385" i="4"/>
  <c r="C385" i="4" s="1"/>
  <c r="E345" i="4"/>
  <c r="C345" i="4" s="1"/>
  <c r="E208" i="4"/>
  <c r="C208" i="4" s="1"/>
  <c r="E146" i="4"/>
  <c r="C146" i="4" s="1"/>
  <c r="E37" i="4"/>
  <c r="E111" i="4"/>
  <c r="C111" i="4" s="1"/>
  <c r="E413" i="4"/>
  <c r="C413" i="4" s="1"/>
  <c r="E169" i="4"/>
  <c r="C169" i="4" s="1"/>
  <c r="E361" i="4"/>
  <c r="C361" i="4" s="1"/>
  <c r="E224" i="4"/>
  <c r="C224" i="4" s="1"/>
  <c r="E279" i="4"/>
  <c r="C279" i="4" s="1"/>
  <c r="E222" i="4"/>
  <c r="C222" i="4" s="1"/>
  <c r="E254" i="4"/>
  <c r="C254" i="4" s="1"/>
  <c r="E288" i="4"/>
  <c r="C288" i="4" s="1"/>
  <c r="E331" i="4"/>
  <c r="C331" i="4" s="1"/>
  <c r="E168" i="4"/>
  <c r="C168" i="4" s="1"/>
  <c r="E232" i="4"/>
  <c r="C232" i="4" s="1"/>
  <c r="E296" i="4"/>
  <c r="C296" i="4" s="1"/>
  <c r="E360" i="4"/>
  <c r="C360" i="4" s="1"/>
  <c r="E347" i="4"/>
  <c r="C347" i="4" s="1"/>
  <c r="E278" i="4"/>
  <c r="C278" i="4" s="1"/>
  <c r="E387" i="4"/>
  <c r="C387" i="4" s="1"/>
  <c r="E138" i="4"/>
  <c r="C138" i="4" s="1"/>
  <c r="E327" i="4"/>
  <c r="C327" i="4" s="1"/>
  <c r="E19" i="4"/>
  <c r="C19" i="4" s="1"/>
  <c r="E341" i="4"/>
  <c r="C341" i="4" s="1"/>
  <c r="E147" i="4"/>
  <c r="C147" i="4" s="1"/>
  <c r="E286" i="4"/>
  <c r="C286" i="4" s="1"/>
  <c r="E271" i="4"/>
  <c r="C271" i="4" s="1"/>
  <c r="E185" i="4"/>
  <c r="C185" i="4" s="1"/>
  <c r="E13" i="4"/>
  <c r="C13" i="4" s="1"/>
  <c r="E299" i="4"/>
  <c r="C299" i="4" s="1"/>
  <c r="E410" i="4"/>
  <c r="C410" i="4" s="1"/>
  <c r="E90" i="4"/>
  <c r="C90" i="4" s="1"/>
  <c r="E277" i="4"/>
  <c r="C277" i="4" s="1"/>
  <c r="E211" i="4"/>
  <c r="C211" i="4" s="1"/>
  <c r="E109" i="4"/>
  <c r="C109" i="4" s="1"/>
  <c r="E77" i="4"/>
  <c r="C77" i="4" s="1"/>
  <c r="E15" i="4"/>
  <c r="C15" i="4" s="1"/>
  <c r="E217" i="4"/>
  <c r="C217" i="4" s="1"/>
  <c r="E272" i="4"/>
  <c r="C272" i="4" s="1"/>
  <c r="E375" i="4"/>
  <c r="C375" i="4" s="1"/>
  <c r="E116" i="4"/>
  <c r="C116" i="4" s="1"/>
  <c r="E406" i="4"/>
  <c r="C406" i="4" s="1"/>
  <c r="E336" i="4"/>
  <c r="C336" i="4" s="1"/>
  <c r="E183" i="4"/>
  <c r="C183" i="4" s="1"/>
  <c r="E411" i="4"/>
  <c r="C411" i="4" s="1"/>
  <c r="E209" i="4"/>
  <c r="C209" i="4" s="1"/>
  <c r="E337" i="4"/>
  <c r="C337" i="4" s="1"/>
  <c r="E184" i="4"/>
  <c r="C184" i="4" s="1"/>
  <c r="E248" i="4"/>
  <c r="C248" i="4" s="1"/>
  <c r="E105" i="4"/>
  <c r="C105" i="4" s="1"/>
  <c r="E376" i="4"/>
  <c r="C376" i="4" s="1"/>
  <c r="E102" i="4"/>
  <c r="C102" i="4" s="1"/>
  <c r="E359" i="4"/>
  <c r="C359" i="4" s="1"/>
  <c r="E274" i="4"/>
  <c r="C274" i="4" s="1"/>
  <c r="E195" i="4"/>
  <c r="C195" i="4" s="1"/>
  <c r="E393" i="4"/>
  <c r="C393" i="4" s="1"/>
  <c r="E249" i="4"/>
  <c r="C249" i="4" s="1"/>
  <c r="E388" i="4"/>
  <c r="C388" i="4" s="1"/>
  <c r="E47" i="4"/>
  <c r="C47" i="4" s="1"/>
  <c r="E92" i="4"/>
  <c r="C92" i="4" s="1"/>
  <c r="E325" i="4"/>
  <c r="C325" i="4" s="1"/>
  <c r="E172" i="4"/>
  <c r="C172" i="4" s="1"/>
  <c r="E25" i="4"/>
  <c r="C25" i="4" s="1"/>
  <c r="E259" i="4"/>
  <c r="C259" i="4" s="1"/>
  <c r="E16" i="4"/>
  <c r="C16" i="4" s="1"/>
  <c r="E103" i="4"/>
  <c r="C103" i="4" s="1"/>
  <c r="E167" i="4"/>
  <c r="C167" i="4" s="1"/>
  <c r="E363" i="4"/>
  <c r="C363" i="4" s="1"/>
  <c r="E338" i="4"/>
  <c r="C338" i="4" s="1"/>
  <c r="E4" i="4"/>
  <c r="C4" i="4" s="1"/>
  <c r="C100" i="4"/>
  <c r="C99" i="4"/>
  <c r="C139" i="4"/>
  <c r="C366" i="4"/>
  <c r="C287" i="4"/>
  <c r="C223" i="4"/>
  <c r="C418" i="4"/>
  <c r="C69" i="4"/>
  <c r="C203" i="4"/>
  <c r="C54" i="4"/>
  <c r="C417" i="4"/>
  <c r="C159" i="4"/>
  <c r="C316" i="4"/>
  <c r="C87" i="4"/>
  <c r="C424" i="4"/>
  <c r="C125" i="4"/>
  <c r="C414" i="4"/>
  <c r="C323" i="4"/>
  <c r="C378" i="4"/>
  <c r="C72" i="4"/>
  <c r="C5" i="4"/>
  <c r="C117" i="4"/>
  <c r="C261" i="4"/>
  <c r="C350" i="4"/>
  <c r="C14" i="4"/>
  <c r="C52" i="4"/>
  <c r="C122" i="4"/>
  <c r="C180" i="4"/>
  <c r="C244" i="4"/>
  <c r="C372" i="4"/>
  <c r="C302" i="4"/>
  <c r="C186" i="4"/>
  <c r="C351" i="4"/>
  <c r="C300" i="4"/>
  <c r="C63" i="4"/>
  <c r="C27" i="4"/>
  <c r="C23" i="4"/>
  <c r="C225" i="4"/>
  <c r="C289" i="4"/>
  <c r="C353" i="4"/>
  <c r="C53" i="4"/>
  <c r="C342" i="4"/>
  <c r="C419" i="4"/>
  <c r="C150" i="4"/>
  <c r="C236" i="4"/>
  <c r="C35" i="4"/>
  <c r="C381" i="4"/>
  <c r="C75" i="4"/>
  <c r="C269" i="4"/>
  <c r="C308" i="4"/>
  <c r="C84" i="4"/>
  <c r="C81" i="4"/>
  <c r="C157" i="4"/>
  <c r="C221" i="4"/>
  <c r="C285" i="4"/>
  <c r="C349" i="4"/>
  <c r="C133" i="4"/>
  <c r="C324" i="4"/>
  <c r="C251" i="4"/>
  <c r="C392" i="4"/>
  <c r="C158" i="4"/>
  <c r="C415" i="4"/>
  <c r="C250" i="4"/>
  <c r="C382" i="4"/>
  <c r="C364" i="4"/>
  <c r="C233" i="4"/>
  <c r="C91" i="4"/>
  <c r="C210" i="4"/>
  <c r="C40" i="4"/>
  <c r="C280" i="4"/>
  <c r="C412" i="4"/>
  <c r="C402" i="4"/>
  <c r="C354" i="4"/>
  <c r="C37" i="4"/>
</calcChain>
</file>

<file path=xl/sharedStrings.xml><?xml version="1.0" encoding="utf-8"?>
<sst xmlns="http://schemas.openxmlformats.org/spreadsheetml/2006/main" count="2198" uniqueCount="472">
  <si>
    <t>Kommune</t>
  </si>
  <si>
    <t>0101 Halden</t>
  </si>
  <si>
    <t>0104 Moss</t>
  </si>
  <si>
    <t>0105 Sarpsborg</t>
  </si>
  <si>
    <t>0106 Fredrikstad</t>
  </si>
  <si>
    <t>0111 Hvaler</t>
  </si>
  <si>
    <t>0118 Aremark</t>
  </si>
  <si>
    <t>0119 Marker</t>
  </si>
  <si>
    <t>0121 Rømskog</t>
  </si>
  <si>
    <t>0122 Trøgstad</t>
  </si>
  <si>
    <t>0123 Spydeberg</t>
  </si>
  <si>
    <t>0124 Askim</t>
  </si>
  <si>
    <t>0125 Eidsberg</t>
  </si>
  <si>
    <t>0127 Skiptvet</t>
  </si>
  <si>
    <t>0128 Rakkestad</t>
  </si>
  <si>
    <t>0135 Råde</t>
  </si>
  <si>
    <t>0136 Rygge</t>
  </si>
  <si>
    <t>0137 Våler</t>
  </si>
  <si>
    <t>0138 Hobøl</t>
  </si>
  <si>
    <t>0211 Vestby</t>
  </si>
  <si>
    <t>0213 Ski</t>
  </si>
  <si>
    <t>0214 Ås</t>
  </si>
  <si>
    <t>0215 Frogn</t>
  </si>
  <si>
    <t>0216 Nesodden</t>
  </si>
  <si>
    <t>0217 Oppegård</t>
  </si>
  <si>
    <t>0219 Bærum</t>
  </si>
  <si>
    <t>0220 Asker</t>
  </si>
  <si>
    <t>0221 Aurskog-Høland</t>
  </si>
  <si>
    <t>0226 Sørum</t>
  </si>
  <si>
    <t>0227 Fet</t>
  </si>
  <si>
    <t>0228 Rælingen</t>
  </si>
  <si>
    <t>0229 Enebakk</t>
  </si>
  <si>
    <t>0230 Lørenskog</t>
  </si>
  <si>
    <t>0231 Skedsmo</t>
  </si>
  <si>
    <t>0233 Nittedal</t>
  </si>
  <si>
    <t>0234 Gjerdrum</t>
  </si>
  <si>
    <t>0235 Ullensaker</t>
  </si>
  <si>
    <t>0236 Nes</t>
  </si>
  <si>
    <t>0237 Eidsvoll</t>
  </si>
  <si>
    <t>0238 Nannestad</t>
  </si>
  <si>
    <t>0239 Hurdal</t>
  </si>
  <si>
    <t>0301 Oslo</t>
  </si>
  <si>
    <t>0402 Kongsvinger</t>
  </si>
  <si>
    <t>0403 Hamar</t>
  </si>
  <si>
    <t>0412 Ringsaker</t>
  </si>
  <si>
    <t>0415 Løten</t>
  </si>
  <si>
    <t>0417 Stange</t>
  </si>
  <si>
    <t>0418 Nord-Odal</t>
  </si>
  <si>
    <t>0419 Sør-Odal</t>
  </si>
  <si>
    <t>0420 Eidskog</t>
  </si>
  <si>
    <t>0423 Grue</t>
  </si>
  <si>
    <t>0425 Åsnes</t>
  </si>
  <si>
    <t>0426 Våler</t>
  </si>
  <si>
    <t>0427 Elverum</t>
  </si>
  <si>
    <t>0428 Trysil</t>
  </si>
  <si>
    <t>0429 Åmot</t>
  </si>
  <si>
    <t>0430 Stor-Elvdal</t>
  </si>
  <si>
    <t>0432 Rendalen</t>
  </si>
  <si>
    <t>0434 Engerdal</t>
  </si>
  <si>
    <t>0436 Tolga</t>
  </si>
  <si>
    <t>0437 Tynset</t>
  </si>
  <si>
    <t>0438 Alvdal</t>
  </si>
  <si>
    <t>0439 Folldal</t>
  </si>
  <si>
    <t>0441 Os</t>
  </si>
  <si>
    <t>0501 Lillehammer</t>
  </si>
  <si>
    <t>0502 Gjøvik</t>
  </si>
  <si>
    <t>0511 Dovre</t>
  </si>
  <si>
    <t>0512 Lesja</t>
  </si>
  <si>
    <t>0513 Skjåk</t>
  </si>
  <si>
    <t>0514 Lom</t>
  </si>
  <si>
    <t>0515 Vågå</t>
  </si>
  <si>
    <t>0516 Nord-Fron</t>
  </si>
  <si>
    <t>0517 Sel</t>
  </si>
  <si>
    <t>0519 Sør-Fron</t>
  </si>
  <si>
    <t>0520 Ringebu</t>
  </si>
  <si>
    <t>0521 Øyer</t>
  </si>
  <si>
    <t>0522 Gausdal</t>
  </si>
  <si>
    <t>0528 Østre Toten</t>
  </si>
  <si>
    <t>0529 Vestre Toten</t>
  </si>
  <si>
    <t>0532 Jevnaker</t>
  </si>
  <si>
    <t>0533 Lunner</t>
  </si>
  <si>
    <t>0534 Gran</t>
  </si>
  <si>
    <t>0536 Søndre Land</t>
  </si>
  <si>
    <t>0538 Nordre Land</t>
  </si>
  <si>
    <t>0540 Sør-Aurdal</t>
  </si>
  <si>
    <t>0541 Etnedal</t>
  </si>
  <si>
    <t>0542 Nord-Aurdal</t>
  </si>
  <si>
    <t>0543 Vestre Slidre</t>
  </si>
  <si>
    <t>0544 Øystre Slidre</t>
  </si>
  <si>
    <t>0545 Vang</t>
  </si>
  <si>
    <t>0602 Drammen</t>
  </si>
  <si>
    <t>0604 Kongsberg</t>
  </si>
  <si>
    <t>0605 Ringerike</t>
  </si>
  <si>
    <t>0612 Hole</t>
  </si>
  <si>
    <t>0615 Flå</t>
  </si>
  <si>
    <t>0616 Nes</t>
  </si>
  <si>
    <t>0617 Gol</t>
  </si>
  <si>
    <t>0618 Hemsedal</t>
  </si>
  <si>
    <t>0619 Ål</t>
  </si>
  <si>
    <t>0620 Hol</t>
  </si>
  <si>
    <t>0621 Sigdal</t>
  </si>
  <si>
    <t>0622 Krødsherad</t>
  </si>
  <si>
    <t>0623 Modum</t>
  </si>
  <si>
    <t>0624 Øvre Eiker</t>
  </si>
  <si>
    <t>0625 Nedre Eiker</t>
  </si>
  <si>
    <t>0626 Lier</t>
  </si>
  <si>
    <t>0627 Røyken</t>
  </si>
  <si>
    <t>0628 Hurum</t>
  </si>
  <si>
    <t>0631 Flesberg</t>
  </si>
  <si>
    <t>0632 Rollag</t>
  </si>
  <si>
    <t>0633 Nore og Uvdal</t>
  </si>
  <si>
    <t>0701 Horten</t>
  </si>
  <si>
    <t>0704 Tønsberg</t>
  </si>
  <si>
    <t>0710 Sandefjord</t>
  </si>
  <si>
    <t>0711 Svelvik</t>
  </si>
  <si>
    <t>0713 Sande</t>
  </si>
  <si>
    <t>0716 Re</t>
  </si>
  <si>
    <t>0805 Porsgrunn</t>
  </si>
  <si>
    <t>0806 Skien</t>
  </si>
  <si>
    <t>0807 Notodden</t>
  </si>
  <si>
    <t>0811 Siljan</t>
  </si>
  <si>
    <t>0814 Bamble</t>
  </si>
  <si>
    <t>0815 Kragerø</t>
  </si>
  <si>
    <t>0817 Drangedal</t>
  </si>
  <si>
    <t>0819 Nome</t>
  </si>
  <si>
    <t>0821 Bø</t>
  </si>
  <si>
    <t>0822 Sauherad</t>
  </si>
  <si>
    <t>0826 Tinn</t>
  </si>
  <si>
    <t>0827 Hjartdal</t>
  </si>
  <si>
    <t>0828 Seljord</t>
  </si>
  <si>
    <t>0829 Kviteseid</t>
  </si>
  <si>
    <t>0830 Nissedal</t>
  </si>
  <si>
    <t>0831 Fyresdal</t>
  </si>
  <si>
    <t>0833 Tokke</t>
  </si>
  <si>
    <t>0834 Vinje</t>
  </si>
  <si>
    <t>0901 Risør</t>
  </si>
  <si>
    <t>0904 Grimstad</t>
  </si>
  <si>
    <t>0906 Arendal</t>
  </si>
  <si>
    <t>0911 Gjerstad</t>
  </si>
  <si>
    <t>0912 Vegårshei</t>
  </si>
  <si>
    <t>0914 Tvedestrand</t>
  </si>
  <si>
    <t>0919 Froland</t>
  </si>
  <si>
    <t>0926 Lillesand</t>
  </si>
  <si>
    <t>0928 Birkenes</t>
  </si>
  <si>
    <t>0929 Åmli</t>
  </si>
  <si>
    <t>0935 Iveland</t>
  </si>
  <si>
    <t>0937 Evje og Hornnes</t>
  </si>
  <si>
    <t>0938 Bygland</t>
  </si>
  <si>
    <t>0940 Valle</t>
  </si>
  <si>
    <t>0941 Bykle</t>
  </si>
  <si>
    <t>1001 Kristiansand</t>
  </si>
  <si>
    <t>1002 Mandal</t>
  </si>
  <si>
    <t>1003 Farsund</t>
  </si>
  <si>
    <t>1004 Flekkefjord</t>
  </si>
  <si>
    <t>1014 Vennesla</t>
  </si>
  <si>
    <t>1017 Songdalen</t>
  </si>
  <si>
    <t>1018 Søgne</t>
  </si>
  <si>
    <t>1021 Marnardal</t>
  </si>
  <si>
    <t>1026 Åseral</t>
  </si>
  <si>
    <t>1027 Audnedal</t>
  </si>
  <si>
    <t>1029 Lindesnes</t>
  </si>
  <si>
    <t>1032 Lyngdal</t>
  </si>
  <si>
    <t>1034 Hægebostad</t>
  </si>
  <si>
    <t>1037 Kvinesdal</t>
  </si>
  <si>
    <t>1046 Sirdal</t>
  </si>
  <si>
    <t>1101 Eigersund</t>
  </si>
  <si>
    <t>1102 Sandnes</t>
  </si>
  <si>
    <t>1103 Stavanger</t>
  </si>
  <si>
    <t>1106 Haugesund</t>
  </si>
  <si>
    <t>1111 Sokndal</t>
  </si>
  <si>
    <t>1112 Lund</t>
  </si>
  <si>
    <t>1114 Bjerkreim</t>
  </si>
  <si>
    <t>1119 Hå</t>
  </si>
  <si>
    <t>1120 Klepp</t>
  </si>
  <si>
    <t>1121 Time</t>
  </si>
  <si>
    <t>1122 Gjesdal</t>
  </si>
  <si>
    <t>1124 Sola</t>
  </si>
  <si>
    <t>1127 Randaberg</t>
  </si>
  <si>
    <t>1129 Forsand</t>
  </si>
  <si>
    <t>1130 Strand</t>
  </si>
  <si>
    <t>1133 Hjelmeland</t>
  </si>
  <si>
    <t>1134 Suldal</t>
  </si>
  <si>
    <t>1135 Sauda</t>
  </si>
  <si>
    <t>1141 Finnøy</t>
  </si>
  <si>
    <t>1142 Rennesøy</t>
  </si>
  <si>
    <t>1144 Kvitsøy</t>
  </si>
  <si>
    <t>1145 Bokn</t>
  </si>
  <si>
    <t>1146 Tysvær</t>
  </si>
  <si>
    <t>1149 Karmøy</t>
  </si>
  <si>
    <t>1151 Utsira</t>
  </si>
  <si>
    <t>1160 Vindafjord</t>
  </si>
  <si>
    <t>1201 Bergen</t>
  </si>
  <si>
    <t>1211 Etne</t>
  </si>
  <si>
    <t>1216 Sveio</t>
  </si>
  <si>
    <t>1219 Bømlo</t>
  </si>
  <si>
    <t>1221 Stord</t>
  </si>
  <si>
    <t>1222 Fitjar</t>
  </si>
  <si>
    <t>1223 Tysnes</t>
  </si>
  <si>
    <t>1224 Kvinnherad</t>
  </si>
  <si>
    <t>1227 Jondal</t>
  </si>
  <si>
    <t>1228 Odda</t>
  </si>
  <si>
    <t>1231 Ullensvang</t>
  </si>
  <si>
    <t>1232 Eidfjord</t>
  </si>
  <si>
    <t>1233 Ulvik</t>
  </si>
  <si>
    <t>1234 Granvin</t>
  </si>
  <si>
    <t>1235 Voss</t>
  </si>
  <si>
    <t>1238 Kvam</t>
  </si>
  <si>
    <t>1241 Fusa</t>
  </si>
  <si>
    <t>1242 Samnanger</t>
  </si>
  <si>
    <t>1243 Os</t>
  </si>
  <si>
    <t>1244 Austevoll</t>
  </si>
  <si>
    <t>1245 Sund</t>
  </si>
  <si>
    <t>1246 Fjell</t>
  </si>
  <si>
    <t>1247 Askøy</t>
  </si>
  <si>
    <t>1251 Vaksdal</t>
  </si>
  <si>
    <t>1252 Modalen</t>
  </si>
  <si>
    <t>1253 Osterøy</t>
  </si>
  <si>
    <t>1256 Meland</t>
  </si>
  <si>
    <t>1259 Øygarden</t>
  </si>
  <si>
    <t>1260 Radøy</t>
  </si>
  <si>
    <t>1263 Lindås</t>
  </si>
  <si>
    <t>1264 Austrheim</t>
  </si>
  <si>
    <t>1265 Fedje</t>
  </si>
  <si>
    <t>1266 Masfjorden</t>
  </si>
  <si>
    <t>1401 Flora</t>
  </si>
  <si>
    <t>1411 Gulen</t>
  </si>
  <si>
    <t>1412 Solund</t>
  </si>
  <si>
    <t>1413 Hyllestad</t>
  </si>
  <si>
    <t>1416 Høyanger</t>
  </si>
  <si>
    <t>1417 Vik</t>
  </si>
  <si>
    <t>1418 Balestrand</t>
  </si>
  <si>
    <t>1419 Leikanger</t>
  </si>
  <si>
    <t>1420 Sogndal</t>
  </si>
  <si>
    <t>1421 Aurland</t>
  </si>
  <si>
    <t>1422 Lærdal</t>
  </si>
  <si>
    <t>1424 Årdal</t>
  </si>
  <si>
    <t>1426 Luster</t>
  </si>
  <si>
    <t>1428 Askvoll</t>
  </si>
  <si>
    <t>1429 Fjaler</t>
  </si>
  <si>
    <t>1430 Gaular</t>
  </si>
  <si>
    <t>1431 Jølster</t>
  </si>
  <si>
    <t>1432 Førde</t>
  </si>
  <si>
    <t>1433 Naustdal</t>
  </si>
  <si>
    <t>1438 Bremanger</t>
  </si>
  <si>
    <t>1439 Vågsøy</t>
  </si>
  <si>
    <t>1441 Selje</t>
  </si>
  <si>
    <t>1443 Eid</t>
  </si>
  <si>
    <t>1444 Hornindal</t>
  </si>
  <si>
    <t>1445 Gloppen</t>
  </si>
  <si>
    <t>1449 Stryn</t>
  </si>
  <si>
    <t>1502 Molde</t>
  </si>
  <si>
    <t>1504 Ålesund</t>
  </si>
  <si>
    <t>1505 Kristiansund</t>
  </si>
  <si>
    <t>1511 Vanylven</t>
  </si>
  <si>
    <t>1514 Sande</t>
  </si>
  <si>
    <t>1515 Herøy</t>
  </si>
  <si>
    <t>1516 Ulstein</t>
  </si>
  <si>
    <t>1517 Hareid</t>
  </si>
  <si>
    <t>1519 Volda</t>
  </si>
  <si>
    <t>1520 Ørsta</t>
  </si>
  <si>
    <t>1523 Ørskog</t>
  </si>
  <si>
    <t>1524 Norddal</t>
  </si>
  <si>
    <t>1525 Stranda</t>
  </si>
  <si>
    <t>1526 Stordal</t>
  </si>
  <si>
    <t>1528 Sykkylven</t>
  </si>
  <si>
    <t>1529 Skodje</t>
  </si>
  <si>
    <t>1531 Sula</t>
  </si>
  <si>
    <t>1532 Giske</t>
  </si>
  <si>
    <t>1534 Haram</t>
  </si>
  <si>
    <t>1535 Vestnes</t>
  </si>
  <si>
    <t>1539 Rauma</t>
  </si>
  <si>
    <t>1543 Nesset</t>
  </si>
  <si>
    <t>1545 Midsund</t>
  </si>
  <si>
    <t>1546 Sandøy</t>
  </si>
  <si>
    <t>1547 Aukra</t>
  </si>
  <si>
    <t>1548 Fræna</t>
  </si>
  <si>
    <t>1551 Eide</t>
  </si>
  <si>
    <t>1554 Averøy</t>
  </si>
  <si>
    <t>1557 Gjemnes</t>
  </si>
  <si>
    <t>1560 Tingvoll</t>
  </si>
  <si>
    <t>1563 Sunndal</t>
  </si>
  <si>
    <t>1566 Surnadal</t>
  </si>
  <si>
    <t>1567 Rindal</t>
  </si>
  <si>
    <t>1571 Halsa</t>
  </si>
  <si>
    <t>1573 Smøla</t>
  </si>
  <si>
    <t>1576 Aure</t>
  </si>
  <si>
    <t>1804 Bodø</t>
  </si>
  <si>
    <t>1805 Narvik</t>
  </si>
  <si>
    <t>1811 Bindal</t>
  </si>
  <si>
    <t>1812 Sømna</t>
  </si>
  <si>
    <t>1813 Brønnøy</t>
  </si>
  <si>
    <t>1815 Vega</t>
  </si>
  <si>
    <t>1816 Vevelstad</t>
  </si>
  <si>
    <t>1818 Herøy</t>
  </si>
  <si>
    <t>1820 Alstahaug</t>
  </si>
  <si>
    <t>1822 Leirfjord</t>
  </si>
  <si>
    <t>1824 Vefsn</t>
  </si>
  <si>
    <t>1825 Grane</t>
  </si>
  <si>
    <t>1826 Hattfjelldal</t>
  </si>
  <si>
    <t>1827 Dønna</t>
  </si>
  <si>
    <t>1828 Nesna</t>
  </si>
  <si>
    <t>1832 Hemnes</t>
  </si>
  <si>
    <t>1833 Rana</t>
  </si>
  <si>
    <t>1834 Lurøy</t>
  </si>
  <si>
    <t>1835 Træna</t>
  </si>
  <si>
    <t>1836 Rødøy</t>
  </si>
  <si>
    <t>1837 Meløy</t>
  </si>
  <si>
    <t>1838 Gildeskål</t>
  </si>
  <si>
    <t>1839 Beiarn</t>
  </si>
  <si>
    <t>1840 Saltdal</t>
  </si>
  <si>
    <t>1841 Fauske</t>
  </si>
  <si>
    <t>1845 Sørfold</t>
  </si>
  <si>
    <t>1848 Steigen</t>
  </si>
  <si>
    <t>1849 Hamarøy</t>
  </si>
  <si>
    <t>1850 Tysfjord</t>
  </si>
  <si>
    <t>1851 Lødingen</t>
  </si>
  <si>
    <t>1852 Tjeldsund</t>
  </si>
  <si>
    <t>1853 Evenes</t>
  </si>
  <si>
    <t>1854 Ballangen</t>
  </si>
  <si>
    <t>1856 Røst</t>
  </si>
  <si>
    <t>1857 Værøy</t>
  </si>
  <si>
    <t>1859 Flakstad</t>
  </si>
  <si>
    <t>1860 Vestvågøy</t>
  </si>
  <si>
    <t>1865 Vågan</t>
  </si>
  <si>
    <t>1866 Hadsel</t>
  </si>
  <si>
    <t>1867 Bø</t>
  </si>
  <si>
    <t>1868 Øksnes</t>
  </si>
  <si>
    <t>1870 Sortland</t>
  </si>
  <si>
    <t>1871 Andøy</t>
  </si>
  <si>
    <t>1874 Moskenes</t>
  </si>
  <si>
    <t>1902 Tromsø</t>
  </si>
  <si>
    <t>1903 Harstad</t>
  </si>
  <si>
    <t>1911 Kvæfjord</t>
  </si>
  <si>
    <t>1913 Skånland</t>
  </si>
  <si>
    <t>1917 Ibestad</t>
  </si>
  <si>
    <t>1919 Gratangen</t>
  </si>
  <si>
    <t>1920 Lavangen</t>
  </si>
  <si>
    <t>1922 Bardu</t>
  </si>
  <si>
    <t>1923 Salangen</t>
  </si>
  <si>
    <t>1924 Målselv</t>
  </si>
  <si>
    <t>1925 Sørreisa</t>
  </si>
  <si>
    <t>1926 Dyrøy</t>
  </si>
  <si>
    <t>1927 Tranøy</t>
  </si>
  <si>
    <t>1928 Torsken</t>
  </si>
  <si>
    <t>1929 Berg</t>
  </si>
  <si>
    <t>1931 Lenvik</t>
  </si>
  <si>
    <t>1933 Balsfjord</t>
  </si>
  <si>
    <t>1936 Karlsøy</t>
  </si>
  <si>
    <t>1938 Lyngen</t>
  </si>
  <si>
    <t>1939 Storfjord</t>
  </si>
  <si>
    <t>1940 Gaivuotna - Kåfjord</t>
  </si>
  <si>
    <t>1941 Skjervøy</t>
  </si>
  <si>
    <t>1942 Nordreisa</t>
  </si>
  <si>
    <t>1943 Kvænangen</t>
  </si>
  <si>
    <t>2002 Vardø</t>
  </si>
  <si>
    <t>2003 Vadsø</t>
  </si>
  <si>
    <t>2004 Hammerfest</t>
  </si>
  <si>
    <t>2011 Guovdageaidnu - Kautokeino</t>
  </si>
  <si>
    <t>2012 Alta</t>
  </si>
  <si>
    <t>2014 Loppa</t>
  </si>
  <si>
    <t>2015 Hasvik</t>
  </si>
  <si>
    <t>2017 Kvalsund</t>
  </si>
  <si>
    <t>2018 Måsøy</t>
  </si>
  <si>
    <t>2019 Nordkapp</t>
  </si>
  <si>
    <t>2020 Porsanger</t>
  </si>
  <si>
    <t>2021 Karasjohka - Karasjok</t>
  </si>
  <si>
    <t>2022 Lebesby</t>
  </si>
  <si>
    <t>2023 Gamvik</t>
  </si>
  <si>
    <t>2024 Berlevåg</t>
  </si>
  <si>
    <t>2025 Deatnu - Tana</t>
  </si>
  <si>
    <t>2027 Unjarga - Nesseby</t>
  </si>
  <si>
    <t>2028 Båtsfjord</t>
  </si>
  <si>
    <t>2030 Sør-Varanger</t>
  </si>
  <si>
    <t>Minimum</t>
  </si>
  <si>
    <t>Maximum</t>
  </si>
  <si>
    <t>Median</t>
  </si>
  <si>
    <t>Variasjonsbredde</t>
  </si>
  <si>
    <t>Totalsum</t>
  </si>
  <si>
    <t>Gjennomsnitt</t>
  </si>
  <si>
    <t>Kurtose</t>
  </si>
  <si>
    <t>Skjevfordeling</t>
  </si>
  <si>
    <t>90-prosentil</t>
  </si>
  <si>
    <t>75-prosentil</t>
  </si>
  <si>
    <t>10-prosentil</t>
  </si>
  <si>
    <t>Indikator</t>
  </si>
  <si>
    <t>Bredde</t>
  </si>
  <si>
    <t>Sum vekter</t>
  </si>
  <si>
    <t>befvekst10</t>
  </si>
  <si>
    <t>Syssvekst10</t>
  </si>
  <si>
    <t>SSB-Ny</t>
  </si>
  <si>
    <t>Nedre grense</t>
  </si>
  <si>
    <t>Øvre grense</t>
  </si>
  <si>
    <t>Vekter</t>
  </si>
  <si>
    <t>DI2017</t>
  </si>
  <si>
    <t>Emnegruppe</t>
  </si>
  <si>
    <t>Geografi</t>
  </si>
  <si>
    <t>Demografi</t>
  </si>
  <si>
    <t>Verdiskaping</t>
  </si>
  <si>
    <t>0712 Larvik</t>
  </si>
  <si>
    <t>0715 Holmestrand</t>
  </si>
  <si>
    <t>0729 Færder</t>
  </si>
  <si>
    <t>5001 Trondheim</t>
  </si>
  <si>
    <t>5011 Hemne</t>
  </si>
  <si>
    <t>5012 Snillfjord</t>
  </si>
  <si>
    <t>5013 Hitra</t>
  </si>
  <si>
    <t>5014 Frøya</t>
  </si>
  <si>
    <t>5015 Ørland</t>
  </si>
  <si>
    <t>5016 Agdenes</t>
  </si>
  <si>
    <t>5017 Bjugn</t>
  </si>
  <si>
    <t>5018 Åfjord</t>
  </si>
  <si>
    <t>5019 Roan</t>
  </si>
  <si>
    <t>5020 Osen</t>
  </si>
  <si>
    <t>5021 Oppdal</t>
  </si>
  <si>
    <t>5022 Rennebu</t>
  </si>
  <si>
    <t>5023 Meldal</t>
  </si>
  <si>
    <t>5024 Orkdal</t>
  </si>
  <si>
    <t>5025 Røros</t>
  </si>
  <si>
    <t>5026 Holtålen</t>
  </si>
  <si>
    <t>5027 Midtre Gauldal</t>
  </si>
  <si>
    <t>5028 Melhus</t>
  </si>
  <si>
    <t>5029 Skaun</t>
  </si>
  <si>
    <t>5030 Klæbu</t>
  </si>
  <si>
    <t>5031 Malvik</t>
  </si>
  <si>
    <t>5032 Selbu</t>
  </si>
  <si>
    <t>5033 Tydal</t>
  </si>
  <si>
    <t>5005 Namsos</t>
  </si>
  <si>
    <t>5004 Steinkjer</t>
  </si>
  <si>
    <t>5034 Meråker</t>
  </si>
  <si>
    <t>5035 Stjørdal</t>
  </si>
  <si>
    <t>5036 Frosta</t>
  </si>
  <si>
    <t>5037 Levanger</t>
  </si>
  <si>
    <t>5038 Verdal</t>
  </si>
  <si>
    <t>5039 Verran</t>
  </si>
  <si>
    <t>5040 Namdalseid</t>
  </si>
  <si>
    <t>5041 Snåsa</t>
  </si>
  <si>
    <t>5042 Lierne</t>
  </si>
  <si>
    <t>5043 Røyrvik</t>
  </si>
  <si>
    <t>5044 Namsskogan</t>
  </si>
  <si>
    <t>5045 Grong</t>
  </si>
  <si>
    <t>5046 Høylandet</t>
  </si>
  <si>
    <t>5047 Overhalla</t>
  </si>
  <si>
    <t>5048 Fosnes</t>
  </si>
  <si>
    <t>5049 Flatanger</t>
  </si>
  <si>
    <t>5050 Vikna</t>
  </si>
  <si>
    <t>5051 Nærøy</t>
  </si>
  <si>
    <t>5052 Leka</t>
  </si>
  <si>
    <t>5053 Inderøy</t>
  </si>
  <si>
    <t>5054 Indre fosen</t>
  </si>
  <si>
    <t>K-Løpenr</t>
  </si>
  <si>
    <t>K-Løpenummer</t>
  </si>
  <si>
    <t>Standardavvik</t>
  </si>
  <si>
    <t>Maks</t>
  </si>
  <si>
    <t>Min</t>
  </si>
  <si>
    <t>Trunkeringsgrenser - ganger standardavviket</t>
  </si>
  <si>
    <t>Trunkering topp</t>
  </si>
  <si>
    <t>Trunkering bunn</t>
  </si>
  <si>
    <t>Kommune-ID</t>
  </si>
  <si>
    <t>Folketall2007</t>
  </si>
  <si>
    <t>Folketall2017</t>
  </si>
  <si>
    <t>Sysselsetting2006</t>
  </si>
  <si>
    <t>Sysselsetting2016</t>
  </si>
  <si>
    <t>ganger standardavviket</t>
  </si>
  <si>
    <t>Antall trunkrte bunn</t>
  </si>
  <si>
    <t>Antall trunkerte topp</t>
  </si>
  <si>
    <t>Dette regnearket består av 8 ark inkludert dette arket med forklaringer. Hensikten med dette arket er å forklare betydningen av de ulike arkene. Vi viser også til rapporten, som forklarer hva de enkelte begrepene betyr.</t>
  </si>
  <si>
    <t>1. Rådataarket. Dette arket består av data som er hentet fra statistikkbanken i SSB og omfatter befolkingstall for 2007 og 2017, Sysselsettingstall for 2006 og 2016 samt den nye sentralitetsindeksen fra SSB.</t>
  </si>
  <si>
    <t>2. Indikatorarket. Dette arket omfatter utregnede indikatorer for befolkningsvekst og sysselsettingsvekst. Vi bruker sentralitetstallene direkte.</t>
  </si>
  <si>
    <t>4. Arket med indekserte data. Dette arket omformer dataene til en skala fra 0 til 100 for å gjøre dem sammenliknbare med andre indikatorer.</t>
  </si>
  <si>
    <t>3. Arket med trunkerte data. Dette arket omfatter indikatorene fra indikatorarket, men i dette arket er ekstreme observasjoner kuttet.</t>
  </si>
  <si>
    <t>5. Vekterarket. Dette arket viser hvilke vekter vi bruker i utregningen av distriktsindeksen</t>
  </si>
  <si>
    <t>6. Arket med trunkeringsgrenser. Dette arket viser hvordan vi fjerner ekstremverdier og hvor mange verdier som blir endret som følge av metoden.</t>
  </si>
  <si>
    <t xml:space="preserve">7. Distriktsindeksarket viser selve distriktsindeksen. I tillegg viser den hvilke av komponentene som bidrar til å fastsette verdien på distriksindeksen.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</si>
</sst>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\ %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sz val="11"/>
      <color rgb="FF3F3F7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4" fillId="0" borderId="0" applyNumberFormat="0" applyBorder="0" applyAlignment="0"/>
    <xf numFmtId="0" fontId="5" fillId="2" borderId="1" applyNumberFormat="0" applyAlignment="0" applyProtection="0"/>
    <xf numFmtId="0" fontId="7" fillId="4" borderId="1" applyNumberFormat="0" applyAlignment="0" applyProtection="0"/>
    <xf numFmtId="0" fontId="8" fillId="0" borderId="0" applyNumberFormat="0" applyFill="0" applyBorder="0" applyAlignment="0" applyProtection="0"/>
    <xf numFmtId="9" fontId="9" fillId="0" borderId="0" applyFont="0" applyFill="0" applyBorder="0" applyAlignment="0" applyProtection="0"/>
  </cellStyleXfs>
  <cellXfs count="37">
    <xf numFmtId="0" fontId="0" fillId="0" borderId="0" xfId="0"/>
    <xf numFmtId="164" fontId="0" fillId="0" borderId="0" xfId="0" applyNumberFormat="1"/>
    <xf numFmtId="1" fontId="0" fillId="0" borderId="0" xfId="0" applyNumberFormat="1"/>
    <xf numFmtId="0" fontId="0" fillId="0" borderId="0" xfId="0" applyFill="1" applyProtection="1"/>
    <xf numFmtId="0" fontId="2" fillId="0" borderId="0" xfId="1"/>
    <xf numFmtId="0" fontId="3" fillId="0" borderId="0" xfId="1" applyFont="1" applyFill="1" applyAlignment="1" applyProtection="1">
      <alignment wrapText="1"/>
    </xf>
    <xf numFmtId="0" fontId="1" fillId="0" borderId="0" xfId="0" applyFont="1" applyAlignment="1" applyProtection="1">
      <alignment horizontal="left"/>
      <protection locked="0"/>
    </xf>
    <xf numFmtId="0" fontId="5" fillId="2" borderId="1" xfId="3"/>
    <xf numFmtId="0" fontId="0" fillId="0" borderId="0" xfId="0" applyFont="1" applyFill="1" applyBorder="1"/>
    <xf numFmtId="0" fontId="1" fillId="3" borderId="2" xfId="0" applyFont="1" applyFill="1" applyBorder="1"/>
    <xf numFmtId="0" fontId="6" fillId="0" borderId="0" xfId="0" applyFont="1" applyFill="1" applyBorder="1"/>
    <xf numFmtId="2" fontId="5" fillId="2" borderId="1" xfId="3" applyNumberFormat="1"/>
    <xf numFmtId="164" fontId="5" fillId="2" borderId="1" xfId="3" applyNumberFormat="1"/>
    <xf numFmtId="0" fontId="7" fillId="4" borderId="1" xfId="4"/>
    <xf numFmtId="0" fontId="7" fillId="4" borderId="0" xfId="4" applyBorder="1"/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5" borderId="9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8" fillId="0" borderId="0" xfId="5"/>
    <xf numFmtId="2" fontId="8" fillId="0" borderId="0" xfId="5" applyNumberFormat="1"/>
    <xf numFmtId="1" fontId="8" fillId="0" borderId="0" xfId="5" applyNumberFormat="1"/>
    <xf numFmtId="9" fontId="0" fillId="0" borderId="0" xfId="6" applyFont="1"/>
    <xf numFmtId="165" fontId="0" fillId="0" borderId="0" xfId="6" applyNumberFormat="1" applyFont="1"/>
    <xf numFmtId="165" fontId="5" fillId="2" borderId="1" xfId="6" applyNumberFormat="1" applyFont="1" applyFill="1" applyBorder="1"/>
    <xf numFmtId="165" fontId="8" fillId="0" borderId="0" xfId="6" applyNumberFormat="1" applyFont="1"/>
    <xf numFmtId="0" fontId="0" fillId="0" borderId="0" xfId="0" applyAlignment="1">
      <alignment wrapText="1"/>
    </xf>
    <xf numFmtId="0" fontId="1" fillId="5" borderId="5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</cellXfs>
  <cellStyles count="7">
    <cellStyle name="Beregning" xfId="3" builtinId="22"/>
    <cellStyle name="Forklarende tekst" xfId="5" builtinId="53"/>
    <cellStyle name="Inndata" xfId="4" builtinId="20"/>
    <cellStyle name="Normal" xfId="0" builtinId="0"/>
    <cellStyle name="Normal 2" xfId="1"/>
    <cellStyle name="Normal 3" xfId="2"/>
    <cellStyle name="Prosent" xfId="6" builtinId="5"/>
  </cellStyles>
  <dxfs count="14">
    <dxf>
      <numFmt numFmtId="1" formatCode="0"/>
    </dxf>
    <dxf>
      <numFmt numFmtId="165" formatCode="0.0\ %"/>
    </dxf>
    <dxf>
      <numFmt numFmtId="165" formatCode="0.0\ %"/>
    </dxf>
    <dxf>
      <numFmt numFmtId="1" formatCode="0"/>
    </dxf>
    <dxf>
      <numFmt numFmtId="164" formatCode="0.0"/>
    </dxf>
    <dxf>
      <numFmt numFmtId="164" formatCode="0.0"/>
    </dxf>
    <dxf>
      <numFmt numFmtId="164" formatCode="0.0"/>
    </dxf>
    <dxf>
      <fill>
        <patternFill>
          <bgColor rgb="FFFF0000"/>
        </patternFill>
      </fill>
    </dxf>
    <dxf>
      <numFmt numFmtId="1" formatCode="0"/>
    </dxf>
    <dxf>
      <numFmt numFmtId="1" formatCode="0"/>
    </dxf>
    <dxf>
      <numFmt numFmtId="1" formatCode="0"/>
    </dxf>
    <dxf>
      <numFmt numFmtId="164" formatCode="0.0"/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Distriktsindeksen" displayName="Distriktsindeksen" ref="A2:F424" totalsRowShown="0">
  <autoFilter ref="A2:F424"/>
  <sortState ref="A3:X424">
    <sortCondition ref="A2:A424"/>
  </sortState>
  <tableColumns count="6">
    <tableColumn id="1" name="K-Løpenummer"/>
    <tableColumn id="15" name="Kommune"/>
    <tableColumn id="2" name="DI2017" dataDxfId="11">
      <calculatedColumnFormula>SUM(D3:F3)</calculatedColumnFormula>
    </tableColumn>
    <tableColumn id="22" name="SSB-Ny" dataDxfId="10">
      <calculatedColumnFormula>'Indekserte data'!C3*Vekter!$B$2</calculatedColumnFormula>
    </tableColumn>
    <tableColumn id="6" name="befvekst10" dataDxfId="9">
      <calculatedColumnFormula>'Indekserte data'!D3*Vekter!$B$3</calculatedColumnFormula>
    </tableColumn>
    <tableColumn id="9" name="Syssvekst10" dataDxfId="8">
      <calculatedColumnFormula>'Indekserte data'!E3*Vekter!$B$4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6" name="Indekserte_tall" displayName="Indekserte_tall" ref="A2:E424" totalsRowShown="0">
  <autoFilter ref="A2:E424"/>
  <sortState ref="A3:S424">
    <sortCondition ref="A2:A424"/>
  </sortState>
  <tableColumns count="5">
    <tableColumn id="1" name="K-Løpenummer"/>
    <tableColumn id="10" name="Kommune"/>
    <tableColumn id="17" name="SSB-Ny" dataDxfId="6">
      <calculatedColumnFormula>100-((C$427-'Trunkerte data'!C3)*100/C$428)</calculatedColumnFormula>
    </tableColumn>
    <tableColumn id="6" name="befvekst10" dataDxfId="5">
      <calculatedColumnFormula>100-('Indekserte data'!D$427-'Trunkerte data'!D3)*100/'Indekserte data'!D$428</calculatedColumnFormula>
    </tableColumn>
    <tableColumn id="8" name="Syssvekst10" dataDxfId="4">
      <calculatedColumnFormula>100-(E$427-'Trunkerte data'!E3)*100/E$428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runkert" displayName="Trunkert" ref="A2:E424" totalsRowShown="0">
  <autoFilter ref="A2:E424"/>
  <sortState ref="A3:F424">
    <sortCondition ref="A2:A424"/>
  </sortState>
  <tableColumns count="5">
    <tableColumn id="1" name="K-Løpenummer"/>
    <tableColumn id="22" name="Kommune"/>
    <tableColumn id="17" name="SSB-Ny" dataDxfId="3">
      <calculatedColumnFormula>IF(Indikatorer!C3&gt;'Trunkerte data'!$C$427,'Trunkerte data'!$C$427,IF(Indikatorer!C3&lt;'Trunkerte data'!$C$426,'Trunkerte data'!$C$426,Indikatorer!C3))</calculatedColumnFormula>
    </tableColumn>
    <tableColumn id="5" name="befvekst10" dataDxfId="2" dataCellStyle="Prosent">
      <calculatedColumnFormula>IF(Indikatorer!D3&gt;'Trunkerte data'!$D$427,'Trunkerte data'!$D$427,IF(Indikatorer!D3&lt;'Trunkerte data'!$D$426,'Trunkerte data'!$D$426,Indikatorer!D3))</calculatedColumnFormula>
    </tableColumn>
    <tableColumn id="8" name="Syssvekst10" dataDxfId="1" dataCellStyle="Prosent">
      <calculatedColumnFormula>IF(Indikatorer!E3&gt;'Trunkerte data'!$E$427,'Trunkerte data'!$E$427,IF(Indikatorer!E3&lt;'Trunkerte data'!$E$426,'Trunkerte data'!$E$426,Indikatorer!E3))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2" name="Indikatorark" displayName="Indikatorark" ref="A2:E424" totalsRowShown="0">
  <autoFilter ref="A2:E424"/>
  <sortState ref="A3:E424">
    <sortCondition ref="A2:A424"/>
  </sortState>
  <tableColumns count="5">
    <tableColumn id="1" name="K-Løpenummer"/>
    <tableColumn id="5" name="Kommune"/>
    <tableColumn id="21" name="SSB-Ny" dataDxfId="0">
      <calculatedColumnFormula>Rådata!C3</calculatedColumnFormula>
    </tableColumn>
    <tableColumn id="7" name="befvekst10" dataCellStyle="Prosent">
      <calculatedColumnFormula>Rådata!E3/Rådata!D3-1</calculatedColumnFormula>
    </tableColumn>
    <tableColumn id="10" name="Syssvekst10" dataCellStyle="Prosent">
      <calculatedColumnFormula>Rådata!G3/Rådata!F3-1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1" name="Rådata" displayName="Rådata" ref="A2:G424" totalsRowShown="0">
  <autoFilter ref="A2:G424"/>
  <sortState ref="A3:G424">
    <sortCondition ref="A2:A424"/>
  </sortState>
  <tableColumns count="7">
    <tableColumn id="1" name="K-Løpenr"/>
    <tableColumn id="4" name="Kommune"/>
    <tableColumn id="30" name="SSB-Ny"/>
    <tableColumn id="2" name="Folketall2007" dataCellStyle="Normal 2"/>
    <tableColumn id="3" name="Folketall2017" dataCellStyle="Normal 2"/>
    <tableColumn id="8" name="Sysselsetting2006"/>
    <tableColumn id="9" name="Sysselsetting201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424"/>
  <sheetViews>
    <sheetView tabSelected="1" zoomScaleNormal="100" workbookViewId="0">
      <selection activeCell="C3" sqref="C3"/>
    </sheetView>
  </sheetViews>
  <sheetFormatPr baseColWidth="10" defaultRowHeight="15" x14ac:dyDescent="0.25"/>
  <cols>
    <col min="1" max="2" width="21.85546875" customWidth="1"/>
    <col min="3" max="3" width="9.140625" bestFit="1" customWidth="1"/>
    <col min="4" max="4" width="9.5703125" bestFit="1" customWidth="1"/>
    <col min="5" max="5" width="13" bestFit="1" customWidth="1"/>
    <col min="6" max="6" width="13.7109375" bestFit="1" customWidth="1"/>
  </cols>
  <sheetData>
    <row r="1" spans="1:6" ht="15.75" thickBot="1" x14ac:dyDescent="0.3">
      <c r="A1" s="32" t="s">
        <v>456</v>
      </c>
      <c r="B1" s="33"/>
      <c r="C1" s="20"/>
      <c r="D1" s="21" t="s">
        <v>395</v>
      </c>
      <c r="E1" s="18" t="s">
        <v>396</v>
      </c>
      <c r="F1" s="19" t="s">
        <v>397</v>
      </c>
    </row>
    <row r="2" spans="1:6" x14ac:dyDescent="0.25">
      <c r="A2" t="s">
        <v>449</v>
      </c>
      <c r="B2" t="s">
        <v>0</v>
      </c>
      <c r="C2" t="s">
        <v>393</v>
      </c>
      <c r="D2" t="s">
        <v>389</v>
      </c>
      <c r="E2" t="s">
        <v>387</v>
      </c>
      <c r="F2" t="s">
        <v>388</v>
      </c>
    </row>
    <row r="3" spans="1:6" x14ac:dyDescent="0.25">
      <c r="A3">
        <v>1</v>
      </c>
      <c r="B3" t="s">
        <v>1</v>
      </c>
      <c r="C3" s="1">
        <f t="shared" ref="C3:C66" si="0">SUM(D3:F3)</f>
        <v>67.237649846208697</v>
      </c>
      <c r="D3" s="2">
        <f>'Indekserte data'!C3*Vekter!$B$2</f>
        <v>45.957446808510632</v>
      </c>
      <c r="E3" s="2">
        <f>'Indekserte data'!D3*Vekter!$B$3</f>
        <v>11.876902596400527</v>
      </c>
      <c r="F3" s="2">
        <f>'Indekserte data'!E3*Vekter!$B$4</f>
        <v>9.4033004412975352</v>
      </c>
    </row>
    <row r="4" spans="1:6" x14ac:dyDescent="0.25">
      <c r="A4">
        <v>2</v>
      </c>
      <c r="B4" t="s">
        <v>2</v>
      </c>
      <c r="C4" s="1">
        <f t="shared" si="0"/>
        <v>72.820496191531205</v>
      </c>
      <c r="D4" s="2">
        <f>'Indekserte data'!C4*Vekter!$B$2</f>
        <v>53.617021276595743</v>
      </c>
      <c r="E4" s="2">
        <f>'Indekserte data'!D4*Vekter!$B$3</f>
        <v>13.028768974267974</v>
      </c>
      <c r="F4" s="2">
        <f>'Indekserte data'!E4*Vekter!$B$4</f>
        <v>6.1747059406674998</v>
      </c>
    </row>
    <row r="5" spans="1:6" x14ac:dyDescent="0.25">
      <c r="A5">
        <v>3</v>
      </c>
      <c r="B5" t="s">
        <v>3</v>
      </c>
      <c r="C5" s="1">
        <f t="shared" si="0"/>
        <v>76.817921089940469</v>
      </c>
      <c r="D5" s="2">
        <f>'Indekserte data'!C5*Vekter!$B$2</f>
        <v>49.787234042553187</v>
      </c>
      <c r="E5" s="2">
        <f>'Indekserte data'!D5*Vekter!$B$3</f>
        <v>11.133797528718986</v>
      </c>
      <c r="F5" s="2">
        <f>'Indekserte data'!E5*Vekter!$B$4</f>
        <v>15.896889518668292</v>
      </c>
    </row>
    <row r="6" spans="1:6" x14ac:dyDescent="0.25">
      <c r="A6">
        <v>4</v>
      </c>
      <c r="B6" t="s">
        <v>4</v>
      </c>
      <c r="C6" s="1">
        <f t="shared" si="0"/>
        <v>68.689718662202552</v>
      </c>
      <c r="D6" s="2">
        <f>'Indekserte data'!C6*Vekter!$B$2</f>
        <v>49.276595744680847</v>
      </c>
      <c r="E6" s="2">
        <f>'Indekserte data'!D6*Vekter!$B$3</f>
        <v>12.667551649081672</v>
      </c>
      <c r="F6" s="2">
        <f>'Indekserte data'!E6*Vekter!$B$4</f>
        <v>6.7455712684400373</v>
      </c>
    </row>
    <row r="7" spans="1:6" x14ac:dyDescent="0.25">
      <c r="A7">
        <v>5</v>
      </c>
      <c r="B7" t="s">
        <v>5</v>
      </c>
      <c r="C7" s="1">
        <f t="shared" si="0"/>
        <v>64.074374457251494</v>
      </c>
      <c r="D7" s="2">
        <f>'Indekserte data'!C7*Vekter!$B$2</f>
        <v>36.170212765957444</v>
      </c>
      <c r="E7" s="2">
        <f>'Indekserte data'!D7*Vekter!$B$3</f>
        <v>14.48268264404839</v>
      </c>
      <c r="F7" s="2">
        <f>'Indekserte data'!E7*Vekter!$B$4</f>
        <v>13.421479047245667</v>
      </c>
    </row>
    <row r="8" spans="1:6" x14ac:dyDescent="0.25">
      <c r="A8">
        <v>6</v>
      </c>
      <c r="B8" t="s">
        <v>6</v>
      </c>
      <c r="C8" s="1">
        <f t="shared" si="0"/>
        <v>44.000579460869908</v>
      </c>
      <c r="D8" s="2">
        <f>'Indekserte data'!C8*Vekter!$B$2</f>
        <v>30.127659574468083</v>
      </c>
      <c r="E8" s="2">
        <f>'Indekserte data'!D8*Vekter!$B$3</f>
        <v>6.506247692909767</v>
      </c>
      <c r="F8" s="2">
        <f>'Indekserte data'!E8*Vekter!$B$4</f>
        <v>7.3666721934920565</v>
      </c>
    </row>
    <row r="9" spans="1:6" x14ac:dyDescent="0.25">
      <c r="A9">
        <v>7</v>
      </c>
      <c r="B9" t="s">
        <v>7</v>
      </c>
      <c r="C9" s="1">
        <f t="shared" si="0"/>
        <v>50.612317510468351</v>
      </c>
      <c r="D9" s="2">
        <f>'Indekserte data'!C9*Vekter!$B$2</f>
        <v>37.617021276595743</v>
      </c>
      <c r="E9" s="2">
        <f>'Indekserte data'!D9*Vekter!$B$3</f>
        <v>8.1302136196434311</v>
      </c>
      <c r="F9" s="2">
        <f>'Indekserte data'!E9*Vekter!$B$4</f>
        <v>4.8650826142291752</v>
      </c>
    </row>
    <row r="10" spans="1:6" x14ac:dyDescent="0.25">
      <c r="A10">
        <v>8</v>
      </c>
      <c r="B10" t="s">
        <v>8</v>
      </c>
      <c r="C10" s="1">
        <f t="shared" si="0"/>
        <v>53.930752704522689</v>
      </c>
      <c r="D10" s="2">
        <f>'Indekserte data'!C10*Vekter!$B$2</f>
        <v>31.148936170212764</v>
      </c>
      <c r="E10" s="2">
        <f>'Indekserte data'!D10*Vekter!$B$3</f>
        <v>8.8806352012986771</v>
      </c>
      <c r="F10" s="2">
        <f>'Indekserte data'!E10*Vekter!$B$4</f>
        <v>13.901181333011255</v>
      </c>
    </row>
    <row r="11" spans="1:6" x14ac:dyDescent="0.25">
      <c r="A11">
        <v>9</v>
      </c>
      <c r="B11" t="s">
        <v>9</v>
      </c>
      <c r="C11" s="1">
        <f t="shared" si="0"/>
        <v>64.010232263901628</v>
      </c>
      <c r="D11" s="2">
        <f>'Indekserte data'!C11*Vekter!$B$2</f>
        <v>42.212765957446805</v>
      </c>
      <c r="E11" s="2">
        <f>'Indekserte data'!D11*Vekter!$B$3</f>
        <v>10.463306794489341</v>
      </c>
      <c r="F11" s="2">
        <f>'Indekserte data'!E11*Vekter!$B$4</f>
        <v>11.334159511965481</v>
      </c>
    </row>
    <row r="12" spans="1:6" x14ac:dyDescent="0.25">
      <c r="A12">
        <v>10</v>
      </c>
      <c r="B12" t="s">
        <v>10</v>
      </c>
      <c r="C12" s="1">
        <f t="shared" si="0"/>
        <v>72.56710008008649</v>
      </c>
      <c r="D12" s="2">
        <f>'Indekserte data'!C12*Vekter!$B$2</f>
        <v>48.340425531914889</v>
      </c>
      <c r="E12" s="2">
        <f>'Indekserte data'!D12*Vekter!$B$3</f>
        <v>14.524992193409529</v>
      </c>
      <c r="F12" s="2">
        <f>'Indekserte data'!E12*Vekter!$B$4</f>
        <v>9.701682354762065</v>
      </c>
    </row>
    <row r="13" spans="1:6" x14ac:dyDescent="0.25">
      <c r="A13">
        <v>11</v>
      </c>
      <c r="B13" t="s">
        <v>11</v>
      </c>
      <c r="C13" s="1">
        <f t="shared" si="0"/>
        <v>70.212762348935726</v>
      </c>
      <c r="D13" s="2">
        <f>'Indekserte data'!C13*Vekter!$B$2</f>
        <v>50.297872340425535</v>
      </c>
      <c r="E13" s="2">
        <f>'Indekserte data'!D13*Vekter!$B$3</f>
        <v>11.468816645152444</v>
      </c>
      <c r="F13" s="2">
        <f>'Indekserte data'!E13*Vekter!$B$4</f>
        <v>8.4460733633577458</v>
      </c>
    </row>
    <row r="14" spans="1:6" x14ac:dyDescent="0.25">
      <c r="A14">
        <v>12</v>
      </c>
      <c r="B14" t="s">
        <v>12</v>
      </c>
      <c r="C14" s="1">
        <f t="shared" si="0"/>
        <v>66.621284249619478</v>
      </c>
      <c r="D14" s="2">
        <f>'Indekserte data'!C14*Vekter!$B$2</f>
        <v>46.89361702127659</v>
      </c>
      <c r="E14" s="2">
        <f>'Indekserte data'!D14*Vekter!$B$3</f>
        <v>11.657838293273324</v>
      </c>
      <c r="F14" s="2">
        <f>'Indekserte data'!E14*Vekter!$B$4</f>
        <v>8.0698289350695624</v>
      </c>
    </row>
    <row r="15" spans="1:6" x14ac:dyDescent="0.25">
      <c r="A15">
        <v>13</v>
      </c>
      <c r="B15" t="s">
        <v>13</v>
      </c>
      <c r="C15" s="1">
        <f t="shared" si="0"/>
        <v>63.433840056307645</v>
      </c>
      <c r="D15" s="2">
        <f>'Indekserte data'!C15*Vekter!$B$2</f>
        <v>41.702127659574472</v>
      </c>
      <c r="E15" s="2">
        <f>'Indekserte data'!D15*Vekter!$B$3</f>
        <v>11.9778620225285</v>
      </c>
      <c r="F15" s="2">
        <f>'Indekserte data'!E15*Vekter!$B$4</f>
        <v>9.7538503742046778</v>
      </c>
    </row>
    <row r="16" spans="1:6" x14ac:dyDescent="0.25">
      <c r="A16">
        <v>14</v>
      </c>
      <c r="B16" t="s">
        <v>14</v>
      </c>
      <c r="C16" s="1">
        <f t="shared" si="0"/>
        <v>60.327746712439016</v>
      </c>
      <c r="D16" s="2">
        <f>'Indekserte data'!C16*Vekter!$B$2</f>
        <v>41.872340425531917</v>
      </c>
      <c r="E16" s="2">
        <f>'Indekserte data'!D16*Vekter!$B$3</f>
        <v>11.613461794130009</v>
      </c>
      <c r="F16" s="2">
        <f>'Indekserte data'!E16*Vekter!$B$4</f>
        <v>6.8419444927770856</v>
      </c>
    </row>
    <row r="17" spans="1:6" x14ac:dyDescent="0.25">
      <c r="A17">
        <v>15</v>
      </c>
      <c r="B17" t="s">
        <v>15</v>
      </c>
      <c r="C17" s="1">
        <f t="shared" si="0"/>
        <v>74.083533259288245</v>
      </c>
      <c r="D17" s="2">
        <f>'Indekserte data'!C17*Vekter!$B$2</f>
        <v>45.957446808510632</v>
      </c>
      <c r="E17" s="2">
        <f>'Indekserte data'!D17*Vekter!$B$3</f>
        <v>12.130731499002261</v>
      </c>
      <c r="F17" s="2">
        <f>'Indekserte data'!E17*Vekter!$B$4</f>
        <v>15.995354951775349</v>
      </c>
    </row>
    <row r="18" spans="1:6" x14ac:dyDescent="0.25">
      <c r="A18">
        <v>16</v>
      </c>
      <c r="B18" t="s">
        <v>16</v>
      </c>
      <c r="C18" s="1">
        <f t="shared" si="0"/>
        <v>76.871750269752724</v>
      </c>
      <c r="D18" s="2">
        <f>'Indekserte data'!C18*Vekter!$B$2</f>
        <v>50.042553191489368</v>
      </c>
      <c r="E18" s="2">
        <f>'Indekserte data'!D18*Vekter!$B$3</f>
        <v>13.301199542785618</v>
      </c>
      <c r="F18" s="2">
        <f>'Indekserte data'!E18*Vekter!$B$4</f>
        <v>13.527997535477732</v>
      </c>
    </row>
    <row r="19" spans="1:6" x14ac:dyDescent="0.25">
      <c r="A19">
        <v>17</v>
      </c>
      <c r="B19" t="s">
        <v>17</v>
      </c>
      <c r="C19" s="1">
        <f t="shared" si="0"/>
        <v>83.600149106332609</v>
      </c>
      <c r="D19" s="2">
        <f>'Indekserte data'!C19*Vekter!$B$2</f>
        <v>44.425531914893618</v>
      </c>
      <c r="E19" s="2">
        <f>'Indekserte data'!D19*Vekter!$B$3</f>
        <v>19.906238042223475</v>
      </c>
      <c r="F19" s="2">
        <f>'Indekserte data'!E19*Vekter!$B$4</f>
        <v>19.268379149215523</v>
      </c>
    </row>
    <row r="20" spans="1:6" x14ac:dyDescent="0.25">
      <c r="A20">
        <v>18</v>
      </c>
      <c r="B20" t="s">
        <v>18</v>
      </c>
      <c r="C20" s="1">
        <f t="shared" si="0"/>
        <v>77.03663559855714</v>
      </c>
      <c r="D20" s="2">
        <f>'Indekserte data'!C20*Vekter!$B$2</f>
        <v>46.638297872340424</v>
      </c>
      <c r="E20" s="2">
        <f>'Indekserte data'!D20*Vekter!$B$3</f>
        <v>16.713843174865442</v>
      </c>
      <c r="F20" s="2">
        <f>'Indekserte data'!E20*Vekter!$B$4</f>
        <v>13.684494551351273</v>
      </c>
    </row>
    <row r="21" spans="1:6" x14ac:dyDescent="0.25">
      <c r="A21">
        <v>19</v>
      </c>
      <c r="B21" t="s">
        <v>19</v>
      </c>
      <c r="C21" s="1">
        <f t="shared" si="0"/>
        <v>88.93714739858639</v>
      </c>
      <c r="D21" s="2">
        <f>'Indekserte data'!C21*Vekter!$B$2</f>
        <v>49.191489361702125</v>
      </c>
      <c r="E21" s="2">
        <f>'Indekserte data'!D21*Vekter!$B$3</f>
        <v>19.745658036884265</v>
      </c>
      <c r="F21" s="2">
        <f>'Indekserte data'!E21*Vekter!$B$4</f>
        <v>20</v>
      </c>
    </row>
    <row r="22" spans="1:6" x14ac:dyDescent="0.25">
      <c r="A22">
        <v>20</v>
      </c>
      <c r="B22" t="s">
        <v>20</v>
      </c>
      <c r="C22" s="1">
        <f t="shared" si="0"/>
        <v>81.392053231893783</v>
      </c>
      <c r="D22" s="2">
        <f>'Indekserte data'!C22*Vekter!$B$2</f>
        <v>53.191489361702132</v>
      </c>
      <c r="E22" s="2">
        <f>'Indekserte data'!D22*Vekter!$B$3</f>
        <v>12.797457733912839</v>
      </c>
      <c r="F22" s="2">
        <f>'Indekserte data'!E22*Vekter!$B$4</f>
        <v>15.403106136278803</v>
      </c>
    </row>
    <row r="23" spans="1:6" x14ac:dyDescent="0.25">
      <c r="A23">
        <v>21</v>
      </c>
      <c r="B23" t="s">
        <v>21</v>
      </c>
      <c r="C23" s="1">
        <f t="shared" si="0"/>
        <v>88.642929063007173</v>
      </c>
      <c r="D23" s="2">
        <f>'Indekserte data'!C23*Vekter!$B$2</f>
        <v>51.148936170212764</v>
      </c>
      <c r="E23" s="2">
        <f>'Indekserte data'!D23*Vekter!$B$3</f>
        <v>20</v>
      </c>
      <c r="F23" s="2">
        <f>'Indekserte data'!E23*Vekter!$B$4</f>
        <v>17.493992892794409</v>
      </c>
    </row>
    <row r="24" spans="1:6" x14ac:dyDescent="0.25">
      <c r="A24">
        <v>22</v>
      </c>
      <c r="B24" t="s">
        <v>22</v>
      </c>
      <c r="C24" s="1">
        <f t="shared" si="0"/>
        <v>79.48722508336003</v>
      </c>
      <c r="D24" s="2">
        <f>'Indekserte data'!C24*Vekter!$B$2</f>
        <v>52</v>
      </c>
      <c r="E24" s="2">
        <f>'Indekserte data'!D24*Vekter!$B$3</f>
        <v>13.100606952978223</v>
      </c>
      <c r="F24" s="2">
        <f>'Indekserte data'!E24*Vekter!$B$4</f>
        <v>14.386618130381803</v>
      </c>
    </row>
    <row r="25" spans="1:6" x14ac:dyDescent="0.25">
      <c r="A25">
        <v>23</v>
      </c>
      <c r="B25" t="s">
        <v>23</v>
      </c>
      <c r="C25" s="1">
        <f t="shared" si="0"/>
        <v>71.288946830462891</v>
      </c>
      <c r="D25" s="2">
        <f>'Indekserte data'!C25*Vekter!$B$2</f>
        <v>46.723404255319146</v>
      </c>
      <c r="E25" s="2">
        <f>'Indekserte data'!D25*Vekter!$B$3</f>
        <v>12.667228305689768</v>
      </c>
      <c r="F25" s="2">
        <f>'Indekserte data'!E25*Vekter!$B$4</f>
        <v>11.898314269453969</v>
      </c>
    </row>
    <row r="26" spans="1:6" x14ac:dyDescent="0.25">
      <c r="A26">
        <v>24</v>
      </c>
      <c r="B26" t="s">
        <v>24</v>
      </c>
      <c r="C26" s="1">
        <f t="shared" si="0"/>
        <v>78.490907510200088</v>
      </c>
      <c r="D26" s="2">
        <f>'Indekserte data'!C26*Vekter!$B$2</f>
        <v>53.872340425531917</v>
      </c>
      <c r="E26" s="2">
        <f>'Indekserte data'!D26*Vekter!$B$3</f>
        <v>12.71534730443021</v>
      </c>
      <c r="F26" s="2">
        <f>'Indekserte data'!E26*Vekter!$B$4</f>
        <v>11.903219780237958</v>
      </c>
    </row>
    <row r="27" spans="1:6" x14ac:dyDescent="0.25">
      <c r="A27">
        <v>25</v>
      </c>
      <c r="B27" t="s">
        <v>25</v>
      </c>
      <c r="C27" s="1">
        <f t="shared" si="0"/>
        <v>84.068434659300181</v>
      </c>
      <c r="D27" s="2">
        <f>'Indekserte data'!C27*Vekter!$B$2</f>
        <v>57.191489361702125</v>
      </c>
      <c r="E27" s="2">
        <f>'Indekserte data'!D27*Vekter!$B$3</f>
        <v>14.281232986470938</v>
      </c>
      <c r="F27" s="2">
        <f>'Indekserte data'!E27*Vekter!$B$4</f>
        <v>12.595712311127123</v>
      </c>
    </row>
    <row r="28" spans="1:6" x14ac:dyDescent="0.25">
      <c r="A28">
        <v>26</v>
      </c>
      <c r="B28" t="s">
        <v>26</v>
      </c>
      <c r="C28" s="1">
        <f t="shared" si="0"/>
        <v>81.076980927213299</v>
      </c>
      <c r="D28" s="2">
        <f>'Indekserte data'!C28*Vekter!$B$2</f>
        <v>54.127659574468083</v>
      </c>
      <c r="E28" s="2">
        <f>'Indekserte data'!D28*Vekter!$B$3</f>
        <v>14.482174887677331</v>
      </c>
      <c r="F28" s="2">
        <f>'Indekserte data'!E28*Vekter!$B$4</f>
        <v>12.467146465067884</v>
      </c>
    </row>
    <row r="29" spans="1:6" x14ac:dyDescent="0.25">
      <c r="A29">
        <v>27</v>
      </c>
      <c r="B29" t="s">
        <v>27</v>
      </c>
      <c r="C29" s="1">
        <f t="shared" si="0"/>
        <v>69.687840254431919</v>
      </c>
      <c r="D29" s="2">
        <f>'Indekserte data'!C29*Vekter!$B$2</f>
        <v>42.382978723404257</v>
      </c>
      <c r="E29" s="2">
        <f>'Indekserte data'!D29*Vekter!$B$3</f>
        <v>15.621050974056903</v>
      </c>
      <c r="F29" s="2">
        <f>'Indekserte data'!E29*Vekter!$B$4</f>
        <v>11.683810556970755</v>
      </c>
    </row>
    <row r="30" spans="1:6" x14ac:dyDescent="0.25">
      <c r="A30">
        <v>28</v>
      </c>
      <c r="B30" t="s">
        <v>28</v>
      </c>
      <c r="C30" s="1">
        <f t="shared" si="0"/>
        <v>88.169860725473228</v>
      </c>
      <c r="D30" s="2">
        <f>'Indekserte data'!C30*Vekter!$B$2</f>
        <v>48.51063829787234</v>
      </c>
      <c r="E30" s="2">
        <f>'Indekserte data'!D30*Vekter!$B$3</f>
        <v>19.659222427600881</v>
      </c>
      <c r="F30" s="2">
        <f>'Indekserte data'!E30*Vekter!$B$4</f>
        <v>20</v>
      </c>
    </row>
    <row r="31" spans="1:6" x14ac:dyDescent="0.25">
      <c r="A31">
        <v>29</v>
      </c>
      <c r="B31" t="s">
        <v>29</v>
      </c>
      <c r="C31" s="1">
        <f t="shared" si="0"/>
        <v>80.094536653927136</v>
      </c>
      <c r="D31" s="2">
        <f>'Indekserte data'!C31*Vekter!$B$2</f>
        <v>49.446808510638292</v>
      </c>
      <c r="E31" s="2">
        <f>'Indekserte data'!D31*Vekter!$B$3</f>
        <v>15.157628572198343</v>
      </c>
      <c r="F31" s="2">
        <f>'Indekserte data'!E31*Vekter!$B$4</f>
        <v>15.490099571090495</v>
      </c>
    </row>
    <row r="32" spans="1:6" x14ac:dyDescent="0.25">
      <c r="A32">
        <v>30</v>
      </c>
      <c r="B32" t="s">
        <v>30</v>
      </c>
      <c r="C32" s="1">
        <f t="shared" si="0"/>
        <v>84.595837110621972</v>
      </c>
      <c r="D32" s="2">
        <f>'Indekserte data'!C32*Vekter!$B$2</f>
        <v>54.638297872340424</v>
      </c>
      <c r="E32" s="2">
        <f>'Indekserte data'!D32*Vekter!$B$3</f>
        <v>15.064766139022224</v>
      </c>
      <c r="F32" s="2">
        <f>'Indekserte data'!E32*Vekter!$B$4</f>
        <v>14.892773099259333</v>
      </c>
    </row>
    <row r="33" spans="1:6" x14ac:dyDescent="0.25">
      <c r="A33">
        <v>31</v>
      </c>
      <c r="B33" t="s">
        <v>31</v>
      </c>
      <c r="C33" s="1">
        <f t="shared" si="0"/>
        <v>72.52275086401292</v>
      </c>
      <c r="D33" s="2">
        <f>'Indekserte data'!C33*Vekter!$B$2</f>
        <v>44.170212765957451</v>
      </c>
      <c r="E33" s="2">
        <f>'Indekserte data'!D33*Vekter!$B$3</f>
        <v>12.999728795453194</v>
      </c>
      <c r="F33" s="2">
        <f>'Indekserte data'!E33*Vekter!$B$4</f>
        <v>15.352809302602282</v>
      </c>
    </row>
    <row r="34" spans="1:6" x14ac:dyDescent="0.25">
      <c r="A34">
        <v>32</v>
      </c>
      <c r="B34" t="s">
        <v>32</v>
      </c>
      <c r="C34" s="1">
        <f t="shared" si="0"/>
        <v>91.665944907123617</v>
      </c>
      <c r="D34" s="2">
        <f>'Indekserte data'!C34*Vekter!$B$2</f>
        <v>57.531914893617021</v>
      </c>
      <c r="E34" s="2">
        <f>'Indekserte data'!D34*Vekter!$B$3</f>
        <v>15.759565483965936</v>
      </c>
      <c r="F34" s="2">
        <f>'Indekserte data'!E34*Vekter!$B$4</f>
        <v>18.374464529540656</v>
      </c>
    </row>
    <row r="35" spans="1:6" x14ac:dyDescent="0.25">
      <c r="A35">
        <v>33</v>
      </c>
      <c r="B35" t="s">
        <v>33</v>
      </c>
      <c r="C35" s="1">
        <f t="shared" si="0"/>
        <v>87.985522813393729</v>
      </c>
      <c r="D35" s="2">
        <f>'Indekserte data'!C35*Vekter!$B$2</f>
        <v>57.276595744680847</v>
      </c>
      <c r="E35" s="2">
        <f>'Indekserte data'!D35*Vekter!$B$3</f>
        <v>15.873754681022763</v>
      </c>
      <c r="F35" s="2">
        <f>'Indekserte data'!E35*Vekter!$B$4</f>
        <v>14.835172387690125</v>
      </c>
    </row>
    <row r="36" spans="1:6" x14ac:dyDescent="0.25">
      <c r="A36">
        <v>34</v>
      </c>
      <c r="B36" t="s">
        <v>34</v>
      </c>
      <c r="C36" s="1">
        <f t="shared" si="0"/>
        <v>77.621129334645758</v>
      </c>
      <c r="D36" s="2">
        <f>'Indekserte data'!C36*Vekter!$B$2</f>
        <v>50.468085106382979</v>
      </c>
      <c r="E36" s="2">
        <f>'Indekserte data'!D36*Vekter!$B$3</f>
        <v>14.407885916521616</v>
      </c>
      <c r="F36" s="2">
        <f>'Indekserte data'!E36*Vekter!$B$4</f>
        <v>12.745158311741157</v>
      </c>
    </row>
    <row r="37" spans="1:6" x14ac:dyDescent="0.25">
      <c r="A37">
        <v>35</v>
      </c>
      <c r="B37" t="s">
        <v>35</v>
      </c>
      <c r="C37" s="1">
        <f t="shared" si="0"/>
        <v>82.021983331193667</v>
      </c>
      <c r="D37" s="2">
        <f>'Indekserte data'!C37*Vekter!$B$2</f>
        <v>49.87234042553191</v>
      </c>
      <c r="E37" s="2">
        <f>'Indekserte data'!D37*Vekter!$B$3</f>
        <v>17.11884754142821</v>
      </c>
      <c r="F37" s="2">
        <f>'Indekserte data'!E37*Vekter!$B$4</f>
        <v>15.030795364233548</v>
      </c>
    </row>
    <row r="38" spans="1:6" x14ac:dyDescent="0.25">
      <c r="A38">
        <v>36</v>
      </c>
      <c r="B38" t="s">
        <v>36</v>
      </c>
      <c r="C38" s="1">
        <f t="shared" si="0"/>
        <v>89.717014219291258</v>
      </c>
      <c r="D38" s="2">
        <f>'Indekserte data'!C38*Vekter!$B$2</f>
        <v>51.744680851063826</v>
      </c>
      <c r="E38" s="2">
        <f>'Indekserte data'!D38*Vekter!$B$3</f>
        <v>20</v>
      </c>
      <c r="F38" s="2">
        <f>'Indekserte data'!E38*Vekter!$B$4</f>
        <v>17.972333368227417</v>
      </c>
    </row>
    <row r="39" spans="1:6" x14ac:dyDescent="0.25">
      <c r="A39">
        <v>37</v>
      </c>
      <c r="B39" t="s">
        <v>37</v>
      </c>
      <c r="C39" s="1">
        <f t="shared" si="0"/>
        <v>71.994777484615142</v>
      </c>
      <c r="D39" s="2">
        <f>'Indekserte data'!C39*Vekter!$B$2</f>
        <v>44.085106382978729</v>
      </c>
      <c r="E39" s="2">
        <f>'Indekserte data'!D39*Vekter!$B$3</f>
        <v>14.558840105551425</v>
      </c>
      <c r="F39" s="2">
        <f>'Indekserte data'!E39*Vekter!$B$4</f>
        <v>13.350830996084992</v>
      </c>
    </row>
    <row r="40" spans="1:6" x14ac:dyDescent="0.25">
      <c r="A40">
        <v>38</v>
      </c>
      <c r="B40" t="s">
        <v>38</v>
      </c>
      <c r="C40" s="1">
        <f t="shared" si="0"/>
        <v>76.391954280533199</v>
      </c>
      <c r="D40" s="2">
        <f>'Indekserte data'!C40*Vekter!$B$2</f>
        <v>46.38297872340425</v>
      </c>
      <c r="E40" s="2">
        <f>'Indekserte data'!D40*Vekter!$B$3</f>
        <v>18.912612479262098</v>
      </c>
      <c r="F40" s="2">
        <f>'Indekserte data'!E40*Vekter!$B$4</f>
        <v>11.096363077866858</v>
      </c>
    </row>
    <row r="41" spans="1:6" x14ac:dyDescent="0.25">
      <c r="A41">
        <v>39</v>
      </c>
      <c r="B41" t="s">
        <v>39</v>
      </c>
      <c r="C41" s="1">
        <f t="shared" si="0"/>
        <v>79.35218765322135</v>
      </c>
      <c r="D41" s="2">
        <f>'Indekserte data'!C41*Vekter!$B$2</f>
        <v>45.617021276595743</v>
      </c>
      <c r="E41" s="2">
        <f>'Indekserte data'!D41*Vekter!$B$3</f>
        <v>16.150633821634649</v>
      </c>
      <c r="F41" s="2">
        <f>'Indekserte data'!E41*Vekter!$B$4</f>
        <v>17.584532554990961</v>
      </c>
    </row>
    <row r="42" spans="1:6" x14ac:dyDescent="0.25">
      <c r="A42">
        <v>40</v>
      </c>
      <c r="B42" t="s">
        <v>40</v>
      </c>
      <c r="C42" s="1">
        <f t="shared" si="0"/>
        <v>55.077310879832098</v>
      </c>
      <c r="D42" s="2">
        <f>'Indekserte data'!C42*Vekter!$B$2</f>
        <v>36.340425531914889</v>
      </c>
      <c r="E42" s="2">
        <f>'Indekserte data'!D42*Vekter!$B$3</f>
        <v>12.580216592928911</v>
      </c>
      <c r="F42" s="2">
        <f>'Indekserte data'!E42*Vekter!$B$4</f>
        <v>6.1566687549882975</v>
      </c>
    </row>
    <row r="43" spans="1:6" x14ac:dyDescent="0.25">
      <c r="A43">
        <v>41</v>
      </c>
      <c r="B43" t="s">
        <v>41</v>
      </c>
      <c r="C43" s="1">
        <f t="shared" si="0"/>
        <v>89.906612067704287</v>
      </c>
      <c r="D43" s="2">
        <f>'Indekserte data'!C43*Vekter!$B$2</f>
        <v>60</v>
      </c>
      <c r="E43" s="2">
        <f>'Indekserte data'!D43*Vekter!$B$3</f>
        <v>16.781051157266425</v>
      </c>
      <c r="F43" s="2">
        <f>'Indekserte data'!E43*Vekter!$B$4</f>
        <v>13.125560910437859</v>
      </c>
    </row>
    <row r="44" spans="1:6" x14ac:dyDescent="0.25">
      <c r="A44">
        <v>42</v>
      </c>
      <c r="B44" t="s">
        <v>42</v>
      </c>
      <c r="C44" s="1">
        <f t="shared" si="0"/>
        <v>58.509937843416807</v>
      </c>
      <c r="D44" s="2">
        <f>'Indekserte data'!C44*Vekter!$B$2</f>
        <v>41.872340425531917</v>
      </c>
      <c r="E44" s="2">
        <f>'Indekserte data'!D44*Vekter!$B$3</f>
        <v>8.7268199055883695</v>
      </c>
      <c r="F44" s="2">
        <f>'Indekserte data'!E44*Vekter!$B$4</f>
        <v>7.9107775122965185</v>
      </c>
    </row>
    <row r="45" spans="1:6" x14ac:dyDescent="0.25">
      <c r="A45">
        <v>43</v>
      </c>
      <c r="B45" t="s">
        <v>43</v>
      </c>
      <c r="C45" s="1">
        <f t="shared" si="0"/>
        <v>72.17392143876161</v>
      </c>
      <c r="D45" s="2">
        <f>'Indekserte data'!C45*Vekter!$B$2</f>
        <v>48.851063829787236</v>
      </c>
      <c r="E45" s="2">
        <f>'Indekserte data'!D45*Vekter!$B$3</f>
        <v>11.436161850422508</v>
      </c>
      <c r="F45" s="2">
        <f>'Indekserte data'!E45*Vekter!$B$4</f>
        <v>11.886695758551866</v>
      </c>
    </row>
    <row r="46" spans="1:6" x14ac:dyDescent="0.25">
      <c r="A46">
        <v>44</v>
      </c>
      <c r="B46" t="s">
        <v>44</v>
      </c>
      <c r="C46" s="1">
        <f t="shared" si="0"/>
        <v>62.155933516854482</v>
      </c>
      <c r="D46" s="2">
        <f>'Indekserte data'!C46*Vekter!$B$2</f>
        <v>41.276595744680854</v>
      </c>
      <c r="E46" s="2">
        <f>'Indekserte data'!D46*Vekter!$B$3</f>
        <v>9.7326439261492919</v>
      </c>
      <c r="F46" s="2">
        <f>'Indekserte data'!E46*Vekter!$B$4</f>
        <v>11.146693846024334</v>
      </c>
    </row>
    <row r="47" spans="1:6" x14ac:dyDescent="0.25">
      <c r="A47">
        <v>45</v>
      </c>
      <c r="B47" t="s">
        <v>45</v>
      </c>
      <c r="C47" s="1">
        <f t="shared" si="0"/>
        <v>61.752316947674913</v>
      </c>
      <c r="D47" s="2">
        <f>'Indekserte data'!C47*Vekter!$B$2</f>
        <v>41.957446808510639</v>
      </c>
      <c r="E47" s="2">
        <f>'Indekserte data'!D47*Vekter!$B$3</f>
        <v>9.2089680267727001</v>
      </c>
      <c r="F47" s="2">
        <f>'Indekserte data'!E47*Vekter!$B$4</f>
        <v>10.585902112391572</v>
      </c>
    </row>
    <row r="48" spans="1:6" x14ac:dyDescent="0.25">
      <c r="A48">
        <v>46</v>
      </c>
      <c r="B48" t="s">
        <v>46</v>
      </c>
      <c r="C48" s="1">
        <f t="shared" si="0"/>
        <v>66.222427197968955</v>
      </c>
      <c r="D48" s="2">
        <f>'Indekserte data'!C48*Vekter!$B$2</f>
        <v>43.574468085106375</v>
      </c>
      <c r="E48" s="2">
        <f>'Indekserte data'!D48*Vekter!$B$3</f>
        <v>11.144296012335579</v>
      </c>
      <c r="F48" s="2">
        <f>'Indekserte data'!E48*Vekter!$B$4</f>
        <v>11.503663100526996</v>
      </c>
    </row>
    <row r="49" spans="1:6" x14ac:dyDescent="0.25">
      <c r="A49">
        <v>47</v>
      </c>
      <c r="B49" t="s">
        <v>47</v>
      </c>
      <c r="C49" s="1">
        <f t="shared" si="0"/>
        <v>53.858954566711709</v>
      </c>
      <c r="D49" s="2">
        <f>'Indekserte data'!C49*Vekter!$B$2</f>
        <v>35.063829787234042</v>
      </c>
      <c r="E49" s="2">
        <f>'Indekserte data'!D49*Vekter!$B$3</f>
        <v>7.5083642997253097</v>
      </c>
      <c r="F49" s="2">
        <f>'Indekserte data'!E49*Vekter!$B$4</f>
        <v>11.286760479752358</v>
      </c>
    </row>
    <row r="50" spans="1:6" x14ac:dyDescent="0.25">
      <c r="A50">
        <v>48</v>
      </c>
      <c r="B50" t="s">
        <v>48</v>
      </c>
      <c r="C50" s="1">
        <f t="shared" si="0"/>
        <v>56.790605624051445</v>
      </c>
      <c r="D50" s="2">
        <f>'Indekserte data'!C50*Vekter!$B$2</f>
        <v>40.340425531914889</v>
      </c>
      <c r="E50" s="2">
        <f>'Indekserte data'!D50*Vekter!$B$3</f>
        <v>7.7572948295557316</v>
      </c>
      <c r="F50" s="2">
        <f>'Indekserte data'!E50*Vekter!$B$4</f>
        <v>8.6928852625808215</v>
      </c>
    </row>
    <row r="51" spans="1:6" x14ac:dyDescent="0.25">
      <c r="A51">
        <v>49</v>
      </c>
      <c r="B51" t="s">
        <v>49</v>
      </c>
      <c r="C51" s="1">
        <f t="shared" si="0"/>
        <v>45.244772445318596</v>
      </c>
      <c r="D51" s="2">
        <f>'Indekserte data'!C51*Vekter!$B$2</f>
        <v>33.531914893617021</v>
      </c>
      <c r="E51" s="2">
        <f>'Indekserte data'!D51*Vekter!$B$3</f>
        <v>5.2935669633132507</v>
      </c>
      <c r="F51" s="2">
        <f>'Indekserte data'!E51*Vekter!$B$4</f>
        <v>6.4192905883883187</v>
      </c>
    </row>
    <row r="52" spans="1:6" x14ac:dyDescent="0.25">
      <c r="A52">
        <v>50</v>
      </c>
      <c r="B52" t="s">
        <v>50</v>
      </c>
      <c r="C52" s="1">
        <f t="shared" si="0"/>
        <v>41.651752991868584</v>
      </c>
      <c r="D52" s="2">
        <f>'Indekserte data'!C52*Vekter!$B$2</f>
        <v>30.723404255319146</v>
      </c>
      <c r="E52" s="2">
        <f>'Indekserte data'!D52*Vekter!$B$3</f>
        <v>3.8391698523448783</v>
      </c>
      <c r="F52" s="2">
        <f>'Indekserte data'!E52*Vekter!$B$4</f>
        <v>7.0891788842045571</v>
      </c>
    </row>
    <row r="53" spans="1:6" x14ac:dyDescent="0.25">
      <c r="A53">
        <v>51</v>
      </c>
      <c r="B53" t="s">
        <v>51</v>
      </c>
      <c r="C53" s="1">
        <f t="shared" si="0"/>
        <v>43.476664448831031</v>
      </c>
      <c r="D53" s="2">
        <f>'Indekserte data'!C53*Vekter!$B$2</f>
        <v>31.148936170212764</v>
      </c>
      <c r="E53" s="2">
        <f>'Indekserte data'!D53*Vekter!$B$3</f>
        <v>5.4841037625106255</v>
      </c>
      <c r="F53" s="2">
        <f>'Indekserte data'!E53*Vekter!$B$4</f>
        <v>6.8436245161076386</v>
      </c>
    </row>
    <row r="54" spans="1:6" x14ac:dyDescent="0.25">
      <c r="A54">
        <v>52</v>
      </c>
      <c r="B54" t="s">
        <v>52</v>
      </c>
      <c r="C54" s="1">
        <f t="shared" si="0"/>
        <v>43.920310259574379</v>
      </c>
      <c r="D54" s="2">
        <f>'Indekserte data'!C54*Vekter!$B$2</f>
        <v>31.319148936170208</v>
      </c>
      <c r="E54" s="2">
        <f>'Indekserte data'!D54*Vekter!$B$3</f>
        <v>5.5560765137096189</v>
      </c>
      <c r="F54" s="2">
        <f>'Indekserte data'!E54*Vekter!$B$4</f>
        <v>7.0450848096945524</v>
      </c>
    </row>
    <row r="55" spans="1:6" x14ac:dyDescent="0.25">
      <c r="A55">
        <v>53</v>
      </c>
      <c r="B55" t="s">
        <v>53</v>
      </c>
      <c r="C55" s="1">
        <f t="shared" si="0"/>
        <v>62.409729349990926</v>
      </c>
      <c r="D55" s="2">
        <f>'Indekserte data'!C55*Vekter!$B$2</f>
        <v>39.404255319148938</v>
      </c>
      <c r="E55" s="2">
        <f>'Indekserte data'!D55*Vekter!$B$3</f>
        <v>11.366947592549284</v>
      </c>
      <c r="F55" s="2">
        <f>'Indekserte data'!E55*Vekter!$B$4</f>
        <v>11.638526438292697</v>
      </c>
    </row>
    <row r="56" spans="1:6" x14ac:dyDescent="0.25">
      <c r="A56">
        <v>54</v>
      </c>
      <c r="B56" t="s">
        <v>54</v>
      </c>
      <c r="C56" s="1">
        <f t="shared" si="0"/>
        <v>39.937273684459946</v>
      </c>
      <c r="D56" s="2">
        <f>'Indekserte data'!C56*Vekter!$B$2</f>
        <v>26.382978723404253</v>
      </c>
      <c r="E56" s="2">
        <f>'Indekserte data'!D56*Vekter!$B$3</f>
        <v>5.5720042477866265</v>
      </c>
      <c r="F56" s="2">
        <f>'Indekserte data'!E56*Vekter!$B$4</f>
        <v>7.9822907132690659</v>
      </c>
    </row>
    <row r="57" spans="1:6" x14ac:dyDescent="0.25">
      <c r="A57">
        <v>55</v>
      </c>
      <c r="B57" t="s">
        <v>55</v>
      </c>
      <c r="C57" s="1">
        <f t="shared" si="0"/>
        <v>48.75667420953269</v>
      </c>
      <c r="D57" s="2">
        <f>'Indekserte data'!C57*Vekter!$B$2</f>
        <v>27.744680851063826</v>
      </c>
      <c r="E57" s="2">
        <f>'Indekserte data'!D57*Vekter!$B$3</f>
        <v>9.5619336314876815</v>
      </c>
      <c r="F57" s="2">
        <f>'Indekserte data'!E57*Vekter!$B$4</f>
        <v>11.450059726981184</v>
      </c>
    </row>
    <row r="58" spans="1:6" x14ac:dyDescent="0.25">
      <c r="A58">
        <v>56</v>
      </c>
      <c r="B58" t="s">
        <v>56</v>
      </c>
      <c r="C58" s="1">
        <f t="shared" si="0"/>
        <v>31.819996876400729</v>
      </c>
      <c r="D58" s="2">
        <f>'Indekserte data'!C58*Vekter!$B$2</f>
        <v>21.106382978723403</v>
      </c>
      <c r="E58" s="2">
        <f>'Indekserte data'!D58*Vekter!$B$3</f>
        <v>4.202645257947478</v>
      </c>
      <c r="F58" s="2">
        <f>'Indekserte data'!E58*Vekter!$B$4</f>
        <v>6.5109686397298505</v>
      </c>
    </row>
    <row r="59" spans="1:6" x14ac:dyDescent="0.25">
      <c r="A59">
        <v>57</v>
      </c>
      <c r="B59" t="s">
        <v>57</v>
      </c>
      <c r="C59" s="1">
        <f t="shared" si="0"/>
        <v>19.89449987116501</v>
      </c>
      <c r="D59" s="2">
        <f>'Indekserte data'!C59*Vekter!$B$2</f>
        <v>15.404255319148938</v>
      </c>
      <c r="E59" s="2">
        <f>'Indekserte data'!D59*Vekter!$B$3</f>
        <v>2.8026565515097874</v>
      </c>
      <c r="F59" s="2">
        <f>'Indekserte data'!E59*Vekter!$B$4</f>
        <v>1.687588000506284</v>
      </c>
    </row>
    <row r="60" spans="1:6" x14ac:dyDescent="0.25">
      <c r="A60">
        <v>58</v>
      </c>
      <c r="B60" t="s">
        <v>58</v>
      </c>
      <c r="C60" s="1">
        <f t="shared" si="0"/>
        <v>15.812067386575524</v>
      </c>
      <c r="D60" s="2">
        <f>'Indekserte data'!C60*Vekter!$B$2</f>
        <v>11.829787234042556</v>
      </c>
      <c r="E60" s="2">
        <f>'Indekserte data'!D60*Vekter!$B$3</f>
        <v>1.3862834241369939</v>
      </c>
      <c r="F60" s="2">
        <f>'Indekserte data'!E60*Vekter!$B$4</f>
        <v>2.5959967283959742</v>
      </c>
    </row>
    <row r="61" spans="1:6" x14ac:dyDescent="0.25">
      <c r="A61">
        <v>59</v>
      </c>
      <c r="B61" t="s">
        <v>59</v>
      </c>
      <c r="C61" s="1">
        <f t="shared" si="0"/>
        <v>35.539710427140861</v>
      </c>
      <c r="D61" s="2">
        <f>'Indekserte data'!C61*Vekter!$B$2</f>
        <v>21.702127659574465</v>
      </c>
      <c r="E61" s="2">
        <f>'Indekserte data'!D61*Vekter!$B$3</f>
        <v>4.8192761511573741</v>
      </c>
      <c r="F61" s="2">
        <f>'Indekserte data'!E61*Vekter!$B$4</f>
        <v>9.0183066164090242</v>
      </c>
    </row>
    <row r="62" spans="1:6" x14ac:dyDescent="0.25">
      <c r="A62">
        <v>60</v>
      </c>
      <c r="B62" t="s">
        <v>60</v>
      </c>
      <c r="C62" s="1">
        <f t="shared" si="0"/>
        <v>47.678305685206901</v>
      </c>
      <c r="D62" s="2">
        <f>'Indekserte data'!C62*Vekter!$B$2</f>
        <v>30.212765957446809</v>
      </c>
      <c r="E62" s="2">
        <f>'Indekserte data'!D62*Vekter!$B$3</f>
        <v>8.8897847572150948</v>
      </c>
      <c r="F62" s="2">
        <f>'Indekserte data'!E62*Vekter!$B$4</f>
        <v>8.5757549705449989</v>
      </c>
    </row>
    <row r="63" spans="1:6" x14ac:dyDescent="0.25">
      <c r="A63">
        <v>61</v>
      </c>
      <c r="B63" t="s">
        <v>61</v>
      </c>
      <c r="C63" s="1">
        <f t="shared" si="0"/>
        <v>43.922589137297564</v>
      </c>
      <c r="D63" s="2">
        <f>'Indekserte data'!C63*Vekter!$B$2</f>
        <v>23.489361702127656</v>
      </c>
      <c r="E63" s="2">
        <f>'Indekserte data'!D63*Vekter!$B$3</f>
        <v>7.3118401384046523</v>
      </c>
      <c r="F63" s="2">
        <f>'Indekserte data'!E63*Vekter!$B$4</f>
        <v>13.121387296765256</v>
      </c>
    </row>
    <row r="64" spans="1:6" x14ac:dyDescent="0.25">
      <c r="A64">
        <v>62</v>
      </c>
      <c r="B64" t="s">
        <v>62</v>
      </c>
      <c r="C64" s="1">
        <f t="shared" si="0"/>
        <v>24.399892295581363</v>
      </c>
      <c r="D64" s="2">
        <f>'Indekserte data'!C64*Vekter!$B$2</f>
        <v>17.276595744680851</v>
      </c>
      <c r="E64" s="2">
        <f>'Indekserte data'!D64*Vekter!$B$3</f>
        <v>3.9815885572896605</v>
      </c>
      <c r="F64" s="2">
        <f>'Indekserte data'!E64*Vekter!$B$4</f>
        <v>3.1417079936108507</v>
      </c>
    </row>
    <row r="65" spans="1:6" x14ac:dyDescent="0.25">
      <c r="A65">
        <v>63</v>
      </c>
      <c r="B65" t="s">
        <v>63</v>
      </c>
      <c r="C65" s="1">
        <f t="shared" si="0"/>
        <v>35.772276686876069</v>
      </c>
      <c r="D65" s="2">
        <f>'Indekserte data'!C65*Vekter!$B$2</f>
        <v>24.170212765957448</v>
      </c>
      <c r="E65" s="2">
        <f>'Indekserte data'!D65*Vekter!$B$3</f>
        <v>4.9312757703251577</v>
      </c>
      <c r="F65" s="2">
        <f>'Indekserte data'!E65*Vekter!$B$4</f>
        <v>6.6707881505934639</v>
      </c>
    </row>
    <row r="66" spans="1:6" x14ac:dyDescent="0.25">
      <c r="A66">
        <v>64</v>
      </c>
      <c r="B66" t="s">
        <v>64</v>
      </c>
      <c r="C66" s="1">
        <f t="shared" si="0"/>
        <v>67.761893527438687</v>
      </c>
      <c r="D66" s="2">
        <f>'Indekserte data'!C66*Vekter!$B$2</f>
        <v>44.595744680851062</v>
      </c>
      <c r="E66" s="2">
        <f>'Indekserte data'!D66*Vekter!$B$3</f>
        <v>11.055434423470579</v>
      </c>
      <c r="F66" s="2">
        <f>'Indekserte data'!E66*Vekter!$B$4</f>
        <v>12.110714423117045</v>
      </c>
    </row>
    <row r="67" spans="1:6" x14ac:dyDescent="0.25">
      <c r="A67">
        <v>65</v>
      </c>
      <c r="B67" t="s">
        <v>65</v>
      </c>
      <c r="C67" s="1">
        <f t="shared" ref="C67:C130" si="1">SUM(D67:F67)</f>
        <v>64.567700914733877</v>
      </c>
      <c r="D67" s="2">
        <f>'Indekserte data'!C67*Vekter!$B$2</f>
        <v>42.638297872340424</v>
      </c>
      <c r="E67" s="2">
        <f>'Indekserte data'!D67*Vekter!$B$3</f>
        <v>10.948708612898548</v>
      </c>
      <c r="F67" s="2">
        <f>'Indekserte data'!E67*Vekter!$B$4</f>
        <v>10.980694429494903</v>
      </c>
    </row>
    <row r="68" spans="1:6" x14ac:dyDescent="0.25">
      <c r="A68">
        <v>66</v>
      </c>
      <c r="B68" t="s">
        <v>66</v>
      </c>
      <c r="C68" s="1">
        <f t="shared" si="1"/>
        <v>33.649102010965336</v>
      </c>
      <c r="D68" s="2">
        <f>'Indekserte data'!C68*Vekter!$B$2</f>
        <v>22.978723404255319</v>
      </c>
      <c r="E68" s="2">
        <f>'Indekserte data'!D68*Vekter!$B$3</f>
        <v>4.9201960089443162</v>
      </c>
      <c r="F68" s="2">
        <f>'Indekserte data'!E68*Vekter!$B$4</f>
        <v>5.7501825977657042</v>
      </c>
    </row>
    <row r="69" spans="1:6" x14ac:dyDescent="0.25">
      <c r="A69">
        <v>67</v>
      </c>
      <c r="B69" t="s">
        <v>67</v>
      </c>
      <c r="C69" s="1">
        <f t="shared" si="1"/>
        <v>28.757844743057436</v>
      </c>
      <c r="D69" s="2">
        <f>'Indekserte data'!C69*Vekter!$B$2</f>
        <v>19.74468085106383</v>
      </c>
      <c r="E69" s="2">
        <f>'Indekserte data'!D69*Vekter!$B$3</f>
        <v>4.9775952625973963</v>
      </c>
      <c r="F69" s="2">
        <f>'Indekserte data'!E69*Vekter!$B$4</f>
        <v>4.0355686293962094</v>
      </c>
    </row>
    <row r="70" spans="1:6" x14ac:dyDescent="0.25">
      <c r="A70">
        <v>68</v>
      </c>
      <c r="B70" t="s">
        <v>68</v>
      </c>
      <c r="C70" s="1">
        <f t="shared" si="1"/>
        <v>30.994942970145743</v>
      </c>
      <c r="D70" s="2">
        <f>'Indekserte data'!C70*Vekter!$B$2</f>
        <v>21.531914893617021</v>
      </c>
      <c r="E70" s="2">
        <f>'Indekserte data'!D70*Vekter!$B$3</f>
        <v>4.6592284112512745</v>
      </c>
      <c r="F70" s="2">
        <f>'Indekserte data'!E70*Vekter!$B$4</f>
        <v>4.8037996652774471</v>
      </c>
    </row>
    <row r="71" spans="1:6" x14ac:dyDescent="0.25">
      <c r="A71">
        <v>69</v>
      </c>
      <c r="B71" t="s">
        <v>69</v>
      </c>
      <c r="C71" s="1">
        <f t="shared" si="1"/>
        <v>32.463245455220019</v>
      </c>
      <c r="D71" s="2">
        <f>'Indekserte data'!C71*Vekter!$B$2</f>
        <v>22.212765957446809</v>
      </c>
      <c r="E71" s="2">
        <f>'Indekserte data'!D71*Vekter!$B$3</f>
        <v>5.7071808010034211</v>
      </c>
      <c r="F71" s="2">
        <f>'Indekserte data'!E71*Vekter!$B$4</f>
        <v>4.5432986967697904</v>
      </c>
    </row>
    <row r="72" spans="1:6" x14ac:dyDescent="0.25">
      <c r="A72">
        <v>70</v>
      </c>
      <c r="B72" t="s">
        <v>70</v>
      </c>
      <c r="C72" s="1">
        <f t="shared" si="1"/>
        <v>40.987005176908347</v>
      </c>
      <c r="D72" s="2">
        <f>'Indekserte data'!C72*Vekter!$B$2</f>
        <v>26.808510638297872</v>
      </c>
      <c r="E72" s="2">
        <f>'Indekserte data'!D72*Vekter!$B$3</f>
        <v>6.095361934896923</v>
      </c>
      <c r="F72" s="2">
        <f>'Indekserte data'!E72*Vekter!$B$4</f>
        <v>8.0831326037135511</v>
      </c>
    </row>
    <row r="73" spans="1:6" x14ac:dyDescent="0.25">
      <c r="A73">
        <v>71</v>
      </c>
      <c r="B73" t="s">
        <v>71</v>
      </c>
      <c r="C73" s="1">
        <f t="shared" si="1"/>
        <v>43.007465889111955</v>
      </c>
      <c r="D73" s="2">
        <f>'Indekserte data'!C73*Vekter!$B$2</f>
        <v>29.276595744680851</v>
      </c>
      <c r="E73" s="2">
        <f>'Indekserte data'!D73*Vekter!$B$3</f>
        <v>6.5887562464852696</v>
      </c>
      <c r="F73" s="2">
        <f>'Indekserte data'!E73*Vekter!$B$4</f>
        <v>7.142113897945837</v>
      </c>
    </row>
    <row r="74" spans="1:6" x14ac:dyDescent="0.25">
      <c r="A74">
        <v>72</v>
      </c>
      <c r="B74" t="s">
        <v>72</v>
      </c>
      <c r="C74" s="1">
        <f t="shared" si="1"/>
        <v>42.621175552494499</v>
      </c>
      <c r="D74" s="2">
        <f>'Indekserte data'!C74*Vekter!$B$2</f>
        <v>28.595744680851062</v>
      </c>
      <c r="E74" s="2">
        <f>'Indekserte data'!D74*Vekter!$B$3</f>
        <v>5.760800587535627</v>
      </c>
      <c r="F74" s="2">
        <f>'Indekserte data'!E74*Vekter!$B$4</f>
        <v>8.2646302841078096</v>
      </c>
    </row>
    <row r="75" spans="1:6" x14ac:dyDescent="0.25">
      <c r="A75">
        <v>73</v>
      </c>
      <c r="B75" t="s">
        <v>73</v>
      </c>
      <c r="C75" s="1">
        <f t="shared" si="1"/>
        <v>41.629604234841239</v>
      </c>
      <c r="D75" s="2">
        <f>'Indekserte data'!C75*Vekter!$B$2</f>
        <v>28.425531914893618</v>
      </c>
      <c r="E75" s="2">
        <f>'Indekserte data'!D75*Vekter!$B$3</f>
        <v>6.6030467968593118</v>
      </c>
      <c r="F75" s="2">
        <f>'Indekserte data'!E75*Vekter!$B$4</f>
        <v>6.6010255230883104</v>
      </c>
    </row>
    <row r="76" spans="1:6" x14ac:dyDescent="0.25">
      <c r="A76">
        <v>74</v>
      </c>
      <c r="B76" t="s">
        <v>74</v>
      </c>
      <c r="C76" s="1">
        <f t="shared" si="1"/>
        <v>43.596158380444805</v>
      </c>
      <c r="D76" s="2">
        <f>'Indekserte data'!C76*Vekter!$B$2</f>
        <v>30.042553191489361</v>
      </c>
      <c r="E76" s="2">
        <f>'Indekserte data'!D76*Vekter!$B$3</f>
        <v>6.5664027467717574</v>
      </c>
      <c r="F76" s="2">
        <f>'Indekserte data'!E76*Vekter!$B$4</f>
        <v>6.9872024421836842</v>
      </c>
    </row>
    <row r="77" spans="1:6" x14ac:dyDescent="0.25">
      <c r="A77">
        <v>75</v>
      </c>
      <c r="B77" t="s">
        <v>75</v>
      </c>
      <c r="C77" s="1">
        <f t="shared" si="1"/>
        <v>51.470234243673133</v>
      </c>
      <c r="D77" s="2">
        <f>'Indekserte data'!C77*Vekter!$B$2</f>
        <v>34.468085106382979</v>
      </c>
      <c r="E77" s="2">
        <f>'Indekserte data'!D77*Vekter!$B$3</f>
        <v>8.8434844412489308</v>
      </c>
      <c r="F77" s="2">
        <f>'Indekserte data'!E77*Vekter!$B$4</f>
        <v>8.1586646960412192</v>
      </c>
    </row>
    <row r="78" spans="1:6" x14ac:dyDescent="0.25">
      <c r="A78">
        <v>76</v>
      </c>
      <c r="B78" t="s">
        <v>76</v>
      </c>
      <c r="C78" s="1">
        <f t="shared" si="1"/>
        <v>48.343372173033487</v>
      </c>
      <c r="D78" s="2">
        <f>'Indekserte data'!C78*Vekter!$B$2</f>
        <v>33.021276595744681</v>
      </c>
      <c r="E78" s="2">
        <f>'Indekserte data'!D78*Vekter!$B$3</f>
        <v>7.7696987817409884</v>
      </c>
      <c r="F78" s="2">
        <f>'Indekserte data'!E78*Vekter!$B$4</f>
        <v>7.5523967955478213</v>
      </c>
    </row>
    <row r="79" spans="1:6" x14ac:dyDescent="0.25">
      <c r="A79">
        <v>77</v>
      </c>
      <c r="B79" t="s">
        <v>77</v>
      </c>
      <c r="C79" s="1">
        <f t="shared" si="1"/>
        <v>57.551246052012431</v>
      </c>
      <c r="D79" s="2">
        <f>'Indekserte data'!C79*Vekter!$B$2</f>
        <v>37.361702127659576</v>
      </c>
      <c r="E79" s="2">
        <f>'Indekserte data'!D79*Vekter!$B$3</f>
        <v>8.6630623782427314</v>
      </c>
      <c r="F79" s="2">
        <f>'Indekserte data'!E79*Vekter!$B$4</f>
        <v>11.526481546110119</v>
      </c>
    </row>
    <row r="80" spans="1:6" x14ac:dyDescent="0.25">
      <c r="A80">
        <v>78</v>
      </c>
      <c r="B80" t="s">
        <v>78</v>
      </c>
      <c r="C80" s="1">
        <f t="shared" si="1"/>
        <v>58.320629746182959</v>
      </c>
      <c r="D80" s="2">
        <f>'Indekserte data'!C80*Vekter!$B$2</f>
        <v>39.744680851063826</v>
      </c>
      <c r="E80" s="2">
        <f>'Indekserte data'!D80*Vekter!$B$3</f>
        <v>9.1352755026542489</v>
      </c>
      <c r="F80" s="2">
        <f>'Indekserte data'!E80*Vekter!$B$4</f>
        <v>9.4406733924648858</v>
      </c>
    </row>
    <row r="81" spans="1:6" x14ac:dyDescent="0.25">
      <c r="A81">
        <v>79</v>
      </c>
      <c r="B81" t="s">
        <v>79</v>
      </c>
      <c r="C81" s="1">
        <f t="shared" si="1"/>
        <v>57.518429740537442</v>
      </c>
      <c r="D81" s="2">
        <f>'Indekserte data'!C81*Vekter!$B$2</f>
        <v>40.085106382978722</v>
      </c>
      <c r="E81" s="2">
        <f>'Indekserte data'!D81*Vekter!$B$3</f>
        <v>10.406323136694752</v>
      </c>
      <c r="F81" s="2">
        <f>'Indekserte data'!E81*Vekter!$B$4</f>
        <v>7.0270002208639717</v>
      </c>
    </row>
    <row r="82" spans="1:6" x14ac:dyDescent="0.25">
      <c r="A82">
        <v>80</v>
      </c>
      <c r="B82" t="s">
        <v>80</v>
      </c>
      <c r="C82" s="1">
        <f t="shared" si="1"/>
        <v>59.22414755538199</v>
      </c>
      <c r="D82" s="2">
        <f>'Indekserte data'!C82*Vekter!$B$2</f>
        <v>41.446808510638299</v>
      </c>
      <c r="E82" s="2">
        <f>'Indekserte data'!D82*Vekter!$B$3</f>
        <v>10.049534755796712</v>
      </c>
      <c r="F82" s="2">
        <f>'Indekserte data'!E82*Vekter!$B$4</f>
        <v>7.7278042889469809</v>
      </c>
    </row>
    <row r="83" spans="1:6" x14ac:dyDescent="0.25">
      <c r="A83">
        <v>81</v>
      </c>
      <c r="B83" t="s">
        <v>81</v>
      </c>
      <c r="C83" s="1">
        <f t="shared" si="1"/>
        <v>59.845933026253007</v>
      </c>
      <c r="D83" s="2">
        <f>'Indekserte data'!C83*Vekter!$B$2</f>
        <v>40.936170212765951</v>
      </c>
      <c r="E83" s="2">
        <f>'Indekserte data'!D83*Vekter!$B$3</f>
        <v>9.1539085986062911</v>
      </c>
      <c r="F83" s="2">
        <f>'Indekserte data'!E83*Vekter!$B$4</f>
        <v>9.7558542148807614</v>
      </c>
    </row>
    <row r="84" spans="1:6" x14ac:dyDescent="0.25">
      <c r="A84">
        <v>82</v>
      </c>
      <c r="B84" t="s">
        <v>82</v>
      </c>
      <c r="C84" s="1">
        <f t="shared" si="1"/>
        <v>41.658312229914344</v>
      </c>
      <c r="D84" s="2">
        <f>'Indekserte data'!C84*Vekter!$B$2</f>
        <v>31.914893617021274</v>
      </c>
      <c r="E84" s="2">
        <f>'Indekserte data'!D84*Vekter!$B$3</f>
        <v>5.4805587965832165</v>
      </c>
      <c r="F84" s="2">
        <f>'Indekserte data'!E84*Vekter!$B$4</f>
        <v>4.2628598163098586</v>
      </c>
    </row>
    <row r="85" spans="1:6" x14ac:dyDescent="0.25">
      <c r="A85">
        <v>83</v>
      </c>
      <c r="B85" t="s">
        <v>83</v>
      </c>
      <c r="C85" s="1">
        <f t="shared" si="1"/>
        <v>50.746481744341153</v>
      </c>
      <c r="D85" s="2">
        <f>'Indekserte data'!C85*Vekter!$B$2</f>
        <v>32.680851063829785</v>
      </c>
      <c r="E85" s="2">
        <f>'Indekserte data'!D85*Vekter!$B$3</f>
        <v>7.4627663710181098</v>
      </c>
      <c r="F85" s="2">
        <f>'Indekserte data'!E85*Vekter!$B$4</f>
        <v>10.60286430949326</v>
      </c>
    </row>
    <row r="86" spans="1:6" x14ac:dyDescent="0.25">
      <c r="A86">
        <v>84</v>
      </c>
      <c r="B86" t="s">
        <v>84</v>
      </c>
      <c r="C86" s="1">
        <f t="shared" si="1"/>
        <v>34.354824157710247</v>
      </c>
      <c r="D86" s="2">
        <f>'Indekserte data'!C86*Vekter!$B$2</f>
        <v>23.319148936170212</v>
      </c>
      <c r="E86" s="2">
        <f>'Indekserte data'!D86*Vekter!$B$3</f>
        <v>4.7459718789321217</v>
      </c>
      <c r="F86" s="2">
        <f>'Indekserte data'!E86*Vekter!$B$4</f>
        <v>6.2897033426079165</v>
      </c>
    </row>
    <row r="87" spans="1:6" x14ac:dyDescent="0.25">
      <c r="A87">
        <v>85</v>
      </c>
      <c r="B87" t="s">
        <v>85</v>
      </c>
      <c r="C87" s="1">
        <f t="shared" si="1"/>
        <v>39.745810035441032</v>
      </c>
      <c r="D87" s="2">
        <f>'Indekserte data'!C87*Vekter!$B$2</f>
        <v>24.170212765957448</v>
      </c>
      <c r="E87" s="2">
        <f>'Indekserte data'!D87*Vekter!$B$3</f>
        <v>5.7230004353050594</v>
      </c>
      <c r="F87" s="2">
        <f>'Indekserte data'!E87*Vekter!$B$4</f>
        <v>9.8525968341785219</v>
      </c>
    </row>
    <row r="88" spans="1:6" x14ac:dyDescent="0.25">
      <c r="A88">
        <v>86</v>
      </c>
      <c r="B88" t="s">
        <v>86</v>
      </c>
      <c r="C88" s="1">
        <f t="shared" si="1"/>
        <v>46.936734034879926</v>
      </c>
      <c r="D88" s="2">
        <f>'Indekserte data'!C88*Vekter!$B$2</f>
        <v>31.234042553191486</v>
      </c>
      <c r="E88" s="2">
        <f>'Indekserte data'!D88*Vekter!$B$3</f>
        <v>7.8257151918992749</v>
      </c>
      <c r="F88" s="2">
        <f>'Indekserte data'!E88*Vekter!$B$4</f>
        <v>7.8769762897891615</v>
      </c>
    </row>
    <row r="89" spans="1:6" x14ac:dyDescent="0.25">
      <c r="A89">
        <v>87</v>
      </c>
      <c r="B89" t="s">
        <v>87</v>
      </c>
      <c r="C89" s="1">
        <f t="shared" si="1"/>
        <v>36.628400555909948</v>
      </c>
      <c r="D89" s="2">
        <f>'Indekserte data'!C89*Vekter!$B$2</f>
        <v>24.680851063829785</v>
      </c>
      <c r="E89" s="2">
        <f>'Indekserte data'!D89*Vekter!$B$3</f>
        <v>5.1185458777784447</v>
      </c>
      <c r="F89" s="2">
        <f>'Indekserte data'!E89*Vekter!$B$4</f>
        <v>6.8290036143017181</v>
      </c>
    </row>
    <row r="90" spans="1:6" x14ac:dyDescent="0.25">
      <c r="A90">
        <v>88</v>
      </c>
      <c r="B90" t="s">
        <v>88</v>
      </c>
      <c r="C90" s="1">
        <f t="shared" si="1"/>
        <v>42.227793329374514</v>
      </c>
      <c r="D90" s="2">
        <f>'Indekserte data'!C90*Vekter!$B$2</f>
        <v>25.361702127659576</v>
      </c>
      <c r="E90" s="2">
        <f>'Indekserte data'!D90*Vekter!$B$3</f>
        <v>8.2718589768071951</v>
      </c>
      <c r="F90" s="2">
        <f>'Indekserte data'!E90*Vekter!$B$4</f>
        <v>8.5942322249077403</v>
      </c>
    </row>
    <row r="91" spans="1:6" x14ac:dyDescent="0.25">
      <c r="A91">
        <v>89</v>
      </c>
      <c r="B91" t="s">
        <v>89</v>
      </c>
      <c r="C91" s="1">
        <f t="shared" si="1"/>
        <v>36.47620081176855</v>
      </c>
      <c r="D91" s="2">
        <f>'Indekserte data'!C91*Vekter!$B$2</f>
        <v>20.085106382978719</v>
      </c>
      <c r="E91" s="2">
        <f>'Indekserte data'!D91*Vekter!$B$3</f>
        <v>7.2496725793458356</v>
      </c>
      <c r="F91" s="2">
        <f>'Indekserte data'!E91*Vekter!$B$4</f>
        <v>9.1414218494439972</v>
      </c>
    </row>
    <row r="92" spans="1:6" x14ac:dyDescent="0.25">
      <c r="A92">
        <v>90</v>
      </c>
      <c r="B92" t="s">
        <v>90</v>
      </c>
      <c r="C92" s="1">
        <f t="shared" si="1"/>
        <v>79.89123270014305</v>
      </c>
      <c r="D92" s="2">
        <f>'Indekserte data'!C92*Vekter!$B$2</f>
        <v>54.127659574468083</v>
      </c>
      <c r="E92" s="2">
        <f>'Indekserte data'!D92*Vekter!$B$3</f>
        <v>14.475789629045563</v>
      </c>
      <c r="F92" s="2">
        <f>'Indekserte data'!E92*Vekter!$B$4</f>
        <v>11.287783496629402</v>
      </c>
    </row>
    <row r="93" spans="1:6" x14ac:dyDescent="0.25">
      <c r="A93">
        <v>91</v>
      </c>
      <c r="B93" t="s">
        <v>91</v>
      </c>
      <c r="C93" s="1">
        <f t="shared" si="1"/>
        <v>72.801464470836052</v>
      </c>
      <c r="D93" s="2">
        <f>'Indekserte data'!C93*Vekter!$B$2</f>
        <v>46.723404255319146</v>
      </c>
      <c r="E93" s="2">
        <f>'Indekserte data'!D93*Vekter!$B$3</f>
        <v>13.894232851949278</v>
      </c>
      <c r="F93" s="2">
        <f>'Indekserte data'!E93*Vekter!$B$4</f>
        <v>12.183827363567625</v>
      </c>
    </row>
    <row r="94" spans="1:6" x14ac:dyDescent="0.25">
      <c r="A94">
        <v>92</v>
      </c>
      <c r="B94" t="s">
        <v>92</v>
      </c>
      <c r="C94" s="1">
        <f t="shared" si="1"/>
        <v>62.029660461432975</v>
      </c>
      <c r="D94" s="2">
        <f>'Indekserte data'!C94*Vekter!$B$2</f>
        <v>43.319148936170208</v>
      </c>
      <c r="E94" s="2">
        <f>'Indekserte data'!D94*Vekter!$B$3</f>
        <v>9.7178931659336296</v>
      </c>
      <c r="F94" s="2">
        <f>'Indekserte data'!E94*Vekter!$B$4</f>
        <v>8.9926183593291373</v>
      </c>
    </row>
    <row r="95" spans="1:6" x14ac:dyDescent="0.25">
      <c r="A95">
        <v>93</v>
      </c>
      <c r="B95" t="s">
        <v>93</v>
      </c>
      <c r="C95" s="1">
        <f t="shared" si="1"/>
        <v>76.87774083143772</v>
      </c>
      <c r="D95" s="2">
        <f>'Indekserte data'!C95*Vekter!$B$2</f>
        <v>42.297872340425528</v>
      </c>
      <c r="E95" s="2">
        <f>'Indekserte data'!D95*Vekter!$B$3</f>
        <v>18.147580645014706</v>
      </c>
      <c r="F95" s="2">
        <f>'Indekserte data'!E95*Vekter!$B$4</f>
        <v>16.432287845997486</v>
      </c>
    </row>
    <row r="96" spans="1:6" x14ac:dyDescent="0.25">
      <c r="A96">
        <v>94</v>
      </c>
      <c r="B96" t="s">
        <v>94</v>
      </c>
      <c r="C96" s="1">
        <f t="shared" si="1"/>
        <v>47.329632904964207</v>
      </c>
      <c r="D96" s="2">
        <f>'Indekserte data'!C96*Vekter!$B$2</f>
        <v>21.787234042553191</v>
      </c>
      <c r="E96" s="2">
        <f>'Indekserte data'!D96*Vekter!$B$3</f>
        <v>11.28678808996993</v>
      </c>
      <c r="F96" s="2">
        <f>'Indekserte data'!E96*Vekter!$B$4</f>
        <v>14.255610772441088</v>
      </c>
    </row>
    <row r="97" spans="1:6" x14ac:dyDescent="0.25">
      <c r="A97">
        <v>95</v>
      </c>
      <c r="B97" t="s">
        <v>95</v>
      </c>
      <c r="C97" s="1">
        <f t="shared" si="1"/>
        <v>41.206248605121345</v>
      </c>
      <c r="D97" s="2">
        <f>'Indekserte data'!C97*Vekter!$B$2</f>
        <v>29.617021276595743</v>
      </c>
      <c r="E97" s="2">
        <f>'Indekserte data'!D97*Vekter!$B$3</f>
        <v>5.8218458687574275</v>
      </c>
      <c r="F97" s="2">
        <f>'Indekserte data'!E97*Vekter!$B$4</f>
        <v>5.7673814597681741</v>
      </c>
    </row>
    <row r="98" spans="1:6" x14ac:dyDescent="0.25">
      <c r="A98">
        <v>96</v>
      </c>
      <c r="B98" t="s">
        <v>96</v>
      </c>
      <c r="C98" s="1">
        <f t="shared" si="1"/>
        <v>50.205466035821019</v>
      </c>
      <c r="D98" s="2">
        <f>'Indekserte data'!C98*Vekter!$B$2</f>
        <v>33.191489361702125</v>
      </c>
      <c r="E98" s="2">
        <f>'Indekserte data'!D98*Vekter!$B$3</f>
        <v>8.9011211663992817</v>
      </c>
      <c r="F98" s="2">
        <f>'Indekserte data'!E98*Vekter!$B$4</f>
        <v>8.1128555077196154</v>
      </c>
    </row>
    <row r="99" spans="1:6" x14ac:dyDescent="0.25">
      <c r="A99">
        <v>97</v>
      </c>
      <c r="B99" t="s">
        <v>97</v>
      </c>
      <c r="C99" s="1">
        <f t="shared" si="1"/>
        <v>57.328795312879464</v>
      </c>
      <c r="D99" s="2">
        <f>'Indekserte data'!C99*Vekter!$B$2</f>
        <v>27.23404255319149</v>
      </c>
      <c r="E99" s="2">
        <f>'Indekserte data'!D99*Vekter!$B$3</f>
        <v>18.068766493823926</v>
      </c>
      <c r="F99" s="2">
        <f>'Indekserte data'!E99*Vekter!$B$4</f>
        <v>12.025986265864045</v>
      </c>
    </row>
    <row r="100" spans="1:6" x14ac:dyDescent="0.25">
      <c r="A100">
        <v>98</v>
      </c>
      <c r="B100" t="s">
        <v>98</v>
      </c>
      <c r="C100" s="1">
        <f t="shared" si="1"/>
        <v>48.022161635961837</v>
      </c>
      <c r="D100" s="2">
        <f>'Indekserte data'!C100*Vekter!$B$2</f>
        <v>30.127659574468083</v>
      </c>
      <c r="E100" s="2">
        <f>'Indekserte data'!D100*Vekter!$B$3</f>
        <v>7.853574109097659</v>
      </c>
      <c r="F100" s="2">
        <f>'Indekserte data'!E100*Vekter!$B$4</f>
        <v>10.040927952396093</v>
      </c>
    </row>
    <row r="101" spans="1:6" x14ac:dyDescent="0.25">
      <c r="A101">
        <v>99</v>
      </c>
      <c r="B101" t="s">
        <v>99</v>
      </c>
      <c r="C101" s="1">
        <f t="shared" si="1"/>
        <v>44.505331516479117</v>
      </c>
      <c r="D101" s="2">
        <f>'Indekserte data'!C101*Vekter!$B$2</f>
        <v>28.340425531914892</v>
      </c>
      <c r="E101" s="2">
        <f>'Indekserte data'!D101*Vekter!$B$3</f>
        <v>7.7107462787543017</v>
      </c>
      <c r="F101" s="2">
        <f>'Indekserte data'!E101*Vekter!$B$4</f>
        <v>8.4541597058099178</v>
      </c>
    </row>
    <row r="102" spans="1:6" x14ac:dyDescent="0.25">
      <c r="A102">
        <v>100</v>
      </c>
      <c r="B102" t="s">
        <v>100</v>
      </c>
      <c r="C102" s="1">
        <f t="shared" si="1"/>
        <v>46.805520122167572</v>
      </c>
      <c r="D102" s="2">
        <f>'Indekserte data'!C102*Vekter!$B$2</f>
        <v>30.553191489361701</v>
      </c>
      <c r="E102" s="2">
        <f>'Indekserte data'!D102*Vekter!$B$3</f>
        <v>7.1856024043180531</v>
      </c>
      <c r="F102" s="2">
        <f>'Indekserte data'!E102*Vekter!$B$4</f>
        <v>9.0667262284878145</v>
      </c>
    </row>
    <row r="103" spans="1:6" x14ac:dyDescent="0.25">
      <c r="A103">
        <v>101</v>
      </c>
      <c r="B103" t="s">
        <v>101</v>
      </c>
      <c r="C103" s="1">
        <f t="shared" si="1"/>
        <v>52.073896338651245</v>
      </c>
      <c r="D103" s="2">
        <f>'Indekserte data'!C103*Vekter!$B$2</f>
        <v>28.085106382978726</v>
      </c>
      <c r="E103" s="2">
        <f>'Indekserte data'!D103*Vekter!$B$3</f>
        <v>10.011133629918429</v>
      </c>
      <c r="F103" s="2">
        <f>'Indekserte data'!E103*Vekter!$B$4</f>
        <v>13.97765632575409</v>
      </c>
    </row>
    <row r="104" spans="1:6" x14ac:dyDescent="0.25">
      <c r="A104">
        <v>102</v>
      </c>
      <c r="B104" t="s">
        <v>102</v>
      </c>
      <c r="C104" s="1">
        <f t="shared" si="1"/>
        <v>64.520809805148104</v>
      </c>
      <c r="D104" s="2">
        <f>'Indekserte data'!C104*Vekter!$B$2</f>
        <v>43.40425531914893</v>
      </c>
      <c r="E104" s="2">
        <f>'Indekserte data'!D104*Vekter!$B$3</f>
        <v>11.379304867237913</v>
      </c>
      <c r="F104" s="2">
        <f>'Indekserte data'!E104*Vekter!$B$4</f>
        <v>9.7372496187612594</v>
      </c>
    </row>
    <row r="105" spans="1:6" x14ac:dyDescent="0.25">
      <c r="A105">
        <v>103</v>
      </c>
      <c r="B105" t="s">
        <v>103</v>
      </c>
      <c r="C105" s="1">
        <f t="shared" si="1"/>
        <v>76.403203941899989</v>
      </c>
      <c r="D105" s="2">
        <f>'Indekserte data'!C105*Vekter!$B$2</f>
        <v>47.234042553191493</v>
      </c>
      <c r="E105" s="2">
        <f>'Indekserte data'!D105*Vekter!$B$3</f>
        <v>14.444453528737464</v>
      </c>
      <c r="F105" s="2">
        <f>'Indekserte data'!E105*Vekter!$B$4</f>
        <v>14.724707859971041</v>
      </c>
    </row>
    <row r="106" spans="1:6" x14ac:dyDescent="0.25">
      <c r="A106">
        <v>104</v>
      </c>
      <c r="B106" t="s">
        <v>104</v>
      </c>
      <c r="C106" s="1">
        <f t="shared" si="1"/>
        <v>76.881789459352404</v>
      </c>
      <c r="D106" s="2">
        <f>'Indekserte data'!C106*Vekter!$B$2</f>
        <v>50.638297872340424</v>
      </c>
      <c r="E106" s="2">
        <f>'Indekserte data'!D106*Vekter!$B$3</f>
        <v>12.941471827741305</v>
      </c>
      <c r="F106" s="2">
        <f>'Indekserte data'!E106*Vekter!$B$4</f>
        <v>13.302019759270678</v>
      </c>
    </row>
    <row r="107" spans="1:6" x14ac:dyDescent="0.25">
      <c r="A107">
        <v>105</v>
      </c>
      <c r="B107" t="s">
        <v>105</v>
      </c>
      <c r="C107" s="1">
        <f t="shared" si="1"/>
        <v>81.248731180583036</v>
      </c>
      <c r="D107" s="2">
        <f>'Indekserte data'!C107*Vekter!$B$2</f>
        <v>50.808510638297875</v>
      </c>
      <c r="E107" s="2">
        <f>'Indekserte data'!D107*Vekter!$B$3</f>
        <v>14.137492411338542</v>
      </c>
      <c r="F107" s="2">
        <f>'Indekserte data'!E107*Vekter!$B$4</f>
        <v>16.302728130946612</v>
      </c>
    </row>
    <row r="108" spans="1:6" x14ac:dyDescent="0.25">
      <c r="A108">
        <v>106</v>
      </c>
      <c r="B108" t="s">
        <v>106</v>
      </c>
      <c r="C108" s="1">
        <f t="shared" si="1"/>
        <v>82.340887956836013</v>
      </c>
      <c r="D108" s="2">
        <f>'Indekserte data'!C108*Vekter!$B$2</f>
        <v>49.702127659574465</v>
      </c>
      <c r="E108" s="2">
        <f>'Indekserte data'!D108*Vekter!$B$3</f>
        <v>17.473652871562333</v>
      </c>
      <c r="F108" s="2">
        <f>'Indekserte data'!E108*Vekter!$B$4</f>
        <v>15.165107425699212</v>
      </c>
    </row>
    <row r="109" spans="1:6" x14ac:dyDescent="0.25">
      <c r="A109">
        <v>107</v>
      </c>
      <c r="B109" t="s">
        <v>107</v>
      </c>
      <c r="C109" s="1">
        <f t="shared" si="1"/>
        <v>57.944366973424707</v>
      </c>
      <c r="D109" s="2">
        <f>'Indekserte data'!C109*Vekter!$B$2</f>
        <v>42.893617021276597</v>
      </c>
      <c r="E109" s="2">
        <f>'Indekserte data'!D109*Vekter!$B$3</f>
        <v>9.7577551369426345</v>
      </c>
      <c r="F109" s="2">
        <f>'Indekserte data'!E109*Vekter!$B$4</f>
        <v>5.2929948152054722</v>
      </c>
    </row>
    <row r="110" spans="1:6" x14ac:dyDescent="0.25">
      <c r="A110">
        <v>108</v>
      </c>
      <c r="B110" t="s">
        <v>108</v>
      </c>
      <c r="C110" s="1">
        <f t="shared" si="1"/>
        <v>53.867560580764348</v>
      </c>
      <c r="D110" s="2">
        <f>'Indekserte data'!C110*Vekter!$B$2</f>
        <v>34.723404255319146</v>
      </c>
      <c r="E110" s="2">
        <f>'Indekserte data'!D110*Vekter!$B$3</f>
        <v>10.188397352895436</v>
      </c>
      <c r="F110" s="2">
        <f>'Indekserte data'!E110*Vekter!$B$4</f>
        <v>8.9557589725497646</v>
      </c>
    </row>
    <row r="111" spans="1:6" x14ac:dyDescent="0.25">
      <c r="A111">
        <v>109</v>
      </c>
      <c r="B111" t="s">
        <v>109</v>
      </c>
      <c r="C111" s="1">
        <f t="shared" si="1"/>
        <v>43.08269549114398</v>
      </c>
      <c r="D111" s="2">
        <f>'Indekserte data'!C111*Vekter!$B$2</f>
        <v>23.74468085106383</v>
      </c>
      <c r="E111" s="2">
        <f>'Indekserte data'!D111*Vekter!$B$3</f>
        <v>7.0124024853657891</v>
      </c>
      <c r="F111" s="2">
        <f>'Indekserte data'!E111*Vekter!$B$4</f>
        <v>12.325612154714362</v>
      </c>
    </row>
    <row r="112" spans="1:6" x14ac:dyDescent="0.25">
      <c r="A112">
        <v>110</v>
      </c>
      <c r="B112" t="s">
        <v>110</v>
      </c>
      <c r="C112" s="1">
        <f t="shared" si="1"/>
        <v>36.368496993578241</v>
      </c>
      <c r="D112" s="2">
        <f>'Indekserte data'!C112*Vekter!$B$2</f>
        <v>20.170212765957448</v>
      </c>
      <c r="E112" s="2">
        <f>'Indekserte data'!D112*Vekter!$B$3</f>
        <v>7.1796412802700162</v>
      </c>
      <c r="F112" s="2">
        <f>'Indekserte data'!E112*Vekter!$B$4</f>
        <v>9.018642947350779</v>
      </c>
    </row>
    <row r="113" spans="1:6" x14ac:dyDescent="0.25">
      <c r="A113">
        <v>111</v>
      </c>
      <c r="B113" t="s">
        <v>111</v>
      </c>
      <c r="C113" s="1">
        <f t="shared" si="1"/>
        <v>71.726846916681026</v>
      </c>
      <c r="D113" s="2">
        <f>'Indekserte data'!C113*Vekter!$B$2</f>
        <v>49.957446808510632</v>
      </c>
      <c r="E113" s="2">
        <f>'Indekserte data'!D113*Vekter!$B$3</f>
        <v>11.043260120578394</v>
      </c>
      <c r="F113" s="2">
        <f>'Indekserte data'!E113*Vekter!$B$4</f>
        <v>10.726139987592004</v>
      </c>
    </row>
    <row r="114" spans="1:6" x14ac:dyDescent="0.25">
      <c r="A114">
        <v>112</v>
      </c>
      <c r="B114" t="s">
        <v>112</v>
      </c>
      <c r="C114" s="1">
        <f t="shared" si="1"/>
        <v>76.827112962217541</v>
      </c>
      <c r="D114" s="2">
        <f>'Indekserte data'!C114*Vekter!$B$2</f>
        <v>50.212765957446813</v>
      </c>
      <c r="E114" s="2">
        <f>'Indekserte data'!D114*Vekter!$B$3</f>
        <v>16.008422019777942</v>
      </c>
      <c r="F114" s="2">
        <f>'Indekserte data'!E114*Vekter!$B$4</f>
        <v>10.605924984992781</v>
      </c>
    </row>
    <row r="115" spans="1:6" x14ac:dyDescent="0.25">
      <c r="A115">
        <v>113</v>
      </c>
      <c r="B115" t="s">
        <v>113</v>
      </c>
      <c r="C115" s="1">
        <f t="shared" si="1"/>
        <v>70.433975086955385</v>
      </c>
      <c r="D115" s="2">
        <f>'Indekserte data'!C115*Vekter!$B$2</f>
        <v>48.425531914893618</v>
      </c>
      <c r="E115" s="2">
        <f>'Indekserte data'!D115*Vekter!$B$3</f>
        <v>10.825477645411826</v>
      </c>
      <c r="F115" s="2">
        <f>'Indekserte data'!E115*Vekter!$B$4</f>
        <v>11.182965526649937</v>
      </c>
    </row>
    <row r="116" spans="1:6" x14ac:dyDescent="0.25">
      <c r="A116">
        <v>114</v>
      </c>
      <c r="B116" t="s">
        <v>114</v>
      </c>
      <c r="C116" s="1">
        <f t="shared" si="1"/>
        <v>57.600772717188754</v>
      </c>
      <c r="D116" s="2">
        <f>'Indekserte data'!C116*Vekter!$B$2</f>
        <v>41.531914893617021</v>
      </c>
      <c r="E116" s="2">
        <f>'Indekserte data'!D116*Vekter!$B$3</f>
        <v>8.4075208950281581</v>
      </c>
      <c r="F116" s="2">
        <f>'Indekserte data'!E116*Vekter!$B$4</f>
        <v>7.6613369285435784</v>
      </c>
    </row>
    <row r="117" spans="1:6" x14ac:dyDescent="0.25">
      <c r="A117">
        <v>115</v>
      </c>
      <c r="B117" t="s">
        <v>398</v>
      </c>
      <c r="C117" s="1">
        <f t="shared" si="1"/>
        <v>65.752235706280587</v>
      </c>
      <c r="D117" s="2">
        <f>'Indekserte data'!C117*Vekter!$B$2</f>
        <v>46.297872340425528</v>
      </c>
      <c r="E117" s="2">
        <f>'Indekserte data'!D117*Vekter!$B$3</f>
        <v>9.9532361760603703</v>
      </c>
      <c r="F117" s="2">
        <f>'Indekserte data'!E117*Vekter!$B$4</f>
        <v>9.5011271897946887</v>
      </c>
    </row>
    <row r="118" spans="1:6" x14ac:dyDescent="0.25">
      <c r="A118">
        <v>116</v>
      </c>
      <c r="B118" t="s">
        <v>115</v>
      </c>
      <c r="C118" s="1">
        <f t="shared" si="1"/>
        <v>77.566146843552616</v>
      </c>
      <c r="D118" s="2">
        <f>'Indekserte data'!C118*Vekter!$B$2</f>
        <v>46.978723404255312</v>
      </c>
      <c r="E118" s="2">
        <f>'Indekserte data'!D118*Vekter!$B$3</f>
        <v>16.686326971821966</v>
      </c>
      <c r="F118" s="2">
        <f>'Indekserte data'!E118*Vekter!$B$4</f>
        <v>13.901096467475339</v>
      </c>
    </row>
    <row r="119" spans="1:6" x14ac:dyDescent="0.25">
      <c r="A119">
        <v>117</v>
      </c>
      <c r="B119" t="s">
        <v>399</v>
      </c>
      <c r="C119" s="1">
        <f t="shared" si="1"/>
        <v>65.193131724480651</v>
      </c>
      <c r="D119" s="2">
        <f>'Indekserte data'!C119*Vekter!$B$2</f>
        <v>45.957446808510632</v>
      </c>
      <c r="E119" s="2">
        <f>'Indekserte data'!D119*Vekter!$B$3</f>
        <v>11.353249514742224</v>
      </c>
      <c r="F119" s="2">
        <f>'Indekserte data'!E119*Vekter!$B$4</f>
        <v>7.882435401227788</v>
      </c>
    </row>
    <row r="120" spans="1:6" x14ac:dyDescent="0.25">
      <c r="A120">
        <v>118</v>
      </c>
      <c r="B120" t="s">
        <v>116</v>
      </c>
      <c r="C120" s="1">
        <f t="shared" si="1"/>
        <v>70.992828939859763</v>
      </c>
      <c r="D120" s="2">
        <f>'Indekserte data'!C120*Vekter!$B$2</f>
        <v>44.170212765957451</v>
      </c>
      <c r="E120" s="2">
        <f>'Indekserte data'!D120*Vekter!$B$3</f>
        <v>13.397140032453279</v>
      </c>
      <c r="F120" s="2">
        <f>'Indekserte data'!E120*Vekter!$B$4</f>
        <v>13.425476141449037</v>
      </c>
    </row>
    <row r="121" spans="1:6" x14ac:dyDescent="0.25">
      <c r="A121">
        <v>119</v>
      </c>
      <c r="B121" t="s">
        <v>400</v>
      </c>
      <c r="C121" s="1">
        <f t="shared" si="1"/>
        <v>68.385711743901126</v>
      </c>
      <c r="D121" s="2">
        <f>'Indekserte data'!C121*Vekter!$B$2</f>
        <v>46.042553191489361</v>
      </c>
      <c r="E121" s="2">
        <f>'Indekserte data'!D121*Vekter!$B$3</f>
        <v>10.510122583998943</v>
      </c>
      <c r="F121" s="2">
        <f>'Indekserte data'!E121*Vekter!$B$4</f>
        <v>11.833035968412817</v>
      </c>
    </row>
    <row r="122" spans="1:6" x14ac:dyDescent="0.25">
      <c r="A122">
        <v>120</v>
      </c>
      <c r="B122" t="s">
        <v>117</v>
      </c>
      <c r="C122" s="1">
        <f t="shared" si="1"/>
        <v>65.328293020924647</v>
      </c>
      <c r="D122" s="2">
        <f>'Indekserte data'!C122*Vekter!$B$2</f>
        <v>47.659574468085111</v>
      </c>
      <c r="E122" s="2">
        <f>'Indekserte data'!D122*Vekter!$B$3</f>
        <v>10.044601194793341</v>
      </c>
      <c r="F122" s="2">
        <f>'Indekserte data'!E122*Vekter!$B$4</f>
        <v>7.6241173580461963</v>
      </c>
    </row>
    <row r="123" spans="1:6" x14ac:dyDescent="0.25">
      <c r="A123">
        <v>121</v>
      </c>
      <c r="B123" t="s">
        <v>118</v>
      </c>
      <c r="C123" s="1">
        <f t="shared" si="1"/>
        <v>67.303593201709901</v>
      </c>
      <c r="D123" s="2">
        <f>'Indekserte data'!C123*Vekter!$B$2</f>
        <v>46.38297872340425</v>
      </c>
      <c r="E123" s="2">
        <f>'Indekserte data'!D123*Vekter!$B$3</f>
        <v>10.315819199452093</v>
      </c>
      <c r="F123" s="2">
        <f>'Indekserte data'!E123*Vekter!$B$4</f>
        <v>10.604795278853551</v>
      </c>
    </row>
    <row r="124" spans="1:6" x14ac:dyDescent="0.25">
      <c r="A124">
        <v>122</v>
      </c>
      <c r="B124" t="s">
        <v>119</v>
      </c>
      <c r="C124" s="1">
        <f t="shared" si="1"/>
        <v>56.394177998225665</v>
      </c>
      <c r="D124" s="2">
        <f>'Indekserte data'!C124*Vekter!$B$2</f>
        <v>39.404255319148938</v>
      </c>
      <c r="E124" s="2">
        <f>'Indekserte data'!D124*Vekter!$B$3</f>
        <v>9.0785017089658311</v>
      </c>
      <c r="F124" s="2">
        <f>'Indekserte data'!E124*Vekter!$B$4</f>
        <v>7.911420970110898</v>
      </c>
    </row>
    <row r="125" spans="1:6" x14ac:dyDescent="0.25">
      <c r="A125">
        <v>123</v>
      </c>
      <c r="B125" t="s">
        <v>120</v>
      </c>
      <c r="C125" s="1">
        <f t="shared" si="1"/>
        <v>46.395038830351488</v>
      </c>
      <c r="D125" s="2">
        <f>'Indekserte data'!C125*Vekter!$B$2</f>
        <v>31.063829787234042</v>
      </c>
      <c r="E125" s="2">
        <f>'Indekserte data'!D125*Vekter!$B$3</f>
        <v>7.0134333247509835</v>
      </c>
      <c r="F125" s="2">
        <f>'Indekserte data'!E125*Vekter!$B$4</f>
        <v>8.3177757183664642</v>
      </c>
    </row>
    <row r="126" spans="1:6" x14ac:dyDescent="0.25">
      <c r="A126">
        <v>124</v>
      </c>
      <c r="B126" t="s">
        <v>121</v>
      </c>
      <c r="C126" s="1">
        <f t="shared" si="1"/>
        <v>53.317502374413664</v>
      </c>
      <c r="D126" s="2">
        <f>'Indekserte data'!C126*Vekter!$B$2</f>
        <v>40.680851063829785</v>
      </c>
      <c r="E126" s="2">
        <f>'Indekserte data'!D126*Vekter!$B$3</f>
        <v>7.3544833881372957</v>
      </c>
      <c r="F126" s="2">
        <f>'Indekserte data'!E126*Vekter!$B$4</f>
        <v>5.2821679224465816</v>
      </c>
    </row>
    <row r="127" spans="1:6" x14ac:dyDescent="0.25">
      <c r="A127">
        <v>125</v>
      </c>
      <c r="B127" t="s">
        <v>122</v>
      </c>
      <c r="C127" s="1">
        <f t="shared" si="1"/>
        <v>50.395612142951023</v>
      </c>
      <c r="D127" s="2">
        <f>'Indekserte data'!C127*Vekter!$B$2</f>
        <v>36.851063829787236</v>
      </c>
      <c r="E127" s="2">
        <f>'Indekserte data'!D127*Vekter!$B$3</f>
        <v>7.5584933314447431</v>
      </c>
      <c r="F127" s="2">
        <f>'Indekserte data'!E127*Vekter!$B$4</f>
        <v>5.9860549817190449</v>
      </c>
    </row>
    <row r="128" spans="1:6" x14ac:dyDescent="0.25">
      <c r="A128">
        <v>126</v>
      </c>
      <c r="B128" t="s">
        <v>123</v>
      </c>
      <c r="C128" s="1">
        <f t="shared" si="1"/>
        <v>45.405001137392617</v>
      </c>
      <c r="D128" s="2">
        <f>'Indekserte data'!C128*Vekter!$B$2</f>
        <v>28.25531914893617</v>
      </c>
      <c r="E128" s="2">
        <f>'Indekserte data'!D128*Vekter!$B$3</f>
        <v>7.2388331827617343</v>
      </c>
      <c r="F128" s="2">
        <f>'Indekserte data'!E128*Vekter!$B$4</f>
        <v>9.9108488056947142</v>
      </c>
    </row>
    <row r="129" spans="1:6" x14ac:dyDescent="0.25">
      <c r="A129">
        <v>127</v>
      </c>
      <c r="B129" t="s">
        <v>124</v>
      </c>
      <c r="C129" s="1">
        <f t="shared" si="1"/>
        <v>50.178653498831935</v>
      </c>
      <c r="D129" s="2">
        <f>'Indekserte data'!C129*Vekter!$B$2</f>
        <v>35.148936170212764</v>
      </c>
      <c r="E129" s="2">
        <f>'Indekserte data'!D129*Vekter!$B$3</f>
        <v>7.1699879229212291</v>
      </c>
      <c r="F129" s="2">
        <f>'Indekserte data'!E129*Vekter!$B$4</f>
        <v>7.8597294056979399</v>
      </c>
    </row>
    <row r="130" spans="1:6" x14ac:dyDescent="0.25">
      <c r="A130">
        <v>128</v>
      </c>
      <c r="B130" t="s">
        <v>125</v>
      </c>
      <c r="C130" s="1">
        <f t="shared" si="1"/>
        <v>64.523271857115887</v>
      </c>
      <c r="D130" s="2">
        <f>'Indekserte data'!C130*Vekter!$B$2</f>
        <v>37.787234042553187</v>
      </c>
      <c r="E130" s="2">
        <f>'Indekserte data'!D130*Vekter!$B$3</f>
        <v>14.932885936364915</v>
      </c>
      <c r="F130" s="2">
        <f>'Indekserte data'!E130*Vekter!$B$4</f>
        <v>11.803151878197781</v>
      </c>
    </row>
    <row r="131" spans="1:6" x14ac:dyDescent="0.25">
      <c r="A131">
        <v>129</v>
      </c>
      <c r="B131" t="s">
        <v>126</v>
      </c>
      <c r="C131" s="1">
        <f t="shared" ref="C131:C194" si="2">SUM(D131:F131)</f>
        <v>47.475941852721938</v>
      </c>
      <c r="D131" s="2">
        <f>'Indekserte data'!C131*Vekter!$B$2</f>
        <v>34.723404255319146</v>
      </c>
      <c r="E131" s="2">
        <f>'Indekserte data'!D131*Vekter!$B$3</f>
        <v>7.3815629557742826</v>
      </c>
      <c r="F131" s="2">
        <f>'Indekserte data'!E131*Vekter!$B$4</f>
        <v>5.3709746416285071</v>
      </c>
    </row>
    <row r="132" spans="1:6" x14ac:dyDescent="0.25">
      <c r="A132">
        <v>130</v>
      </c>
      <c r="B132" t="s">
        <v>127</v>
      </c>
      <c r="C132" s="1">
        <f t="shared" si="2"/>
        <v>36.636743683716759</v>
      </c>
      <c r="D132" s="2">
        <f>'Indekserte data'!C132*Vekter!$B$2</f>
        <v>25.106382978723406</v>
      </c>
      <c r="E132" s="2">
        <f>'Indekserte data'!D132*Vekter!$B$3</f>
        <v>5.4498357377189794</v>
      </c>
      <c r="F132" s="2">
        <f>'Indekserte data'!E132*Vekter!$B$4</f>
        <v>6.0805249672743749</v>
      </c>
    </row>
    <row r="133" spans="1:6" x14ac:dyDescent="0.25">
      <c r="A133">
        <v>131</v>
      </c>
      <c r="B133" t="s">
        <v>128</v>
      </c>
      <c r="C133" s="1">
        <f t="shared" si="2"/>
        <v>45.692941510100233</v>
      </c>
      <c r="D133" s="2">
        <f>'Indekserte data'!C133*Vekter!$B$2</f>
        <v>24.51063829787234</v>
      </c>
      <c r="E133" s="2">
        <f>'Indekserte data'!D133*Vekter!$B$3</f>
        <v>6.3871883113612888</v>
      </c>
      <c r="F133" s="2">
        <f>'Indekserte data'!E133*Vekter!$B$4</f>
        <v>14.795114900866603</v>
      </c>
    </row>
    <row r="134" spans="1:6" x14ac:dyDescent="0.25">
      <c r="A134">
        <v>132</v>
      </c>
      <c r="B134" t="s">
        <v>129</v>
      </c>
      <c r="C134" s="1">
        <f t="shared" si="2"/>
        <v>43.515059887029672</v>
      </c>
      <c r="D134" s="2">
        <f>'Indekserte data'!C134*Vekter!$B$2</f>
        <v>28.595744680851062</v>
      </c>
      <c r="E134" s="2">
        <f>'Indekserte data'!D134*Vekter!$B$3</f>
        <v>7.8129661754805673</v>
      </c>
      <c r="F134" s="2">
        <f>'Indekserte data'!E134*Vekter!$B$4</f>
        <v>7.1063490306980412</v>
      </c>
    </row>
    <row r="135" spans="1:6" x14ac:dyDescent="0.25">
      <c r="A135">
        <v>133</v>
      </c>
      <c r="B135" t="s">
        <v>130</v>
      </c>
      <c r="C135" s="1">
        <f t="shared" si="2"/>
        <v>38.437608994988842</v>
      </c>
      <c r="D135" s="2">
        <f>'Indekserte data'!C135*Vekter!$B$2</f>
        <v>26.042553191489361</v>
      </c>
      <c r="E135" s="2">
        <f>'Indekserte data'!D135*Vekter!$B$3</f>
        <v>5.3415422709593861</v>
      </c>
      <c r="F135" s="2">
        <f>'Indekserte data'!E135*Vekter!$B$4</f>
        <v>7.0535135325400917</v>
      </c>
    </row>
    <row r="136" spans="1:6" x14ac:dyDescent="0.25">
      <c r="A136">
        <v>134</v>
      </c>
      <c r="B136" t="s">
        <v>131</v>
      </c>
      <c r="C136" s="1">
        <f t="shared" si="2"/>
        <v>42.92252777489756</v>
      </c>
      <c r="D136" s="2">
        <f>'Indekserte data'!C136*Vekter!$B$2</f>
        <v>19.574468085106385</v>
      </c>
      <c r="E136" s="2">
        <f>'Indekserte data'!D136*Vekter!$B$3</f>
        <v>10.407831304747774</v>
      </c>
      <c r="F136" s="2">
        <f>'Indekserte data'!E136*Vekter!$B$4</f>
        <v>12.940228385043401</v>
      </c>
    </row>
    <row r="137" spans="1:6" x14ac:dyDescent="0.25">
      <c r="A137">
        <v>135</v>
      </c>
      <c r="B137" t="s">
        <v>132</v>
      </c>
      <c r="C137" s="1">
        <f t="shared" si="2"/>
        <v>22.457987343696214</v>
      </c>
      <c r="D137" s="2">
        <f>'Indekserte data'!C137*Vekter!$B$2</f>
        <v>12.340425531914898</v>
      </c>
      <c r="E137" s="2">
        <f>'Indekserte data'!D137*Vekter!$B$3</f>
        <v>5.6585342716708089</v>
      </c>
      <c r="F137" s="2">
        <f>'Indekserte data'!E137*Vekter!$B$4</f>
        <v>4.4590275401105091</v>
      </c>
    </row>
    <row r="138" spans="1:6" x14ac:dyDescent="0.25">
      <c r="A138">
        <v>136</v>
      </c>
      <c r="B138" t="s">
        <v>133</v>
      </c>
      <c r="C138" s="1">
        <f t="shared" si="2"/>
        <v>28.894991892580748</v>
      </c>
      <c r="D138" s="2">
        <f>'Indekserte data'!C138*Vekter!$B$2</f>
        <v>20.595744680851059</v>
      </c>
      <c r="E138" s="2">
        <f>'Indekserte data'!D138*Vekter!$B$3</f>
        <v>3.6476788805544658</v>
      </c>
      <c r="F138" s="2">
        <f>'Indekserte data'!E138*Vekter!$B$4</f>
        <v>4.6515683311752243</v>
      </c>
    </row>
    <row r="139" spans="1:6" x14ac:dyDescent="0.25">
      <c r="A139">
        <v>137</v>
      </c>
      <c r="B139" t="s">
        <v>134</v>
      </c>
      <c r="C139" s="1">
        <f t="shared" si="2"/>
        <v>40.156059759623716</v>
      </c>
      <c r="D139" s="2">
        <f>'Indekserte data'!C139*Vekter!$B$2</f>
        <v>21.276595744680847</v>
      </c>
      <c r="E139" s="2">
        <f>'Indekserte data'!D139*Vekter!$B$3</f>
        <v>7.620591360514883</v>
      </c>
      <c r="F139" s="2">
        <f>'Indekserte data'!E139*Vekter!$B$4</f>
        <v>11.258872654427982</v>
      </c>
    </row>
    <row r="140" spans="1:6" x14ac:dyDescent="0.25">
      <c r="A140">
        <v>138</v>
      </c>
      <c r="B140" t="s">
        <v>135</v>
      </c>
      <c r="C140" s="1">
        <f t="shared" si="2"/>
        <v>49.592848995672348</v>
      </c>
      <c r="D140" s="2">
        <f>'Indekserte data'!C140*Vekter!$B$2</f>
        <v>33.872340425531917</v>
      </c>
      <c r="E140" s="2">
        <f>'Indekserte data'!D140*Vekter!$B$3</f>
        <v>7.5202323805480535</v>
      </c>
      <c r="F140" s="2">
        <f>'Indekserte data'!E140*Vekter!$B$4</f>
        <v>8.2002761895923779</v>
      </c>
    </row>
    <row r="141" spans="1:6" x14ac:dyDescent="0.25">
      <c r="A141">
        <v>139</v>
      </c>
      <c r="B141" t="s">
        <v>136</v>
      </c>
      <c r="C141" s="1">
        <f t="shared" si="2"/>
        <v>68.694238184157314</v>
      </c>
      <c r="D141" s="2">
        <f>'Indekserte data'!C141*Vekter!$B$2</f>
        <v>43.489361702127653</v>
      </c>
      <c r="E141" s="2">
        <f>'Indekserte data'!D141*Vekter!$B$3</f>
        <v>14.364671609433342</v>
      </c>
      <c r="F141" s="2">
        <f>'Indekserte data'!E141*Vekter!$B$4</f>
        <v>10.840204872596324</v>
      </c>
    </row>
    <row r="142" spans="1:6" x14ac:dyDescent="0.25">
      <c r="A142">
        <v>140</v>
      </c>
      <c r="B142" t="s">
        <v>137</v>
      </c>
      <c r="C142" s="1">
        <f t="shared" si="2"/>
        <v>64.949509348638713</v>
      </c>
      <c r="D142" s="2">
        <f>'Indekserte data'!C142*Vekter!$B$2</f>
        <v>42.553191489361701</v>
      </c>
      <c r="E142" s="2">
        <f>'Indekserte data'!D142*Vekter!$B$3</f>
        <v>12.175728610871285</v>
      </c>
      <c r="F142" s="2">
        <f>'Indekserte data'!E142*Vekter!$B$4</f>
        <v>10.220589248405727</v>
      </c>
    </row>
    <row r="143" spans="1:6" x14ac:dyDescent="0.25">
      <c r="A143">
        <v>141</v>
      </c>
      <c r="B143" t="s">
        <v>138</v>
      </c>
      <c r="C143" s="1">
        <f t="shared" si="2"/>
        <v>43.653003174693843</v>
      </c>
      <c r="D143" s="2">
        <f>'Indekserte data'!C143*Vekter!$B$2</f>
        <v>30.723404255319146</v>
      </c>
      <c r="E143" s="2">
        <f>'Indekserte data'!D143*Vekter!$B$3</f>
        <v>7.0727674289369222</v>
      </c>
      <c r="F143" s="2">
        <f>'Indekserte data'!E143*Vekter!$B$4</f>
        <v>5.8568314904377763</v>
      </c>
    </row>
    <row r="144" spans="1:6" x14ac:dyDescent="0.25">
      <c r="A144">
        <v>142</v>
      </c>
      <c r="B144" t="s">
        <v>139</v>
      </c>
      <c r="C144" s="1">
        <f t="shared" si="2"/>
        <v>42.575287745252297</v>
      </c>
      <c r="D144" s="2">
        <f>'Indekserte data'!C144*Vekter!$B$2</f>
        <v>23.404255319148934</v>
      </c>
      <c r="E144" s="2">
        <f>'Indekserte data'!D144*Vekter!$B$3</f>
        <v>12.891747183992164</v>
      </c>
      <c r="F144" s="2">
        <f>'Indekserte data'!E144*Vekter!$B$4</f>
        <v>6.2792852421112038</v>
      </c>
    </row>
    <row r="145" spans="1:6" x14ac:dyDescent="0.25">
      <c r="A145">
        <v>143</v>
      </c>
      <c r="B145" t="s">
        <v>140</v>
      </c>
      <c r="C145" s="1">
        <f t="shared" si="2"/>
        <v>50.843968243731524</v>
      </c>
      <c r="D145" s="2">
        <f>'Indekserte data'!C145*Vekter!$B$2</f>
        <v>34.723404255319146</v>
      </c>
      <c r="E145" s="2">
        <f>'Indekserte data'!D145*Vekter!$B$3</f>
        <v>8.875238248403166</v>
      </c>
      <c r="F145" s="2">
        <f>'Indekserte data'!E145*Vekter!$B$4</f>
        <v>7.2453257400092115</v>
      </c>
    </row>
    <row r="146" spans="1:6" x14ac:dyDescent="0.25">
      <c r="A146">
        <v>144</v>
      </c>
      <c r="B146" t="s">
        <v>141</v>
      </c>
      <c r="C146" s="1">
        <f t="shared" si="2"/>
        <v>62.414889389171059</v>
      </c>
      <c r="D146" s="2">
        <f>'Indekserte data'!C146*Vekter!$B$2</f>
        <v>34.212765957446805</v>
      </c>
      <c r="E146" s="2">
        <f>'Indekserte data'!D146*Vekter!$B$3</f>
        <v>16.112566555818983</v>
      </c>
      <c r="F146" s="2">
        <f>'Indekserte data'!E146*Vekter!$B$4</f>
        <v>12.089556875905267</v>
      </c>
    </row>
    <row r="147" spans="1:6" x14ac:dyDescent="0.25">
      <c r="A147">
        <v>145</v>
      </c>
      <c r="B147" t="s">
        <v>142</v>
      </c>
      <c r="C147" s="1">
        <f t="shared" si="2"/>
        <v>75.770717400975599</v>
      </c>
      <c r="D147" s="2">
        <f>'Indekserte data'!C147*Vekter!$B$2</f>
        <v>41.446808510638299</v>
      </c>
      <c r="E147" s="2">
        <f>'Indekserte data'!D147*Vekter!$B$3</f>
        <v>14.963590699572357</v>
      </c>
      <c r="F147" s="2">
        <f>'Indekserte data'!E147*Vekter!$B$4</f>
        <v>19.360318190764943</v>
      </c>
    </row>
    <row r="148" spans="1:6" x14ac:dyDescent="0.25">
      <c r="A148">
        <v>146</v>
      </c>
      <c r="B148" t="s">
        <v>143</v>
      </c>
      <c r="C148" s="1">
        <f t="shared" si="2"/>
        <v>61.129103732881546</v>
      </c>
      <c r="D148" s="2">
        <f>'Indekserte data'!C148*Vekter!$B$2</f>
        <v>35.148936170212764</v>
      </c>
      <c r="E148" s="2">
        <f>'Indekserte data'!D148*Vekter!$B$3</f>
        <v>14.918741109040727</v>
      </c>
      <c r="F148" s="2">
        <f>'Indekserte data'!E148*Vekter!$B$4</f>
        <v>11.061426453628055</v>
      </c>
    </row>
    <row r="149" spans="1:6" x14ac:dyDescent="0.25">
      <c r="A149">
        <v>147</v>
      </c>
      <c r="B149" t="s">
        <v>144</v>
      </c>
      <c r="C149" s="1">
        <f t="shared" si="2"/>
        <v>42.525123878065109</v>
      </c>
      <c r="D149" s="2">
        <f>'Indekserte data'!C149*Vekter!$B$2</f>
        <v>22.638297872340424</v>
      </c>
      <c r="E149" s="2">
        <f>'Indekserte data'!D149*Vekter!$B$3</f>
        <v>8.1231560161857157</v>
      </c>
      <c r="F149" s="2">
        <f>'Indekserte data'!E149*Vekter!$B$4</f>
        <v>11.763669989538968</v>
      </c>
    </row>
    <row r="150" spans="1:6" x14ac:dyDescent="0.25">
      <c r="A150">
        <v>148</v>
      </c>
      <c r="B150" t="s">
        <v>145</v>
      </c>
      <c r="C150" s="1">
        <f t="shared" si="2"/>
        <v>60.026359318716629</v>
      </c>
      <c r="D150" s="2">
        <f>'Indekserte data'!C150*Vekter!$B$2</f>
        <v>28.085106382978726</v>
      </c>
      <c r="E150" s="2">
        <f>'Indekserte data'!D150*Vekter!$B$3</f>
        <v>12.803210151475248</v>
      </c>
      <c r="F150" s="2">
        <f>'Indekserte data'!E150*Vekter!$B$4</f>
        <v>19.138042784262655</v>
      </c>
    </row>
    <row r="151" spans="1:6" x14ac:dyDescent="0.25">
      <c r="A151">
        <v>149</v>
      </c>
      <c r="B151" t="s">
        <v>146</v>
      </c>
      <c r="C151" s="1">
        <f t="shared" si="2"/>
        <v>55.217129073865962</v>
      </c>
      <c r="D151" s="2">
        <f>'Indekserte data'!C151*Vekter!$B$2</f>
        <v>32.936170212765958</v>
      </c>
      <c r="E151" s="2">
        <f>'Indekserte data'!D151*Vekter!$B$3</f>
        <v>11.159801349515085</v>
      </c>
      <c r="F151" s="2">
        <f>'Indekserte data'!E151*Vekter!$B$4</f>
        <v>11.121157511584919</v>
      </c>
    </row>
    <row r="152" spans="1:6" x14ac:dyDescent="0.25">
      <c r="A152">
        <v>150</v>
      </c>
      <c r="B152" t="s">
        <v>147</v>
      </c>
      <c r="C152" s="1">
        <f t="shared" si="2"/>
        <v>33.535420993107536</v>
      </c>
      <c r="D152" s="2">
        <f>'Indekserte data'!C152*Vekter!$B$2</f>
        <v>21.787234042553191</v>
      </c>
      <c r="E152" s="2">
        <f>'Indekserte data'!D152*Vekter!$B$3</f>
        <v>4.5660747508032591</v>
      </c>
      <c r="F152" s="2">
        <f>'Indekserte data'!E152*Vekter!$B$4</f>
        <v>7.1821121997510886</v>
      </c>
    </row>
    <row r="153" spans="1:6" x14ac:dyDescent="0.25">
      <c r="A153">
        <v>151</v>
      </c>
      <c r="B153" t="s">
        <v>148</v>
      </c>
      <c r="C153" s="1">
        <f t="shared" si="2"/>
        <v>24.498480553233932</v>
      </c>
      <c r="D153" s="2">
        <f>'Indekserte data'!C153*Vekter!$B$2</f>
        <v>14.5531914893617</v>
      </c>
      <c r="E153" s="2">
        <f>'Indekserte data'!D153*Vekter!$B$3</f>
        <v>4.590471901776775</v>
      </c>
      <c r="F153" s="2">
        <f>'Indekserte data'!E153*Vekter!$B$4</f>
        <v>5.3548171620954577</v>
      </c>
    </row>
    <row r="154" spans="1:6" x14ac:dyDescent="0.25">
      <c r="A154">
        <v>152</v>
      </c>
      <c r="B154" t="s">
        <v>149</v>
      </c>
      <c r="C154" s="1">
        <f t="shared" si="2"/>
        <v>38.098687826575755</v>
      </c>
      <c r="D154" s="2">
        <f>'Indekserte data'!C154*Vekter!$B$2</f>
        <v>13.446808510638293</v>
      </c>
      <c r="E154" s="2">
        <f>'Indekserte data'!D154*Vekter!$B$3</f>
        <v>9.5983394727856819</v>
      </c>
      <c r="F154" s="2">
        <f>'Indekserte data'!E154*Vekter!$B$4</f>
        <v>15.053539843151786</v>
      </c>
    </row>
    <row r="155" spans="1:6" x14ac:dyDescent="0.25">
      <c r="A155">
        <v>153</v>
      </c>
      <c r="B155" t="s">
        <v>150</v>
      </c>
      <c r="C155" s="1">
        <f t="shared" si="2"/>
        <v>72.833362829951497</v>
      </c>
      <c r="D155" s="2">
        <f>'Indekserte data'!C155*Vekter!$B$2</f>
        <v>47.404255319148938</v>
      </c>
      <c r="E155" s="2">
        <f>'Indekserte data'!D155*Vekter!$B$3</f>
        <v>13.702875754536283</v>
      </c>
      <c r="F155" s="2">
        <f>'Indekserte data'!E155*Vekter!$B$4</f>
        <v>11.726231756266268</v>
      </c>
    </row>
    <row r="156" spans="1:6" x14ac:dyDescent="0.25">
      <c r="A156">
        <v>154</v>
      </c>
      <c r="B156" t="s">
        <v>151</v>
      </c>
      <c r="C156" s="1">
        <f t="shared" si="2"/>
        <v>62.771291058286266</v>
      </c>
      <c r="D156" s="2">
        <f>'Indekserte data'!C156*Vekter!$B$2</f>
        <v>40.851063829787229</v>
      </c>
      <c r="E156" s="2">
        <f>'Indekserte data'!D156*Vekter!$B$3</f>
        <v>11.536896004495944</v>
      </c>
      <c r="F156" s="2">
        <f>'Indekserte data'!E156*Vekter!$B$4</f>
        <v>10.383331224003093</v>
      </c>
    </row>
    <row r="157" spans="1:6" x14ac:dyDescent="0.25">
      <c r="A157">
        <v>155</v>
      </c>
      <c r="B157" t="s">
        <v>152</v>
      </c>
      <c r="C157" s="1">
        <f t="shared" si="2"/>
        <v>53.686894195705108</v>
      </c>
      <c r="D157" s="2">
        <f>'Indekserte data'!C157*Vekter!$B$2</f>
        <v>32.936170212765958</v>
      </c>
      <c r="E157" s="2">
        <f>'Indekserte data'!D157*Vekter!$B$3</f>
        <v>8.9413504218338549</v>
      </c>
      <c r="F157" s="2">
        <f>'Indekserte data'!E157*Vekter!$B$4</f>
        <v>11.8093735611053</v>
      </c>
    </row>
    <row r="158" spans="1:6" x14ac:dyDescent="0.25">
      <c r="A158">
        <v>156</v>
      </c>
      <c r="B158" t="s">
        <v>153</v>
      </c>
      <c r="C158" s="1">
        <f t="shared" si="2"/>
        <v>50.853920318658822</v>
      </c>
      <c r="D158" s="2">
        <f>'Indekserte data'!C158*Vekter!$B$2</f>
        <v>33.021276595744681</v>
      </c>
      <c r="E158" s="2">
        <f>'Indekserte data'!D158*Vekter!$B$3</f>
        <v>8.2745170612492807</v>
      </c>
      <c r="F158" s="2">
        <f>'Indekserte data'!E158*Vekter!$B$4</f>
        <v>9.5581266616648595</v>
      </c>
    </row>
    <row r="159" spans="1:6" x14ac:dyDescent="0.25">
      <c r="A159">
        <v>157</v>
      </c>
      <c r="B159" t="s">
        <v>154</v>
      </c>
      <c r="C159" s="1">
        <f t="shared" si="2"/>
        <v>65.187607514192223</v>
      </c>
      <c r="D159" s="2">
        <f>'Indekserte data'!C159*Vekter!$B$2</f>
        <v>39.404255319148938</v>
      </c>
      <c r="E159" s="2">
        <f>'Indekserte data'!D159*Vekter!$B$3</f>
        <v>13.798577691990936</v>
      </c>
      <c r="F159" s="2">
        <f>'Indekserte data'!E159*Vekter!$B$4</f>
        <v>11.98477450305235</v>
      </c>
    </row>
    <row r="160" spans="1:6" x14ac:dyDescent="0.25">
      <c r="A160">
        <v>158</v>
      </c>
      <c r="B160" t="s">
        <v>155</v>
      </c>
      <c r="C160" s="1">
        <f t="shared" si="2"/>
        <v>73.681636690511311</v>
      </c>
      <c r="D160" s="2">
        <f>'Indekserte data'!C160*Vekter!$B$2</f>
        <v>39.404255319148938</v>
      </c>
      <c r="E160" s="2">
        <f>'Indekserte data'!D160*Vekter!$B$3</f>
        <v>14.277381371362374</v>
      </c>
      <c r="F160" s="2">
        <f>'Indekserte data'!E160*Vekter!$B$4</f>
        <v>20</v>
      </c>
    </row>
    <row r="161" spans="1:6" x14ac:dyDescent="0.25">
      <c r="A161">
        <v>159</v>
      </c>
      <c r="B161" t="s">
        <v>156</v>
      </c>
      <c r="C161" s="1">
        <f t="shared" si="2"/>
        <v>65.30671181199304</v>
      </c>
      <c r="D161" s="2">
        <f>'Indekserte data'!C161*Vekter!$B$2</f>
        <v>41.361702127659576</v>
      </c>
      <c r="E161" s="2">
        <f>'Indekserte data'!D161*Vekter!$B$3</f>
        <v>14.38329050739874</v>
      </c>
      <c r="F161" s="2">
        <f>'Indekserte data'!E161*Vekter!$B$4</f>
        <v>9.5617191769347265</v>
      </c>
    </row>
    <row r="162" spans="1:6" x14ac:dyDescent="0.25">
      <c r="A162">
        <v>160</v>
      </c>
      <c r="B162" t="s">
        <v>157</v>
      </c>
      <c r="C162" s="1">
        <f t="shared" si="2"/>
        <v>45.292112459789344</v>
      </c>
      <c r="D162" s="2">
        <f>'Indekserte data'!C162*Vekter!$B$2</f>
        <v>29.446808510638295</v>
      </c>
      <c r="E162" s="2">
        <f>'Indekserte data'!D162*Vekter!$B$3</f>
        <v>10.497645164063904</v>
      </c>
      <c r="F162" s="2">
        <f>'Indekserte data'!E162*Vekter!$B$4</f>
        <v>5.3476587850871429</v>
      </c>
    </row>
    <row r="163" spans="1:6" x14ac:dyDescent="0.25">
      <c r="A163">
        <v>161</v>
      </c>
      <c r="B163" t="s">
        <v>158</v>
      </c>
      <c r="C163" s="1">
        <f t="shared" si="2"/>
        <v>45.226601700547725</v>
      </c>
      <c r="D163" s="2">
        <f>'Indekserte data'!C163*Vekter!$B$2</f>
        <v>21.361702127659576</v>
      </c>
      <c r="E163" s="2">
        <f>'Indekserte data'!D163*Vekter!$B$3</f>
        <v>9.3216427079356627</v>
      </c>
      <c r="F163" s="2">
        <f>'Indekserte data'!E163*Vekter!$B$4</f>
        <v>14.543256864952486</v>
      </c>
    </row>
    <row r="164" spans="1:6" x14ac:dyDescent="0.25">
      <c r="A164">
        <v>162</v>
      </c>
      <c r="B164" t="s">
        <v>159</v>
      </c>
      <c r="C164" s="1">
        <f t="shared" si="2"/>
        <v>46.872601610468756</v>
      </c>
      <c r="D164" s="2">
        <f>'Indekserte data'!C164*Vekter!$B$2</f>
        <v>26.212765957446805</v>
      </c>
      <c r="E164" s="2">
        <f>'Indekserte data'!D164*Vekter!$B$3</f>
        <v>11.895846751085632</v>
      </c>
      <c r="F164" s="2">
        <f>'Indekserte data'!E164*Vekter!$B$4</f>
        <v>8.7639889019363206</v>
      </c>
    </row>
    <row r="165" spans="1:6" x14ac:dyDescent="0.25">
      <c r="A165">
        <v>163</v>
      </c>
      <c r="B165" t="s">
        <v>160</v>
      </c>
      <c r="C165" s="1">
        <f t="shared" si="2"/>
        <v>52.455441724667374</v>
      </c>
      <c r="D165" s="2">
        <f>'Indekserte data'!C165*Vekter!$B$2</f>
        <v>32.51063829787234</v>
      </c>
      <c r="E165" s="2">
        <f>'Indekserte data'!D165*Vekter!$B$3</f>
        <v>11.381538758786334</v>
      </c>
      <c r="F165" s="2">
        <f>'Indekserte data'!E165*Vekter!$B$4</f>
        <v>8.5632646680086975</v>
      </c>
    </row>
    <row r="166" spans="1:6" x14ac:dyDescent="0.25">
      <c r="A166">
        <v>164</v>
      </c>
      <c r="B166" t="s">
        <v>161</v>
      </c>
      <c r="C166" s="1">
        <f t="shared" si="2"/>
        <v>62.112810317364243</v>
      </c>
      <c r="D166" s="2">
        <f>'Indekserte data'!C166*Vekter!$B$2</f>
        <v>34.553191489361701</v>
      </c>
      <c r="E166" s="2">
        <f>'Indekserte data'!D166*Vekter!$B$3</f>
        <v>14.545818655194712</v>
      </c>
      <c r="F166" s="2">
        <f>'Indekserte data'!E166*Vekter!$B$4</f>
        <v>13.013800172807828</v>
      </c>
    </row>
    <row r="167" spans="1:6" x14ac:dyDescent="0.25">
      <c r="A167">
        <v>165</v>
      </c>
      <c r="B167" t="s">
        <v>162</v>
      </c>
      <c r="C167" s="1">
        <f t="shared" si="2"/>
        <v>49.523520459745086</v>
      </c>
      <c r="D167" s="2">
        <f>'Indekserte data'!C167*Vekter!$B$2</f>
        <v>24.680851063829785</v>
      </c>
      <c r="E167" s="2">
        <f>'Indekserte data'!D167*Vekter!$B$3</f>
        <v>10.001818770212779</v>
      </c>
      <c r="F167" s="2">
        <f>'Indekserte data'!E167*Vekter!$B$4</f>
        <v>14.840850625702524</v>
      </c>
    </row>
    <row r="168" spans="1:6" x14ac:dyDescent="0.25">
      <c r="A168">
        <v>166</v>
      </c>
      <c r="B168" t="s">
        <v>163</v>
      </c>
      <c r="C168" s="1">
        <f t="shared" si="2"/>
        <v>47.314196060859935</v>
      </c>
      <c r="D168" s="2">
        <f>'Indekserte data'!C168*Vekter!$B$2</f>
        <v>29.872340425531917</v>
      </c>
      <c r="E168" s="2">
        <f>'Indekserte data'!D168*Vekter!$B$3</f>
        <v>10.2635031712325</v>
      </c>
      <c r="F168" s="2">
        <f>'Indekserte data'!E168*Vekter!$B$4</f>
        <v>7.178352464095517</v>
      </c>
    </row>
    <row r="169" spans="1:6" x14ac:dyDescent="0.25">
      <c r="A169">
        <v>167</v>
      </c>
      <c r="B169" t="s">
        <v>164</v>
      </c>
      <c r="C169" s="1">
        <f t="shared" si="2"/>
        <v>44.975135965819689</v>
      </c>
      <c r="D169" s="2">
        <f>'Indekserte data'!C169*Vekter!$B$2</f>
        <v>25.021276595744677</v>
      </c>
      <c r="E169" s="2">
        <f>'Indekserte data'!D169*Vekter!$B$3</f>
        <v>9.6685189898563628</v>
      </c>
      <c r="F169" s="2">
        <f>'Indekserte data'!E169*Vekter!$B$4</f>
        <v>10.285340380218646</v>
      </c>
    </row>
    <row r="170" spans="1:6" x14ac:dyDescent="0.25">
      <c r="A170">
        <v>168</v>
      </c>
      <c r="B170" t="s">
        <v>165</v>
      </c>
      <c r="C170" s="1">
        <f t="shared" si="2"/>
        <v>60.328617706628982</v>
      </c>
      <c r="D170" s="2">
        <f>'Indekserte data'!C170*Vekter!$B$2</f>
        <v>38.468085106382979</v>
      </c>
      <c r="E170" s="2">
        <f>'Indekserte data'!D170*Vekter!$B$3</f>
        <v>11.420413539340379</v>
      </c>
      <c r="F170" s="2">
        <f>'Indekserte data'!E170*Vekter!$B$4</f>
        <v>10.440119060905621</v>
      </c>
    </row>
    <row r="171" spans="1:6" x14ac:dyDescent="0.25">
      <c r="A171">
        <v>169</v>
      </c>
      <c r="B171" t="s">
        <v>166</v>
      </c>
      <c r="C171" s="1">
        <f t="shared" si="2"/>
        <v>81.780588887897693</v>
      </c>
      <c r="D171" s="2">
        <f>'Indekserte data'!C171*Vekter!$B$2</f>
        <v>49.787234042553187</v>
      </c>
      <c r="E171" s="2">
        <f>'Indekserte data'!D171*Vekter!$B$3</f>
        <v>18.236110189958463</v>
      </c>
      <c r="F171" s="2">
        <f>'Indekserte data'!E171*Vekter!$B$4</f>
        <v>13.757244655386046</v>
      </c>
    </row>
    <row r="172" spans="1:6" x14ac:dyDescent="0.25">
      <c r="A172">
        <v>170</v>
      </c>
      <c r="B172" t="s">
        <v>167</v>
      </c>
      <c r="C172" s="1">
        <f t="shared" si="2"/>
        <v>74.845946283751715</v>
      </c>
      <c r="D172" s="2">
        <f>'Indekserte data'!C172*Vekter!$B$2</f>
        <v>51.659574468085104</v>
      </c>
      <c r="E172" s="2">
        <f>'Indekserte data'!D172*Vekter!$B$3</f>
        <v>13.010078780702862</v>
      </c>
      <c r="F172" s="2">
        <f>'Indekserte data'!E172*Vekter!$B$4</f>
        <v>10.176293034963747</v>
      </c>
    </row>
    <row r="173" spans="1:6" x14ac:dyDescent="0.25">
      <c r="A173">
        <v>171</v>
      </c>
      <c r="B173" t="s">
        <v>168</v>
      </c>
      <c r="C173" s="1">
        <f t="shared" si="2"/>
        <v>69.786033801112112</v>
      </c>
      <c r="D173" s="2">
        <f>'Indekserte data'!C173*Vekter!$B$2</f>
        <v>45.617021276595743</v>
      </c>
      <c r="E173" s="2">
        <f>'Indekserte data'!D173*Vekter!$B$3</f>
        <v>13.870383340326931</v>
      </c>
      <c r="F173" s="2">
        <f>'Indekserte data'!E173*Vekter!$B$4</f>
        <v>10.298629184189434</v>
      </c>
    </row>
    <row r="174" spans="1:6" x14ac:dyDescent="0.25">
      <c r="A174">
        <v>172</v>
      </c>
      <c r="B174" t="s">
        <v>169</v>
      </c>
      <c r="C174" s="1">
        <f t="shared" si="2"/>
        <v>48.182034375953791</v>
      </c>
      <c r="D174" s="2">
        <f>'Indekserte data'!C174*Vekter!$B$2</f>
        <v>30.638297872340424</v>
      </c>
      <c r="E174" s="2">
        <f>'Indekserte data'!D174*Vekter!$B$3</f>
        <v>7.7961515437591293</v>
      </c>
      <c r="F174" s="2">
        <f>'Indekserte data'!E174*Vekter!$B$4</f>
        <v>9.7475849598542368</v>
      </c>
    </row>
    <row r="175" spans="1:6" x14ac:dyDescent="0.25">
      <c r="A175">
        <v>173</v>
      </c>
      <c r="B175" t="s">
        <v>170</v>
      </c>
      <c r="C175" s="1">
        <f t="shared" si="2"/>
        <v>45.181118626389022</v>
      </c>
      <c r="D175" s="2">
        <f>'Indekserte data'!C175*Vekter!$B$2</f>
        <v>29.191489361702125</v>
      </c>
      <c r="E175" s="2">
        <f>'Indekserte data'!D175*Vekter!$B$3</f>
        <v>9.1095996371127228</v>
      </c>
      <c r="F175" s="2">
        <f>'Indekserte data'!E175*Vekter!$B$4</f>
        <v>6.8800296275741717</v>
      </c>
    </row>
    <row r="176" spans="1:6" x14ac:dyDescent="0.25">
      <c r="A176">
        <v>174</v>
      </c>
      <c r="B176" t="s">
        <v>171</v>
      </c>
      <c r="C176" s="1">
        <f t="shared" si="2"/>
        <v>56.159054695626715</v>
      </c>
      <c r="D176" s="2">
        <f>'Indekserte data'!C176*Vekter!$B$2</f>
        <v>33.957446808510639</v>
      </c>
      <c r="E176" s="2">
        <f>'Indekserte data'!D176*Vekter!$B$3</f>
        <v>12.823849374015488</v>
      </c>
      <c r="F176" s="2">
        <f>'Indekserte data'!E176*Vekter!$B$4</f>
        <v>9.3777585131005861</v>
      </c>
    </row>
    <row r="177" spans="1:6" x14ac:dyDescent="0.25">
      <c r="A177">
        <v>175</v>
      </c>
      <c r="B177" t="s">
        <v>172</v>
      </c>
      <c r="C177" s="1">
        <f t="shared" si="2"/>
        <v>75.76117506785576</v>
      </c>
      <c r="D177" s="2">
        <f>'Indekserte data'!C177*Vekter!$B$2</f>
        <v>41.361702127659576</v>
      </c>
      <c r="E177" s="2">
        <f>'Indekserte data'!D177*Vekter!$B$3</f>
        <v>18.218419458325581</v>
      </c>
      <c r="F177" s="2">
        <f>'Indekserte data'!E177*Vekter!$B$4</f>
        <v>16.181053481870599</v>
      </c>
    </row>
    <row r="178" spans="1:6" x14ac:dyDescent="0.25">
      <c r="A178">
        <v>176</v>
      </c>
      <c r="B178" t="s">
        <v>173</v>
      </c>
      <c r="C178" s="1">
        <f t="shared" si="2"/>
        <v>85.604374458509923</v>
      </c>
      <c r="D178" s="2">
        <f>'Indekserte data'!C178*Vekter!$B$2</f>
        <v>47.404255319148938</v>
      </c>
      <c r="E178" s="2">
        <f>'Indekserte data'!D178*Vekter!$B$3</f>
        <v>18.200119139360989</v>
      </c>
      <c r="F178" s="2">
        <f>'Indekserte data'!E178*Vekter!$B$4</f>
        <v>20</v>
      </c>
    </row>
    <row r="179" spans="1:6" x14ac:dyDescent="0.25">
      <c r="A179">
        <v>177</v>
      </c>
      <c r="B179" t="s">
        <v>174</v>
      </c>
      <c r="C179" s="1">
        <f t="shared" si="2"/>
        <v>75.364794354301694</v>
      </c>
      <c r="D179" s="2">
        <f>'Indekserte data'!C179*Vekter!$B$2</f>
        <v>46.212765957446805</v>
      </c>
      <c r="E179" s="2">
        <f>'Indekserte data'!D179*Vekter!$B$3</f>
        <v>17.877953285677851</v>
      </c>
      <c r="F179" s="2">
        <f>'Indekserte data'!E179*Vekter!$B$4</f>
        <v>11.274075111177039</v>
      </c>
    </row>
    <row r="180" spans="1:6" x14ac:dyDescent="0.25">
      <c r="A180">
        <v>178</v>
      </c>
      <c r="B180" t="s">
        <v>175</v>
      </c>
      <c r="C180" s="1">
        <f t="shared" si="2"/>
        <v>80.693030461880525</v>
      </c>
      <c r="D180" s="2">
        <f>'Indekserte data'!C180*Vekter!$B$2</f>
        <v>43.063829787234042</v>
      </c>
      <c r="E180" s="2">
        <f>'Indekserte data'!D180*Vekter!$B$3</f>
        <v>17.757552982003428</v>
      </c>
      <c r="F180" s="2">
        <f>'Indekserte data'!E180*Vekter!$B$4</f>
        <v>19.871647692643055</v>
      </c>
    </row>
    <row r="181" spans="1:6" x14ac:dyDescent="0.25">
      <c r="A181">
        <v>179</v>
      </c>
      <c r="B181" t="s">
        <v>176</v>
      </c>
      <c r="C181" s="1">
        <f t="shared" si="2"/>
        <v>87.161983736179678</v>
      </c>
      <c r="D181" s="2">
        <f>'Indekserte data'!C181*Vekter!$B$2</f>
        <v>48.425531914893618</v>
      </c>
      <c r="E181" s="2">
        <f>'Indekserte data'!D181*Vekter!$B$3</f>
        <v>18.736451821286057</v>
      </c>
      <c r="F181" s="2">
        <f>'Indekserte data'!E181*Vekter!$B$4</f>
        <v>20</v>
      </c>
    </row>
    <row r="182" spans="1:6" x14ac:dyDescent="0.25">
      <c r="A182">
        <v>180</v>
      </c>
      <c r="B182" t="s">
        <v>177</v>
      </c>
      <c r="C182" s="1">
        <f t="shared" si="2"/>
        <v>70.573535482910629</v>
      </c>
      <c r="D182" s="2">
        <f>'Indekserte data'!C182*Vekter!$B$2</f>
        <v>48.851063829787236</v>
      </c>
      <c r="E182" s="2">
        <f>'Indekserte data'!D182*Vekter!$B$3</f>
        <v>13.594711338066583</v>
      </c>
      <c r="F182" s="2">
        <f>'Indekserte data'!E182*Vekter!$B$4</f>
        <v>8.1277603150568094</v>
      </c>
    </row>
    <row r="183" spans="1:6" x14ac:dyDescent="0.25">
      <c r="A183">
        <v>181</v>
      </c>
      <c r="B183" t="s">
        <v>178</v>
      </c>
      <c r="C183" s="1">
        <f t="shared" si="2"/>
        <v>54.885861702776864</v>
      </c>
      <c r="D183" s="2">
        <f>'Indekserte data'!C183*Vekter!$B$2</f>
        <v>30.042553191489361</v>
      </c>
      <c r="E183" s="2">
        <f>'Indekserte data'!D183*Vekter!$B$3</f>
        <v>12.891048092727178</v>
      </c>
      <c r="F183" s="2">
        <f>'Indekserte data'!E183*Vekter!$B$4</f>
        <v>11.95226041856033</v>
      </c>
    </row>
    <row r="184" spans="1:6" x14ac:dyDescent="0.25">
      <c r="A184">
        <v>182</v>
      </c>
      <c r="B184" t="s">
        <v>179</v>
      </c>
      <c r="C184" s="1">
        <f t="shared" si="2"/>
        <v>63.227120133643666</v>
      </c>
      <c r="D184" s="2">
        <f>'Indekserte data'!C184*Vekter!$B$2</f>
        <v>34.978723404255319</v>
      </c>
      <c r="E184" s="2">
        <f>'Indekserte data'!D184*Vekter!$B$3</f>
        <v>15.574087203994615</v>
      </c>
      <c r="F184" s="2">
        <f>'Indekserte data'!E184*Vekter!$B$4</f>
        <v>12.674309525393729</v>
      </c>
    </row>
    <row r="185" spans="1:6" x14ac:dyDescent="0.25">
      <c r="A185">
        <v>183</v>
      </c>
      <c r="B185" t="s">
        <v>180</v>
      </c>
      <c r="C185" s="1">
        <f t="shared" si="2"/>
        <v>31.176383011093364</v>
      </c>
      <c r="D185" s="2">
        <f>'Indekserte data'!C185*Vekter!$B$2</f>
        <v>19.659574468085108</v>
      </c>
      <c r="E185" s="2">
        <f>'Indekserte data'!D185*Vekter!$B$3</f>
        <v>7.1251073943969576</v>
      </c>
      <c r="F185" s="2">
        <f>'Indekserte data'!E185*Vekter!$B$4</f>
        <v>4.391701148611296</v>
      </c>
    </row>
    <row r="186" spans="1:6" x14ac:dyDescent="0.25">
      <c r="A186">
        <v>184</v>
      </c>
      <c r="B186" t="s">
        <v>181</v>
      </c>
      <c r="C186" s="1">
        <f t="shared" si="2"/>
        <v>41.163277904855775</v>
      </c>
      <c r="D186" s="2">
        <f>'Indekserte data'!C186*Vekter!$B$2</f>
        <v>18.638297872340424</v>
      </c>
      <c r="E186" s="2">
        <f>'Indekserte data'!D186*Vekter!$B$3</f>
        <v>6.8650337395166536</v>
      </c>
      <c r="F186" s="2">
        <f>'Indekserte data'!E186*Vekter!$B$4</f>
        <v>15.659946292998695</v>
      </c>
    </row>
    <row r="187" spans="1:6" x14ac:dyDescent="0.25">
      <c r="A187">
        <v>185</v>
      </c>
      <c r="B187" t="s">
        <v>182</v>
      </c>
      <c r="C187" s="1">
        <f t="shared" si="2"/>
        <v>42.087897633032526</v>
      </c>
      <c r="D187" s="2">
        <f>'Indekserte data'!C187*Vekter!$B$2</f>
        <v>27.48936170212766</v>
      </c>
      <c r="E187" s="2">
        <f>'Indekserte data'!D187*Vekter!$B$3</f>
        <v>7.3742924399377845</v>
      </c>
      <c r="F187" s="2">
        <f>'Indekserte data'!E187*Vekter!$B$4</f>
        <v>7.2242434909670799</v>
      </c>
    </row>
    <row r="188" spans="1:6" x14ac:dyDescent="0.25">
      <c r="A188">
        <v>186</v>
      </c>
      <c r="B188" t="s">
        <v>183</v>
      </c>
      <c r="C188" s="1">
        <f t="shared" si="2"/>
        <v>55.411752733694698</v>
      </c>
      <c r="D188" s="2">
        <f>'Indekserte data'!C188*Vekter!$B$2</f>
        <v>28.170212765957448</v>
      </c>
      <c r="E188" s="2">
        <f>'Indekserte data'!D188*Vekter!$B$3</f>
        <v>16.572569768680236</v>
      </c>
      <c r="F188" s="2">
        <f>'Indekserte data'!E188*Vekter!$B$4</f>
        <v>10.668970199057011</v>
      </c>
    </row>
    <row r="189" spans="1:6" x14ac:dyDescent="0.25">
      <c r="A189">
        <v>187</v>
      </c>
      <c r="B189" t="s">
        <v>184</v>
      </c>
      <c r="C189" s="1">
        <f t="shared" si="2"/>
        <v>72.110495590549846</v>
      </c>
      <c r="D189" s="2">
        <f>'Indekserte data'!C189*Vekter!$B$2</f>
        <v>36.765957446808514</v>
      </c>
      <c r="E189" s="2">
        <f>'Indekserte data'!D189*Vekter!$B$3</f>
        <v>20</v>
      </c>
      <c r="F189" s="2">
        <f>'Indekserte data'!E189*Vekter!$B$4</f>
        <v>15.344538143741332</v>
      </c>
    </row>
    <row r="190" spans="1:6" x14ac:dyDescent="0.25">
      <c r="A190">
        <v>188</v>
      </c>
      <c r="B190" t="s">
        <v>185</v>
      </c>
      <c r="C190" s="1">
        <f t="shared" si="2"/>
        <v>39.143761779349433</v>
      </c>
      <c r="D190" s="2">
        <f>'Indekserte data'!C190*Vekter!$B$2</f>
        <v>17.191489361702128</v>
      </c>
      <c r="E190" s="2">
        <f>'Indekserte data'!D190*Vekter!$B$3</f>
        <v>7.7051277361421331</v>
      </c>
      <c r="F190" s="2">
        <f>'Indekserte data'!E190*Vekter!$B$4</f>
        <v>14.247144681505166</v>
      </c>
    </row>
    <row r="191" spans="1:6" x14ac:dyDescent="0.25">
      <c r="A191">
        <v>189</v>
      </c>
      <c r="B191" t="s">
        <v>186</v>
      </c>
      <c r="C191" s="1">
        <f t="shared" si="2"/>
        <v>46.373330210749003</v>
      </c>
      <c r="D191" s="2">
        <f>'Indekserte data'!C191*Vekter!$B$2</f>
        <v>27.404255319148934</v>
      </c>
      <c r="E191" s="2">
        <f>'Indekserte data'!D191*Vekter!$B$3</f>
        <v>10.620266545777264</v>
      </c>
      <c r="F191" s="2">
        <f>'Indekserte data'!E191*Vekter!$B$4</f>
        <v>8.3488083458228051</v>
      </c>
    </row>
    <row r="192" spans="1:6" x14ac:dyDescent="0.25">
      <c r="A192">
        <v>190</v>
      </c>
      <c r="B192" t="s">
        <v>187</v>
      </c>
      <c r="C192" s="1">
        <f t="shared" si="2"/>
        <v>62.682122761142679</v>
      </c>
      <c r="D192" s="2">
        <f>'Indekserte data'!C192*Vekter!$B$2</f>
        <v>35.829787234042549</v>
      </c>
      <c r="E192" s="2">
        <f>'Indekserte data'!D192*Vekter!$B$3</f>
        <v>14.323096718568539</v>
      </c>
      <c r="F192" s="2">
        <f>'Indekserte data'!E192*Vekter!$B$4</f>
        <v>12.529238808531586</v>
      </c>
    </row>
    <row r="193" spans="1:6" x14ac:dyDescent="0.25">
      <c r="A193">
        <v>191</v>
      </c>
      <c r="B193" t="s">
        <v>188</v>
      </c>
      <c r="C193" s="1">
        <f t="shared" si="2"/>
        <v>61.792586249685002</v>
      </c>
      <c r="D193" s="2">
        <f>'Indekserte data'!C193*Vekter!$B$2</f>
        <v>39.319148936170215</v>
      </c>
      <c r="E193" s="2">
        <f>'Indekserte data'!D193*Vekter!$B$3</f>
        <v>11.652982172805169</v>
      </c>
      <c r="F193" s="2">
        <f>'Indekserte data'!E193*Vekter!$B$4</f>
        <v>10.820455140709621</v>
      </c>
    </row>
    <row r="194" spans="1:6" x14ac:dyDescent="0.25">
      <c r="A194">
        <v>192</v>
      </c>
      <c r="B194" t="s">
        <v>189</v>
      </c>
      <c r="C194" s="1">
        <f t="shared" si="2"/>
        <v>8.6999507785896704</v>
      </c>
      <c r="D194" s="2">
        <f>'Indekserte data'!C194*Vekter!$B$2</f>
        <v>0</v>
      </c>
      <c r="E194" s="2">
        <f>'Indekserte data'!D194*Vekter!$B$3</f>
        <v>4.3799459698887464</v>
      </c>
      <c r="F194" s="2">
        <f>'Indekserte data'!E194*Vekter!$B$4</f>
        <v>4.320004808700924</v>
      </c>
    </row>
    <row r="195" spans="1:6" x14ac:dyDescent="0.25">
      <c r="A195">
        <v>193</v>
      </c>
      <c r="B195" t="s">
        <v>190</v>
      </c>
      <c r="C195" s="1">
        <f t="shared" ref="C195:C258" si="3">SUM(D195:F195)</f>
        <v>55.966777324363754</v>
      </c>
      <c r="D195" s="2">
        <f>'Indekserte data'!C195*Vekter!$B$2</f>
        <v>29.702127659574465</v>
      </c>
      <c r="E195" s="2">
        <f>'Indekserte data'!D195*Vekter!$B$3</f>
        <v>11.079059234492171</v>
      </c>
      <c r="F195" s="2">
        <f>'Indekserte data'!E195*Vekter!$B$4</f>
        <v>15.18559043029712</v>
      </c>
    </row>
    <row r="196" spans="1:6" x14ac:dyDescent="0.25">
      <c r="A196">
        <v>194</v>
      </c>
      <c r="B196" t="s">
        <v>191</v>
      </c>
      <c r="C196" s="1">
        <f t="shared" si="3"/>
        <v>76.934124951676409</v>
      </c>
      <c r="D196" s="2">
        <f>'Indekserte data'!C196*Vekter!$B$2</f>
        <v>51.48936170212766</v>
      </c>
      <c r="E196" s="2">
        <f>'Indekserte data'!D196*Vekter!$B$3</f>
        <v>13.339747929579417</v>
      </c>
      <c r="F196" s="2">
        <f>'Indekserte data'!E196*Vekter!$B$4</f>
        <v>12.10501531996934</v>
      </c>
    </row>
    <row r="197" spans="1:6" x14ac:dyDescent="0.25">
      <c r="A197">
        <v>195</v>
      </c>
      <c r="B197" t="s">
        <v>192</v>
      </c>
      <c r="C197" s="1">
        <f t="shared" si="3"/>
        <v>44.583396096195088</v>
      </c>
      <c r="D197" s="2">
        <f>'Indekserte data'!C197*Vekter!$B$2</f>
        <v>24</v>
      </c>
      <c r="E197" s="2">
        <f>'Indekserte data'!D197*Vekter!$B$3</f>
        <v>10.333463788133088</v>
      </c>
      <c r="F197" s="2">
        <f>'Indekserte data'!E197*Vekter!$B$4</f>
        <v>10.249932308062</v>
      </c>
    </row>
    <row r="198" spans="1:6" x14ac:dyDescent="0.25">
      <c r="A198">
        <v>196</v>
      </c>
      <c r="B198" t="s">
        <v>193</v>
      </c>
      <c r="C198" s="1">
        <f t="shared" si="3"/>
        <v>65.770804062344411</v>
      </c>
      <c r="D198" s="2">
        <f>'Indekserte data'!C198*Vekter!$B$2</f>
        <v>32.340425531914896</v>
      </c>
      <c r="E198" s="2">
        <f>'Indekserte data'!D198*Vekter!$B$3</f>
        <v>15.518561627716123</v>
      </c>
      <c r="F198" s="2">
        <f>'Indekserte data'!E198*Vekter!$B$4</f>
        <v>17.911816902713394</v>
      </c>
    </row>
    <row r="199" spans="1:6" x14ac:dyDescent="0.25">
      <c r="A199">
        <v>197</v>
      </c>
      <c r="B199" t="s">
        <v>194</v>
      </c>
      <c r="C199" s="1">
        <f t="shared" si="3"/>
        <v>49.118499896429938</v>
      </c>
      <c r="D199" s="2">
        <f>'Indekserte data'!C199*Vekter!$B$2</f>
        <v>28.340425531914892</v>
      </c>
      <c r="E199" s="2">
        <f>'Indekserte data'!D199*Vekter!$B$3</f>
        <v>10.877668683394546</v>
      </c>
      <c r="F199" s="2">
        <f>'Indekserte data'!E199*Vekter!$B$4</f>
        <v>9.9004056811205015</v>
      </c>
    </row>
    <row r="200" spans="1:6" x14ac:dyDescent="0.25">
      <c r="A200">
        <v>198</v>
      </c>
      <c r="B200" t="s">
        <v>195</v>
      </c>
      <c r="C200" s="1">
        <f t="shared" si="3"/>
        <v>58.555264125309577</v>
      </c>
      <c r="D200" s="2">
        <f>'Indekserte data'!C200*Vekter!$B$2</f>
        <v>36.851063829787236</v>
      </c>
      <c r="E200" s="2">
        <f>'Indekserte data'!D200*Vekter!$B$3</f>
        <v>12.362538508872554</v>
      </c>
      <c r="F200" s="2">
        <f>'Indekserte data'!E200*Vekter!$B$4</f>
        <v>9.3416617866497873</v>
      </c>
    </row>
    <row r="201" spans="1:6" x14ac:dyDescent="0.25">
      <c r="A201">
        <v>199</v>
      </c>
      <c r="B201" t="s">
        <v>196</v>
      </c>
      <c r="C201" s="1">
        <f t="shared" si="3"/>
        <v>51.458026222373661</v>
      </c>
      <c r="D201" s="2">
        <f>'Indekserte data'!C201*Vekter!$B$2</f>
        <v>25.872340425531913</v>
      </c>
      <c r="E201" s="2">
        <f>'Indekserte data'!D201*Vekter!$B$3</f>
        <v>11.635818867235329</v>
      </c>
      <c r="F201" s="2">
        <f>'Indekserte data'!E201*Vekter!$B$4</f>
        <v>13.949866929606413</v>
      </c>
    </row>
    <row r="202" spans="1:6" x14ac:dyDescent="0.25">
      <c r="A202">
        <v>200</v>
      </c>
      <c r="B202" t="s">
        <v>197</v>
      </c>
      <c r="C202" s="1">
        <f t="shared" si="3"/>
        <v>40.286713516067977</v>
      </c>
      <c r="D202" s="2">
        <f>'Indekserte data'!C202*Vekter!$B$2</f>
        <v>17.276595744680851</v>
      </c>
      <c r="E202" s="2">
        <f>'Indekserte data'!D202*Vekter!$B$3</f>
        <v>8.6421671702997198</v>
      </c>
      <c r="F202" s="2">
        <f>'Indekserte data'!E202*Vekter!$B$4</f>
        <v>14.367950601087404</v>
      </c>
    </row>
    <row r="203" spans="1:6" x14ac:dyDescent="0.25">
      <c r="A203">
        <v>201</v>
      </c>
      <c r="B203" t="s">
        <v>198</v>
      </c>
      <c r="C203" s="1">
        <f t="shared" si="3"/>
        <v>38.943507888325385</v>
      </c>
      <c r="D203" s="2">
        <f>'Indekserte data'!C203*Vekter!$B$2</f>
        <v>24.085106382978722</v>
      </c>
      <c r="E203" s="2">
        <f>'Indekserte data'!D203*Vekter!$B$3</f>
        <v>7.8288596722279884</v>
      </c>
      <c r="F203" s="2">
        <f>'Indekserte data'!E203*Vekter!$B$4</f>
        <v>7.0295418331186745</v>
      </c>
    </row>
    <row r="204" spans="1:6" x14ac:dyDescent="0.25">
      <c r="A204">
        <v>202</v>
      </c>
      <c r="B204" t="s">
        <v>199</v>
      </c>
      <c r="C204" s="1">
        <f t="shared" si="3"/>
        <v>25.813670712302667</v>
      </c>
      <c r="D204" s="2">
        <f>'Indekserte data'!C204*Vekter!$B$2</f>
        <v>13.872340425531913</v>
      </c>
      <c r="E204" s="2">
        <f>'Indekserte data'!D204*Vekter!$B$3</f>
        <v>9.3203090391947043</v>
      </c>
      <c r="F204" s="2">
        <f>'Indekserte data'!E204*Vekter!$B$4</f>
        <v>2.6210212475760475</v>
      </c>
    </row>
    <row r="205" spans="1:6" x14ac:dyDescent="0.25">
      <c r="A205">
        <v>203</v>
      </c>
      <c r="B205" t="s">
        <v>200</v>
      </c>
      <c r="C205" s="1">
        <f t="shared" si="3"/>
        <v>43.351165319294182</v>
      </c>
      <c r="D205" s="2">
        <f>'Indekserte data'!C205*Vekter!$B$2</f>
        <v>28.936170212765955</v>
      </c>
      <c r="E205" s="2">
        <f>'Indekserte data'!D205*Vekter!$B$3</f>
        <v>6.2985872927146573</v>
      </c>
      <c r="F205" s="2">
        <f>'Indekserte data'!E205*Vekter!$B$4</f>
        <v>8.1164078138135629</v>
      </c>
    </row>
    <row r="206" spans="1:6" x14ac:dyDescent="0.25">
      <c r="A206">
        <v>204</v>
      </c>
      <c r="B206" t="s">
        <v>201</v>
      </c>
      <c r="C206" s="1">
        <f t="shared" si="3"/>
        <v>30.105260922596052</v>
      </c>
      <c r="D206" s="2">
        <f>'Indekserte data'!C206*Vekter!$B$2</f>
        <v>18.212765957446805</v>
      </c>
      <c r="E206" s="2">
        <f>'Indekserte data'!D206*Vekter!$B$3</f>
        <v>6.5957099165165065</v>
      </c>
      <c r="F206" s="2">
        <f>'Indekserte data'!E206*Vekter!$B$4</f>
        <v>5.2967850486327421</v>
      </c>
    </row>
    <row r="207" spans="1:6" x14ac:dyDescent="0.25">
      <c r="A207">
        <v>205</v>
      </c>
      <c r="B207" t="s">
        <v>202</v>
      </c>
      <c r="C207" s="1">
        <f t="shared" si="3"/>
        <v>34.363347607642289</v>
      </c>
      <c r="D207" s="2">
        <f>'Indekserte data'!C207*Vekter!$B$2</f>
        <v>19.829787234042552</v>
      </c>
      <c r="E207" s="2">
        <f>'Indekserte data'!D207*Vekter!$B$3</f>
        <v>7.4030487206069626</v>
      </c>
      <c r="F207" s="2">
        <f>'Indekserte data'!E207*Vekter!$B$4</f>
        <v>7.1305116529927748</v>
      </c>
    </row>
    <row r="208" spans="1:6" x14ac:dyDescent="0.25">
      <c r="A208">
        <v>206</v>
      </c>
      <c r="B208" t="s">
        <v>203</v>
      </c>
      <c r="C208" s="1">
        <f t="shared" si="3"/>
        <v>29.588877937524895</v>
      </c>
      <c r="D208" s="2">
        <f>'Indekserte data'!C208*Vekter!$B$2</f>
        <v>20.595744680851059</v>
      </c>
      <c r="E208" s="2">
        <f>'Indekserte data'!D208*Vekter!$B$3</f>
        <v>6.8714886310195737</v>
      </c>
      <c r="F208" s="2">
        <f>'Indekserte data'!E208*Vekter!$B$4</f>
        <v>2.1216446256542638</v>
      </c>
    </row>
    <row r="209" spans="1:6" x14ac:dyDescent="0.25">
      <c r="A209">
        <v>207</v>
      </c>
      <c r="B209" t="s">
        <v>204</v>
      </c>
      <c r="C209" s="1">
        <f t="shared" si="3"/>
        <v>33.79236552388997</v>
      </c>
      <c r="D209" s="2">
        <f>'Indekserte data'!C209*Vekter!$B$2</f>
        <v>24</v>
      </c>
      <c r="E209" s="2">
        <f>'Indekserte data'!D209*Vekter!$B$3</f>
        <v>5.0856658549280898</v>
      </c>
      <c r="F209" s="2">
        <f>'Indekserte data'!E209*Vekter!$B$4</f>
        <v>4.7066996689618836</v>
      </c>
    </row>
    <row r="210" spans="1:6" x14ac:dyDescent="0.25">
      <c r="A210">
        <v>208</v>
      </c>
      <c r="B210" t="s">
        <v>205</v>
      </c>
      <c r="C210" s="1">
        <f t="shared" si="3"/>
        <v>56.801668392065984</v>
      </c>
      <c r="D210" s="2">
        <f>'Indekserte data'!C210*Vekter!$B$2</f>
        <v>34.89361702127659</v>
      </c>
      <c r="E210" s="2">
        <f>'Indekserte data'!D210*Vekter!$B$3</f>
        <v>9.480425879187889</v>
      </c>
      <c r="F210" s="2">
        <f>'Indekserte data'!E210*Vekter!$B$4</f>
        <v>12.427625491601505</v>
      </c>
    </row>
    <row r="211" spans="1:6" x14ac:dyDescent="0.25">
      <c r="A211">
        <v>209</v>
      </c>
      <c r="B211" t="s">
        <v>206</v>
      </c>
      <c r="C211" s="1">
        <f t="shared" si="3"/>
        <v>43.648375504747925</v>
      </c>
      <c r="D211" s="2">
        <f>'Indekserte data'!C211*Vekter!$B$2</f>
        <v>28.51063829787234</v>
      </c>
      <c r="E211" s="2">
        <f>'Indekserte data'!D211*Vekter!$B$3</f>
        <v>8.1618406636838667</v>
      </c>
      <c r="F211" s="2">
        <f>'Indekserte data'!E211*Vekter!$B$4</f>
        <v>6.9758965431917179</v>
      </c>
    </row>
    <row r="212" spans="1:6" x14ac:dyDescent="0.25">
      <c r="A212">
        <v>210</v>
      </c>
      <c r="B212" t="s">
        <v>207</v>
      </c>
      <c r="C212" s="1">
        <f t="shared" si="3"/>
        <v>44.999834252825515</v>
      </c>
      <c r="D212" s="2">
        <f>'Indekserte data'!C212*Vekter!$B$2</f>
        <v>24.851063829787233</v>
      </c>
      <c r="E212" s="2">
        <f>'Indekserte data'!D212*Vekter!$B$3</f>
        <v>8.8577278430416655</v>
      </c>
      <c r="F212" s="2">
        <f>'Indekserte data'!E212*Vekter!$B$4</f>
        <v>11.291042579996621</v>
      </c>
    </row>
    <row r="213" spans="1:6" x14ac:dyDescent="0.25">
      <c r="A213">
        <v>211</v>
      </c>
      <c r="B213" t="s">
        <v>208</v>
      </c>
      <c r="C213" s="1">
        <f t="shared" si="3"/>
        <v>52.255482492241313</v>
      </c>
      <c r="D213" s="2">
        <f>'Indekserte data'!C213*Vekter!$B$2</f>
        <v>33.191489361702125</v>
      </c>
      <c r="E213" s="2">
        <f>'Indekserte data'!D213*Vekter!$B$3</f>
        <v>9.6855309567390879</v>
      </c>
      <c r="F213" s="2">
        <f>'Indekserte data'!E213*Vekter!$B$4</f>
        <v>9.3784621738001039</v>
      </c>
    </row>
    <row r="214" spans="1:6" x14ac:dyDescent="0.25">
      <c r="A214">
        <v>212</v>
      </c>
      <c r="B214" t="s">
        <v>209</v>
      </c>
      <c r="C214" s="1">
        <f t="shared" si="3"/>
        <v>72.162406882351362</v>
      </c>
      <c r="D214" s="2">
        <f>'Indekserte data'!C214*Vekter!$B$2</f>
        <v>40.425531914893618</v>
      </c>
      <c r="E214" s="2">
        <f>'Indekserte data'!D214*Vekter!$B$3</f>
        <v>20</v>
      </c>
      <c r="F214" s="2">
        <f>'Indekserte data'!E214*Vekter!$B$4</f>
        <v>11.736874967457748</v>
      </c>
    </row>
    <row r="215" spans="1:6" x14ac:dyDescent="0.25">
      <c r="A215">
        <v>213</v>
      </c>
      <c r="B215" t="s">
        <v>210</v>
      </c>
      <c r="C215" s="1">
        <f t="shared" si="3"/>
        <v>52.688681109967312</v>
      </c>
      <c r="D215" s="2">
        <f>'Indekserte data'!C215*Vekter!$B$2</f>
        <v>20.680851063829781</v>
      </c>
      <c r="E215" s="2">
        <f>'Indekserte data'!D215*Vekter!$B$3</f>
        <v>14.957890113625602</v>
      </c>
      <c r="F215" s="2">
        <f>'Indekserte data'!E215*Vekter!$B$4</f>
        <v>17.049939932511926</v>
      </c>
    </row>
    <row r="216" spans="1:6" x14ac:dyDescent="0.25">
      <c r="A216">
        <v>214</v>
      </c>
      <c r="B216" t="s">
        <v>211</v>
      </c>
      <c r="C216" s="1">
        <f t="shared" si="3"/>
        <v>65.140800543701332</v>
      </c>
      <c r="D216" s="2">
        <f>'Indekserte data'!C216*Vekter!$B$2</f>
        <v>33.617021276595743</v>
      </c>
      <c r="E216" s="2">
        <f>'Indekserte data'!D216*Vekter!$B$3</f>
        <v>18.103932213920004</v>
      </c>
      <c r="F216" s="2">
        <f>'Indekserte data'!E216*Vekter!$B$4</f>
        <v>13.419847053185585</v>
      </c>
    </row>
    <row r="217" spans="1:6" x14ac:dyDescent="0.25">
      <c r="A217">
        <v>215</v>
      </c>
      <c r="B217" t="s">
        <v>212</v>
      </c>
      <c r="C217" s="1">
        <f t="shared" si="3"/>
        <v>78.948802085610183</v>
      </c>
      <c r="D217" s="2">
        <f>'Indekserte data'!C217*Vekter!$B$2</f>
        <v>43.914893617021271</v>
      </c>
      <c r="E217" s="2">
        <f>'Indekserte data'!D217*Vekter!$B$3</f>
        <v>16.642267054487622</v>
      </c>
      <c r="F217" s="2">
        <f>'Indekserte data'!E217*Vekter!$B$4</f>
        <v>18.391641414101283</v>
      </c>
    </row>
    <row r="218" spans="1:6" x14ac:dyDescent="0.25">
      <c r="A218">
        <v>216</v>
      </c>
      <c r="B218" t="s">
        <v>213</v>
      </c>
      <c r="C218" s="1">
        <f t="shared" si="3"/>
        <v>81.103598785468066</v>
      </c>
      <c r="D218" s="2">
        <f>'Indekserte data'!C218*Vekter!$B$2</f>
        <v>44.085106382978729</v>
      </c>
      <c r="E218" s="2">
        <f>'Indekserte data'!D218*Vekter!$B$3</f>
        <v>18.432265477804606</v>
      </c>
      <c r="F218" s="2">
        <f>'Indekserte data'!E218*Vekter!$B$4</f>
        <v>18.58622692468473</v>
      </c>
    </row>
    <row r="219" spans="1:6" x14ac:dyDescent="0.25">
      <c r="A219">
        <v>217</v>
      </c>
      <c r="B219" t="s">
        <v>214</v>
      </c>
      <c r="C219" s="1">
        <f t="shared" si="3"/>
        <v>38.490444326141223</v>
      </c>
      <c r="D219" s="2">
        <f>'Indekserte data'!C219*Vekter!$B$2</f>
        <v>29.361702127659573</v>
      </c>
      <c r="E219" s="2">
        <f>'Indekserte data'!D219*Vekter!$B$3</f>
        <v>7.4266819466994098</v>
      </c>
      <c r="F219" s="2">
        <f>'Indekserte data'!E219*Vekter!$B$4</f>
        <v>1.7020602517822425</v>
      </c>
    </row>
    <row r="220" spans="1:6" x14ac:dyDescent="0.25">
      <c r="A220">
        <v>218</v>
      </c>
      <c r="B220" t="s">
        <v>215</v>
      </c>
      <c r="C220" s="1">
        <f t="shared" si="3"/>
        <v>34.466768923988241</v>
      </c>
      <c r="D220" s="2">
        <f>'Indekserte data'!C220*Vekter!$B$2</f>
        <v>13.021276595744682</v>
      </c>
      <c r="E220" s="2">
        <f>'Indekserte data'!D220*Vekter!$B$3</f>
        <v>10.515098551314253</v>
      </c>
      <c r="F220" s="2">
        <f>'Indekserte data'!E220*Vekter!$B$4</f>
        <v>10.930393776929305</v>
      </c>
    </row>
    <row r="221" spans="1:6" x14ac:dyDescent="0.25">
      <c r="A221">
        <v>219</v>
      </c>
      <c r="B221" t="s">
        <v>216</v>
      </c>
      <c r="C221" s="1">
        <f t="shared" si="3"/>
        <v>58.396064834463758</v>
      </c>
      <c r="D221" s="2">
        <f>'Indekserte data'!C221*Vekter!$B$2</f>
        <v>34.978723404255319</v>
      </c>
      <c r="E221" s="2">
        <f>'Indekserte data'!D221*Vekter!$B$3</f>
        <v>12.358975139998687</v>
      </c>
      <c r="F221" s="2">
        <f>'Indekserte data'!E221*Vekter!$B$4</f>
        <v>11.058366290209744</v>
      </c>
    </row>
    <row r="222" spans="1:6" x14ac:dyDescent="0.25">
      <c r="A222">
        <v>220</v>
      </c>
      <c r="B222" t="s">
        <v>217</v>
      </c>
      <c r="C222" s="1">
        <f t="shared" si="3"/>
        <v>75.91999833034825</v>
      </c>
      <c r="D222" s="2">
        <f>'Indekserte data'!C222*Vekter!$B$2</f>
        <v>40.340425531914889</v>
      </c>
      <c r="E222" s="2">
        <f>'Indekserte data'!D222*Vekter!$B$3</f>
        <v>20</v>
      </c>
      <c r="F222" s="2">
        <f>'Indekserte data'!E222*Vekter!$B$4</f>
        <v>15.579572798433359</v>
      </c>
    </row>
    <row r="223" spans="1:6" x14ac:dyDescent="0.25">
      <c r="A223">
        <v>221</v>
      </c>
      <c r="B223" t="s">
        <v>218</v>
      </c>
      <c r="C223" s="1">
        <f t="shared" si="3"/>
        <v>67.063574161447377</v>
      </c>
      <c r="D223" s="2">
        <f>'Indekserte data'!C223*Vekter!$B$2</f>
        <v>33.702127659574465</v>
      </c>
      <c r="E223" s="2">
        <f>'Indekserte data'!D223*Vekter!$B$3</f>
        <v>15.57244937824747</v>
      </c>
      <c r="F223" s="2">
        <f>'Indekserte data'!E223*Vekter!$B$4</f>
        <v>17.788997123625435</v>
      </c>
    </row>
    <row r="224" spans="1:6" x14ac:dyDescent="0.25">
      <c r="A224">
        <v>222</v>
      </c>
      <c r="B224" t="s">
        <v>219</v>
      </c>
      <c r="C224" s="1">
        <f t="shared" si="3"/>
        <v>50.32342849041892</v>
      </c>
      <c r="D224" s="2">
        <f>'Indekserte data'!C224*Vekter!$B$2</f>
        <v>31.74468085106383</v>
      </c>
      <c r="E224" s="2">
        <f>'Indekserte data'!D224*Vekter!$B$3</f>
        <v>11.640658604046475</v>
      </c>
      <c r="F224" s="2">
        <f>'Indekserte data'!E224*Vekter!$B$4</f>
        <v>6.9380890353086135</v>
      </c>
    </row>
    <row r="225" spans="1:6" x14ac:dyDescent="0.25">
      <c r="A225">
        <v>223</v>
      </c>
      <c r="B225" t="s">
        <v>220</v>
      </c>
      <c r="C225" s="1">
        <f t="shared" si="3"/>
        <v>64.957763989316348</v>
      </c>
      <c r="D225" s="2">
        <f>'Indekserte data'!C225*Vekter!$B$2</f>
        <v>37.617021276595743</v>
      </c>
      <c r="E225" s="2">
        <f>'Indekserte data'!D225*Vekter!$B$3</f>
        <v>14.169455561581394</v>
      </c>
      <c r="F225" s="2">
        <f>'Indekserte data'!E225*Vekter!$B$4</f>
        <v>13.171287151139214</v>
      </c>
    </row>
    <row r="226" spans="1:6" x14ac:dyDescent="0.25">
      <c r="A226">
        <v>224</v>
      </c>
      <c r="B226" t="s">
        <v>221</v>
      </c>
      <c r="C226" s="1">
        <f t="shared" si="3"/>
        <v>54.230464413831406</v>
      </c>
      <c r="D226" s="2">
        <f>'Indekserte data'!C226*Vekter!$B$2</f>
        <v>28.51063829787234</v>
      </c>
      <c r="E226" s="2">
        <f>'Indekserte data'!D226*Vekter!$B$3</f>
        <v>13.59644477254376</v>
      </c>
      <c r="F226" s="2">
        <f>'Indekserte data'!E226*Vekter!$B$4</f>
        <v>12.123381343415303</v>
      </c>
    </row>
    <row r="227" spans="1:6" x14ac:dyDescent="0.25">
      <c r="A227">
        <v>225</v>
      </c>
      <c r="B227" t="s">
        <v>222</v>
      </c>
      <c r="C227" s="1">
        <f t="shared" si="3"/>
        <v>15.066947584585497</v>
      </c>
      <c r="D227" s="2">
        <f>'Indekserte data'!C227*Vekter!$B$2</f>
        <v>7.8297872340425521</v>
      </c>
      <c r="E227" s="2">
        <f>'Indekserte data'!D227*Vekter!$B$3</f>
        <v>4.7178010054993278</v>
      </c>
      <c r="F227" s="2">
        <f>'Indekserte data'!E227*Vekter!$B$4</f>
        <v>2.5193593450436169</v>
      </c>
    </row>
    <row r="228" spans="1:6" x14ac:dyDescent="0.25">
      <c r="A228">
        <v>226</v>
      </c>
      <c r="B228" t="s">
        <v>223</v>
      </c>
      <c r="C228" s="1">
        <f t="shared" si="3"/>
        <v>36.605894651934946</v>
      </c>
      <c r="D228" s="2">
        <f>'Indekserte data'!C228*Vekter!$B$2</f>
        <v>16.085106382978726</v>
      </c>
      <c r="E228" s="2">
        <f>'Indekserte data'!D228*Vekter!$B$3</f>
        <v>9.2841116785543232</v>
      </c>
      <c r="F228" s="2">
        <f>'Indekserte data'!E228*Vekter!$B$4</f>
        <v>11.236676590401897</v>
      </c>
    </row>
    <row r="229" spans="1:6" x14ac:dyDescent="0.25">
      <c r="A229">
        <v>227</v>
      </c>
      <c r="B229" t="s">
        <v>224</v>
      </c>
      <c r="C229" s="1">
        <f t="shared" si="3"/>
        <v>54.018513678440115</v>
      </c>
      <c r="D229" s="2">
        <f>'Indekserte data'!C229*Vekter!$B$2</f>
        <v>34.042553191489361</v>
      </c>
      <c r="E229" s="2">
        <f>'Indekserte data'!D229*Vekter!$B$3</f>
        <v>9.7145473955188439</v>
      </c>
      <c r="F229" s="2">
        <f>'Indekserte data'!E229*Vekter!$B$4</f>
        <v>10.261413091431912</v>
      </c>
    </row>
    <row r="230" spans="1:6" x14ac:dyDescent="0.25">
      <c r="A230">
        <v>228</v>
      </c>
      <c r="B230" t="s">
        <v>225</v>
      </c>
      <c r="C230" s="1">
        <f t="shared" si="3"/>
        <v>30.197737171538858</v>
      </c>
      <c r="D230" s="2">
        <f>'Indekserte data'!C230*Vekter!$B$2</f>
        <v>11.404255319148936</v>
      </c>
      <c r="E230" s="2">
        <f>'Indekserte data'!D230*Vekter!$B$3</f>
        <v>6.4551167870029449</v>
      </c>
      <c r="F230" s="2">
        <f>'Indekserte data'!E230*Vekter!$B$4</f>
        <v>12.338365065386977</v>
      </c>
    </row>
    <row r="231" spans="1:6" x14ac:dyDescent="0.25">
      <c r="A231">
        <v>229</v>
      </c>
      <c r="B231" t="s">
        <v>226</v>
      </c>
      <c r="C231" s="1">
        <f t="shared" si="3"/>
        <v>13.230470104162126</v>
      </c>
      <c r="D231" s="2">
        <f>'Indekserte data'!C231*Vekter!$B$2</f>
        <v>5.1063829787234081</v>
      </c>
      <c r="E231" s="2">
        <f>'Indekserte data'!D231*Vekter!$B$3</f>
        <v>3.1377158387711916</v>
      </c>
      <c r="F231" s="2">
        <f>'Indekserte data'!E231*Vekter!$B$4</f>
        <v>4.9863712866675263</v>
      </c>
    </row>
    <row r="232" spans="1:6" x14ac:dyDescent="0.25">
      <c r="A232">
        <v>230</v>
      </c>
      <c r="B232" t="s">
        <v>227</v>
      </c>
      <c r="C232" s="1">
        <f t="shared" si="3"/>
        <v>28.741698742076085</v>
      </c>
      <c r="D232" s="2">
        <f>'Indekserte data'!C232*Vekter!$B$2</f>
        <v>14.723404255319153</v>
      </c>
      <c r="E232" s="2">
        <f>'Indekserte data'!D232*Vekter!$B$3</f>
        <v>5.4828526929165156</v>
      </c>
      <c r="F232" s="2">
        <f>'Indekserte data'!E232*Vekter!$B$4</f>
        <v>8.5354417938404161</v>
      </c>
    </row>
    <row r="233" spans="1:6" x14ac:dyDescent="0.25">
      <c r="A233">
        <v>231</v>
      </c>
      <c r="B233" t="s">
        <v>228</v>
      </c>
      <c r="C233" s="1">
        <f t="shared" si="3"/>
        <v>27.860924484173665</v>
      </c>
      <c r="D233" s="2">
        <f>'Indekserte data'!C233*Vekter!$B$2</f>
        <v>21.361702127659576</v>
      </c>
      <c r="E233" s="2">
        <f>'Indekserte data'!D233*Vekter!$B$3</f>
        <v>4.7712339317689159</v>
      </c>
      <c r="F233" s="2">
        <f>'Indekserte data'!E233*Vekter!$B$4</f>
        <v>1.7279884247451749</v>
      </c>
    </row>
    <row r="234" spans="1:6" x14ac:dyDescent="0.25">
      <c r="A234">
        <v>232</v>
      </c>
      <c r="B234" t="s">
        <v>229</v>
      </c>
      <c r="C234" s="1">
        <f t="shared" si="3"/>
        <v>31.810838237152076</v>
      </c>
      <c r="D234" s="2">
        <f>'Indekserte data'!C234*Vekter!$B$2</f>
        <v>17.787234042553195</v>
      </c>
      <c r="E234" s="2">
        <f>'Indekserte data'!D234*Vekter!$B$3</f>
        <v>5.3181945506840549</v>
      </c>
      <c r="F234" s="2">
        <f>'Indekserte data'!E234*Vekter!$B$4</f>
        <v>8.7054096439148285</v>
      </c>
    </row>
    <row r="235" spans="1:6" x14ac:dyDescent="0.25">
      <c r="A235">
        <v>233</v>
      </c>
      <c r="B235" t="s">
        <v>230</v>
      </c>
      <c r="C235" s="1">
        <f t="shared" si="3"/>
        <v>28.091002522230379</v>
      </c>
      <c r="D235" s="2">
        <f>'Indekserte data'!C235*Vekter!$B$2</f>
        <v>18.89361702127659</v>
      </c>
      <c r="E235" s="2">
        <f>'Indekserte data'!D235*Vekter!$B$3</f>
        <v>3.5447371894892372</v>
      </c>
      <c r="F235" s="2">
        <f>'Indekserte data'!E235*Vekter!$B$4</f>
        <v>5.652648311464552</v>
      </c>
    </row>
    <row r="236" spans="1:6" x14ac:dyDescent="0.25">
      <c r="A236">
        <v>234</v>
      </c>
      <c r="B236" t="s">
        <v>231</v>
      </c>
      <c r="C236" s="1">
        <f t="shared" si="3"/>
        <v>53.856928317904945</v>
      </c>
      <c r="D236" s="2">
        <f>'Indekserte data'!C236*Vekter!$B$2</f>
        <v>26.468085106382976</v>
      </c>
      <c r="E236" s="2">
        <f>'Indekserte data'!D236*Vekter!$B$3</f>
        <v>9.8251524330469078</v>
      </c>
      <c r="F236" s="2">
        <f>'Indekserte data'!E236*Vekter!$B$4</f>
        <v>17.56369077847506</v>
      </c>
    </row>
    <row r="237" spans="1:6" x14ac:dyDescent="0.25">
      <c r="A237">
        <v>235</v>
      </c>
      <c r="B237" t="s">
        <v>232</v>
      </c>
      <c r="C237" s="1">
        <f t="shared" si="3"/>
        <v>61.774081033844965</v>
      </c>
      <c r="D237" s="2">
        <f>'Indekserte data'!C237*Vekter!$B$2</f>
        <v>32.765957446808507</v>
      </c>
      <c r="E237" s="2">
        <f>'Indekserte data'!D237*Vekter!$B$3</f>
        <v>14.476074829825563</v>
      </c>
      <c r="F237" s="2">
        <f>'Indekserte data'!E237*Vekter!$B$4</f>
        <v>14.532048757210895</v>
      </c>
    </row>
    <row r="238" spans="1:6" x14ac:dyDescent="0.25">
      <c r="A238">
        <v>236</v>
      </c>
      <c r="B238" t="s">
        <v>233</v>
      </c>
      <c r="C238" s="1">
        <f t="shared" si="3"/>
        <v>38.921270035116038</v>
      </c>
      <c r="D238" s="2">
        <f>'Indekserte data'!C238*Vekter!$B$2</f>
        <v>17.702127659574472</v>
      </c>
      <c r="E238" s="2">
        <f>'Indekserte data'!D238*Vekter!$B$3</f>
        <v>8.9942194221740692</v>
      </c>
      <c r="F238" s="2">
        <f>'Indekserte data'!E238*Vekter!$B$4</f>
        <v>12.224922953367495</v>
      </c>
    </row>
    <row r="239" spans="1:6" x14ac:dyDescent="0.25">
      <c r="A239">
        <v>237</v>
      </c>
      <c r="B239" t="s">
        <v>234</v>
      </c>
      <c r="C239" s="1">
        <f t="shared" si="3"/>
        <v>36.405093921397992</v>
      </c>
      <c r="D239" s="2">
        <f>'Indekserte data'!C239*Vekter!$B$2</f>
        <v>20.765957446808514</v>
      </c>
      <c r="E239" s="2">
        <f>'Indekserte data'!D239*Vekter!$B$3</f>
        <v>7.233688235472262</v>
      </c>
      <c r="F239" s="2">
        <f>'Indekserte data'!E239*Vekter!$B$4</f>
        <v>8.4054482391172201</v>
      </c>
    </row>
    <row r="240" spans="1:6" x14ac:dyDescent="0.25">
      <c r="A240">
        <v>238</v>
      </c>
      <c r="B240" t="s">
        <v>235</v>
      </c>
      <c r="C240" s="1">
        <f t="shared" si="3"/>
        <v>38.618417481792321</v>
      </c>
      <c r="D240" s="2">
        <f>'Indekserte data'!C240*Vekter!$B$2</f>
        <v>24.936170212765955</v>
      </c>
      <c r="E240" s="2">
        <f>'Indekserte data'!D240*Vekter!$B$3</f>
        <v>6.0614733189518297</v>
      </c>
      <c r="F240" s="2">
        <f>'Indekserte data'!E240*Vekter!$B$4</f>
        <v>7.6207739500745362</v>
      </c>
    </row>
    <row r="241" spans="1:6" x14ac:dyDescent="0.25">
      <c r="A241">
        <v>239</v>
      </c>
      <c r="B241" t="s">
        <v>236</v>
      </c>
      <c r="C241" s="1">
        <f t="shared" si="3"/>
        <v>42.131384196875118</v>
      </c>
      <c r="D241" s="2">
        <f>'Indekserte data'!C241*Vekter!$B$2</f>
        <v>23.148936170212764</v>
      </c>
      <c r="E241" s="2">
        <f>'Indekserte data'!D241*Vekter!$B$3</f>
        <v>9.5640202663803464</v>
      </c>
      <c r="F241" s="2">
        <f>'Indekserte data'!E241*Vekter!$B$4</f>
        <v>9.4184277602820075</v>
      </c>
    </row>
    <row r="242" spans="1:6" x14ac:dyDescent="0.25">
      <c r="A242">
        <v>240</v>
      </c>
      <c r="B242" t="s">
        <v>237</v>
      </c>
      <c r="C242" s="1">
        <f t="shared" si="3"/>
        <v>30.470118280550402</v>
      </c>
      <c r="D242" s="2">
        <f>'Indekserte data'!C242*Vekter!$B$2</f>
        <v>17.957446808510639</v>
      </c>
      <c r="E242" s="2">
        <f>'Indekserte data'!D242*Vekter!$B$3</f>
        <v>5.9938210124564053</v>
      </c>
      <c r="F242" s="2">
        <f>'Indekserte data'!E242*Vekter!$B$4</f>
        <v>6.5188504595833594</v>
      </c>
    </row>
    <row r="243" spans="1:6" x14ac:dyDescent="0.25">
      <c r="A243">
        <v>241</v>
      </c>
      <c r="B243" t="s">
        <v>238</v>
      </c>
      <c r="C243" s="1">
        <f t="shared" si="3"/>
        <v>43.832614313491682</v>
      </c>
      <c r="D243" s="2">
        <f>'Indekserte data'!C243*Vekter!$B$2</f>
        <v>23.148936170212764</v>
      </c>
      <c r="E243" s="2">
        <f>'Indekserte data'!D243*Vekter!$B$3</f>
        <v>6.9833120769295256</v>
      </c>
      <c r="F243" s="2">
        <f>'Indekserte data'!E243*Vekter!$B$4</f>
        <v>13.700366066349392</v>
      </c>
    </row>
    <row r="244" spans="1:6" x14ac:dyDescent="0.25">
      <c r="A244">
        <v>242</v>
      </c>
      <c r="B244" t="s">
        <v>239</v>
      </c>
      <c r="C244" s="1">
        <f t="shared" si="3"/>
        <v>45.752187511219432</v>
      </c>
      <c r="D244" s="2">
        <f>'Indekserte data'!C244*Vekter!$B$2</f>
        <v>25.617021276595743</v>
      </c>
      <c r="E244" s="2">
        <f>'Indekserte data'!D244*Vekter!$B$3</f>
        <v>11.188823790973904</v>
      </c>
      <c r="F244" s="2">
        <f>'Indekserte data'!E244*Vekter!$B$4</f>
        <v>8.9463424436497849</v>
      </c>
    </row>
    <row r="245" spans="1:6" x14ac:dyDescent="0.25">
      <c r="A245">
        <v>243</v>
      </c>
      <c r="B245" t="s">
        <v>240</v>
      </c>
      <c r="C245" s="1">
        <f t="shared" si="3"/>
        <v>40.575964660394618</v>
      </c>
      <c r="D245" s="2">
        <f>'Indekserte data'!C245*Vekter!$B$2</f>
        <v>22.297872340425531</v>
      </c>
      <c r="E245" s="2">
        <f>'Indekserte data'!D245*Vekter!$B$3</f>
        <v>8.9646926722759659</v>
      </c>
      <c r="F245" s="2">
        <f>'Indekserte data'!E245*Vekter!$B$4</f>
        <v>9.3133996476931209</v>
      </c>
    </row>
    <row r="246" spans="1:6" x14ac:dyDescent="0.25">
      <c r="A246">
        <v>244</v>
      </c>
      <c r="B246" t="s">
        <v>241</v>
      </c>
      <c r="C246" s="1">
        <f t="shared" si="3"/>
        <v>63.114193728268731</v>
      </c>
      <c r="D246" s="2">
        <f>'Indekserte data'!C246*Vekter!$B$2</f>
        <v>38.212765957446805</v>
      </c>
      <c r="E246" s="2">
        <f>'Indekserte data'!D246*Vekter!$B$3</f>
        <v>13.157444639439712</v>
      </c>
      <c r="F246" s="2">
        <f>'Indekserte data'!E246*Vekter!$B$4</f>
        <v>11.743983131382212</v>
      </c>
    </row>
    <row r="247" spans="1:6" x14ac:dyDescent="0.25">
      <c r="A247">
        <v>245</v>
      </c>
      <c r="B247" t="s">
        <v>242</v>
      </c>
      <c r="C247" s="1">
        <f t="shared" si="3"/>
        <v>46.012249393421754</v>
      </c>
      <c r="D247" s="2">
        <f>'Indekserte data'!C247*Vekter!$B$2</f>
        <v>27.404255319148934</v>
      </c>
      <c r="E247" s="2">
        <f>'Indekserte data'!D247*Vekter!$B$3</f>
        <v>10.319245849564163</v>
      </c>
      <c r="F247" s="2">
        <f>'Indekserte data'!E247*Vekter!$B$4</f>
        <v>8.2887482247086552</v>
      </c>
    </row>
    <row r="248" spans="1:6" x14ac:dyDescent="0.25">
      <c r="A248">
        <v>246</v>
      </c>
      <c r="B248" t="s">
        <v>243</v>
      </c>
      <c r="C248" s="1">
        <f t="shared" si="3"/>
        <v>28.62547833750574</v>
      </c>
      <c r="D248" s="2">
        <f>'Indekserte data'!C248*Vekter!$B$2</f>
        <v>13.531914893617024</v>
      </c>
      <c r="E248" s="2">
        <f>'Indekserte data'!D248*Vekter!$B$3</f>
        <v>6.1598977892104134</v>
      </c>
      <c r="F248" s="2">
        <f>'Indekserte data'!E248*Vekter!$B$4</f>
        <v>8.9336656546783004</v>
      </c>
    </row>
    <row r="249" spans="1:6" x14ac:dyDescent="0.25">
      <c r="A249">
        <v>247</v>
      </c>
      <c r="B249" t="s">
        <v>244</v>
      </c>
      <c r="C249" s="1">
        <f t="shared" si="3"/>
        <v>44.249062834263334</v>
      </c>
      <c r="D249" s="2">
        <f>'Indekserte data'!C249*Vekter!$B$2</f>
        <v>26.638297872340427</v>
      </c>
      <c r="E249" s="2">
        <f>'Indekserte data'!D249*Vekter!$B$3</f>
        <v>6.8640815665402162</v>
      </c>
      <c r="F249" s="2">
        <f>'Indekserte data'!E249*Vekter!$B$4</f>
        <v>10.746683395382689</v>
      </c>
    </row>
    <row r="250" spans="1:6" x14ac:dyDescent="0.25">
      <c r="A250">
        <v>248</v>
      </c>
      <c r="B250" t="s">
        <v>245</v>
      </c>
      <c r="C250" s="1">
        <f t="shared" si="3"/>
        <v>30.491633374114549</v>
      </c>
      <c r="D250" s="2">
        <f>'Indekserte data'!C250*Vekter!$B$2</f>
        <v>16.76595744680851</v>
      </c>
      <c r="E250" s="2">
        <f>'Indekserte data'!D250*Vekter!$B$3</f>
        <v>5.256926690120526</v>
      </c>
      <c r="F250" s="2">
        <f>'Indekserte data'!E250*Vekter!$B$4</f>
        <v>8.4687492371855111</v>
      </c>
    </row>
    <row r="251" spans="1:6" x14ac:dyDescent="0.25">
      <c r="A251">
        <v>249</v>
      </c>
      <c r="B251" t="s">
        <v>246</v>
      </c>
      <c r="C251" s="1">
        <f t="shared" si="3"/>
        <v>46.4206511512783</v>
      </c>
      <c r="D251" s="2">
        <f>'Indekserte data'!C251*Vekter!$B$2</f>
        <v>28.425531914893618</v>
      </c>
      <c r="E251" s="2">
        <f>'Indekserte data'!D251*Vekter!$B$3</f>
        <v>8.7675350132045065</v>
      </c>
      <c r="F251" s="2">
        <f>'Indekserte data'!E251*Vekter!$B$4</f>
        <v>9.2275842231801715</v>
      </c>
    </row>
    <row r="252" spans="1:6" x14ac:dyDescent="0.25">
      <c r="A252">
        <v>250</v>
      </c>
      <c r="B252" t="s">
        <v>247</v>
      </c>
      <c r="C252" s="1">
        <f t="shared" si="3"/>
        <v>36.841521990989634</v>
      </c>
      <c r="D252" s="2">
        <f>'Indekserte data'!C252*Vekter!$B$2</f>
        <v>25.191489361702128</v>
      </c>
      <c r="E252" s="2">
        <f>'Indekserte data'!D252*Vekter!$B$3</f>
        <v>6.9963170948515261</v>
      </c>
      <c r="F252" s="2">
        <f>'Indekserte data'!E252*Vekter!$B$4</f>
        <v>4.6537155344359808</v>
      </c>
    </row>
    <row r="253" spans="1:6" x14ac:dyDescent="0.25">
      <c r="A253">
        <v>251</v>
      </c>
      <c r="B253" t="s">
        <v>248</v>
      </c>
      <c r="C253" s="1">
        <f t="shared" si="3"/>
        <v>44.203721834498104</v>
      </c>
      <c r="D253" s="2">
        <f>'Indekserte data'!C253*Vekter!$B$2</f>
        <v>26.978723404255319</v>
      </c>
      <c r="E253" s="2">
        <f>'Indekserte data'!D253*Vekter!$B$3</f>
        <v>7.5794191745562633</v>
      </c>
      <c r="F253" s="2">
        <f>'Indekserte data'!E253*Vekter!$B$4</f>
        <v>9.6455792556865223</v>
      </c>
    </row>
    <row r="254" spans="1:6" x14ac:dyDescent="0.25">
      <c r="A254">
        <v>252</v>
      </c>
      <c r="B254" t="s">
        <v>249</v>
      </c>
      <c r="C254" s="1">
        <f t="shared" si="3"/>
        <v>45.198253528847168</v>
      </c>
      <c r="D254" s="2">
        <f>'Indekserte data'!C254*Vekter!$B$2</f>
        <v>25.531914893617021</v>
      </c>
      <c r="E254" s="2">
        <f>'Indekserte data'!D254*Vekter!$B$3</f>
        <v>10.537864048585451</v>
      </c>
      <c r="F254" s="2">
        <f>'Indekserte data'!E254*Vekter!$B$4</f>
        <v>9.1284745866446944</v>
      </c>
    </row>
    <row r="255" spans="1:6" x14ac:dyDescent="0.25">
      <c r="A255">
        <v>253</v>
      </c>
      <c r="B255" t="s">
        <v>250</v>
      </c>
      <c r="C255" s="1">
        <f t="shared" si="3"/>
        <v>63.623424264122747</v>
      </c>
      <c r="D255" s="2">
        <f>'Indekserte data'!C255*Vekter!$B$2</f>
        <v>39.999999999999993</v>
      </c>
      <c r="E255" s="2">
        <f>'Indekserte data'!D255*Vekter!$B$3</f>
        <v>11.86424221803491</v>
      </c>
      <c r="F255" s="2">
        <f>'Indekserte data'!E255*Vekter!$B$4</f>
        <v>11.759182046087844</v>
      </c>
    </row>
    <row r="256" spans="1:6" x14ac:dyDescent="0.25">
      <c r="A256">
        <v>254</v>
      </c>
      <c r="B256" t="s">
        <v>251</v>
      </c>
      <c r="C256" s="1">
        <f t="shared" si="3"/>
        <v>71.550371138714837</v>
      </c>
      <c r="D256" s="2">
        <f>'Indekserte data'!C256*Vekter!$B$2</f>
        <v>44.085106382978729</v>
      </c>
      <c r="E256" s="2">
        <f>'Indekserte data'!D256*Vekter!$B$3</f>
        <v>13.418631315414494</v>
      </c>
      <c r="F256" s="2">
        <f>'Indekserte data'!E256*Vekter!$B$4</f>
        <v>14.046633440321608</v>
      </c>
    </row>
    <row r="257" spans="1:6" x14ac:dyDescent="0.25">
      <c r="A257">
        <v>255</v>
      </c>
      <c r="B257" t="s">
        <v>252</v>
      </c>
      <c r="C257" s="1">
        <f t="shared" si="3"/>
        <v>59.63490938191795</v>
      </c>
      <c r="D257" s="2">
        <f>'Indekserte data'!C257*Vekter!$B$2</f>
        <v>38.893617021276597</v>
      </c>
      <c r="E257" s="2">
        <f>'Indekserte data'!D257*Vekter!$B$3</f>
        <v>10.937640122181108</v>
      </c>
      <c r="F257" s="2">
        <f>'Indekserte data'!E257*Vekter!$B$4</f>
        <v>9.8036522384602467</v>
      </c>
    </row>
    <row r="258" spans="1:6" x14ac:dyDescent="0.25">
      <c r="A258">
        <v>256</v>
      </c>
      <c r="B258" t="s">
        <v>253</v>
      </c>
      <c r="C258" s="1">
        <f t="shared" si="3"/>
        <v>27.31536801226196</v>
      </c>
      <c r="D258" s="2">
        <f>'Indekserte data'!C258*Vekter!$B$2</f>
        <v>18.89361702127659</v>
      </c>
      <c r="E258" s="2">
        <f>'Indekserte data'!D258*Vekter!$B$3</f>
        <v>2.87854461858457</v>
      </c>
      <c r="F258" s="2">
        <f>'Indekserte data'!E258*Vekter!$B$4</f>
        <v>5.5432063724008005</v>
      </c>
    </row>
    <row r="259" spans="1:6" x14ac:dyDescent="0.25">
      <c r="A259">
        <v>257</v>
      </c>
      <c r="B259" t="s">
        <v>254</v>
      </c>
      <c r="C259" s="1">
        <f t="shared" ref="C259:C322" si="4">SUM(D259:F259)</f>
        <v>39.071985356401967</v>
      </c>
      <c r="D259" s="2">
        <f>'Indekserte data'!C259*Vekter!$B$2</f>
        <v>21.702127659574465</v>
      </c>
      <c r="E259" s="2">
        <f>'Indekserte data'!D259*Vekter!$B$3</f>
        <v>7.3574577450475962</v>
      </c>
      <c r="F259" s="2">
        <f>'Indekserte data'!E259*Vekter!$B$4</f>
        <v>10.012399951779905</v>
      </c>
    </row>
    <row r="260" spans="1:6" x14ac:dyDescent="0.25">
      <c r="A260">
        <v>258</v>
      </c>
      <c r="B260" t="s">
        <v>255</v>
      </c>
      <c r="C260" s="1">
        <f t="shared" si="4"/>
        <v>52.943418833129655</v>
      </c>
      <c r="D260" s="2">
        <f>'Indekserte data'!C260*Vekter!$B$2</f>
        <v>30.723404255319146</v>
      </c>
      <c r="E260" s="2">
        <f>'Indekserte data'!D260*Vekter!$B$3</f>
        <v>10.541618312408744</v>
      </c>
      <c r="F260" s="2">
        <f>'Indekserte data'!E260*Vekter!$B$4</f>
        <v>11.678396265401762</v>
      </c>
    </row>
    <row r="261" spans="1:6" x14ac:dyDescent="0.25">
      <c r="A261">
        <v>259</v>
      </c>
      <c r="B261" t="s">
        <v>256</v>
      </c>
      <c r="C261" s="1">
        <f t="shared" si="4"/>
        <v>67.327469334022055</v>
      </c>
      <c r="D261" s="2">
        <f>'Indekserte data'!C261*Vekter!$B$2</f>
        <v>35.659574468085104</v>
      </c>
      <c r="E261" s="2">
        <f>'Indekserte data'!D261*Vekter!$B$3</f>
        <v>17.718800533937038</v>
      </c>
      <c r="F261" s="2">
        <f>'Indekserte data'!E261*Vekter!$B$4</f>
        <v>13.949094331999914</v>
      </c>
    </row>
    <row r="262" spans="1:6" x14ac:dyDescent="0.25">
      <c r="A262">
        <v>260</v>
      </c>
      <c r="B262" t="s">
        <v>257</v>
      </c>
      <c r="C262" s="1">
        <f t="shared" si="4"/>
        <v>52.731263293810635</v>
      </c>
      <c r="D262" s="2">
        <f>'Indekserte data'!C262*Vekter!$B$2</f>
        <v>32.851063829787236</v>
      </c>
      <c r="E262" s="2">
        <f>'Indekserte data'!D262*Vekter!$B$3</f>
        <v>12.008489858302735</v>
      </c>
      <c r="F262" s="2">
        <f>'Indekserte data'!E262*Vekter!$B$4</f>
        <v>7.8717096057206621</v>
      </c>
    </row>
    <row r="263" spans="1:6" x14ac:dyDescent="0.25">
      <c r="A263">
        <v>261</v>
      </c>
      <c r="B263" t="s">
        <v>258</v>
      </c>
      <c r="C263" s="1">
        <f t="shared" si="4"/>
        <v>59.316546253794165</v>
      </c>
      <c r="D263" s="2">
        <f>'Indekserte data'!C263*Vekter!$B$2</f>
        <v>35.48936170212766</v>
      </c>
      <c r="E263" s="2">
        <f>'Indekserte data'!D263*Vekter!$B$3</f>
        <v>11.347952546614836</v>
      </c>
      <c r="F263" s="2">
        <f>'Indekserte data'!E263*Vekter!$B$4</f>
        <v>12.479232005051671</v>
      </c>
    </row>
    <row r="264" spans="1:6" x14ac:dyDescent="0.25">
      <c r="A264">
        <v>262</v>
      </c>
      <c r="B264" t="s">
        <v>259</v>
      </c>
      <c r="C264" s="1">
        <f t="shared" si="4"/>
        <v>54.03561696746641</v>
      </c>
      <c r="D264" s="2">
        <f>'Indekserte data'!C264*Vekter!$B$2</f>
        <v>35.234042553191486</v>
      </c>
      <c r="E264" s="2">
        <f>'Indekserte data'!D264*Vekter!$B$3</f>
        <v>9.6809775461243728</v>
      </c>
      <c r="F264" s="2">
        <f>'Indekserte data'!E264*Vekter!$B$4</f>
        <v>9.1205968681505514</v>
      </c>
    </row>
    <row r="265" spans="1:6" x14ac:dyDescent="0.25">
      <c r="A265">
        <v>263</v>
      </c>
      <c r="B265" t="s">
        <v>260</v>
      </c>
      <c r="C265" s="1">
        <f t="shared" si="4"/>
        <v>55.386827331428734</v>
      </c>
      <c r="D265" s="2">
        <f>'Indekserte data'!C265*Vekter!$B$2</f>
        <v>32.765957446808507</v>
      </c>
      <c r="E265" s="2">
        <f>'Indekserte data'!D265*Vekter!$B$3</f>
        <v>11.582949231038141</v>
      </c>
      <c r="F265" s="2">
        <f>'Indekserte data'!E265*Vekter!$B$4</f>
        <v>11.037920653582088</v>
      </c>
    </row>
    <row r="266" spans="1:6" x14ac:dyDescent="0.25">
      <c r="A266">
        <v>264</v>
      </c>
      <c r="B266" t="s">
        <v>261</v>
      </c>
      <c r="C266" s="1">
        <f t="shared" si="4"/>
        <v>26.811903393696227</v>
      </c>
      <c r="D266" s="2">
        <f>'Indekserte data'!C266*Vekter!$B$2</f>
        <v>17.106382978723406</v>
      </c>
      <c r="E266" s="2">
        <f>'Indekserte data'!D266*Vekter!$B$3</f>
        <v>3.3016178278570893</v>
      </c>
      <c r="F266" s="2">
        <f>'Indekserte data'!E266*Vekter!$B$4</f>
        <v>6.4039025871157298</v>
      </c>
    </row>
    <row r="267" spans="1:6" x14ac:dyDescent="0.25">
      <c r="A267">
        <v>265</v>
      </c>
      <c r="B267" t="s">
        <v>262</v>
      </c>
      <c r="C267" s="1">
        <f t="shared" si="4"/>
        <v>42.283983647396276</v>
      </c>
      <c r="D267" s="2">
        <f>'Indekserte data'!C267*Vekter!$B$2</f>
        <v>25.021276595744677</v>
      </c>
      <c r="E267" s="2">
        <f>'Indekserte data'!D267*Vekter!$B$3</f>
        <v>8.3362306937693358</v>
      </c>
      <c r="F267" s="2">
        <f>'Indekserte data'!E267*Vekter!$B$4</f>
        <v>8.9264763578822652</v>
      </c>
    </row>
    <row r="268" spans="1:6" x14ac:dyDescent="0.25">
      <c r="A268">
        <v>266</v>
      </c>
      <c r="B268" t="s">
        <v>263</v>
      </c>
      <c r="C268" s="1">
        <f t="shared" si="4"/>
        <v>33.669530691930852</v>
      </c>
      <c r="D268" s="2">
        <f>'Indekserte data'!C268*Vekter!$B$2</f>
        <v>25.446808510638299</v>
      </c>
      <c r="E268" s="2">
        <f>'Indekserte data'!D268*Vekter!$B$3</f>
        <v>8.0670972340532554</v>
      </c>
      <c r="F268" s="2">
        <f>'Indekserte data'!E268*Vekter!$B$4</f>
        <v>0.15562494723929776</v>
      </c>
    </row>
    <row r="269" spans="1:6" x14ac:dyDescent="0.25">
      <c r="A269">
        <v>267</v>
      </c>
      <c r="B269" t="s">
        <v>264</v>
      </c>
      <c r="C269" s="1">
        <f t="shared" si="4"/>
        <v>47.032505858447038</v>
      </c>
      <c r="D269" s="2">
        <f>'Indekserte data'!C269*Vekter!$B$2</f>
        <v>32.170212765957444</v>
      </c>
      <c r="E269" s="2">
        <f>'Indekserte data'!D269*Vekter!$B$3</f>
        <v>8.4800090150557068</v>
      </c>
      <c r="F269" s="2">
        <f>'Indekserte data'!E269*Vekter!$B$4</f>
        <v>6.3822840774338889</v>
      </c>
    </row>
    <row r="270" spans="1:6" x14ac:dyDescent="0.25">
      <c r="A270">
        <v>268</v>
      </c>
      <c r="B270" t="s">
        <v>265</v>
      </c>
      <c r="C270" s="1">
        <f t="shared" si="4"/>
        <v>74.150264853871391</v>
      </c>
      <c r="D270" s="2">
        <f>'Indekserte data'!C270*Vekter!$B$2</f>
        <v>34.808510638297868</v>
      </c>
      <c r="E270" s="2">
        <f>'Indekserte data'!D270*Vekter!$B$3</f>
        <v>19.341754215573516</v>
      </c>
      <c r="F270" s="2">
        <f>'Indekserte data'!E270*Vekter!$B$4</f>
        <v>20</v>
      </c>
    </row>
    <row r="271" spans="1:6" x14ac:dyDescent="0.25">
      <c r="A271">
        <v>269</v>
      </c>
      <c r="B271" t="s">
        <v>266</v>
      </c>
      <c r="C271" s="1">
        <f t="shared" si="4"/>
        <v>66.377048284297317</v>
      </c>
      <c r="D271" s="2">
        <f>'Indekserte data'!C271*Vekter!$B$2</f>
        <v>36.680851063829785</v>
      </c>
      <c r="E271" s="2">
        <f>'Indekserte data'!D271*Vekter!$B$3</f>
        <v>15.861797912074451</v>
      </c>
      <c r="F271" s="2">
        <f>'Indekserte data'!E271*Vekter!$B$4</f>
        <v>13.834399308393087</v>
      </c>
    </row>
    <row r="272" spans="1:6" x14ac:dyDescent="0.25">
      <c r="A272">
        <v>270</v>
      </c>
      <c r="B272" t="s">
        <v>267</v>
      </c>
      <c r="C272" s="1">
        <f t="shared" si="4"/>
        <v>63.763658460750598</v>
      </c>
      <c r="D272" s="2">
        <f>'Indekserte data'!C272*Vekter!$B$2</f>
        <v>35.063829787234042</v>
      </c>
      <c r="E272" s="2">
        <f>'Indekserte data'!D272*Vekter!$B$3</f>
        <v>17.44057957104144</v>
      </c>
      <c r="F272" s="2">
        <f>'Indekserte data'!E272*Vekter!$B$4</f>
        <v>11.259249102475119</v>
      </c>
    </row>
    <row r="273" spans="1:6" x14ac:dyDescent="0.25">
      <c r="A273">
        <v>271</v>
      </c>
      <c r="B273" t="s">
        <v>268</v>
      </c>
      <c r="C273" s="1">
        <f t="shared" si="4"/>
        <v>47.686260045219882</v>
      </c>
      <c r="D273" s="2">
        <f>'Indekserte data'!C273*Vekter!$B$2</f>
        <v>28.425531914893618</v>
      </c>
      <c r="E273" s="2">
        <f>'Indekserte data'!D273*Vekter!$B$3</f>
        <v>10.793270206326133</v>
      </c>
      <c r="F273" s="2">
        <f>'Indekserte data'!E273*Vekter!$B$4</f>
        <v>8.4674579240001329</v>
      </c>
    </row>
    <row r="274" spans="1:6" x14ac:dyDescent="0.25">
      <c r="A274">
        <v>272</v>
      </c>
      <c r="B274" t="s">
        <v>269</v>
      </c>
      <c r="C274" s="1">
        <f t="shared" si="4"/>
        <v>45.117883381162898</v>
      </c>
      <c r="D274" s="2">
        <f>'Indekserte data'!C274*Vekter!$B$2</f>
        <v>28.25531914893617</v>
      </c>
      <c r="E274" s="2">
        <f>'Indekserte data'!D274*Vekter!$B$3</f>
        <v>8.3363148857824534</v>
      </c>
      <c r="F274" s="2">
        <f>'Indekserte data'!E274*Vekter!$B$4</f>
        <v>8.5262493464442723</v>
      </c>
    </row>
    <row r="275" spans="1:6" x14ac:dyDescent="0.25">
      <c r="A275">
        <v>273</v>
      </c>
      <c r="B275" t="s">
        <v>270</v>
      </c>
      <c r="C275" s="1">
        <f t="shared" si="4"/>
        <v>41.255395988866617</v>
      </c>
      <c r="D275" s="2">
        <f>'Indekserte data'!C275*Vekter!$B$2</f>
        <v>25.276595744680851</v>
      </c>
      <c r="E275" s="2">
        <f>'Indekserte data'!D275*Vekter!$B$3</f>
        <v>8.1999994919701109</v>
      </c>
      <c r="F275" s="2">
        <f>'Indekserte data'!E275*Vekter!$B$4</f>
        <v>7.778800752215651</v>
      </c>
    </row>
    <row r="276" spans="1:6" x14ac:dyDescent="0.25">
      <c r="A276">
        <v>274</v>
      </c>
      <c r="B276" t="s">
        <v>271</v>
      </c>
      <c r="C276" s="1">
        <f t="shared" si="4"/>
        <v>25.54564897433394</v>
      </c>
      <c r="D276" s="2">
        <f>'Indekserte data'!C276*Vekter!$B$2</f>
        <v>20.25531914893617</v>
      </c>
      <c r="E276" s="2">
        <f>'Indekserte data'!D276*Vekter!$B$3</f>
        <v>5.2903298253977686</v>
      </c>
      <c r="F276" s="2">
        <f>'Indekserte data'!E276*Vekter!$B$4</f>
        <v>0</v>
      </c>
    </row>
    <row r="277" spans="1:6" x14ac:dyDescent="0.25">
      <c r="A277">
        <v>275</v>
      </c>
      <c r="B277" t="s">
        <v>272</v>
      </c>
      <c r="C277" s="1">
        <f t="shared" si="4"/>
        <v>43.981053144212993</v>
      </c>
      <c r="D277" s="2">
        <f>'Indekserte data'!C277*Vekter!$B$2</f>
        <v>21.106382978723403</v>
      </c>
      <c r="E277" s="2">
        <f>'Indekserte data'!D277*Vekter!$B$3</f>
        <v>11.223895231266361</v>
      </c>
      <c r="F277" s="2">
        <f>'Indekserte data'!E277*Vekter!$B$4</f>
        <v>11.650774934223231</v>
      </c>
    </row>
    <row r="278" spans="1:6" x14ac:dyDescent="0.25">
      <c r="A278">
        <v>276</v>
      </c>
      <c r="B278" t="s">
        <v>273</v>
      </c>
      <c r="C278" s="1">
        <f t="shared" si="4"/>
        <v>26.099143481263262</v>
      </c>
      <c r="D278" s="2">
        <f>'Indekserte data'!C278*Vekter!$B$2</f>
        <v>10.127659574468085</v>
      </c>
      <c r="E278" s="2">
        <f>'Indekserte data'!D278*Vekter!$B$3</f>
        <v>6.0524855641986903</v>
      </c>
      <c r="F278" s="2">
        <f>'Indekserte data'!E278*Vekter!$B$4</f>
        <v>9.9189983425964865</v>
      </c>
    </row>
    <row r="279" spans="1:6" x14ac:dyDescent="0.25">
      <c r="A279">
        <v>277</v>
      </c>
      <c r="B279" t="s">
        <v>274</v>
      </c>
      <c r="C279" s="1">
        <f t="shared" si="4"/>
        <v>50.58734711967417</v>
      </c>
      <c r="D279" s="2">
        <f>'Indekserte data'!C279*Vekter!$B$2</f>
        <v>26.638297872340427</v>
      </c>
      <c r="E279" s="2">
        <f>'Indekserte data'!D279*Vekter!$B$3</f>
        <v>12.898189358948793</v>
      </c>
      <c r="F279" s="2">
        <f>'Indekserte data'!E279*Vekter!$B$4</f>
        <v>11.050859888384949</v>
      </c>
    </row>
    <row r="280" spans="1:6" x14ac:dyDescent="0.25">
      <c r="A280">
        <v>278</v>
      </c>
      <c r="B280" t="s">
        <v>275</v>
      </c>
      <c r="C280" s="1">
        <f t="shared" si="4"/>
        <v>48.342534736907382</v>
      </c>
      <c r="D280" s="2">
        <f>'Indekserte data'!C280*Vekter!$B$2</f>
        <v>30.382978723404253</v>
      </c>
      <c r="E280" s="2">
        <f>'Indekserte data'!D280*Vekter!$B$3</f>
        <v>10.10917484020487</v>
      </c>
      <c r="F280" s="2">
        <f>'Indekserte data'!E280*Vekter!$B$4</f>
        <v>7.8503811732982571</v>
      </c>
    </row>
    <row r="281" spans="1:6" x14ac:dyDescent="0.25">
      <c r="A281">
        <v>279</v>
      </c>
      <c r="B281" t="s">
        <v>276</v>
      </c>
      <c r="C281" s="1">
        <f t="shared" si="4"/>
        <v>41.351919743887038</v>
      </c>
      <c r="D281" s="2">
        <f>'Indekserte data'!C281*Vekter!$B$2</f>
        <v>27.829787234042552</v>
      </c>
      <c r="E281" s="2">
        <f>'Indekserte data'!D281*Vekter!$B$3</f>
        <v>8.296497776454304</v>
      </c>
      <c r="F281" s="2">
        <f>'Indekserte data'!E281*Vekter!$B$4</f>
        <v>5.2256347333901836</v>
      </c>
    </row>
    <row r="282" spans="1:6" x14ac:dyDescent="0.25">
      <c r="A282">
        <v>280</v>
      </c>
      <c r="B282" t="s">
        <v>277</v>
      </c>
      <c r="C282" s="1">
        <f t="shared" si="4"/>
        <v>49.44732770638069</v>
      </c>
      <c r="D282" s="2">
        <f>'Indekserte data'!C282*Vekter!$B$2</f>
        <v>27.23404255319149</v>
      </c>
      <c r="E282" s="2">
        <f>'Indekserte data'!D282*Vekter!$B$3</f>
        <v>11.200957152413359</v>
      </c>
      <c r="F282" s="2">
        <f>'Indekserte data'!E282*Vekter!$B$4</f>
        <v>11.012328000775842</v>
      </c>
    </row>
    <row r="283" spans="1:6" x14ac:dyDescent="0.25">
      <c r="A283">
        <v>281</v>
      </c>
      <c r="B283" t="s">
        <v>278</v>
      </c>
      <c r="C283" s="1">
        <f t="shared" si="4"/>
        <v>39.785119215780419</v>
      </c>
      <c r="D283" s="2">
        <f>'Indekserte data'!C283*Vekter!$B$2</f>
        <v>24.170212765957448</v>
      </c>
      <c r="E283" s="2">
        <f>'Indekserte data'!D283*Vekter!$B$3</f>
        <v>6.4976375488729818</v>
      </c>
      <c r="F283" s="2">
        <f>'Indekserte data'!E283*Vekter!$B$4</f>
        <v>9.1172689009499894</v>
      </c>
    </row>
    <row r="284" spans="1:6" x14ac:dyDescent="0.25">
      <c r="A284">
        <v>282</v>
      </c>
      <c r="B284" t="s">
        <v>279</v>
      </c>
      <c r="C284" s="1">
        <f t="shared" si="4"/>
        <v>36.767727817402324</v>
      </c>
      <c r="D284" s="2">
        <f>'Indekserte data'!C284*Vekter!$B$2</f>
        <v>22.638297872340424</v>
      </c>
      <c r="E284" s="2">
        <f>'Indekserte data'!D284*Vekter!$B$3</f>
        <v>7.4726233114375917</v>
      </c>
      <c r="F284" s="2">
        <f>'Indekserte data'!E284*Vekter!$B$4</f>
        <v>6.6568066336243108</v>
      </c>
    </row>
    <row r="285" spans="1:6" x14ac:dyDescent="0.25">
      <c r="A285">
        <v>283</v>
      </c>
      <c r="B285" t="s">
        <v>280</v>
      </c>
      <c r="C285" s="1">
        <f t="shared" si="4"/>
        <v>41.106401924157431</v>
      </c>
      <c r="D285" s="2">
        <f>'Indekserte data'!C285*Vekter!$B$2</f>
        <v>27.829787234042552</v>
      </c>
      <c r="E285" s="2">
        <f>'Indekserte data'!D285*Vekter!$B$3</f>
        <v>5.8405884876791392</v>
      </c>
      <c r="F285" s="2">
        <f>'Indekserte data'!E285*Vekter!$B$4</f>
        <v>7.4360262024357402</v>
      </c>
    </row>
    <row r="286" spans="1:6" x14ac:dyDescent="0.25">
      <c r="A286">
        <v>284</v>
      </c>
      <c r="B286" t="s">
        <v>281</v>
      </c>
      <c r="C286" s="1">
        <f t="shared" si="4"/>
        <v>41.667903446823289</v>
      </c>
      <c r="D286" s="2">
        <f>'Indekserte data'!C286*Vekter!$B$2</f>
        <v>24.425531914893615</v>
      </c>
      <c r="E286" s="2">
        <f>'Indekserte data'!D286*Vekter!$B$3</f>
        <v>6.6407124696643969</v>
      </c>
      <c r="F286" s="2">
        <f>'Indekserte data'!E286*Vekter!$B$4</f>
        <v>10.601659062265281</v>
      </c>
    </row>
    <row r="287" spans="1:6" x14ac:dyDescent="0.25">
      <c r="A287">
        <v>285</v>
      </c>
      <c r="B287" t="s">
        <v>282</v>
      </c>
      <c r="C287" s="1">
        <f t="shared" si="4"/>
        <v>34.67650990259375</v>
      </c>
      <c r="D287" s="2">
        <f>'Indekserte data'!C287*Vekter!$B$2</f>
        <v>21.021276595744681</v>
      </c>
      <c r="E287" s="2">
        <f>'Indekserte data'!D287*Vekter!$B$3</f>
        <v>6.3457415914484416</v>
      </c>
      <c r="F287" s="2">
        <f>'Indekserte data'!E287*Vekter!$B$4</f>
        <v>7.3094917154006325</v>
      </c>
    </row>
    <row r="288" spans="1:6" x14ac:dyDescent="0.25">
      <c r="A288">
        <v>286</v>
      </c>
      <c r="B288" t="s">
        <v>283</v>
      </c>
      <c r="C288" s="1">
        <f t="shared" si="4"/>
        <v>25.818310230398559</v>
      </c>
      <c r="D288" s="2">
        <f>'Indekserte data'!C288*Vekter!$B$2</f>
        <v>13.957446808510635</v>
      </c>
      <c r="E288" s="2">
        <f>'Indekserte data'!D288*Vekter!$B$3</f>
        <v>5.1731564608443934</v>
      </c>
      <c r="F288" s="2">
        <f>'Indekserte data'!E288*Vekter!$B$4</f>
        <v>6.6877069610435314</v>
      </c>
    </row>
    <row r="289" spans="1:6" x14ac:dyDescent="0.25">
      <c r="A289">
        <v>287</v>
      </c>
      <c r="B289" t="s">
        <v>284</v>
      </c>
      <c r="C289" s="1">
        <f t="shared" si="4"/>
        <v>32.420387297080026</v>
      </c>
      <c r="D289" s="2">
        <f>'Indekserte data'!C289*Vekter!$B$2</f>
        <v>12.340425531914898</v>
      </c>
      <c r="E289" s="2">
        <f>'Indekserte data'!D289*Vekter!$B$3</f>
        <v>7.0047815788790331</v>
      </c>
      <c r="F289" s="2">
        <f>'Indekserte data'!E289*Vekter!$B$4</f>
        <v>13.075180186286099</v>
      </c>
    </row>
    <row r="290" spans="1:6" x14ac:dyDescent="0.25">
      <c r="A290">
        <v>288</v>
      </c>
      <c r="B290" t="s">
        <v>285</v>
      </c>
      <c r="C290" s="1">
        <f t="shared" si="4"/>
        <v>33.485834311090699</v>
      </c>
      <c r="D290" s="2">
        <f>'Indekserte data'!C290*Vekter!$B$2</f>
        <v>15.829787234042549</v>
      </c>
      <c r="E290" s="2">
        <f>'Indekserte data'!D290*Vekter!$B$3</f>
        <v>8.0669024397960545</v>
      </c>
      <c r="F290" s="2">
        <f>'Indekserte data'!E290*Vekter!$B$4</f>
        <v>9.5891446372520992</v>
      </c>
    </row>
    <row r="291" spans="1:6" x14ac:dyDescent="0.25">
      <c r="A291">
        <v>289</v>
      </c>
      <c r="B291" t="s">
        <v>401</v>
      </c>
      <c r="C291" s="1">
        <f t="shared" si="4"/>
        <v>79.375145559645375</v>
      </c>
      <c r="D291" s="2">
        <f>'Indekserte data'!C291*Vekter!$B$2</f>
        <v>50.978723404255319</v>
      </c>
      <c r="E291" s="2">
        <f>'Indekserte data'!D291*Vekter!$B$3</f>
        <v>15.088660358780951</v>
      </c>
      <c r="F291" s="2">
        <f>'Indekserte data'!E291*Vekter!$B$4</f>
        <v>13.307761796609094</v>
      </c>
    </row>
    <row r="292" spans="1:6" x14ac:dyDescent="0.25">
      <c r="A292">
        <v>290</v>
      </c>
      <c r="B292" t="s">
        <v>426</v>
      </c>
      <c r="C292" s="1">
        <f t="shared" si="4"/>
        <v>57.861587740609423</v>
      </c>
      <c r="D292" s="2">
        <f>'Indekserte data'!C292*Vekter!$B$2</f>
        <v>36.680851063829785</v>
      </c>
      <c r="E292" s="2">
        <f>'Indekserte data'!D292*Vekter!$B$3</f>
        <v>10.044286599702183</v>
      </c>
      <c r="F292" s="2">
        <f>'Indekserte data'!E292*Vekter!$B$4</f>
        <v>11.136450077077454</v>
      </c>
    </row>
    <row r="293" spans="1:6" x14ac:dyDescent="0.25">
      <c r="A293">
        <v>291</v>
      </c>
      <c r="B293" t="s">
        <v>425</v>
      </c>
      <c r="C293" s="1">
        <f t="shared" si="4"/>
        <v>53.737272561102287</v>
      </c>
      <c r="D293" s="2">
        <f>'Indekserte data'!C293*Vekter!$B$2</f>
        <v>34.808510638297868</v>
      </c>
      <c r="E293" s="2">
        <f>'Indekserte data'!D293*Vekter!$B$3</f>
        <v>8.816146750618179</v>
      </c>
      <c r="F293" s="2">
        <f>'Indekserte data'!E293*Vekter!$B$4</f>
        <v>10.11261517218624</v>
      </c>
    </row>
    <row r="294" spans="1:6" x14ac:dyDescent="0.25">
      <c r="A294">
        <v>292</v>
      </c>
      <c r="B294" t="s">
        <v>402</v>
      </c>
      <c r="C294" s="1">
        <f t="shared" si="4"/>
        <v>45.208687927007873</v>
      </c>
      <c r="D294" s="2">
        <f>'Indekserte data'!C294*Vekter!$B$2</f>
        <v>24.680851063829785</v>
      </c>
      <c r="E294" s="2">
        <f>'Indekserte data'!D294*Vekter!$B$3</f>
        <v>7.2354271662294316</v>
      </c>
      <c r="F294" s="2">
        <f>'Indekserte data'!E294*Vekter!$B$4</f>
        <v>13.29240969694866</v>
      </c>
    </row>
    <row r="295" spans="1:6" x14ac:dyDescent="0.25">
      <c r="A295">
        <v>293</v>
      </c>
      <c r="B295" t="s">
        <v>403</v>
      </c>
      <c r="C295" s="1">
        <f t="shared" si="4"/>
        <v>32.539203187272157</v>
      </c>
      <c r="D295" s="2">
        <f>'Indekserte data'!C295*Vekter!$B$2</f>
        <v>19.319148936170212</v>
      </c>
      <c r="E295" s="2">
        <f>'Indekserte data'!D295*Vekter!$B$3</f>
        <v>5.3928035081592842</v>
      </c>
      <c r="F295" s="2">
        <f>'Indekserte data'!E295*Vekter!$B$4</f>
        <v>7.827250742942657</v>
      </c>
    </row>
    <row r="296" spans="1:6" x14ac:dyDescent="0.25">
      <c r="A296">
        <v>294</v>
      </c>
      <c r="B296" t="s">
        <v>404</v>
      </c>
      <c r="C296" s="1">
        <f t="shared" si="4"/>
        <v>50.775968458676196</v>
      </c>
      <c r="D296" s="2">
        <f>'Indekserte data'!C296*Vekter!$B$2</f>
        <v>19.574468085106385</v>
      </c>
      <c r="E296" s="2">
        <f>'Indekserte data'!D296*Vekter!$B$3</f>
        <v>14.14482874867328</v>
      </c>
      <c r="F296" s="2">
        <f>'Indekserte data'!E296*Vekter!$B$4</f>
        <v>17.056671624896531</v>
      </c>
    </row>
    <row r="297" spans="1:6" x14ac:dyDescent="0.25">
      <c r="A297">
        <v>295</v>
      </c>
      <c r="B297" t="s">
        <v>405</v>
      </c>
      <c r="C297" s="1">
        <f t="shared" si="4"/>
        <v>55.982573632011011</v>
      </c>
      <c r="D297" s="2">
        <f>'Indekserte data'!C297*Vekter!$B$2</f>
        <v>19.063829787234045</v>
      </c>
      <c r="E297" s="2">
        <f>'Indekserte data'!D297*Vekter!$B$3</f>
        <v>16.918743844776969</v>
      </c>
      <c r="F297" s="2">
        <f>'Indekserte data'!E297*Vekter!$B$4</f>
        <v>20</v>
      </c>
    </row>
    <row r="298" spans="1:6" x14ac:dyDescent="0.25">
      <c r="A298">
        <v>296</v>
      </c>
      <c r="B298" t="s">
        <v>406</v>
      </c>
      <c r="C298" s="1">
        <f t="shared" si="4"/>
        <v>49.766239821160354</v>
      </c>
      <c r="D298" s="2">
        <f>'Indekserte data'!C298*Vekter!$B$2</f>
        <v>28.680851063829788</v>
      </c>
      <c r="E298" s="2">
        <f>'Indekserte data'!D298*Vekter!$B$3</f>
        <v>8.8730575740611126</v>
      </c>
      <c r="F298" s="2">
        <f>'Indekserte data'!E298*Vekter!$B$4</f>
        <v>12.212331183269455</v>
      </c>
    </row>
    <row r="299" spans="1:6" x14ac:dyDescent="0.25">
      <c r="A299">
        <v>297</v>
      </c>
      <c r="B299" t="s">
        <v>407</v>
      </c>
      <c r="C299" s="1">
        <f t="shared" si="4"/>
        <v>29.628093506669909</v>
      </c>
      <c r="D299" s="2">
        <f>'Indekserte data'!C299*Vekter!$B$2</f>
        <v>21.617021276595743</v>
      </c>
      <c r="E299" s="2">
        <f>'Indekserte data'!D299*Vekter!$B$3</f>
        <v>5.4889923866517512</v>
      </c>
      <c r="F299" s="2">
        <f>'Indekserte data'!E299*Vekter!$B$4</f>
        <v>2.5220798434224152</v>
      </c>
    </row>
    <row r="300" spans="1:6" x14ac:dyDescent="0.25">
      <c r="A300">
        <v>298</v>
      </c>
      <c r="B300" t="s">
        <v>408</v>
      </c>
      <c r="C300" s="1">
        <f t="shared" si="4"/>
        <v>44.470485365614664</v>
      </c>
      <c r="D300" s="2">
        <f>'Indekserte data'!C300*Vekter!$B$2</f>
        <v>23.914893617021278</v>
      </c>
      <c r="E300" s="2">
        <f>'Indekserte data'!D300*Vekter!$B$3</f>
        <v>9.6788261566995661</v>
      </c>
      <c r="F300" s="2">
        <f>'Indekserte data'!E300*Vekter!$B$4</f>
        <v>10.876765591893818</v>
      </c>
    </row>
    <row r="301" spans="1:6" x14ac:dyDescent="0.25">
      <c r="A301">
        <v>299</v>
      </c>
      <c r="B301" t="s">
        <v>409</v>
      </c>
      <c r="C301" s="1">
        <f t="shared" si="4"/>
        <v>39.139785226978894</v>
      </c>
      <c r="D301" s="2">
        <f>'Indekserte data'!C301*Vekter!$B$2</f>
        <v>19.999999999999996</v>
      </c>
      <c r="E301" s="2">
        <f>'Indekserte data'!D301*Vekter!$B$3</f>
        <v>7.1774472281263462</v>
      </c>
      <c r="F301" s="2">
        <f>'Indekserte data'!E301*Vekter!$B$4</f>
        <v>11.962337998852551</v>
      </c>
    </row>
    <row r="302" spans="1:6" x14ac:dyDescent="0.25">
      <c r="A302">
        <v>300</v>
      </c>
      <c r="B302" t="s">
        <v>410</v>
      </c>
      <c r="C302" s="1">
        <f t="shared" si="4"/>
        <v>23.458092963394542</v>
      </c>
      <c r="D302" s="2">
        <f>'Indekserte data'!C302*Vekter!$B$2</f>
        <v>9.1063829787234027</v>
      </c>
      <c r="E302" s="2">
        <f>'Indekserte data'!D302*Vekter!$B$3</f>
        <v>4.0123329766890183</v>
      </c>
      <c r="F302" s="2">
        <f>'Indekserte data'!E302*Vekter!$B$4</f>
        <v>10.339377007982121</v>
      </c>
    </row>
    <row r="303" spans="1:6" x14ac:dyDescent="0.25">
      <c r="A303">
        <v>301</v>
      </c>
      <c r="B303" t="s">
        <v>411</v>
      </c>
      <c r="C303" s="1">
        <f t="shared" si="4"/>
        <v>17.761221015327852</v>
      </c>
      <c r="D303" s="2">
        <f>'Indekserte data'!C303*Vekter!$B$2</f>
        <v>10.297872340425529</v>
      </c>
      <c r="E303" s="2">
        <f>'Indekserte data'!D303*Vekter!$B$3</f>
        <v>3.9887239738968532</v>
      </c>
      <c r="F303" s="2">
        <f>'Indekserte data'!E303*Vekter!$B$4</f>
        <v>3.4746247010054705</v>
      </c>
    </row>
    <row r="304" spans="1:6" x14ac:dyDescent="0.25">
      <c r="A304">
        <v>302</v>
      </c>
      <c r="B304" t="s">
        <v>412</v>
      </c>
      <c r="C304" s="1">
        <f t="shared" si="4"/>
        <v>49.018985136781012</v>
      </c>
      <c r="D304" s="2">
        <f>'Indekserte data'!C304*Vekter!$B$2</f>
        <v>30.042553191489361</v>
      </c>
      <c r="E304" s="2">
        <f>'Indekserte data'!D304*Vekter!$B$3</f>
        <v>10.148334942291216</v>
      </c>
      <c r="F304" s="2">
        <f>'Indekserte data'!E304*Vekter!$B$4</f>
        <v>8.8280970030004386</v>
      </c>
    </row>
    <row r="305" spans="1:6" x14ac:dyDescent="0.25">
      <c r="A305">
        <v>303</v>
      </c>
      <c r="B305" t="s">
        <v>413</v>
      </c>
      <c r="C305" s="1">
        <f t="shared" si="4"/>
        <v>32.469974323720272</v>
      </c>
      <c r="D305" s="2">
        <f>'Indekserte data'!C305*Vekter!$B$2</f>
        <v>21.531914893617021</v>
      </c>
      <c r="E305" s="2">
        <f>'Indekserte data'!D305*Vekter!$B$3</f>
        <v>5.7618738286198496</v>
      </c>
      <c r="F305" s="2">
        <f>'Indekserte data'!E305*Vekter!$B$4</f>
        <v>5.1761856014834056</v>
      </c>
    </row>
    <row r="306" spans="1:6" x14ac:dyDescent="0.25">
      <c r="A306">
        <v>304</v>
      </c>
      <c r="B306" t="s">
        <v>414</v>
      </c>
      <c r="C306" s="1">
        <f t="shared" si="4"/>
        <v>43.390320170904012</v>
      </c>
      <c r="D306" s="2">
        <f>'Indekserte data'!C306*Vekter!$B$2</f>
        <v>27.829787234042552</v>
      </c>
      <c r="E306" s="2">
        <f>'Indekserte data'!D306*Vekter!$B$3</f>
        <v>7.7995368328638666</v>
      </c>
      <c r="F306" s="2">
        <f>'Indekserte data'!E306*Vekter!$B$4</f>
        <v>7.7609961039975914</v>
      </c>
    </row>
    <row r="307" spans="1:6" x14ac:dyDescent="0.25">
      <c r="A307">
        <v>305</v>
      </c>
      <c r="B307" t="s">
        <v>415</v>
      </c>
      <c r="C307" s="1">
        <f t="shared" si="4"/>
        <v>62.062553462853742</v>
      </c>
      <c r="D307" s="2">
        <f>'Indekserte data'!C307*Vekter!$B$2</f>
        <v>40.170212765957444</v>
      </c>
      <c r="E307" s="2">
        <f>'Indekserte data'!D307*Vekter!$B$3</f>
        <v>11.591019104647579</v>
      </c>
      <c r="F307" s="2">
        <f>'Indekserte data'!E307*Vekter!$B$4</f>
        <v>10.301321592248721</v>
      </c>
    </row>
    <row r="308" spans="1:6" x14ac:dyDescent="0.25">
      <c r="A308">
        <v>306</v>
      </c>
      <c r="B308" t="s">
        <v>416</v>
      </c>
      <c r="C308" s="1">
        <f t="shared" si="4"/>
        <v>46.264253788505108</v>
      </c>
      <c r="D308" s="2">
        <f>'Indekserte data'!C308*Vekter!$B$2</f>
        <v>31.234042553191486</v>
      </c>
      <c r="E308" s="2">
        <f>'Indekserte data'!D308*Vekter!$B$3</f>
        <v>6.7283367588740113</v>
      </c>
      <c r="F308" s="2">
        <f>'Indekserte data'!E308*Vekter!$B$4</f>
        <v>8.3018744764396128</v>
      </c>
    </row>
    <row r="309" spans="1:6" x14ac:dyDescent="0.25">
      <c r="A309">
        <v>307</v>
      </c>
      <c r="B309" t="s">
        <v>417</v>
      </c>
      <c r="C309" s="1">
        <f t="shared" si="4"/>
        <v>30.347017857321131</v>
      </c>
      <c r="D309" s="2">
        <f>'Indekserte data'!C309*Vekter!$B$2</f>
        <v>17.276595744680851</v>
      </c>
      <c r="E309" s="2">
        <f>'Indekserte data'!D309*Vekter!$B$3</f>
        <v>6.4594332058789554</v>
      </c>
      <c r="F309" s="2">
        <f>'Indekserte data'!E309*Vekter!$B$4</f>
        <v>6.6109889067613246</v>
      </c>
    </row>
    <row r="310" spans="1:6" x14ac:dyDescent="0.25">
      <c r="A310">
        <v>308</v>
      </c>
      <c r="B310" t="s">
        <v>418</v>
      </c>
      <c r="C310" s="1">
        <f t="shared" si="4"/>
        <v>52.988434449646725</v>
      </c>
      <c r="D310" s="2">
        <f>'Indekserte data'!C310*Vekter!$B$2</f>
        <v>29.872340425531917</v>
      </c>
      <c r="E310" s="2">
        <f>'Indekserte data'!D310*Vekter!$B$3</f>
        <v>10.388200340684605</v>
      </c>
      <c r="F310" s="2">
        <f>'Indekserte data'!E310*Vekter!$B$4</f>
        <v>12.727893683430205</v>
      </c>
    </row>
    <row r="311" spans="1:6" x14ac:dyDescent="0.25">
      <c r="A311">
        <v>309</v>
      </c>
      <c r="B311" t="s">
        <v>419</v>
      </c>
      <c r="C311" s="1">
        <f t="shared" si="4"/>
        <v>67.977537347720556</v>
      </c>
      <c r="D311" s="2">
        <f>'Indekserte data'!C311*Vekter!$B$2</f>
        <v>41.106382978723396</v>
      </c>
      <c r="E311" s="2">
        <f>'Indekserte data'!D311*Vekter!$B$3</f>
        <v>13.103025464519707</v>
      </c>
      <c r="F311" s="2">
        <f>'Indekserte data'!E311*Vekter!$B$4</f>
        <v>13.768128904477457</v>
      </c>
    </row>
    <row r="312" spans="1:6" x14ac:dyDescent="0.25">
      <c r="A312">
        <v>310</v>
      </c>
      <c r="B312" t="s">
        <v>420</v>
      </c>
      <c r="C312" s="1">
        <f t="shared" si="4"/>
        <v>72.292193510026436</v>
      </c>
      <c r="D312" s="2">
        <f>'Indekserte data'!C312*Vekter!$B$2</f>
        <v>37.87234042553191</v>
      </c>
      <c r="E312" s="2">
        <f>'Indekserte data'!D312*Vekter!$B$3</f>
        <v>20</v>
      </c>
      <c r="F312" s="2">
        <f>'Indekserte data'!E312*Vekter!$B$4</f>
        <v>14.419853084494529</v>
      </c>
    </row>
    <row r="313" spans="1:6" x14ac:dyDescent="0.25">
      <c r="A313">
        <v>311</v>
      </c>
      <c r="B313" t="s">
        <v>421</v>
      </c>
      <c r="C313" s="1">
        <f t="shared" si="4"/>
        <v>62.42659688289941</v>
      </c>
      <c r="D313" s="2">
        <f>'Indekserte data'!C313*Vekter!$B$2</f>
        <v>41.787234042553195</v>
      </c>
      <c r="E313" s="2">
        <f>'Indekserte data'!D313*Vekter!$B$3</f>
        <v>11.834833449496543</v>
      </c>
      <c r="F313" s="2">
        <f>'Indekserte data'!E313*Vekter!$B$4</f>
        <v>8.8045293908496713</v>
      </c>
    </row>
    <row r="314" spans="1:6" x14ac:dyDescent="0.25">
      <c r="A314">
        <v>312</v>
      </c>
      <c r="B314" t="s">
        <v>422</v>
      </c>
      <c r="C314" s="1">
        <f t="shared" si="4"/>
        <v>72.874794135998371</v>
      </c>
      <c r="D314" s="2">
        <f>'Indekserte data'!C314*Vekter!$B$2</f>
        <v>43.574468085106375</v>
      </c>
      <c r="E314" s="2">
        <f>'Indekserte data'!D314*Vekter!$B$3</f>
        <v>12.569058893857514</v>
      </c>
      <c r="F314" s="2">
        <f>'Indekserte data'!E314*Vekter!$B$4</f>
        <v>16.731267157034473</v>
      </c>
    </row>
    <row r="315" spans="1:6" x14ac:dyDescent="0.25">
      <c r="A315">
        <v>313</v>
      </c>
      <c r="B315" t="s">
        <v>423</v>
      </c>
      <c r="C315" s="1">
        <f t="shared" si="4"/>
        <v>44.927968629115568</v>
      </c>
      <c r="D315" s="2">
        <f>'Indekserte data'!C315*Vekter!$B$2</f>
        <v>30.042553191489361</v>
      </c>
      <c r="E315" s="2">
        <f>'Indekserte data'!D315*Vekter!$B$3</f>
        <v>8.8860297842726244</v>
      </c>
      <c r="F315" s="2">
        <f>'Indekserte data'!E315*Vekter!$B$4</f>
        <v>5.9993856533535883</v>
      </c>
    </row>
    <row r="316" spans="1:6" x14ac:dyDescent="0.25">
      <c r="A316">
        <v>314</v>
      </c>
      <c r="B316" t="s">
        <v>424</v>
      </c>
      <c r="C316" s="1">
        <f t="shared" si="4"/>
        <v>24.859137921141944</v>
      </c>
      <c r="D316" s="2">
        <f>'Indekserte data'!C316*Vekter!$B$2</f>
        <v>10.127659574468085</v>
      </c>
      <c r="E316" s="2">
        <f>'Indekserte data'!D316*Vekter!$B$3</f>
        <v>7.2130931320838174</v>
      </c>
      <c r="F316" s="2">
        <f>'Indekserte data'!E316*Vekter!$B$4</f>
        <v>7.5183852145900403</v>
      </c>
    </row>
    <row r="317" spans="1:6" x14ac:dyDescent="0.25">
      <c r="A317">
        <v>315</v>
      </c>
      <c r="B317" t="s">
        <v>427</v>
      </c>
      <c r="C317" s="1">
        <f t="shared" si="4"/>
        <v>39.668711591455128</v>
      </c>
      <c r="D317" s="2">
        <f>'Indekserte data'!C317*Vekter!$B$2</f>
        <v>23.319148936170212</v>
      </c>
      <c r="E317" s="2">
        <f>'Indekserte data'!D317*Vekter!$B$3</f>
        <v>7.1264311040130739</v>
      </c>
      <c r="F317" s="2">
        <f>'Indekserte data'!E317*Vekter!$B$4</f>
        <v>9.2231315512718393</v>
      </c>
    </row>
    <row r="318" spans="1:6" x14ac:dyDescent="0.25">
      <c r="A318">
        <v>316</v>
      </c>
      <c r="B318" t="s">
        <v>428</v>
      </c>
      <c r="C318" s="1">
        <f t="shared" si="4"/>
        <v>70.258665245783035</v>
      </c>
      <c r="D318" s="2">
        <f>'Indekserte data'!C318*Vekter!$B$2</f>
        <v>42.297872340425528</v>
      </c>
      <c r="E318" s="2">
        <f>'Indekserte data'!D318*Vekter!$B$3</f>
        <v>14.535136483805292</v>
      </c>
      <c r="F318" s="2">
        <f>'Indekserte data'!E318*Vekter!$B$4</f>
        <v>13.425656421552219</v>
      </c>
    </row>
    <row r="319" spans="1:6" x14ac:dyDescent="0.25">
      <c r="A319">
        <v>317</v>
      </c>
      <c r="B319" t="s">
        <v>429</v>
      </c>
      <c r="C319" s="1">
        <f t="shared" si="4"/>
        <v>48.130325214580814</v>
      </c>
      <c r="D319" s="2">
        <f>'Indekserte data'!C319*Vekter!$B$2</f>
        <v>28.425531914893618</v>
      </c>
      <c r="E319" s="2">
        <f>'Indekserte data'!D319*Vekter!$B$3</f>
        <v>10.19298368723838</v>
      </c>
      <c r="F319" s="2">
        <f>'Indekserte data'!E319*Vekter!$B$4</f>
        <v>9.511809612448813</v>
      </c>
    </row>
    <row r="320" spans="1:6" x14ac:dyDescent="0.25">
      <c r="A320">
        <v>318</v>
      </c>
      <c r="B320" t="s">
        <v>430</v>
      </c>
      <c r="C320" s="1">
        <f t="shared" si="4"/>
        <v>61.351390419854717</v>
      </c>
      <c r="D320" s="2">
        <f>'Indekserte data'!C320*Vekter!$B$2</f>
        <v>37.87234042553191</v>
      </c>
      <c r="E320" s="2">
        <f>'Indekserte data'!D320*Vekter!$B$3</f>
        <v>11.357200032269269</v>
      </c>
      <c r="F320" s="2">
        <f>'Indekserte data'!E320*Vekter!$B$4</f>
        <v>12.121849962053538</v>
      </c>
    </row>
    <row r="321" spans="1:6" x14ac:dyDescent="0.25">
      <c r="A321">
        <v>319</v>
      </c>
      <c r="B321" t="s">
        <v>431</v>
      </c>
      <c r="C321" s="1">
        <f t="shared" si="4"/>
        <v>57.723556464515383</v>
      </c>
      <c r="D321" s="2">
        <f>'Indekserte data'!C321*Vekter!$B$2</f>
        <v>36.765957446808514</v>
      </c>
      <c r="E321" s="2">
        <f>'Indekserte data'!D321*Vekter!$B$3</f>
        <v>9.9620372123004834</v>
      </c>
      <c r="F321" s="2">
        <f>'Indekserte data'!E321*Vekter!$B$4</f>
        <v>10.995561805406384</v>
      </c>
    </row>
    <row r="322" spans="1:6" x14ac:dyDescent="0.25">
      <c r="A322">
        <v>320</v>
      </c>
      <c r="B322" t="s">
        <v>432</v>
      </c>
      <c r="C322" s="1">
        <f t="shared" si="4"/>
        <v>39.041852401809784</v>
      </c>
      <c r="D322" s="2">
        <f>'Indekserte data'!C322*Vekter!$B$2</f>
        <v>22.638297872340424</v>
      </c>
      <c r="E322" s="2">
        <f>'Indekserte data'!D322*Vekter!$B$3</f>
        <v>5.2591149946623261</v>
      </c>
      <c r="F322" s="2">
        <f>'Indekserte data'!E322*Vekter!$B$4</f>
        <v>11.144439534807034</v>
      </c>
    </row>
    <row r="323" spans="1:6" x14ac:dyDescent="0.25">
      <c r="A323">
        <v>321</v>
      </c>
      <c r="B323" t="s">
        <v>433</v>
      </c>
      <c r="C323" s="1">
        <f t="shared" ref="C323:C386" si="5">SUM(D323:F323)</f>
        <v>31.524336713281983</v>
      </c>
      <c r="D323" s="2">
        <f>'Indekserte data'!C323*Vekter!$B$2</f>
        <v>22.127659574468087</v>
      </c>
      <c r="E323" s="2">
        <f>'Indekserte data'!D323*Vekter!$B$3</f>
        <v>3.2902303908454655</v>
      </c>
      <c r="F323" s="2">
        <f>'Indekserte data'!E323*Vekter!$B$4</f>
        <v>6.1064467479684312</v>
      </c>
    </row>
    <row r="324" spans="1:6" x14ac:dyDescent="0.25">
      <c r="A324">
        <v>322</v>
      </c>
      <c r="B324" t="s">
        <v>434</v>
      </c>
      <c r="C324" s="1">
        <f t="shared" si="5"/>
        <v>32.509158317251249</v>
      </c>
      <c r="D324" s="2">
        <f>'Indekserte data'!C324*Vekter!$B$2</f>
        <v>19.404255319148934</v>
      </c>
      <c r="E324" s="2">
        <f>'Indekserte data'!D324*Vekter!$B$3</f>
        <v>6.3316258995901684</v>
      </c>
      <c r="F324" s="2">
        <f>'Indekserte data'!E324*Vekter!$B$4</f>
        <v>6.7732770985121453</v>
      </c>
    </row>
    <row r="325" spans="1:6" x14ac:dyDescent="0.25">
      <c r="A325">
        <v>323</v>
      </c>
      <c r="B325" t="s">
        <v>435</v>
      </c>
      <c r="C325" s="1">
        <f t="shared" si="5"/>
        <v>17.513411156758274</v>
      </c>
      <c r="D325" s="2">
        <f>'Indekserte data'!C325*Vekter!$B$2</f>
        <v>7.0638297872340443</v>
      </c>
      <c r="E325" s="2">
        <f>'Indekserte data'!D325*Vekter!$B$3</f>
        <v>4.2048257083182365</v>
      </c>
      <c r="F325" s="2">
        <f>'Indekserte data'!E325*Vekter!$B$4</f>
        <v>6.2447556612059918</v>
      </c>
    </row>
    <row r="326" spans="1:6" x14ac:dyDescent="0.25">
      <c r="A326">
        <v>324</v>
      </c>
      <c r="B326" t="s">
        <v>436</v>
      </c>
      <c r="C326" s="1">
        <f t="shared" si="5"/>
        <v>14.621145706447511</v>
      </c>
      <c r="D326" s="2">
        <f>'Indekserte data'!C326*Vekter!$B$2</f>
        <v>8.3404255319148941</v>
      </c>
      <c r="E326" s="2">
        <f>'Indekserte data'!D326*Vekter!$B$3</f>
        <v>2.2411439278939382</v>
      </c>
      <c r="F326" s="2">
        <f>'Indekserte data'!E326*Vekter!$B$4</f>
        <v>4.0395762466386769</v>
      </c>
    </row>
    <row r="327" spans="1:6" x14ac:dyDescent="0.25">
      <c r="A327">
        <v>325</v>
      </c>
      <c r="B327" t="s">
        <v>437</v>
      </c>
      <c r="C327" s="1">
        <f t="shared" si="5"/>
        <v>19.631552583085757</v>
      </c>
      <c r="D327" s="2">
        <f>'Indekserte data'!C327*Vekter!$B$2</f>
        <v>9.3617021276595782</v>
      </c>
      <c r="E327" s="2">
        <f>'Indekserte data'!D327*Vekter!$B$3</f>
        <v>4.1718557670579264</v>
      </c>
      <c r="F327" s="2">
        <f>'Indekserte data'!E327*Vekter!$B$4</f>
        <v>6.0979946883682521</v>
      </c>
    </row>
    <row r="328" spans="1:6" x14ac:dyDescent="0.25">
      <c r="A328">
        <v>326</v>
      </c>
      <c r="B328" t="s">
        <v>438</v>
      </c>
      <c r="C328" s="1">
        <f t="shared" si="5"/>
        <v>39.286580478970478</v>
      </c>
      <c r="D328" s="2">
        <f>'Indekserte data'!C328*Vekter!$B$2</f>
        <v>21.702127659574465</v>
      </c>
      <c r="E328" s="2">
        <f>'Indekserte data'!D328*Vekter!$B$3</f>
        <v>8.6138834083201985</v>
      </c>
      <c r="F328" s="2">
        <f>'Indekserte data'!E328*Vekter!$B$4</f>
        <v>8.9705694110758163</v>
      </c>
    </row>
    <row r="329" spans="1:6" x14ac:dyDescent="0.25">
      <c r="A329">
        <v>327</v>
      </c>
      <c r="B329" t="s">
        <v>439</v>
      </c>
      <c r="C329" s="1">
        <f t="shared" si="5"/>
        <v>35.160035028393764</v>
      </c>
      <c r="D329" s="2">
        <f>'Indekserte data'!C329*Vekter!$B$2</f>
        <v>18.212765957446805</v>
      </c>
      <c r="E329" s="2">
        <f>'Indekserte data'!D329*Vekter!$B$3</f>
        <v>7.0375566548600546</v>
      </c>
      <c r="F329" s="2">
        <f>'Indekserte data'!E329*Vekter!$B$4</f>
        <v>9.9097124160869008</v>
      </c>
    </row>
    <row r="330" spans="1:6" x14ac:dyDescent="0.25">
      <c r="A330">
        <v>328</v>
      </c>
      <c r="B330" t="s">
        <v>440</v>
      </c>
      <c r="C330" s="1">
        <f t="shared" si="5"/>
        <v>53.249956741810443</v>
      </c>
      <c r="D330" s="2">
        <f>'Indekserte data'!C330*Vekter!$B$2</f>
        <v>27.148936170212764</v>
      </c>
      <c r="E330" s="2">
        <f>'Indekserte data'!D330*Vekter!$B$3</f>
        <v>11.40152669605483</v>
      </c>
      <c r="F330" s="2">
        <f>'Indekserte data'!E330*Vekter!$B$4</f>
        <v>14.699493875542849</v>
      </c>
    </row>
    <row r="331" spans="1:6" x14ac:dyDescent="0.25">
      <c r="A331">
        <v>329</v>
      </c>
      <c r="B331" t="s">
        <v>441</v>
      </c>
      <c r="C331" s="1">
        <f t="shared" si="5"/>
        <v>24.637867341480771</v>
      </c>
      <c r="D331" s="2">
        <f>'Indekserte data'!C331*Vekter!$B$2</f>
        <v>14.638297872340422</v>
      </c>
      <c r="E331" s="2">
        <f>'Indekserte data'!D331*Vekter!$B$3</f>
        <v>1.8093842502063269</v>
      </c>
      <c r="F331" s="2">
        <f>'Indekserte data'!E331*Vekter!$B$4</f>
        <v>8.1901852189340243</v>
      </c>
    </row>
    <row r="332" spans="1:6" x14ac:dyDescent="0.25">
      <c r="A332">
        <v>330</v>
      </c>
      <c r="B332" t="s">
        <v>442</v>
      </c>
      <c r="C332" s="1">
        <f t="shared" si="5"/>
        <v>26.303710333487434</v>
      </c>
      <c r="D332" s="2">
        <f>'Indekserte data'!C332*Vekter!$B$2</f>
        <v>6.6382978723404245</v>
      </c>
      <c r="E332" s="2">
        <f>'Indekserte data'!D332*Vekter!$B$3</f>
        <v>4.1089579801297136</v>
      </c>
      <c r="F332" s="2">
        <f>'Indekserte data'!E332*Vekter!$B$4</f>
        <v>15.556454481017296</v>
      </c>
    </row>
    <row r="333" spans="1:6" x14ac:dyDescent="0.25">
      <c r="A333">
        <v>331</v>
      </c>
      <c r="B333" t="s">
        <v>443</v>
      </c>
      <c r="C333" s="1">
        <f t="shared" si="5"/>
        <v>50.853948281753901</v>
      </c>
      <c r="D333" s="2">
        <f>'Indekserte data'!C333*Vekter!$B$2</f>
        <v>25.787234042553191</v>
      </c>
      <c r="E333" s="2">
        <f>'Indekserte data'!D333*Vekter!$B$3</f>
        <v>11.567748126089329</v>
      </c>
      <c r="F333" s="2">
        <f>'Indekserte data'!E333*Vekter!$B$4</f>
        <v>13.498966113111379</v>
      </c>
    </row>
    <row r="334" spans="1:6" x14ac:dyDescent="0.25">
      <c r="A334">
        <v>332</v>
      </c>
      <c r="B334" t="s">
        <v>444</v>
      </c>
      <c r="C334" s="1">
        <f t="shared" si="5"/>
        <v>38.552056455929936</v>
      </c>
      <c r="D334" s="2">
        <f>'Indekserte data'!C334*Vekter!$B$2</f>
        <v>20.340425531914892</v>
      </c>
      <c r="E334" s="2">
        <f>'Indekserte data'!D334*Vekter!$B$3</f>
        <v>7.6840259372494133</v>
      </c>
      <c r="F334" s="2">
        <f>'Indekserte data'!E334*Vekter!$B$4</f>
        <v>10.527604986765631</v>
      </c>
    </row>
    <row r="335" spans="1:6" x14ac:dyDescent="0.25">
      <c r="A335">
        <v>333</v>
      </c>
      <c r="B335" t="s">
        <v>445</v>
      </c>
      <c r="C335" s="1">
        <f t="shared" si="5"/>
        <v>20.532281854198921</v>
      </c>
      <c r="D335" s="2">
        <f>'Indekserte data'!C335*Vekter!$B$2</f>
        <v>6.8085106382978688</v>
      </c>
      <c r="E335" s="2">
        <f>'Indekserte data'!D335*Vekter!$B$3</f>
        <v>7.1855583290121787</v>
      </c>
      <c r="F335" s="2">
        <f>'Indekserte data'!E335*Vekter!$B$4</f>
        <v>6.5382128868888749</v>
      </c>
    </row>
    <row r="336" spans="1:6" x14ac:dyDescent="0.25">
      <c r="A336">
        <v>334</v>
      </c>
      <c r="B336" t="s">
        <v>446</v>
      </c>
      <c r="C336" s="1">
        <f t="shared" si="5"/>
        <v>47.219389139486353</v>
      </c>
      <c r="D336" s="2">
        <f>'Indekserte data'!C336*Vekter!$B$2</f>
        <v>30.808510638297872</v>
      </c>
      <c r="E336" s="2">
        <f>'Indekserte data'!D336*Vekter!$B$3</f>
        <v>7.14818184684896</v>
      </c>
      <c r="F336" s="2">
        <f>'Indekserte data'!E336*Vekter!$B$4</f>
        <v>9.2626966543395231</v>
      </c>
    </row>
    <row r="337" spans="1:6" x14ac:dyDescent="0.25">
      <c r="A337">
        <v>335</v>
      </c>
      <c r="B337" t="s">
        <v>447</v>
      </c>
      <c r="C337" s="1">
        <f t="shared" si="5"/>
        <v>40.949356859209175</v>
      </c>
      <c r="D337" s="2">
        <f>'Indekserte data'!C337*Vekter!$B$2</f>
        <v>24.51063829787234</v>
      </c>
      <c r="E337" s="2">
        <f>'Indekserte data'!D337*Vekter!$B$3</f>
        <v>8.2850061931129844</v>
      </c>
      <c r="F337" s="2">
        <f>'Indekserte data'!E337*Vekter!$B$4</f>
        <v>8.1537123682238484</v>
      </c>
    </row>
    <row r="338" spans="1:6" x14ac:dyDescent="0.25">
      <c r="A338">
        <v>336</v>
      </c>
      <c r="B338" t="s">
        <v>286</v>
      </c>
      <c r="C338" s="1">
        <f t="shared" si="5"/>
        <v>66.68905803071263</v>
      </c>
      <c r="D338" s="2">
        <f>'Indekserte data'!C338*Vekter!$B$2</f>
        <v>42.553191489361701</v>
      </c>
      <c r="E338" s="2">
        <f>'Indekserte data'!D338*Vekter!$B$3</f>
        <v>12.476805275781876</v>
      </c>
      <c r="F338" s="2">
        <f>'Indekserte data'!E338*Vekter!$B$4</f>
        <v>11.659061265569045</v>
      </c>
    </row>
    <row r="339" spans="1:6" x14ac:dyDescent="0.25">
      <c r="A339">
        <v>337</v>
      </c>
      <c r="B339" t="s">
        <v>287</v>
      </c>
      <c r="C339" s="1">
        <f t="shared" si="5"/>
        <v>53.82596856310937</v>
      </c>
      <c r="D339" s="2">
        <f>'Indekserte data'!C339*Vekter!$B$2</f>
        <v>35.148936170212764</v>
      </c>
      <c r="E339" s="2">
        <f>'Indekserte data'!D339*Vekter!$B$3</f>
        <v>8.2252285212691003</v>
      </c>
      <c r="F339" s="2">
        <f>'Indekserte data'!E339*Vekter!$B$4</f>
        <v>10.451803871627508</v>
      </c>
    </row>
    <row r="340" spans="1:6" x14ac:dyDescent="0.25">
      <c r="A340">
        <v>338</v>
      </c>
      <c r="B340" t="s">
        <v>288</v>
      </c>
      <c r="C340" s="1">
        <f t="shared" si="5"/>
        <v>10.231032341157391</v>
      </c>
      <c r="D340" s="2">
        <f>'Indekserte data'!C340*Vekter!$B$2</f>
        <v>8.9361702127659584</v>
      </c>
      <c r="E340" s="2">
        <f>'Indekserte data'!D340*Vekter!$B$3</f>
        <v>1.2948621283914321</v>
      </c>
      <c r="F340" s="2">
        <f>'Indekserte data'!E340*Vekter!$B$4</f>
        <v>0</v>
      </c>
    </row>
    <row r="341" spans="1:6" x14ac:dyDescent="0.25">
      <c r="A341">
        <v>339</v>
      </c>
      <c r="B341" t="s">
        <v>289</v>
      </c>
      <c r="C341" s="1">
        <f t="shared" si="5"/>
        <v>32.402629409849396</v>
      </c>
      <c r="D341" s="2">
        <f>'Indekserte data'!C341*Vekter!$B$2</f>
        <v>18.212765957446805</v>
      </c>
      <c r="E341" s="2">
        <f>'Indekserte data'!D341*Vekter!$B$3</f>
        <v>7.1085146943589796</v>
      </c>
      <c r="F341" s="2">
        <f>'Indekserte data'!E341*Vekter!$B$4</f>
        <v>7.0813487580436121</v>
      </c>
    </row>
    <row r="342" spans="1:6" x14ac:dyDescent="0.25">
      <c r="A342">
        <v>340</v>
      </c>
      <c r="B342" t="s">
        <v>290</v>
      </c>
      <c r="C342" s="1">
        <f t="shared" si="5"/>
        <v>47.625991965480772</v>
      </c>
      <c r="D342" s="2">
        <f>'Indekserte data'!C342*Vekter!$B$2</f>
        <v>27.829787234042552</v>
      </c>
      <c r="E342" s="2">
        <f>'Indekserte data'!D342*Vekter!$B$3</f>
        <v>9.5364303161329058</v>
      </c>
      <c r="F342" s="2">
        <f>'Indekserte data'!E342*Vekter!$B$4</f>
        <v>10.259774415305317</v>
      </c>
    </row>
    <row r="343" spans="1:6" x14ac:dyDescent="0.25">
      <c r="A343">
        <v>341</v>
      </c>
      <c r="B343" t="s">
        <v>291</v>
      </c>
      <c r="C343" s="1">
        <f t="shared" si="5"/>
        <v>18.565926664535841</v>
      </c>
      <c r="D343" s="2">
        <f>'Indekserte data'!C343*Vekter!$B$2</f>
        <v>7.9999999999999964</v>
      </c>
      <c r="E343" s="2">
        <f>'Indekserte data'!D343*Vekter!$B$3</f>
        <v>4.8609638589600941</v>
      </c>
      <c r="F343" s="2">
        <f>'Indekserte data'!E343*Vekter!$B$4</f>
        <v>5.7049628055757502</v>
      </c>
    </row>
    <row r="344" spans="1:6" x14ac:dyDescent="0.25">
      <c r="A344">
        <v>342</v>
      </c>
      <c r="B344" t="s">
        <v>292</v>
      </c>
      <c r="C344" s="1">
        <f t="shared" si="5"/>
        <v>24.749613532998268</v>
      </c>
      <c r="D344" s="2">
        <f>'Indekserte data'!C344*Vekter!$B$2</f>
        <v>5.7021276595744723</v>
      </c>
      <c r="E344" s="2">
        <f>'Indekserte data'!D344*Vekter!$B$3</f>
        <v>9.2473927421122095</v>
      </c>
      <c r="F344" s="2">
        <f>'Indekserte data'!E344*Vekter!$B$4</f>
        <v>9.8000931313115842</v>
      </c>
    </row>
    <row r="345" spans="1:6" x14ac:dyDescent="0.25">
      <c r="A345">
        <v>343</v>
      </c>
      <c r="B345" t="s">
        <v>293</v>
      </c>
      <c r="C345" s="1">
        <f t="shared" si="5"/>
        <v>33.978140833316182</v>
      </c>
      <c r="D345" s="2">
        <f>'Indekserte data'!C345*Vekter!$B$2</f>
        <v>14.723404255319153</v>
      </c>
      <c r="E345" s="2">
        <f>'Indekserte data'!D345*Vekter!$B$3</f>
        <v>9.939158293823116</v>
      </c>
      <c r="F345" s="2">
        <f>'Indekserte data'!E345*Vekter!$B$4</f>
        <v>9.315578284173915</v>
      </c>
    </row>
    <row r="346" spans="1:6" x14ac:dyDescent="0.25">
      <c r="A346">
        <v>344</v>
      </c>
      <c r="B346" t="s">
        <v>294</v>
      </c>
      <c r="C346" s="1">
        <f t="shared" si="5"/>
        <v>50.529281704501507</v>
      </c>
      <c r="D346" s="2">
        <f>'Indekserte data'!C346*Vekter!$B$2</f>
        <v>30.042553191489361</v>
      </c>
      <c r="E346" s="2">
        <f>'Indekserte data'!D346*Vekter!$B$3</f>
        <v>8.3705267521544098</v>
      </c>
      <c r="F346" s="2">
        <f>'Indekserte data'!E346*Vekter!$B$4</f>
        <v>12.116201760857736</v>
      </c>
    </row>
    <row r="347" spans="1:6" x14ac:dyDescent="0.25">
      <c r="A347">
        <v>345</v>
      </c>
      <c r="B347" t="s">
        <v>295</v>
      </c>
      <c r="C347" s="1">
        <f t="shared" si="5"/>
        <v>37.141874565204581</v>
      </c>
      <c r="D347" s="2">
        <f>'Indekserte data'!C347*Vekter!$B$2</f>
        <v>21.446808510638299</v>
      </c>
      <c r="E347" s="2">
        <f>'Indekserte data'!D347*Vekter!$B$3</f>
        <v>10.387859039830831</v>
      </c>
      <c r="F347" s="2">
        <f>'Indekserte data'!E347*Vekter!$B$4</f>
        <v>5.3072070147354511</v>
      </c>
    </row>
    <row r="348" spans="1:6" x14ac:dyDescent="0.25">
      <c r="A348">
        <v>346</v>
      </c>
      <c r="B348" t="s">
        <v>296</v>
      </c>
      <c r="C348" s="1">
        <f t="shared" si="5"/>
        <v>51.143791636505718</v>
      </c>
      <c r="D348" s="2">
        <f>'Indekserte data'!C348*Vekter!$B$2</f>
        <v>34.382978723404257</v>
      </c>
      <c r="E348" s="2">
        <f>'Indekserte data'!D348*Vekter!$B$3</f>
        <v>6.7576825866072543</v>
      </c>
      <c r="F348" s="2">
        <f>'Indekserte data'!E348*Vekter!$B$4</f>
        <v>10.003130326494208</v>
      </c>
    </row>
    <row r="349" spans="1:6" x14ac:dyDescent="0.25">
      <c r="A349">
        <v>347</v>
      </c>
      <c r="B349" t="s">
        <v>297</v>
      </c>
      <c r="C349" s="1">
        <f t="shared" si="5"/>
        <v>29.50754215366198</v>
      </c>
      <c r="D349" s="2">
        <f>'Indekserte data'!C349*Vekter!$B$2</f>
        <v>16.340425531914892</v>
      </c>
      <c r="E349" s="2">
        <f>'Indekserte data'!D349*Vekter!$B$3</f>
        <v>5.0376918572160836</v>
      </c>
      <c r="F349" s="2">
        <f>'Indekserte data'!E349*Vekter!$B$4</f>
        <v>8.1294247645310005</v>
      </c>
    </row>
    <row r="350" spans="1:6" x14ac:dyDescent="0.25">
      <c r="A350">
        <v>348</v>
      </c>
      <c r="B350" t="s">
        <v>298</v>
      </c>
      <c r="C350" s="1">
        <f t="shared" si="5"/>
        <v>22.471089003461131</v>
      </c>
      <c r="D350" s="2">
        <f>'Indekserte data'!C350*Vekter!$B$2</f>
        <v>11.404255319148936</v>
      </c>
      <c r="E350" s="2">
        <f>'Indekserte data'!D350*Vekter!$B$3</f>
        <v>5.0475714742566824</v>
      </c>
      <c r="F350" s="2">
        <f>'Indekserte data'!E350*Vekter!$B$4</f>
        <v>6.0192622100555129</v>
      </c>
    </row>
    <row r="351" spans="1:6" x14ac:dyDescent="0.25">
      <c r="A351">
        <v>349</v>
      </c>
      <c r="B351" t="s">
        <v>299</v>
      </c>
      <c r="C351" s="1">
        <f t="shared" si="5"/>
        <v>20.482108834911465</v>
      </c>
      <c r="D351" s="2">
        <f>'Indekserte data'!C351*Vekter!$B$2</f>
        <v>9.3617021276595782</v>
      </c>
      <c r="E351" s="2">
        <f>'Indekserte data'!D351*Vekter!$B$3</f>
        <v>4.7254396901799343</v>
      </c>
      <c r="F351" s="2">
        <f>'Indekserte data'!E351*Vekter!$B$4</f>
        <v>6.3949670170719521</v>
      </c>
    </row>
    <row r="352" spans="1:6" x14ac:dyDescent="0.25">
      <c r="A352">
        <v>350</v>
      </c>
      <c r="B352" t="s">
        <v>300</v>
      </c>
      <c r="C352" s="1">
        <f t="shared" si="5"/>
        <v>35.614646257034124</v>
      </c>
      <c r="D352" s="2">
        <f>'Indekserte data'!C352*Vekter!$B$2</f>
        <v>17.531914893617017</v>
      </c>
      <c r="E352" s="2">
        <f>'Indekserte data'!D352*Vekter!$B$3</f>
        <v>8.6512527456944994</v>
      </c>
      <c r="F352" s="2">
        <f>'Indekserte data'!E352*Vekter!$B$4</f>
        <v>9.4314786177226093</v>
      </c>
    </row>
    <row r="353" spans="1:6" x14ac:dyDescent="0.25">
      <c r="A353">
        <v>351</v>
      </c>
      <c r="B353" t="s">
        <v>301</v>
      </c>
      <c r="C353" s="1">
        <f t="shared" si="5"/>
        <v>44.829353365078269</v>
      </c>
      <c r="D353" s="2">
        <f>'Indekserte data'!C353*Vekter!$B$2</f>
        <v>23.404255319148934</v>
      </c>
      <c r="E353" s="2">
        <f>'Indekserte data'!D353*Vekter!$B$3</f>
        <v>7.247944881950878</v>
      </c>
      <c r="F353" s="2">
        <f>'Indekserte data'!E353*Vekter!$B$4</f>
        <v>14.177153163978454</v>
      </c>
    </row>
    <row r="354" spans="1:6" x14ac:dyDescent="0.25">
      <c r="A354">
        <v>352</v>
      </c>
      <c r="B354" t="s">
        <v>302</v>
      </c>
      <c r="C354" s="1">
        <f t="shared" si="5"/>
        <v>56.596917212287515</v>
      </c>
      <c r="D354" s="2">
        <f>'Indekserte data'!C354*Vekter!$B$2</f>
        <v>35.404255319148938</v>
      </c>
      <c r="E354" s="2">
        <f>'Indekserte data'!D354*Vekter!$B$3</f>
        <v>8.732924219232622</v>
      </c>
      <c r="F354" s="2">
        <f>'Indekserte data'!E354*Vekter!$B$4</f>
        <v>12.459737673905956</v>
      </c>
    </row>
    <row r="355" spans="1:6" x14ac:dyDescent="0.25">
      <c r="A355">
        <v>353</v>
      </c>
      <c r="B355" t="s">
        <v>303</v>
      </c>
      <c r="C355" s="1">
        <f t="shared" si="5"/>
        <v>18.028039697968211</v>
      </c>
      <c r="D355" s="2">
        <f>'Indekserte data'!C355*Vekter!$B$2</f>
        <v>2.5531914893617</v>
      </c>
      <c r="E355" s="2">
        <f>'Indekserte data'!D355*Vekter!$B$3</f>
        <v>5.9685035521554859</v>
      </c>
      <c r="F355" s="2">
        <f>'Indekserte data'!E355*Vekter!$B$4</f>
        <v>9.5063446564510254</v>
      </c>
    </row>
    <row r="356" spans="1:6" x14ac:dyDescent="0.25">
      <c r="A356">
        <v>354</v>
      </c>
      <c r="B356" t="s">
        <v>304</v>
      </c>
      <c r="C356" s="1">
        <f t="shared" si="5"/>
        <v>23.851167677093173</v>
      </c>
      <c r="D356" s="2">
        <f>'Indekserte data'!C356*Vekter!$B$2</f>
        <v>3.6595744680851054</v>
      </c>
      <c r="E356" s="2">
        <f>'Indekserte data'!D356*Vekter!$B$3</f>
        <v>9.0219952796808141</v>
      </c>
      <c r="F356" s="2">
        <f>'Indekserte data'!E356*Vekter!$B$4</f>
        <v>11.169597929327253</v>
      </c>
    </row>
    <row r="357" spans="1:6" x14ac:dyDescent="0.25">
      <c r="A357">
        <v>355</v>
      </c>
      <c r="B357" t="s">
        <v>305</v>
      </c>
      <c r="C357" s="1">
        <f t="shared" si="5"/>
        <v>11.021345641682689</v>
      </c>
      <c r="D357" s="2">
        <f>'Indekserte data'!C357*Vekter!$B$2</f>
        <v>2.8085106382978751</v>
      </c>
      <c r="E357" s="2">
        <f>'Indekserte data'!D357*Vekter!$B$3</f>
        <v>4.5667057857855271</v>
      </c>
      <c r="F357" s="2">
        <f>'Indekserte data'!E357*Vekter!$B$4</f>
        <v>3.6461292175992868</v>
      </c>
    </row>
    <row r="358" spans="1:6" x14ac:dyDescent="0.25">
      <c r="A358">
        <v>356</v>
      </c>
      <c r="B358" t="s">
        <v>306</v>
      </c>
      <c r="C358" s="1">
        <f t="shared" si="5"/>
        <v>29.662823041517171</v>
      </c>
      <c r="D358" s="2">
        <f>'Indekserte data'!C358*Vekter!$B$2</f>
        <v>16.340425531914892</v>
      </c>
      <c r="E358" s="2">
        <f>'Indekserte data'!D358*Vekter!$B$3</f>
        <v>5.5715271373062336</v>
      </c>
      <c r="F358" s="2">
        <f>'Indekserte data'!E358*Vekter!$B$4</f>
        <v>7.7508703722960437</v>
      </c>
    </row>
    <row r="359" spans="1:6" x14ac:dyDescent="0.25">
      <c r="A359">
        <v>357</v>
      </c>
      <c r="B359" t="s">
        <v>307</v>
      </c>
      <c r="C359" s="1">
        <f t="shared" si="5"/>
        <v>28.878431417597817</v>
      </c>
      <c r="D359" s="2">
        <f>'Indekserte data'!C359*Vekter!$B$2</f>
        <v>13.191489361702127</v>
      </c>
      <c r="E359" s="2">
        <f>'Indekserte data'!D359*Vekter!$B$3</f>
        <v>5.8782229965403303</v>
      </c>
      <c r="F359" s="2">
        <f>'Indekserte data'!E359*Vekter!$B$4</f>
        <v>9.8087190593553633</v>
      </c>
    </row>
    <row r="360" spans="1:6" x14ac:dyDescent="0.25">
      <c r="A360">
        <v>358</v>
      </c>
      <c r="B360" t="s">
        <v>308</v>
      </c>
      <c r="C360" s="1">
        <f t="shared" si="5"/>
        <v>22.281182370754021</v>
      </c>
      <c r="D360" s="2">
        <f>'Indekserte data'!C360*Vekter!$B$2</f>
        <v>10.212765957446807</v>
      </c>
      <c r="E360" s="2">
        <f>'Indekserte data'!D360*Vekter!$B$3</f>
        <v>3.0003038099549202</v>
      </c>
      <c r="F360" s="2">
        <f>'Indekserte data'!E360*Vekter!$B$4</f>
        <v>9.0681126033522936</v>
      </c>
    </row>
    <row r="361" spans="1:6" x14ac:dyDescent="0.25">
      <c r="A361">
        <v>359</v>
      </c>
      <c r="B361" t="s">
        <v>309</v>
      </c>
      <c r="C361" s="1">
        <f t="shared" si="5"/>
        <v>41.399780593626097</v>
      </c>
      <c r="D361" s="2">
        <f>'Indekserte data'!C361*Vekter!$B$2</f>
        <v>25.276595744680851</v>
      </c>
      <c r="E361" s="2">
        <f>'Indekserte data'!D361*Vekter!$B$3</f>
        <v>7.2426508176609108</v>
      </c>
      <c r="F361" s="2">
        <f>'Indekserte data'!E361*Vekter!$B$4</f>
        <v>8.8805340312843324</v>
      </c>
    </row>
    <row r="362" spans="1:6" x14ac:dyDescent="0.25">
      <c r="A362">
        <v>360</v>
      </c>
      <c r="B362" t="s">
        <v>310</v>
      </c>
      <c r="C362" s="1">
        <f t="shared" si="5"/>
        <v>54.569440840862001</v>
      </c>
      <c r="D362" s="2">
        <f>'Indekserte data'!C362*Vekter!$B$2</f>
        <v>32.51063829787234</v>
      </c>
      <c r="E362" s="2">
        <f>'Indekserte data'!D362*Vekter!$B$3</f>
        <v>8.3613345461015953</v>
      </c>
      <c r="F362" s="2">
        <f>'Indekserte data'!E362*Vekter!$B$4</f>
        <v>13.697467996888063</v>
      </c>
    </row>
    <row r="363" spans="1:6" x14ac:dyDescent="0.25">
      <c r="A363">
        <v>361</v>
      </c>
      <c r="B363" t="s">
        <v>311</v>
      </c>
      <c r="C363" s="1">
        <f t="shared" si="5"/>
        <v>36.145917512190685</v>
      </c>
      <c r="D363" s="2">
        <f>'Indekserte data'!C363*Vekter!$B$2</f>
        <v>21.446808510638299</v>
      </c>
      <c r="E363" s="2">
        <f>'Indekserte data'!D363*Vekter!$B$3</f>
        <v>4.3928374801771017</v>
      </c>
      <c r="F363" s="2">
        <f>'Indekserte data'!E363*Vekter!$B$4</f>
        <v>10.306271521375285</v>
      </c>
    </row>
    <row r="364" spans="1:6" x14ac:dyDescent="0.25">
      <c r="A364">
        <v>362</v>
      </c>
      <c r="B364" t="s">
        <v>312</v>
      </c>
      <c r="C364" s="1">
        <f t="shared" si="5"/>
        <v>26.566534221644709</v>
      </c>
      <c r="D364" s="2">
        <f>'Indekserte data'!C364*Vekter!$B$2</f>
        <v>9.1914893617021249</v>
      </c>
      <c r="E364" s="2">
        <f>'Indekserte data'!D364*Vekter!$B$3</f>
        <v>4.8124131483194139</v>
      </c>
      <c r="F364" s="2">
        <f>'Indekserte data'!E364*Vekter!$B$4</f>
        <v>12.562631711623169</v>
      </c>
    </row>
    <row r="365" spans="1:6" x14ac:dyDescent="0.25">
      <c r="A365">
        <v>363</v>
      </c>
      <c r="B365" t="s">
        <v>313</v>
      </c>
      <c r="C365" s="1">
        <f t="shared" si="5"/>
        <v>28.518112039610671</v>
      </c>
      <c r="D365" s="2">
        <f>'Indekserte data'!C365*Vekter!$B$2</f>
        <v>10.212765957446807</v>
      </c>
      <c r="E365" s="2">
        <f>'Indekserte data'!D365*Vekter!$B$3</f>
        <v>8.0976401156519753</v>
      </c>
      <c r="F365" s="2">
        <f>'Indekserte data'!E365*Vekter!$B$4</f>
        <v>10.207705966511888</v>
      </c>
    </row>
    <row r="366" spans="1:6" x14ac:dyDescent="0.25">
      <c r="A366">
        <v>364</v>
      </c>
      <c r="B366" t="s">
        <v>314</v>
      </c>
      <c r="C366" s="1">
        <f t="shared" si="5"/>
        <v>21.372147023069942</v>
      </c>
      <c r="D366" s="2">
        <f>'Indekserte data'!C366*Vekter!$B$2</f>
        <v>9.6170212765957448</v>
      </c>
      <c r="E366" s="2">
        <f>'Indekserte data'!D366*Vekter!$B$3</f>
        <v>5.0947172341936611</v>
      </c>
      <c r="F366" s="2">
        <f>'Indekserte data'!E366*Vekter!$B$4</f>
        <v>6.6604085122805374</v>
      </c>
    </row>
    <row r="367" spans="1:6" x14ac:dyDescent="0.25">
      <c r="A367">
        <v>365</v>
      </c>
      <c r="B367" t="s">
        <v>315</v>
      </c>
      <c r="C367" s="1">
        <f t="shared" si="5"/>
        <v>30.494620880330132</v>
      </c>
      <c r="D367" s="2">
        <f>'Indekserte data'!C367*Vekter!$B$2</f>
        <v>18.638297872340424</v>
      </c>
      <c r="E367" s="2">
        <f>'Indekserte data'!D367*Vekter!$B$3</f>
        <v>4.6606981248655872</v>
      </c>
      <c r="F367" s="2">
        <f>'Indekserte data'!E367*Vekter!$B$4</f>
        <v>7.1956248831241227</v>
      </c>
    </row>
    <row r="368" spans="1:6" x14ac:dyDescent="0.25">
      <c r="A368">
        <v>366</v>
      </c>
      <c r="B368" t="s">
        <v>316</v>
      </c>
      <c r="C368" s="1">
        <f t="shared" si="5"/>
        <v>30.217916829827214</v>
      </c>
      <c r="D368" s="2">
        <f>'Indekserte data'!C368*Vekter!$B$2</f>
        <v>16.936170212765955</v>
      </c>
      <c r="E368" s="2">
        <f>'Indekserte data'!D368*Vekter!$B$3</f>
        <v>3.786292874623939</v>
      </c>
      <c r="F368" s="2">
        <f>'Indekserte data'!E368*Vekter!$B$4</f>
        <v>9.49545374243732</v>
      </c>
    </row>
    <row r="369" spans="1:6" x14ac:dyDescent="0.25">
      <c r="A369">
        <v>367</v>
      </c>
      <c r="B369" t="s">
        <v>317</v>
      </c>
      <c r="C369" s="1">
        <f t="shared" si="5"/>
        <v>36.183732452303232</v>
      </c>
      <c r="D369" s="2">
        <f>'Indekserte data'!C369*Vekter!$B$2</f>
        <v>20.340425531914892</v>
      </c>
      <c r="E369" s="2">
        <f>'Indekserte data'!D369*Vekter!$B$3</f>
        <v>8.4616182940030082</v>
      </c>
      <c r="F369" s="2">
        <f>'Indekserte data'!E369*Vekter!$B$4</f>
        <v>7.3816886263853334</v>
      </c>
    </row>
    <row r="370" spans="1:6" x14ac:dyDescent="0.25">
      <c r="A370">
        <v>368</v>
      </c>
      <c r="B370" t="s">
        <v>318</v>
      </c>
      <c r="C370" s="1">
        <f t="shared" si="5"/>
        <v>27.822530497307682</v>
      </c>
      <c r="D370" s="2">
        <f>'Indekserte data'!C370*Vekter!$B$2</f>
        <v>19.23404255319149</v>
      </c>
      <c r="E370" s="2">
        <f>'Indekserte data'!D370*Vekter!$B$3</f>
        <v>4.9329792732090887</v>
      </c>
      <c r="F370" s="2">
        <f>'Indekserte data'!E370*Vekter!$B$4</f>
        <v>3.6555086709071052</v>
      </c>
    </row>
    <row r="371" spans="1:6" x14ac:dyDescent="0.25">
      <c r="A371">
        <v>369</v>
      </c>
      <c r="B371" t="s">
        <v>319</v>
      </c>
      <c r="C371" s="1">
        <f t="shared" si="5"/>
        <v>10.843221397916723</v>
      </c>
      <c r="D371" s="2">
        <f>'Indekserte data'!C371*Vekter!$B$2</f>
        <v>6.6382978723404245</v>
      </c>
      <c r="E371" s="2">
        <f>'Indekserte data'!D371*Vekter!$B$3</f>
        <v>2.8524730967992613</v>
      </c>
      <c r="F371" s="2">
        <f>'Indekserte data'!E371*Vekter!$B$4</f>
        <v>1.3524504287770385</v>
      </c>
    </row>
    <row r="372" spans="1:6" x14ac:dyDescent="0.25">
      <c r="A372">
        <v>370</v>
      </c>
      <c r="B372" t="s">
        <v>320</v>
      </c>
      <c r="C372" s="1">
        <f t="shared" si="5"/>
        <v>23.621154009394086</v>
      </c>
      <c r="D372" s="2">
        <f>'Indekserte data'!C372*Vekter!$B$2</f>
        <v>7.7446808510638299</v>
      </c>
      <c r="E372" s="2">
        <f>'Indekserte data'!D372*Vekter!$B$3</f>
        <v>6.868319833381344</v>
      </c>
      <c r="F372" s="2">
        <f>'Indekserte data'!E372*Vekter!$B$4</f>
        <v>9.0081533249489123</v>
      </c>
    </row>
    <row r="373" spans="1:6" x14ac:dyDescent="0.25">
      <c r="A373">
        <v>371</v>
      </c>
      <c r="B373" t="s">
        <v>321</v>
      </c>
      <c r="C373" s="1">
        <f t="shared" si="5"/>
        <v>28.192254161068199</v>
      </c>
      <c r="D373" s="2">
        <f>'Indekserte data'!C373*Vekter!$B$2</f>
        <v>18.553191489361701</v>
      </c>
      <c r="E373" s="2">
        <f>'Indekserte data'!D373*Vekter!$B$3</f>
        <v>3.7505641790591628</v>
      </c>
      <c r="F373" s="2">
        <f>'Indekserte data'!E373*Vekter!$B$4</f>
        <v>5.8884984926473356</v>
      </c>
    </row>
    <row r="374" spans="1:6" x14ac:dyDescent="0.25">
      <c r="A374">
        <v>372</v>
      </c>
      <c r="B374" t="s">
        <v>322</v>
      </c>
      <c r="C374" s="1">
        <f t="shared" si="5"/>
        <v>51.021982218728475</v>
      </c>
      <c r="D374" s="2">
        <f>'Indekserte data'!C374*Vekter!$B$2</f>
        <v>28.76595744680851</v>
      </c>
      <c r="E374" s="2">
        <f>'Indekserte data'!D374*Vekter!$B$3</f>
        <v>9.4034542022740002</v>
      </c>
      <c r="F374" s="2">
        <f>'Indekserte data'!E374*Vekter!$B$4</f>
        <v>12.852570569645962</v>
      </c>
    </row>
    <row r="375" spans="1:6" x14ac:dyDescent="0.25">
      <c r="A375">
        <v>373</v>
      </c>
      <c r="B375" t="s">
        <v>323</v>
      </c>
      <c r="C375" s="1">
        <f t="shared" si="5"/>
        <v>50.060261913793006</v>
      </c>
      <c r="D375" s="2">
        <f>'Indekserte data'!C375*Vekter!$B$2</f>
        <v>29.787234042553187</v>
      </c>
      <c r="E375" s="2">
        <f>'Indekserte data'!D375*Vekter!$B$3</f>
        <v>9.3663250178991913</v>
      </c>
      <c r="F375" s="2">
        <f>'Indekserte data'!E375*Vekter!$B$4</f>
        <v>10.906702853340626</v>
      </c>
    </row>
    <row r="376" spans="1:6" x14ac:dyDescent="0.25">
      <c r="A376">
        <v>374</v>
      </c>
      <c r="B376" t="s">
        <v>324</v>
      </c>
      <c r="C376" s="1">
        <f t="shared" si="5"/>
        <v>41.128073798348048</v>
      </c>
      <c r="D376" s="2">
        <f>'Indekserte data'!C376*Vekter!$B$2</f>
        <v>25.617021276595743</v>
      </c>
      <c r="E376" s="2">
        <f>'Indekserte data'!D376*Vekter!$B$3</f>
        <v>7.6879350533178048</v>
      </c>
      <c r="F376" s="2">
        <f>'Indekserte data'!E376*Vekter!$B$4</f>
        <v>7.8231174684344982</v>
      </c>
    </row>
    <row r="377" spans="1:6" x14ac:dyDescent="0.25">
      <c r="A377">
        <v>375</v>
      </c>
      <c r="B377" t="s">
        <v>325</v>
      </c>
      <c r="C377" s="1">
        <f t="shared" si="5"/>
        <v>27.865432866328927</v>
      </c>
      <c r="D377" s="2">
        <f>'Indekserte data'!C377*Vekter!$B$2</f>
        <v>18.978723404255323</v>
      </c>
      <c r="E377" s="2">
        <f>'Indekserte data'!D377*Vekter!$B$3</f>
        <v>2.8477279659095558</v>
      </c>
      <c r="F377" s="2">
        <f>'Indekserte data'!E377*Vekter!$B$4</f>
        <v>6.0389814961640473</v>
      </c>
    </row>
    <row r="378" spans="1:6" x14ac:dyDescent="0.25">
      <c r="A378">
        <v>376</v>
      </c>
      <c r="B378" t="s">
        <v>326</v>
      </c>
      <c r="C378" s="1">
        <f t="shared" si="5"/>
        <v>42.738768410544537</v>
      </c>
      <c r="D378" s="2">
        <f>'Indekserte data'!C378*Vekter!$B$2</f>
        <v>25.446808510638299</v>
      </c>
      <c r="E378" s="2">
        <f>'Indekserte data'!D378*Vekter!$B$3</f>
        <v>8.0496973217029133</v>
      </c>
      <c r="F378" s="2">
        <f>'Indekserte data'!E378*Vekter!$B$4</f>
        <v>9.2422625782033236</v>
      </c>
    </row>
    <row r="379" spans="1:6" x14ac:dyDescent="0.25">
      <c r="A379">
        <v>377</v>
      </c>
      <c r="B379" t="s">
        <v>327</v>
      </c>
      <c r="C379" s="1">
        <f t="shared" si="5"/>
        <v>51.535962000328844</v>
      </c>
      <c r="D379" s="2">
        <f>'Indekserte data'!C379*Vekter!$B$2</f>
        <v>32.680851063829785</v>
      </c>
      <c r="E379" s="2">
        <f>'Indekserte data'!D379*Vekter!$B$3</f>
        <v>10.233176791329198</v>
      </c>
      <c r="F379" s="2">
        <f>'Indekserte data'!E379*Vekter!$B$4</f>
        <v>8.6219341451698579</v>
      </c>
    </row>
    <row r="380" spans="1:6" x14ac:dyDescent="0.25">
      <c r="A380">
        <v>378</v>
      </c>
      <c r="B380" t="s">
        <v>328</v>
      </c>
      <c r="C380" s="1">
        <f t="shared" si="5"/>
        <v>27.519483853028355</v>
      </c>
      <c r="D380" s="2">
        <f>'Indekserte data'!C380*Vekter!$B$2</f>
        <v>19.829787234042552</v>
      </c>
      <c r="E380" s="2">
        <f>'Indekserte data'!D380*Vekter!$B$3</f>
        <v>4.9812609838218016</v>
      </c>
      <c r="F380" s="2">
        <f>'Indekserte data'!E380*Vekter!$B$4</f>
        <v>2.7084356351639998</v>
      </c>
    </row>
    <row r="381" spans="1:6" x14ac:dyDescent="0.25">
      <c r="A381">
        <v>379</v>
      </c>
      <c r="B381" t="s">
        <v>329</v>
      </c>
      <c r="C381" s="1">
        <f t="shared" si="5"/>
        <v>22.331451075715805</v>
      </c>
      <c r="D381" s="2">
        <f>'Indekserte data'!C381*Vekter!$B$2</f>
        <v>12</v>
      </c>
      <c r="E381" s="2">
        <f>'Indekserte data'!D381*Vekter!$B$3</f>
        <v>3.883545457997494</v>
      </c>
      <c r="F381" s="2">
        <f>'Indekserte data'!E381*Vekter!$B$4</f>
        <v>6.4479056177183116</v>
      </c>
    </row>
    <row r="382" spans="1:6" x14ac:dyDescent="0.25">
      <c r="A382">
        <v>380</v>
      </c>
      <c r="B382" t="s">
        <v>330</v>
      </c>
      <c r="C382" s="1">
        <f t="shared" si="5"/>
        <v>70.591566335485638</v>
      </c>
      <c r="D382" s="2">
        <f>'Indekserte data'!C382*Vekter!$B$2</f>
        <v>43.234042553191486</v>
      </c>
      <c r="E382" s="2">
        <f>'Indekserte data'!D382*Vekter!$B$3</f>
        <v>14.107294318797907</v>
      </c>
      <c r="F382" s="2">
        <f>'Indekserte data'!E382*Vekter!$B$4</f>
        <v>13.250229463496243</v>
      </c>
    </row>
    <row r="383" spans="1:6" x14ac:dyDescent="0.25">
      <c r="A383">
        <v>381</v>
      </c>
      <c r="B383" t="s">
        <v>331</v>
      </c>
      <c r="C383" s="1">
        <f t="shared" si="5"/>
        <v>56.58275151489056</v>
      </c>
      <c r="D383" s="2">
        <f>'Indekserte data'!C383*Vekter!$B$2</f>
        <v>37.446808510638299</v>
      </c>
      <c r="E383" s="2">
        <f>'Indekserte data'!D383*Vekter!$B$3</f>
        <v>9.11222903097139</v>
      </c>
      <c r="F383" s="2">
        <f>'Indekserte data'!E383*Vekter!$B$4</f>
        <v>10.023713973280872</v>
      </c>
    </row>
    <row r="384" spans="1:6" x14ac:dyDescent="0.25">
      <c r="A384">
        <v>382</v>
      </c>
      <c r="B384" t="s">
        <v>332</v>
      </c>
      <c r="C384" s="1">
        <f t="shared" si="5"/>
        <v>34.60129401825283</v>
      </c>
      <c r="D384" s="2">
        <f>'Indekserte data'!C384*Vekter!$B$2</f>
        <v>24.595744680851062</v>
      </c>
      <c r="E384" s="2">
        <f>'Indekserte data'!D384*Vekter!$B$3</f>
        <v>6.1948600952202959</v>
      </c>
      <c r="F384" s="2">
        <f>'Indekserte data'!E384*Vekter!$B$4</f>
        <v>3.8106892421814735</v>
      </c>
    </row>
    <row r="385" spans="1:6" x14ac:dyDescent="0.25">
      <c r="A385">
        <v>383</v>
      </c>
      <c r="B385" t="s">
        <v>333</v>
      </c>
      <c r="C385" s="1">
        <f t="shared" si="5"/>
        <v>40.681977206602383</v>
      </c>
      <c r="D385" s="2">
        <f>'Indekserte data'!C385*Vekter!$B$2</f>
        <v>21.957446808510635</v>
      </c>
      <c r="E385" s="2">
        <f>'Indekserte data'!D385*Vekter!$B$3</f>
        <v>9.6791745748532296</v>
      </c>
      <c r="F385" s="2">
        <f>'Indekserte data'!E385*Vekter!$B$4</f>
        <v>9.0453558232385181</v>
      </c>
    </row>
    <row r="386" spans="1:6" x14ac:dyDescent="0.25">
      <c r="A386">
        <v>384</v>
      </c>
      <c r="B386" t="s">
        <v>334</v>
      </c>
      <c r="C386" s="1">
        <f t="shared" si="5"/>
        <v>18.316593501463114</v>
      </c>
      <c r="D386" s="2">
        <f>'Indekserte data'!C386*Vekter!$B$2</f>
        <v>9.0212765957446805</v>
      </c>
      <c r="E386" s="2">
        <f>'Indekserte data'!D386*Vekter!$B$3</f>
        <v>1.9719460663366164</v>
      </c>
      <c r="F386" s="2">
        <f>'Indekserte data'!E386*Vekter!$B$4</f>
        <v>7.3233708393818153</v>
      </c>
    </row>
    <row r="387" spans="1:6" x14ac:dyDescent="0.25">
      <c r="A387">
        <v>385</v>
      </c>
      <c r="B387" t="s">
        <v>335</v>
      </c>
      <c r="C387" s="1">
        <f t="shared" ref="C387:C424" si="6">SUM(D387:F387)</f>
        <v>33.794389340653765</v>
      </c>
      <c r="D387" s="2">
        <f>'Indekserte data'!C387*Vekter!$B$2</f>
        <v>15.574468085106382</v>
      </c>
      <c r="E387" s="2">
        <f>'Indekserte data'!D387*Vekter!$B$3</f>
        <v>3.2616744861241842</v>
      </c>
      <c r="F387" s="2">
        <f>'Indekserte data'!E387*Vekter!$B$4</f>
        <v>14.958246769423198</v>
      </c>
    </row>
    <row r="388" spans="1:6" x14ac:dyDescent="0.25">
      <c r="A388">
        <v>386</v>
      </c>
      <c r="B388" t="s">
        <v>336</v>
      </c>
      <c r="C388" s="1">
        <f t="shared" si="6"/>
        <v>36.577476116281503</v>
      </c>
      <c r="D388" s="2">
        <f>'Indekserte data'!C388*Vekter!$B$2</f>
        <v>16.425531914893615</v>
      </c>
      <c r="E388" s="2">
        <f>'Indekserte data'!D388*Vekter!$B$3</f>
        <v>9.9963173997824768</v>
      </c>
      <c r="F388" s="2">
        <f>'Indekserte data'!E388*Vekter!$B$4</f>
        <v>10.155626801605415</v>
      </c>
    </row>
    <row r="389" spans="1:6" x14ac:dyDescent="0.25">
      <c r="A389">
        <v>387</v>
      </c>
      <c r="B389" t="s">
        <v>337</v>
      </c>
      <c r="C389" s="1">
        <f t="shared" si="6"/>
        <v>42.605946103278853</v>
      </c>
      <c r="D389" s="2">
        <f>'Indekserte data'!C389*Vekter!$B$2</f>
        <v>24</v>
      </c>
      <c r="E389" s="2">
        <f>'Indekserte data'!D389*Vekter!$B$3</f>
        <v>7.9564270632897252</v>
      </c>
      <c r="F389" s="2">
        <f>'Indekserte data'!E389*Vekter!$B$4</f>
        <v>10.649519039989132</v>
      </c>
    </row>
    <row r="390" spans="1:6" x14ac:dyDescent="0.25">
      <c r="A390">
        <v>388</v>
      </c>
      <c r="B390" t="s">
        <v>338</v>
      </c>
      <c r="C390" s="1">
        <f t="shared" si="6"/>
        <v>38.973389576856299</v>
      </c>
      <c r="D390" s="2">
        <f>'Indekserte data'!C390*Vekter!$B$2</f>
        <v>21.191489361702125</v>
      </c>
      <c r="E390" s="2">
        <f>'Indekserte data'!D390*Vekter!$B$3</f>
        <v>6.8670284631610343</v>
      </c>
      <c r="F390" s="2">
        <f>'Indekserte data'!E390*Vekter!$B$4</f>
        <v>10.914871751993141</v>
      </c>
    </row>
    <row r="391" spans="1:6" x14ac:dyDescent="0.25">
      <c r="A391">
        <v>389</v>
      </c>
      <c r="B391" t="s">
        <v>339</v>
      </c>
      <c r="C391" s="1">
        <f t="shared" si="6"/>
        <v>42.151536956060454</v>
      </c>
      <c r="D391" s="2">
        <f>'Indekserte data'!C391*Vekter!$B$2</f>
        <v>24.25531914893617</v>
      </c>
      <c r="E391" s="2">
        <f>'Indekserte data'!D391*Vekter!$B$3</f>
        <v>8.4103416821492978</v>
      </c>
      <c r="F391" s="2">
        <f>'Indekserte data'!E391*Vekter!$B$4</f>
        <v>9.4858761249749826</v>
      </c>
    </row>
    <row r="392" spans="1:6" x14ac:dyDescent="0.25">
      <c r="A392">
        <v>390</v>
      </c>
      <c r="B392" t="s">
        <v>340</v>
      </c>
      <c r="C392" s="1">
        <f t="shared" si="6"/>
        <v>44.721510951309789</v>
      </c>
      <c r="D392" s="2">
        <f>'Indekserte data'!C392*Vekter!$B$2</f>
        <v>26.723404255319149</v>
      </c>
      <c r="E392" s="2">
        <f>'Indekserte data'!D392*Vekter!$B$3</f>
        <v>9.5609658133665274</v>
      </c>
      <c r="F392" s="2">
        <f>'Indekserte data'!E392*Vekter!$B$4</f>
        <v>8.4371408826241154</v>
      </c>
    </row>
    <row r="393" spans="1:6" x14ac:dyDescent="0.25">
      <c r="A393">
        <v>391</v>
      </c>
      <c r="B393" t="s">
        <v>341</v>
      </c>
      <c r="C393" s="1">
        <f t="shared" si="6"/>
        <v>24.058927654731544</v>
      </c>
      <c r="D393" s="2">
        <f>'Indekserte data'!C393*Vekter!$B$2</f>
        <v>16.25531914893617</v>
      </c>
      <c r="E393" s="2">
        <f>'Indekserte data'!D393*Vekter!$B$3</f>
        <v>2.5991172608745132</v>
      </c>
      <c r="F393" s="2">
        <f>'Indekserte data'!E393*Vekter!$B$4</f>
        <v>5.2044912449208596</v>
      </c>
    </row>
    <row r="394" spans="1:6" x14ac:dyDescent="0.25">
      <c r="A394">
        <v>392</v>
      </c>
      <c r="B394" t="s">
        <v>342</v>
      </c>
      <c r="C394" s="1">
        <f t="shared" si="6"/>
        <v>26.742604516266834</v>
      </c>
      <c r="D394" s="2">
        <f>'Indekserte data'!C394*Vekter!$B$2</f>
        <v>17.446808510638295</v>
      </c>
      <c r="E394" s="2">
        <f>'Indekserte data'!D394*Vekter!$B$3</f>
        <v>6.2502387898465379</v>
      </c>
      <c r="F394" s="2">
        <f>'Indekserte data'!E394*Vekter!$B$4</f>
        <v>3.0455572157820003</v>
      </c>
    </row>
    <row r="395" spans="1:6" x14ac:dyDescent="0.25">
      <c r="A395">
        <v>393</v>
      </c>
      <c r="B395" t="s">
        <v>343</v>
      </c>
      <c r="C395" s="1">
        <f t="shared" si="6"/>
        <v>21.468890985509539</v>
      </c>
      <c r="D395" s="2">
        <f>'Indekserte data'!C395*Vekter!$B$2</f>
        <v>9.1914893617021249</v>
      </c>
      <c r="E395" s="2">
        <f>'Indekserte data'!D395*Vekter!$B$3</f>
        <v>4.4906854273235899</v>
      </c>
      <c r="F395" s="2">
        <f>'Indekserte data'!E395*Vekter!$B$4</f>
        <v>7.7867161964838223</v>
      </c>
    </row>
    <row r="396" spans="1:6" x14ac:dyDescent="0.25">
      <c r="A396">
        <v>394</v>
      </c>
      <c r="B396" t="s">
        <v>344</v>
      </c>
      <c r="C396" s="1">
        <f t="shared" si="6"/>
        <v>29.167542025308038</v>
      </c>
      <c r="D396" s="2">
        <f>'Indekserte data'!C396*Vekter!$B$2</f>
        <v>10.893617021276594</v>
      </c>
      <c r="E396" s="2">
        <f>'Indekserte data'!D396*Vekter!$B$3</f>
        <v>4.8673618127215041</v>
      </c>
      <c r="F396" s="2">
        <f>'Indekserte data'!E396*Vekter!$B$4</f>
        <v>13.406563191309941</v>
      </c>
    </row>
    <row r="397" spans="1:6" x14ac:dyDescent="0.25">
      <c r="A397">
        <v>395</v>
      </c>
      <c r="B397" t="s">
        <v>345</v>
      </c>
      <c r="C397" s="1">
        <f t="shared" si="6"/>
        <v>52.042233434907132</v>
      </c>
      <c r="D397" s="2">
        <f>'Indekserte data'!C397*Vekter!$B$2</f>
        <v>28.76595744680851</v>
      </c>
      <c r="E397" s="2">
        <f>'Indekserte data'!D397*Vekter!$B$3</f>
        <v>9.8376354100466425</v>
      </c>
      <c r="F397" s="2">
        <f>'Indekserte data'!E397*Vekter!$B$4</f>
        <v>13.438640578051983</v>
      </c>
    </row>
    <row r="398" spans="1:6" x14ac:dyDescent="0.25">
      <c r="A398">
        <v>396</v>
      </c>
      <c r="B398" t="s">
        <v>346</v>
      </c>
      <c r="C398" s="1">
        <f t="shared" si="6"/>
        <v>39.441398415389841</v>
      </c>
      <c r="D398" s="2">
        <f>'Indekserte data'!C398*Vekter!$B$2</f>
        <v>20.680851063829781</v>
      </c>
      <c r="E398" s="2">
        <f>'Indekserte data'!D398*Vekter!$B$3</f>
        <v>8.0441058102373866</v>
      </c>
      <c r="F398" s="2">
        <f>'Indekserte data'!E398*Vekter!$B$4</f>
        <v>10.716441541322672</v>
      </c>
    </row>
    <row r="399" spans="1:6" x14ac:dyDescent="0.25">
      <c r="A399">
        <v>397</v>
      </c>
      <c r="B399" t="s">
        <v>347</v>
      </c>
      <c r="C399" s="1">
        <f t="shared" si="6"/>
        <v>25.686907493093507</v>
      </c>
      <c r="D399" s="2">
        <f>'Indekserte data'!C399*Vekter!$B$2</f>
        <v>11.914893617021278</v>
      </c>
      <c r="E399" s="2">
        <f>'Indekserte data'!D399*Vekter!$B$3</f>
        <v>5.7479911580108336</v>
      </c>
      <c r="F399" s="2">
        <f>'Indekserte data'!E399*Vekter!$B$4</f>
        <v>8.0240227180613974</v>
      </c>
    </row>
    <row r="400" spans="1:6" x14ac:dyDescent="0.25">
      <c r="A400">
        <v>398</v>
      </c>
      <c r="B400" t="s">
        <v>348</v>
      </c>
      <c r="C400" s="1">
        <f t="shared" si="6"/>
        <v>22.66975188118283</v>
      </c>
      <c r="D400" s="2">
        <f>'Indekserte data'!C400*Vekter!$B$2</f>
        <v>14.212765957446811</v>
      </c>
      <c r="E400" s="2">
        <f>'Indekserte data'!D400*Vekter!$B$3</f>
        <v>2.5733443917925118</v>
      </c>
      <c r="F400" s="2">
        <f>'Indekserte data'!E400*Vekter!$B$4</f>
        <v>5.8836415319435078</v>
      </c>
    </row>
    <row r="401" spans="1:6" x14ac:dyDescent="0.25">
      <c r="A401">
        <v>399</v>
      </c>
      <c r="B401" t="s">
        <v>349</v>
      </c>
      <c r="C401" s="1">
        <f t="shared" si="6"/>
        <v>33.731113224568162</v>
      </c>
      <c r="D401" s="2">
        <f>'Indekserte data'!C401*Vekter!$B$2</f>
        <v>15.659574468085104</v>
      </c>
      <c r="E401" s="2">
        <f>'Indekserte data'!D401*Vekter!$B$3</f>
        <v>6.614927452569777</v>
      </c>
      <c r="F401" s="2">
        <f>'Indekserte data'!E401*Vekter!$B$4</f>
        <v>11.456611303913281</v>
      </c>
    </row>
    <row r="402" spans="1:6" x14ac:dyDescent="0.25">
      <c r="A402">
        <v>400</v>
      </c>
      <c r="B402" t="s">
        <v>350</v>
      </c>
      <c r="C402" s="1">
        <f t="shared" si="6"/>
        <v>27.809483660720844</v>
      </c>
      <c r="D402" s="2">
        <f>'Indekserte data'!C402*Vekter!$B$2</f>
        <v>11.829787234042556</v>
      </c>
      <c r="E402" s="2">
        <f>'Indekserte data'!D402*Vekter!$B$3</f>
        <v>5.3280432383914276</v>
      </c>
      <c r="F402" s="2">
        <f>'Indekserte data'!E402*Vekter!$B$4</f>
        <v>10.651653188286861</v>
      </c>
    </row>
    <row r="403" spans="1:6" x14ac:dyDescent="0.25">
      <c r="A403">
        <v>401</v>
      </c>
      <c r="B403" t="s">
        <v>351</v>
      </c>
      <c r="C403" s="1">
        <f t="shared" si="6"/>
        <v>39.314395967739642</v>
      </c>
      <c r="D403" s="2">
        <f>'Indekserte data'!C403*Vekter!$B$2</f>
        <v>22.553191489361701</v>
      </c>
      <c r="E403" s="2">
        <f>'Indekserte data'!D403*Vekter!$B$3</f>
        <v>6.2907508015227824</v>
      </c>
      <c r="F403" s="2">
        <f>'Indekserte data'!E403*Vekter!$B$4</f>
        <v>10.470453676855158</v>
      </c>
    </row>
    <row r="404" spans="1:6" x14ac:dyDescent="0.25">
      <c r="A404">
        <v>402</v>
      </c>
      <c r="B404" t="s">
        <v>352</v>
      </c>
      <c r="C404" s="1">
        <f t="shared" si="6"/>
        <v>41.688639014931681</v>
      </c>
      <c r="D404" s="2">
        <f>'Indekserte data'!C404*Vekter!$B$2</f>
        <v>24.51063829787234</v>
      </c>
      <c r="E404" s="2">
        <f>'Indekserte data'!D404*Vekter!$B$3</f>
        <v>9.2114337368403394</v>
      </c>
      <c r="F404" s="2">
        <f>'Indekserte data'!E404*Vekter!$B$4</f>
        <v>7.9665669802190031</v>
      </c>
    </row>
    <row r="405" spans="1:6" x14ac:dyDescent="0.25">
      <c r="A405">
        <v>403</v>
      </c>
      <c r="B405" t="s">
        <v>353</v>
      </c>
      <c r="C405" s="1">
        <f t="shared" si="6"/>
        <v>16.956168298263318</v>
      </c>
      <c r="D405" s="2">
        <f>'Indekserte data'!C405*Vekter!$B$2</f>
        <v>10.212765957446807</v>
      </c>
      <c r="E405" s="2">
        <f>'Indekserte data'!D405*Vekter!$B$3</f>
        <v>3.1853912285318189</v>
      </c>
      <c r="F405" s="2">
        <f>'Indekserte data'!E405*Vekter!$B$4</f>
        <v>3.5580111122846918</v>
      </c>
    </row>
    <row r="406" spans="1:6" x14ac:dyDescent="0.25">
      <c r="A406">
        <v>404</v>
      </c>
      <c r="B406" t="s">
        <v>354</v>
      </c>
      <c r="C406" s="1">
        <f t="shared" si="6"/>
        <v>31.00701066032649</v>
      </c>
      <c r="D406" s="2">
        <f>'Indekserte data'!C406*Vekter!$B$2</f>
        <v>19.063829787234045</v>
      </c>
      <c r="E406" s="2">
        <f>'Indekserte data'!D406*Vekter!$B$3</f>
        <v>3.5324902418161859</v>
      </c>
      <c r="F406" s="2">
        <f>'Indekserte data'!E406*Vekter!$B$4</f>
        <v>8.4106906312762568</v>
      </c>
    </row>
    <row r="407" spans="1:6" x14ac:dyDescent="0.25">
      <c r="A407">
        <v>405</v>
      </c>
      <c r="B407" t="s">
        <v>355</v>
      </c>
      <c r="C407" s="1">
        <f t="shared" si="6"/>
        <v>43.622341857946772</v>
      </c>
      <c r="D407" s="2">
        <f>'Indekserte data'!C407*Vekter!$B$2</f>
        <v>28.936170212765955</v>
      </c>
      <c r="E407" s="2">
        <f>'Indekserte data'!D407*Vekter!$B$3</f>
        <v>7.3285495033211792</v>
      </c>
      <c r="F407" s="2">
        <f>'Indekserte data'!E407*Vekter!$B$4</f>
        <v>7.3576221418596335</v>
      </c>
    </row>
    <row r="408" spans="1:6" x14ac:dyDescent="0.25">
      <c r="A408">
        <v>406</v>
      </c>
      <c r="B408" t="s">
        <v>356</v>
      </c>
      <c r="C408" s="1">
        <f t="shared" si="6"/>
        <v>56.44744822121006</v>
      </c>
      <c r="D408" s="2">
        <f>'Indekserte data'!C408*Vekter!$B$2</f>
        <v>34.127659574468083</v>
      </c>
      <c r="E408" s="2">
        <f>'Indekserte data'!D408*Vekter!$B$3</f>
        <v>12.541916324345236</v>
      </c>
      <c r="F408" s="2">
        <f>'Indekserte data'!E408*Vekter!$B$4</f>
        <v>9.7778723223967408</v>
      </c>
    </row>
    <row r="409" spans="1:6" x14ac:dyDescent="0.25">
      <c r="A409">
        <v>407</v>
      </c>
      <c r="B409" t="s">
        <v>357</v>
      </c>
      <c r="C409" s="1">
        <f t="shared" si="6"/>
        <v>28.228551168775777</v>
      </c>
      <c r="D409" s="2">
        <f>'Indekserte data'!C409*Vekter!$B$2</f>
        <v>14.808510638297875</v>
      </c>
      <c r="E409" s="2">
        <f>'Indekserte data'!D409*Vekter!$B$3</f>
        <v>6.6994948450921727</v>
      </c>
      <c r="F409" s="2">
        <f>'Indekserte data'!E409*Vekter!$B$4</f>
        <v>6.7205456853857299</v>
      </c>
    </row>
    <row r="410" spans="1:6" x14ac:dyDescent="0.25">
      <c r="A410">
        <v>408</v>
      </c>
      <c r="B410" t="s">
        <v>358</v>
      </c>
      <c r="C410" s="1">
        <f t="shared" si="6"/>
        <v>62.713403176906404</v>
      </c>
      <c r="D410" s="2">
        <f>'Indekserte data'!C410*Vekter!$B$2</f>
        <v>36.085106382978722</v>
      </c>
      <c r="E410" s="2">
        <f>'Indekserte data'!D410*Vekter!$B$3</f>
        <v>12.958328419656858</v>
      </c>
      <c r="F410" s="2">
        <f>'Indekserte data'!E410*Vekter!$B$4</f>
        <v>13.669968374270821</v>
      </c>
    </row>
    <row r="411" spans="1:6" x14ac:dyDescent="0.25">
      <c r="A411">
        <v>409</v>
      </c>
      <c r="B411" t="s">
        <v>359</v>
      </c>
      <c r="C411" s="1">
        <f t="shared" si="6"/>
        <v>9.6950912960306788</v>
      </c>
      <c r="D411" s="2">
        <f>'Indekserte data'!C411*Vekter!$B$2</f>
        <v>6.3829787234042579</v>
      </c>
      <c r="E411" s="2">
        <f>'Indekserte data'!D411*Vekter!$B$3</f>
        <v>0</v>
      </c>
      <c r="F411" s="2">
        <f>'Indekserte data'!E411*Vekter!$B$4</f>
        <v>3.3121125726264213</v>
      </c>
    </row>
    <row r="412" spans="1:6" x14ac:dyDescent="0.25">
      <c r="A412">
        <v>410</v>
      </c>
      <c r="B412" t="s">
        <v>360</v>
      </c>
      <c r="C412" s="1">
        <f t="shared" si="6"/>
        <v>24.928813279606803</v>
      </c>
      <c r="D412" s="2">
        <f>'Indekserte data'!C412*Vekter!$B$2</f>
        <v>5.8723404255319167</v>
      </c>
      <c r="E412" s="2">
        <f>'Indekserte data'!D412*Vekter!$B$3</f>
        <v>8.5386898665880047</v>
      </c>
      <c r="F412" s="2">
        <f>'Indekserte data'!E412*Vekter!$B$4</f>
        <v>10.517782987486882</v>
      </c>
    </row>
    <row r="413" spans="1:6" x14ac:dyDescent="0.25">
      <c r="A413">
        <v>411</v>
      </c>
      <c r="B413" t="s">
        <v>361</v>
      </c>
      <c r="C413" s="1">
        <f t="shared" si="6"/>
        <v>31.497115282635747</v>
      </c>
      <c r="D413" s="2">
        <f>'Indekserte data'!C413*Vekter!$B$2</f>
        <v>13.191489361702127</v>
      </c>
      <c r="E413" s="2">
        <f>'Indekserte data'!D413*Vekter!$B$3</f>
        <v>4.4349171346674465</v>
      </c>
      <c r="F413" s="2">
        <f>'Indekserte data'!E413*Vekter!$B$4</f>
        <v>13.870708786266176</v>
      </c>
    </row>
    <row r="414" spans="1:6" x14ac:dyDescent="0.25">
      <c r="A414">
        <v>412</v>
      </c>
      <c r="B414" t="s">
        <v>362</v>
      </c>
      <c r="C414" s="1">
        <f t="shared" si="6"/>
        <v>15.163095786695543</v>
      </c>
      <c r="D414" s="2">
        <f>'Indekserte data'!C414*Vekter!$B$2</f>
        <v>9.1914893617021249</v>
      </c>
      <c r="E414" s="2">
        <f>'Indekserte data'!D414*Vekter!$B$3</f>
        <v>3.1923733104893532</v>
      </c>
      <c r="F414" s="2">
        <f>'Indekserte data'!E414*Vekter!$B$4</f>
        <v>2.7792331145040636</v>
      </c>
    </row>
    <row r="415" spans="1:6" x14ac:dyDescent="0.25">
      <c r="A415">
        <v>413</v>
      </c>
      <c r="B415" t="s">
        <v>363</v>
      </c>
      <c r="C415" s="1">
        <f t="shared" si="6"/>
        <v>37.040775878133182</v>
      </c>
      <c r="D415" s="2">
        <f>'Indekserte data'!C415*Vekter!$B$2</f>
        <v>20.25531914893617</v>
      </c>
      <c r="E415" s="2">
        <f>'Indekserte data'!D415*Vekter!$B$3</f>
        <v>7.3417399426937084</v>
      </c>
      <c r="F415" s="2">
        <f>'Indekserte data'!E415*Vekter!$B$4</f>
        <v>9.4437167865033018</v>
      </c>
    </row>
    <row r="416" spans="1:6" x14ac:dyDescent="0.25">
      <c r="A416">
        <v>414</v>
      </c>
      <c r="B416" t="s">
        <v>364</v>
      </c>
      <c r="C416" s="1">
        <f t="shared" si="6"/>
        <v>32.509652452266749</v>
      </c>
      <c r="D416" s="2">
        <f>'Indekserte data'!C416*Vekter!$B$2</f>
        <v>20.765957446808514</v>
      </c>
      <c r="E416" s="2">
        <f>'Indekserte data'!D416*Vekter!$B$3</f>
        <v>5.2645652544944488</v>
      </c>
      <c r="F416" s="2">
        <f>'Indekserte data'!E416*Vekter!$B$4</f>
        <v>6.4791297509637822</v>
      </c>
    </row>
    <row r="417" spans="1:6" x14ac:dyDescent="0.25">
      <c r="A417">
        <v>415</v>
      </c>
      <c r="B417" t="s">
        <v>365</v>
      </c>
      <c r="C417" s="1">
        <f t="shared" si="6"/>
        <v>35.151403240112714</v>
      </c>
      <c r="D417" s="2">
        <f>'Indekserte data'!C417*Vekter!$B$2</f>
        <v>21.702127659574465</v>
      </c>
      <c r="E417" s="2">
        <f>'Indekserte data'!D417*Vekter!$B$3</f>
        <v>4.3412993433326168</v>
      </c>
      <c r="F417" s="2">
        <f>'Indekserte data'!E417*Vekter!$B$4</f>
        <v>9.1079762372056301</v>
      </c>
    </row>
    <row r="418" spans="1:6" x14ac:dyDescent="0.25">
      <c r="A418">
        <v>416</v>
      </c>
      <c r="B418" t="s">
        <v>366</v>
      </c>
      <c r="C418" s="1">
        <f t="shared" si="6"/>
        <v>26.182832629019394</v>
      </c>
      <c r="D418" s="2">
        <f>'Indekserte data'!C418*Vekter!$B$2</f>
        <v>12.595744680851064</v>
      </c>
      <c r="E418" s="2">
        <f>'Indekserte data'!D418*Vekter!$B$3</f>
        <v>6.2148198873758735</v>
      </c>
      <c r="F418" s="2">
        <f>'Indekserte data'!E418*Vekter!$B$4</f>
        <v>7.3722680607924573</v>
      </c>
    </row>
    <row r="419" spans="1:6" x14ac:dyDescent="0.25">
      <c r="A419">
        <v>417</v>
      </c>
      <c r="B419" t="s">
        <v>367</v>
      </c>
      <c r="C419" s="1">
        <f t="shared" si="6"/>
        <v>35.744457277271252</v>
      </c>
      <c r="D419" s="2">
        <f>'Indekserte data'!C419*Vekter!$B$2</f>
        <v>9.5319148936170226</v>
      </c>
      <c r="E419" s="2">
        <f>'Indekserte data'!D419*Vekter!$B$3</f>
        <v>11.01615900531157</v>
      </c>
      <c r="F419" s="2">
        <f>'Indekserte data'!E419*Vekter!$B$4</f>
        <v>15.196383378342663</v>
      </c>
    </row>
    <row r="420" spans="1:6" x14ac:dyDescent="0.25">
      <c r="A420">
        <v>418</v>
      </c>
      <c r="B420" t="s">
        <v>368</v>
      </c>
      <c r="C420" s="1">
        <f t="shared" si="6"/>
        <v>23.735088989957895</v>
      </c>
      <c r="D420" s="2">
        <f>'Indekserte data'!C420*Vekter!$B$2</f>
        <v>11.404255319148936</v>
      </c>
      <c r="E420" s="2">
        <f>'Indekserte data'!D420*Vekter!$B$3</f>
        <v>3.1793602696189369</v>
      </c>
      <c r="F420" s="2">
        <f>'Indekserte data'!E420*Vekter!$B$4</f>
        <v>9.1514734011900192</v>
      </c>
    </row>
    <row r="421" spans="1:6" x14ac:dyDescent="0.25">
      <c r="A421">
        <v>419</v>
      </c>
      <c r="B421" t="s">
        <v>369</v>
      </c>
      <c r="C421" s="1">
        <f t="shared" si="6"/>
        <v>33.612017762592046</v>
      </c>
      <c r="D421" s="2">
        <f>'Indekserte data'!C421*Vekter!$B$2</f>
        <v>15.744680851063826</v>
      </c>
      <c r="E421" s="2">
        <f>'Indekserte data'!D421*Vekter!$B$3</f>
        <v>6.0832317631097004</v>
      </c>
      <c r="F421" s="2">
        <f>'Indekserte data'!E421*Vekter!$B$4</f>
        <v>11.784105148418519</v>
      </c>
    </row>
    <row r="422" spans="1:6" x14ac:dyDescent="0.25">
      <c r="A422">
        <v>420</v>
      </c>
      <c r="B422" t="s">
        <v>370</v>
      </c>
      <c r="C422" s="1">
        <f t="shared" si="6"/>
        <v>31.668028596467501</v>
      </c>
      <c r="D422" s="2">
        <f>'Indekserte data'!C422*Vekter!$B$2</f>
        <v>15.234042553191486</v>
      </c>
      <c r="E422" s="2">
        <f>'Indekserte data'!D422*Vekter!$B$3</f>
        <v>10.512814935522767</v>
      </c>
      <c r="F422" s="2">
        <f>'Indekserte data'!E422*Vekter!$B$4</f>
        <v>5.9211711077532447</v>
      </c>
    </row>
    <row r="423" spans="1:6" x14ac:dyDescent="0.25">
      <c r="A423">
        <v>421</v>
      </c>
      <c r="B423" t="s">
        <v>371</v>
      </c>
      <c r="C423" s="1">
        <f t="shared" si="6"/>
        <v>47.583779225653451</v>
      </c>
      <c r="D423" s="2">
        <f>'Indekserte data'!C423*Vekter!$B$2</f>
        <v>21.531914893617021</v>
      </c>
      <c r="E423" s="2">
        <f>'Indekserte data'!D423*Vekter!$B$3</f>
        <v>10.382121701663259</v>
      </c>
      <c r="F423" s="2">
        <f>'Indekserte data'!E423*Vekter!$B$4</f>
        <v>15.669742630373173</v>
      </c>
    </row>
    <row r="424" spans="1:6" x14ac:dyDescent="0.25">
      <c r="A424">
        <v>422</v>
      </c>
      <c r="B424" t="s">
        <v>372</v>
      </c>
      <c r="C424" s="1">
        <f t="shared" si="6"/>
        <v>52.632123616803582</v>
      </c>
      <c r="D424" s="2">
        <f>'Indekserte data'!C424*Vekter!$B$2</f>
        <v>29.021276595744681</v>
      </c>
      <c r="E424" s="2">
        <f>'Indekserte data'!D424*Vekter!$B$3</f>
        <v>10.464231791619019</v>
      </c>
      <c r="F424" s="2">
        <f>'Indekserte data'!E424*Vekter!$B$4</f>
        <v>13.146615229439881</v>
      </c>
    </row>
  </sheetData>
  <mergeCells count="1">
    <mergeCell ref="A1:B1"/>
  </mergeCells>
  <conditionalFormatting sqref="D3:D424">
    <cfRule type="expression" dxfId="13" priority="8">
      <formula>SUM(D$3:D$424)=0</formula>
    </cfRule>
  </conditionalFormatting>
  <conditionalFormatting sqref="E3:F424">
    <cfRule type="expression" dxfId="12" priority="11">
      <formula>SUM(E$3:E$424)=0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7"/>
  <sheetViews>
    <sheetView zoomScaleNormal="100" workbookViewId="0">
      <selection activeCell="F2" sqref="F2"/>
    </sheetView>
  </sheetViews>
  <sheetFormatPr baseColWidth="10" defaultRowHeight="15" x14ac:dyDescent="0.25"/>
  <cols>
    <col min="1" max="1" width="28.140625" bestFit="1" customWidth="1"/>
    <col min="2" max="2" width="18.42578125" customWidth="1"/>
  </cols>
  <sheetData>
    <row r="1" spans="1:6" ht="45" x14ac:dyDescent="0.25">
      <c r="A1" t="s">
        <v>384</v>
      </c>
      <c r="B1" s="31" t="s">
        <v>453</v>
      </c>
      <c r="C1" s="31" t="s">
        <v>455</v>
      </c>
      <c r="D1" s="31" t="s">
        <v>454</v>
      </c>
      <c r="E1" s="31" t="s">
        <v>462</v>
      </c>
      <c r="F1" s="31" t="s">
        <v>463</v>
      </c>
    </row>
    <row r="2" spans="1:6" x14ac:dyDescent="0.25">
      <c r="A2" t="s">
        <v>389</v>
      </c>
      <c r="B2" s="13">
        <f>B$7</f>
        <v>2.5</v>
      </c>
      <c r="C2" s="1">
        <f>'Trunkerte data'!C426</f>
        <v>273.77711189558198</v>
      </c>
      <c r="D2" s="1">
        <f>'Trunkerte data'!C427</f>
        <v>1004.3603288627119</v>
      </c>
      <c r="E2">
        <f>COUNTIF(Trunkert[SSB-Ny],C2)</f>
        <v>0</v>
      </c>
      <c r="F2">
        <f>COUNTIF(Trunkert[SSB-Ny],D2)</f>
        <v>0</v>
      </c>
    </row>
    <row r="3" spans="1:6" x14ac:dyDescent="0.25">
      <c r="A3" t="s">
        <v>387</v>
      </c>
      <c r="B3" s="13">
        <f>B$7</f>
        <v>2.5</v>
      </c>
      <c r="C3" s="28">
        <f>'Trunkerte data'!D426</f>
        <v>-0.18128508271199739</v>
      </c>
      <c r="D3" s="28">
        <f>'Trunkerte data'!D427</f>
        <v>0.28701040402673728</v>
      </c>
      <c r="E3">
        <f>COUNTIF(Trunkert[befvekst10],C3)</f>
        <v>0</v>
      </c>
      <c r="F3">
        <f>COUNTIF(Trunkert[befvekst10],D3)</f>
        <v>6</v>
      </c>
    </row>
    <row r="4" spans="1:6" x14ac:dyDescent="0.25">
      <c r="A4" t="s">
        <v>388</v>
      </c>
      <c r="B4" s="13">
        <f>B$7</f>
        <v>2.5</v>
      </c>
      <c r="C4" s="28">
        <f>'Trunkerte data'!E426</f>
        <v>-0.26706328953136199</v>
      </c>
      <c r="D4" s="28">
        <f>'Trunkerte data'!E427</f>
        <v>0.33223516667200609</v>
      </c>
      <c r="E4">
        <f>COUNTIF(Trunkert[Syssvekst10],C4)</f>
        <v>2</v>
      </c>
      <c r="F4">
        <f>COUNTIF(Trunkert[Syssvekst10],D4)</f>
        <v>7</v>
      </c>
    </row>
    <row r="7" spans="1:6" x14ac:dyDescent="0.25">
      <c r="B7" s="14">
        <v>2.5</v>
      </c>
      <c r="C7" t="s">
        <v>461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6"/>
  <sheetViews>
    <sheetView workbookViewId="0">
      <selection activeCell="E8" sqref="E8"/>
    </sheetView>
  </sheetViews>
  <sheetFormatPr baseColWidth="10" defaultRowHeight="15" x14ac:dyDescent="0.25"/>
  <cols>
    <col min="1" max="1" width="29.7109375" style="8" bestFit="1" customWidth="1"/>
    <col min="2" max="2" width="16.5703125" style="8" customWidth="1"/>
    <col min="3" max="16384" width="11.42578125" style="8"/>
  </cols>
  <sheetData>
    <row r="1" spans="1:2" x14ac:dyDescent="0.25">
      <c r="A1" s="10" t="s">
        <v>384</v>
      </c>
      <c r="B1" s="10" t="s">
        <v>392</v>
      </c>
    </row>
    <row r="2" spans="1:2" x14ac:dyDescent="0.25">
      <c r="A2" s="10" t="s">
        <v>389</v>
      </c>
      <c r="B2" s="13">
        <v>0.6</v>
      </c>
    </row>
    <row r="3" spans="1:2" x14ac:dyDescent="0.25">
      <c r="A3" s="10" t="s">
        <v>387</v>
      </c>
      <c r="B3" s="13">
        <v>0.2</v>
      </c>
    </row>
    <row r="4" spans="1:2" x14ac:dyDescent="0.25">
      <c r="A4" s="10" t="s">
        <v>388</v>
      </c>
      <c r="B4" s="13">
        <v>0.2</v>
      </c>
    </row>
    <row r="5" spans="1:2" x14ac:dyDescent="0.25">
      <c r="A5" s="10"/>
      <c r="B5" s="10"/>
    </row>
    <row r="6" spans="1:2" x14ac:dyDescent="0.25">
      <c r="A6" s="10" t="s">
        <v>386</v>
      </c>
      <c r="B6" s="7">
        <f>SUM(B2:B4)</f>
        <v>1</v>
      </c>
    </row>
  </sheetData>
  <conditionalFormatting sqref="B6">
    <cfRule type="cellIs" dxfId="7" priority="2" operator="notEqual">
      <formula>1</formula>
    </cfRule>
  </conditionalFormatting>
  <conditionalFormatting sqref="E2:E411">
    <cfRule type="expression" priority="1">
      <formula>"ikke(Vekter!$B$23;1)"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E428"/>
  <sheetViews>
    <sheetView workbookViewId="0">
      <selection activeCell="C2" sqref="C2"/>
    </sheetView>
  </sheetViews>
  <sheetFormatPr baseColWidth="10" defaultRowHeight="15" x14ac:dyDescent="0.25"/>
  <cols>
    <col min="1" max="2" width="12.28515625" customWidth="1"/>
    <col min="3" max="3" width="9.5703125" bestFit="1" customWidth="1"/>
    <col min="4" max="4" width="17.42578125" bestFit="1" customWidth="1"/>
  </cols>
  <sheetData>
    <row r="1" spans="1:5" x14ac:dyDescent="0.25">
      <c r="A1" s="17" t="s">
        <v>394</v>
      </c>
      <c r="B1" s="17"/>
      <c r="C1" s="22" t="s">
        <v>395</v>
      </c>
      <c r="D1" s="17" t="s">
        <v>396</v>
      </c>
      <c r="E1" s="17" t="s">
        <v>397</v>
      </c>
    </row>
    <row r="2" spans="1:5" x14ac:dyDescent="0.25">
      <c r="A2" t="s">
        <v>449</v>
      </c>
      <c r="B2" t="s">
        <v>0</v>
      </c>
      <c r="C2" t="s">
        <v>389</v>
      </c>
      <c r="D2" t="s">
        <v>387</v>
      </c>
      <c r="E2" t="s">
        <v>388</v>
      </c>
    </row>
    <row r="3" spans="1:5" x14ac:dyDescent="0.25">
      <c r="A3">
        <v>1</v>
      </c>
      <c r="B3" t="s">
        <v>1</v>
      </c>
      <c r="C3" s="1">
        <f>100-((C$427-'Trunkerte data'!C3)*100/C$428)</f>
        <v>76.595744680851055</v>
      </c>
      <c r="D3" s="1">
        <f>100-('Indekserte data'!D$427-'Trunkerte data'!D3)*100/'Indekserte data'!D$428</f>
        <v>59.384512982002633</v>
      </c>
      <c r="E3" s="1">
        <f>100-(E$427-'Trunkerte data'!E3)*100/E$428</f>
        <v>47.016502206487672</v>
      </c>
    </row>
    <row r="4" spans="1:5" x14ac:dyDescent="0.25">
      <c r="A4">
        <v>2</v>
      </c>
      <c r="B4" t="s">
        <v>2</v>
      </c>
      <c r="C4" s="1">
        <f>100-((C$427-'Trunkerte data'!C4)*100/C$428)</f>
        <v>89.361702127659569</v>
      </c>
      <c r="D4" s="1">
        <f>100-('Indekserte data'!D$427-'Trunkerte data'!D4)*100/'Indekserte data'!D$428</f>
        <v>65.143844871339866</v>
      </c>
      <c r="E4" s="1">
        <f>100-(E$427-'Trunkerte data'!E4)*100/E$428</f>
        <v>30.873529703337496</v>
      </c>
    </row>
    <row r="5" spans="1:5" x14ac:dyDescent="0.25">
      <c r="A5">
        <v>3</v>
      </c>
      <c r="B5" t="s">
        <v>3</v>
      </c>
      <c r="C5" s="1">
        <f>100-((C$427-'Trunkerte data'!C5)*100/C$428)</f>
        <v>82.978723404255319</v>
      </c>
      <c r="D5" s="1">
        <f>100-('Indekserte data'!D$427-'Trunkerte data'!D5)*100/'Indekserte data'!D$428</f>
        <v>55.668987643594932</v>
      </c>
      <c r="E5" s="1">
        <f>100-(E$427-'Trunkerte data'!E5)*100/E$428</f>
        <v>79.484447593341457</v>
      </c>
    </row>
    <row r="6" spans="1:5" x14ac:dyDescent="0.25">
      <c r="A6">
        <v>4</v>
      </c>
      <c r="B6" t="s">
        <v>4</v>
      </c>
      <c r="C6" s="1">
        <f>100-((C$427-'Trunkerte data'!C6)*100/C$428)</f>
        <v>82.127659574468083</v>
      </c>
      <c r="D6" s="1">
        <f>100-('Indekserte data'!D$427-'Trunkerte data'!D6)*100/'Indekserte data'!D$428</f>
        <v>63.337758245408352</v>
      </c>
      <c r="E6" s="1">
        <f>100-(E$427-'Trunkerte data'!E6)*100/E$428</f>
        <v>33.727856342200184</v>
      </c>
    </row>
    <row r="7" spans="1:5" x14ac:dyDescent="0.25">
      <c r="A7">
        <v>5</v>
      </c>
      <c r="B7" t="s">
        <v>5</v>
      </c>
      <c r="C7" s="1">
        <f>100-((C$427-'Trunkerte data'!C7)*100/C$428)</f>
        <v>60.283687943262414</v>
      </c>
      <c r="D7" s="1">
        <f>100-('Indekserte data'!D$427-'Trunkerte data'!D7)*100/'Indekserte data'!D$428</f>
        <v>72.413413220241949</v>
      </c>
      <c r="E7" s="1">
        <f>100-(E$427-'Trunkerte data'!E7)*100/E$428</f>
        <v>67.107395236228328</v>
      </c>
    </row>
    <row r="8" spans="1:5" x14ac:dyDescent="0.25">
      <c r="A8">
        <v>6</v>
      </c>
      <c r="B8" t="s">
        <v>6</v>
      </c>
      <c r="C8" s="1">
        <f>100-((C$427-'Trunkerte data'!C8)*100/C$428)</f>
        <v>50.212765957446805</v>
      </c>
      <c r="D8" s="1">
        <f>100-('Indekserte data'!D$427-'Trunkerte data'!D8)*100/'Indekserte data'!D$428</f>
        <v>32.531238464548835</v>
      </c>
      <c r="E8" s="1">
        <f>100-(E$427-'Trunkerte data'!E8)*100/E$428</f>
        <v>36.83336096746028</v>
      </c>
    </row>
    <row r="9" spans="1:5" x14ac:dyDescent="0.25">
      <c r="A9">
        <v>7</v>
      </c>
      <c r="B9" t="s">
        <v>7</v>
      </c>
      <c r="C9" s="1">
        <f>100-((C$427-'Trunkerte data'!C9)*100/C$428)</f>
        <v>62.695035460992905</v>
      </c>
      <c r="D9" s="1">
        <f>100-('Indekserte data'!D$427-'Trunkerte data'!D9)*100/'Indekserte data'!D$428</f>
        <v>40.651068098217152</v>
      </c>
      <c r="E9" s="1">
        <f>100-(E$427-'Trunkerte data'!E9)*100/E$428</f>
        <v>24.325413071145874</v>
      </c>
    </row>
    <row r="10" spans="1:5" x14ac:dyDescent="0.25">
      <c r="A10">
        <v>8</v>
      </c>
      <c r="B10" t="s">
        <v>8</v>
      </c>
      <c r="C10" s="1">
        <f>100-((C$427-'Trunkerte data'!C10)*100/C$428)</f>
        <v>51.914893617021278</v>
      </c>
      <c r="D10" s="1">
        <f>100-('Indekserte data'!D$427-'Trunkerte data'!D10)*100/'Indekserte data'!D$428</f>
        <v>44.403176006493382</v>
      </c>
      <c r="E10" s="1">
        <f>100-(E$427-'Trunkerte data'!E10)*100/E$428</f>
        <v>69.505906665056273</v>
      </c>
    </row>
    <row r="11" spans="1:5" x14ac:dyDescent="0.25">
      <c r="A11">
        <v>9</v>
      </c>
      <c r="B11" t="s">
        <v>9</v>
      </c>
      <c r="C11" s="1">
        <f>100-((C$427-'Trunkerte data'!C11)*100/C$428)</f>
        <v>70.354609929078009</v>
      </c>
      <c r="D11" s="1">
        <f>100-('Indekserte data'!D$427-'Trunkerte data'!D11)*100/'Indekserte data'!D$428</f>
        <v>52.316533972446706</v>
      </c>
      <c r="E11" s="1">
        <f>100-(E$427-'Trunkerte data'!E11)*100/E$428</f>
        <v>56.670797559827406</v>
      </c>
    </row>
    <row r="12" spans="1:5" x14ac:dyDescent="0.25">
      <c r="A12">
        <v>10</v>
      </c>
      <c r="B12" t="s">
        <v>10</v>
      </c>
      <c r="C12" s="1">
        <f>100-((C$427-'Trunkerte data'!C12)*100/C$428)</f>
        <v>80.567375886524815</v>
      </c>
      <c r="D12" s="1">
        <f>100-('Indekserte data'!D$427-'Trunkerte data'!D12)*100/'Indekserte data'!D$428</f>
        <v>72.624960967047642</v>
      </c>
      <c r="E12" s="1">
        <f>100-(E$427-'Trunkerte data'!E12)*100/E$428</f>
        <v>48.508411773810323</v>
      </c>
    </row>
    <row r="13" spans="1:5" x14ac:dyDescent="0.25">
      <c r="A13">
        <v>11</v>
      </c>
      <c r="B13" t="s">
        <v>11</v>
      </c>
      <c r="C13" s="1">
        <f>100-((C$427-'Trunkerte data'!C13)*100/C$428)</f>
        <v>83.829787234042556</v>
      </c>
      <c r="D13" s="1">
        <f>100-('Indekserte data'!D$427-'Trunkerte data'!D13)*100/'Indekserte data'!D$428</f>
        <v>57.344083225762212</v>
      </c>
      <c r="E13" s="1">
        <f>100-(E$427-'Trunkerte data'!E13)*100/E$428</f>
        <v>42.230366816788731</v>
      </c>
    </row>
    <row r="14" spans="1:5" x14ac:dyDescent="0.25">
      <c r="A14">
        <v>12</v>
      </c>
      <c r="B14" t="s">
        <v>12</v>
      </c>
      <c r="C14" s="1">
        <f>100-((C$427-'Trunkerte data'!C14)*100/C$428)</f>
        <v>78.156028368794324</v>
      </c>
      <c r="D14" s="1">
        <f>100-('Indekserte data'!D$427-'Trunkerte data'!D14)*100/'Indekserte data'!D$428</f>
        <v>58.289191466366617</v>
      </c>
      <c r="E14" s="1">
        <f>100-(E$427-'Trunkerte data'!E14)*100/E$428</f>
        <v>40.349144675347809</v>
      </c>
    </row>
    <row r="15" spans="1:5" x14ac:dyDescent="0.25">
      <c r="A15">
        <v>13</v>
      </c>
      <c r="B15" t="s">
        <v>13</v>
      </c>
      <c r="C15" s="1">
        <f>100-((C$427-'Trunkerte data'!C15)*100/C$428)</f>
        <v>69.503546099290787</v>
      </c>
      <c r="D15" s="1">
        <f>100-('Indekserte data'!D$427-'Trunkerte data'!D15)*100/'Indekserte data'!D$428</f>
        <v>59.889310112642498</v>
      </c>
      <c r="E15" s="1">
        <f>100-(E$427-'Trunkerte data'!E15)*100/E$428</f>
        <v>48.769251871023386</v>
      </c>
    </row>
    <row r="16" spans="1:5" x14ac:dyDescent="0.25">
      <c r="A16">
        <v>14</v>
      </c>
      <c r="B16" t="s">
        <v>14</v>
      </c>
      <c r="C16" s="1">
        <f>100-((C$427-'Trunkerte data'!C16)*100/C$428)</f>
        <v>69.787234042553195</v>
      </c>
      <c r="D16" s="1">
        <f>100-('Indekserte data'!D$427-'Trunkerte data'!D16)*100/'Indekserte data'!D$428</f>
        <v>58.067308970650039</v>
      </c>
      <c r="E16" s="1">
        <f>100-(E$427-'Trunkerte data'!E16)*100/E$428</f>
        <v>34.209722463885427</v>
      </c>
    </row>
    <row r="17" spans="1:5" x14ac:dyDescent="0.25">
      <c r="A17">
        <v>15</v>
      </c>
      <c r="B17" t="s">
        <v>15</v>
      </c>
      <c r="C17" s="1">
        <f>100-((C$427-'Trunkerte data'!C17)*100/C$428)</f>
        <v>76.595744680851055</v>
      </c>
      <c r="D17" s="1">
        <f>100-('Indekserte data'!D$427-'Trunkerte data'!D17)*100/'Indekserte data'!D$428</f>
        <v>60.653657495011302</v>
      </c>
      <c r="E17" s="1">
        <f>100-(E$427-'Trunkerte data'!E17)*100/E$428</f>
        <v>79.976774758876743</v>
      </c>
    </row>
    <row r="18" spans="1:5" x14ac:dyDescent="0.25">
      <c r="A18">
        <v>16</v>
      </c>
      <c r="B18" t="s">
        <v>16</v>
      </c>
      <c r="C18" s="1">
        <f>100-((C$427-'Trunkerte data'!C18)*100/C$428)</f>
        <v>83.404255319148945</v>
      </c>
      <c r="D18" s="1">
        <f>100-('Indekserte data'!D$427-'Trunkerte data'!D18)*100/'Indekserte data'!D$428</f>
        <v>66.505997713928082</v>
      </c>
      <c r="E18" s="1">
        <f>100-(E$427-'Trunkerte data'!E18)*100/E$428</f>
        <v>67.63998767738866</v>
      </c>
    </row>
    <row r="19" spans="1:5" x14ac:dyDescent="0.25">
      <c r="A19">
        <v>17</v>
      </c>
      <c r="B19" t="s">
        <v>17</v>
      </c>
      <c r="C19" s="1">
        <f>100-((C$427-'Trunkerte data'!C19)*100/C$428)</f>
        <v>74.042553191489361</v>
      </c>
      <c r="D19" s="1">
        <f>100-('Indekserte data'!D$427-'Trunkerte data'!D19)*100/'Indekserte data'!D$428</f>
        <v>99.531190211117362</v>
      </c>
      <c r="E19" s="1">
        <f>100-(E$427-'Trunkerte data'!E19)*100/E$428</f>
        <v>96.341895746077611</v>
      </c>
    </row>
    <row r="20" spans="1:5" x14ac:dyDescent="0.25">
      <c r="A20">
        <v>18</v>
      </c>
      <c r="B20" t="s">
        <v>18</v>
      </c>
      <c r="C20" s="1">
        <f>100-((C$427-'Trunkerte data'!C20)*100/C$428)</f>
        <v>77.730496453900713</v>
      </c>
      <c r="D20" s="1">
        <f>100-('Indekserte data'!D$427-'Trunkerte data'!D20)*100/'Indekserte data'!D$428</f>
        <v>83.569215874327199</v>
      </c>
      <c r="E20" s="1">
        <f>100-(E$427-'Trunkerte data'!E20)*100/E$428</f>
        <v>68.422472756756363</v>
      </c>
    </row>
    <row r="21" spans="1:5" x14ac:dyDescent="0.25">
      <c r="A21">
        <v>19</v>
      </c>
      <c r="B21" t="s">
        <v>19</v>
      </c>
      <c r="C21" s="1">
        <f>100-((C$427-'Trunkerte data'!C21)*100/C$428)</f>
        <v>81.98581560283688</v>
      </c>
      <c r="D21" s="1">
        <f>100-('Indekserte data'!D$427-'Trunkerte data'!D21)*100/'Indekserte data'!D$428</f>
        <v>98.728290184421326</v>
      </c>
      <c r="E21" s="1">
        <f>100-(E$427-'Trunkerte data'!E21)*100/E$428</f>
        <v>100</v>
      </c>
    </row>
    <row r="22" spans="1:5" x14ac:dyDescent="0.25">
      <c r="A22">
        <v>20</v>
      </c>
      <c r="B22" t="s">
        <v>20</v>
      </c>
      <c r="C22" s="1">
        <f>100-((C$427-'Trunkerte data'!C22)*100/C$428)</f>
        <v>88.652482269503551</v>
      </c>
      <c r="D22" s="1">
        <f>100-('Indekserte data'!D$427-'Trunkerte data'!D22)*100/'Indekserte data'!D$428</f>
        <v>63.987288669564194</v>
      </c>
      <c r="E22" s="1">
        <f>100-(E$427-'Trunkerte data'!E22)*100/E$428</f>
        <v>77.015530681394011</v>
      </c>
    </row>
    <row r="23" spans="1:5" x14ac:dyDescent="0.25">
      <c r="A23">
        <v>21</v>
      </c>
      <c r="B23" t="s">
        <v>21</v>
      </c>
      <c r="C23" s="1">
        <f>100-((C$427-'Trunkerte data'!C23)*100/C$428)</f>
        <v>85.248226950354606</v>
      </c>
      <c r="D23" s="1">
        <f>100-('Indekserte data'!D$427-'Trunkerte data'!D23)*100/'Indekserte data'!D$428</f>
        <v>100</v>
      </c>
      <c r="E23" s="1">
        <f>100-(E$427-'Trunkerte data'!E23)*100/E$428</f>
        <v>87.469964463972047</v>
      </c>
    </row>
    <row r="24" spans="1:5" x14ac:dyDescent="0.25">
      <c r="A24">
        <v>22</v>
      </c>
      <c r="B24" t="s">
        <v>22</v>
      </c>
      <c r="C24" s="1">
        <f>100-((C$427-'Trunkerte data'!C24)*100/C$428)</f>
        <v>86.666666666666671</v>
      </c>
      <c r="D24" s="1">
        <f>100-('Indekserte data'!D$427-'Trunkerte data'!D24)*100/'Indekserte data'!D$428</f>
        <v>65.503034764891112</v>
      </c>
      <c r="E24" s="1">
        <f>100-(E$427-'Trunkerte data'!E24)*100/E$428</f>
        <v>71.933090651909012</v>
      </c>
    </row>
    <row r="25" spans="1:5" x14ac:dyDescent="0.25">
      <c r="A25">
        <v>23</v>
      </c>
      <c r="B25" t="s">
        <v>23</v>
      </c>
      <c r="C25" s="1">
        <f>100-((C$427-'Trunkerte data'!C25)*100/C$428)</f>
        <v>77.872340425531917</v>
      </c>
      <c r="D25" s="1">
        <f>100-('Indekserte data'!D$427-'Trunkerte data'!D25)*100/'Indekserte data'!D$428</f>
        <v>63.336141528448834</v>
      </c>
      <c r="E25" s="1">
        <f>100-(E$427-'Trunkerte data'!E25)*100/E$428</f>
        <v>59.49157134726984</v>
      </c>
    </row>
    <row r="26" spans="1:5" x14ac:dyDescent="0.25">
      <c r="A26">
        <v>24</v>
      </c>
      <c r="B26" t="s">
        <v>24</v>
      </c>
      <c r="C26" s="1">
        <f>100-((C$427-'Trunkerte data'!C26)*100/C$428)</f>
        <v>89.787234042553195</v>
      </c>
      <c r="D26" s="1">
        <f>100-('Indekserte data'!D$427-'Trunkerte data'!D26)*100/'Indekserte data'!D$428</f>
        <v>63.576736522151052</v>
      </c>
      <c r="E26" s="1">
        <f>100-(E$427-'Trunkerte data'!E26)*100/E$428</f>
        <v>59.516098901189785</v>
      </c>
    </row>
    <row r="27" spans="1:5" x14ac:dyDescent="0.25">
      <c r="A27">
        <v>25</v>
      </c>
      <c r="B27" t="s">
        <v>25</v>
      </c>
      <c r="C27" s="1">
        <f>100-((C$427-'Trunkerte data'!C27)*100/C$428)</f>
        <v>95.319148936170208</v>
      </c>
      <c r="D27" s="1">
        <f>100-('Indekserte data'!D$427-'Trunkerte data'!D27)*100/'Indekserte data'!D$428</f>
        <v>71.406164932354685</v>
      </c>
      <c r="E27" s="1">
        <f>100-(E$427-'Trunkerte data'!E27)*100/E$428</f>
        <v>62.978561555635615</v>
      </c>
    </row>
    <row r="28" spans="1:5" x14ac:dyDescent="0.25">
      <c r="A28">
        <v>26</v>
      </c>
      <c r="B28" t="s">
        <v>26</v>
      </c>
      <c r="C28" s="1">
        <f>100-((C$427-'Trunkerte data'!C28)*100/C$428)</f>
        <v>90.212765957446805</v>
      </c>
      <c r="D28" s="1">
        <f>100-('Indekserte data'!D$427-'Trunkerte data'!D28)*100/'Indekserte data'!D$428</f>
        <v>72.410874438386656</v>
      </c>
      <c r="E28" s="1">
        <f>100-(E$427-'Trunkerte data'!E28)*100/E$428</f>
        <v>62.335732325339414</v>
      </c>
    </row>
    <row r="29" spans="1:5" x14ac:dyDescent="0.25">
      <c r="A29">
        <v>27</v>
      </c>
      <c r="B29" t="s">
        <v>27</v>
      </c>
      <c r="C29" s="1">
        <f>100-((C$427-'Trunkerte data'!C29)*100/C$428)</f>
        <v>70.638297872340431</v>
      </c>
      <c r="D29" s="1">
        <f>100-('Indekserte data'!D$427-'Trunkerte data'!D29)*100/'Indekserte data'!D$428</f>
        <v>78.105254870284512</v>
      </c>
      <c r="E29" s="1">
        <f>100-(E$427-'Trunkerte data'!E29)*100/E$428</f>
        <v>58.419052784853776</v>
      </c>
    </row>
    <row r="30" spans="1:5" x14ac:dyDescent="0.25">
      <c r="A30">
        <v>28</v>
      </c>
      <c r="B30" t="s">
        <v>28</v>
      </c>
      <c r="C30" s="1">
        <f>100-((C$427-'Trunkerte data'!C30)*100/C$428)</f>
        <v>80.851063829787236</v>
      </c>
      <c r="D30" s="1">
        <f>100-('Indekserte data'!D$427-'Trunkerte data'!D30)*100/'Indekserte data'!D$428</f>
        <v>98.296112138004389</v>
      </c>
      <c r="E30" s="1">
        <f>100-(E$427-'Trunkerte data'!E30)*100/E$428</f>
        <v>100</v>
      </c>
    </row>
    <row r="31" spans="1:5" x14ac:dyDescent="0.25">
      <c r="A31">
        <v>29</v>
      </c>
      <c r="B31" t="s">
        <v>29</v>
      </c>
      <c r="C31" s="1">
        <f>100-((C$427-'Trunkerte data'!C31)*100/C$428)</f>
        <v>82.411347517730491</v>
      </c>
      <c r="D31" s="1">
        <f>100-('Indekserte data'!D$427-'Trunkerte data'!D31)*100/'Indekserte data'!D$428</f>
        <v>75.788142860991712</v>
      </c>
      <c r="E31" s="1">
        <f>100-(E$427-'Trunkerte data'!E31)*100/E$428</f>
        <v>77.450497855452468</v>
      </c>
    </row>
    <row r="32" spans="1:5" x14ac:dyDescent="0.25">
      <c r="A32">
        <v>30</v>
      </c>
      <c r="B32" t="s">
        <v>30</v>
      </c>
      <c r="C32" s="1">
        <f>100-((C$427-'Trunkerte data'!C32)*100/C$428)</f>
        <v>91.063829787234042</v>
      </c>
      <c r="D32" s="1">
        <f>100-('Indekserte data'!D$427-'Trunkerte data'!D32)*100/'Indekserte data'!D$428</f>
        <v>75.323830695111113</v>
      </c>
      <c r="E32" s="1">
        <f>100-(E$427-'Trunkerte data'!E32)*100/E$428</f>
        <v>74.463865496296663</v>
      </c>
    </row>
    <row r="33" spans="1:5" x14ac:dyDescent="0.25">
      <c r="A33">
        <v>31</v>
      </c>
      <c r="B33" t="s">
        <v>31</v>
      </c>
      <c r="C33" s="1">
        <f>100-((C$427-'Trunkerte data'!C33)*100/C$428)</f>
        <v>73.61702127659575</v>
      </c>
      <c r="D33" s="1">
        <f>100-('Indekserte data'!D$427-'Trunkerte data'!D33)*100/'Indekserte data'!D$428</f>
        <v>64.998643977265971</v>
      </c>
      <c r="E33" s="1">
        <f>100-(E$427-'Trunkerte data'!E33)*100/E$428</f>
        <v>76.764046513011408</v>
      </c>
    </row>
    <row r="34" spans="1:5" x14ac:dyDescent="0.25">
      <c r="A34">
        <v>32</v>
      </c>
      <c r="B34" t="s">
        <v>32</v>
      </c>
      <c r="C34" s="1">
        <f>100-((C$427-'Trunkerte data'!C34)*100/C$428)</f>
        <v>95.886524822695037</v>
      </c>
      <c r="D34" s="1">
        <f>100-('Indekserte data'!D$427-'Trunkerte data'!D34)*100/'Indekserte data'!D$428</f>
        <v>78.797827419829673</v>
      </c>
      <c r="E34" s="1">
        <f>100-(E$427-'Trunkerte data'!E34)*100/E$428</f>
        <v>91.872322647703285</v>
      </c>
    </row>
    <row r="35" spans="1:5" x14ac:dyDescent="0.25">
      <c r="A35">
        <v>33</v>
      </c>
      <c r="B35" t="s">
        <v>33</v>
      </c>
      <c r="C35" s="1">
        <f>100-((C$427-'Trunkerte data'!C35)*100/C$428)</f>
        <v>95.460992907801412</v>
      </c>
      <c r="D35" s="1">
        <f>100-('Indekserte data'!D$427-'Trunkerte data'!D35)*100/'Indekserte data'!D$428</f>
        <v>79.368773405113814</v>
      </c>
      <c r="E35" s="1">
        <f>100-(E$427-'Trunkerte data'!E35)*100/E$428</f>
        <v>74.175861938450623</v>
      </c>
    </row>
    <row r="36" spans="1:5" x14ac:dyDescent="0.25">
      <c r="A36">
        <v>34</v>
      </c>
      <c r="B36" t="s">
        <v>34</v>
      </c>
      <c r="C36" s="1">
        <f>100-((C$427-'Trunkerte data'!C36)*100/C$428)</f>
        <v>84.113475177304963</v>
      </c>
      <c r="D36" s="1">
        <f>100-('Indekserte data'!D$427-'Trunkerte data'!D36)*100/'Indekserte data'!D$428</f>
        <v>72.039429582608079</v>
      </c>
      <c r="E36" s="1">
        <f>100-(E$427-'Trunkerte data'!E36)*100/E$428</f>
        <v>63.725791558705787</v>
      </c>
    </row>
    <row r="37" spans="1:5" x14ac:dyDescent="0.25">
      <c r="A37">
        <v>35</v>
      </c>
      <c r="B37" t="s">
        <v>35</v>
      </c>
      <c r="C37" s="1">
        <f>100-((C$427-'Trunkerte data'!C37)*100/C$428)</f>
        <v>83.120567375886523</v>
      </c>
      <c r="D37" s="1">
        <f>100-('Indekserte data'!D$427-'Trunkerte data'!D37)*100/'Indekserte data'!D$428</f>
        <v>85.594237707141048</v>
      </c>
      <c r="E37" s="1">
        <f>100-(E$427-'Trunkerte data'!E37)*100/E$428</f>
        <v>75.153976821167731</v>
      </c>
    </row>
    <row r="38" spans="1:5" x14ac:dyDescent="0.25">
      <c r="A38">
        <v>36</v>
      </c>
      <c r="B38" t="s">
        <v>36</v>
      </c>
      <c r="C38" s="1">
        <f>100-((C$427-'Trunkerte data'!C38)*100/C$428)</f>
        <v>86.241134751773046</v>
      </c>
      <c r="D38" s="1">
        <f>100-('Indekserte data'!D$427-'Trunkerte data'!D38)*100/'Indekserte data'!D$428</f>
        <v>100</v>
      </c>
      <c r="E38" s="1">
        <f>100-(E$427-'Trunkerte data'!E38)*100/E$428</f>
        <v>89.86166684113708</v>
      </c>
    </row>
    <row r="39" spans="1:5" x14ac:dyDescent="0.25">
      <c r="A39">
        <v>37</v>
      </c>
      <c r="B39" t="s">
        <v>37</v>
      </c>
      <c r="C39" s="1">
        <f>100-((C$427-'Trunkerte data'!C39)*100/C$428)</f>
        <v>73.475177304964546</v>
      </c>
      <c r="D39" s="1">
        <f>100-('Indekserte data'!D$427-'Trunkerte data'!D39)*100/'Indekserte data'!D$428</f>
        <v>72.794200527757127</v>
      </c>
      <c r="E39" s="1">
        <f>100-(E$427-'Trunkerte data'!E39)*100/E$428</f>
        <v>66.754154980424957</v>
      </c>
    </row>
    <row r="40" spans="1:5" x14ac:dyDescent="0.25">
      <c r="A40">
        <v>38</v>
      </c>
      <c r="B40" t="s">
        <v>38</v>
      </c>
      <c r="C40" s="1">
        <f>100-((C$427-'Trunkerte data'!C40)*100/C$428)</f>
        <v>77.304964539007088</v>
      </c>
      <c r="D40" s="1">
        <f>100-('Indekserte data'!D$427-'Trunkerte data'!D40)*100/'Indekserte data'!D$428</f>
        <v>94.563062396310485</v>
      </c>
      <c r="E40" s="1">
        <f>100-(E$427-'Trunkerte data'!E40)*100/E$428</f>
        <v>55.481815389334287</v>
      </c>
    </row>
    <row r="41" spans="1:5" x14ac:dyDescent="0.25">
      <c r="A41">
        <v>39</v>
      </c>
      <c r="B41" t="s">
        <v>39</v>
      </c>
      <c r="C41" s="1">
        <f>100-((C$427-'Trunkerte data'!C41)*100/C$428)</f>
        <v>76.028368794326241</v>
      </c>
      <c r="D41" s="1">
        <f>100-('Indekserte data'!D$427-'Trunkerte data'!D41)*100/'Indekserte data'!D$428</f>
        <v>80.753169108173239</v>
      </c>
      <c r="E41" s="1">
        <f>100-(E$427-'Trunkerte data'!E41)*100/E$428</f>
        <v>87.922662774954802</v>
      </c>
    </row>
    <row r="42" spans="1:5" x14ac:dyDescent="0.25">
      <c r="A42">
        <v>40</v>
      </c>
      <c r="B42" t="s">
        <v>40</v>
      </c>
      <c r="C42" s="1">
        <f>100-((C$427-'Trunkerte data'!C42)*100/C$428)</f>
        <v>60.567375886524822</v>
      </c>
      <c r="D42" s="1">
        <f>100-('Indekserte data'!D$427-'Trunkerte data'!D42)*100/'Indekserte data'!D$428</f>
        <v>62.901082964644552</v>
      </c>
      <c r="E42" s="1">
        <f>100-(E$427-'Trunkerte data'!E42)*100/E$428</f>
        <v>30.783343774941486</v>
      </c>
    </row>
    <row r="43" spans="1:5" x14ac:dyDescent="0.25">
      <c r="A43">
        <v>41</v>
      </c>
      <c r="B43" t="s">
        <v>41</v>
      </c>
      <c r="C43" s="1">
        <f>100-((C$427-'Trunkerte data'!C43)*100/C$428)</f>
        <v>100</v>
      </c>
      <c r="D43" s="1">
        <f>100-('Indekserte data'!D$427-'Trunkerte data'!D43)*100/'Indekserte data'!D$428</f>
        <v>83.90525578633212</v>
      </c>
      <c r="E43" s="1">
        <f>100-(E$427-'Trunkerte data'!E43)*100/E$428</f>
        <v>65.627804552189289</v>
      </c>
    </row>
    <row r="44" spans="1:5" x14ac:dyDescent="0.25">
      <c r="A44">
        <v>42</v>
      </c>
      <c r="B44" t="s">
        <v>42</v>
      </c>
      <c r="C44" s="1">
        <f>100-((C$427-'Trunkerte data'!C44)*100/C$428)</f>
        <v>69.787234042553195</v>
      </c>
      <c r="D44" s="1">
        <f>100-('Indekserte data'!D$427-'Trunkerte data'!D44)*100/'Indekserte data'!D$428</f>
        <v>43.634099527941842</v>
      </c>
      <c r="E44" s="1">
        <f>100-(E$427-'Trunkerte data'!E44)*100/E$428</f>
        <v>39.55388756148259</v>
      </c>
    </row>
    <row r="45" spans="1:5" x14ac:dyDescent="0.25">
      <c r="A45">
        <v>43</v>
      </c>
      <c r="B45" t="s">
        <v>43</v>
      </c>
      <c r="C45" s="1">
        <f>100-((C$427-'Trunkerte data'!C45)*100/C$428)</f>
        <v>81.418439716312065</v>
      </c>
      <c r="D45" s="1">
        <f>100-('Indekserte data'!D$427-'Trunkerte data'!D45)*100/'Indekserte data'!D$428</f>
        <v>57.180809252112539</v>
      </c>
      <c r="E45" s="1">
        <f>100-(E$427-'Trunkerte data'!E45)*100/E$428</f>
        <v>59.433478792759331</v>
      </c>
    </row>
    <row r="46" spans="1:5" x14ac:dyDescent="0.25">
      <c r="A46">
        <v>44</v>
      </c>
      <c r="B46" t="s">
        <v>44</v>
      </c>
      <c r="C46" s="1">
        <f>100-((C$427-'Trunkerte data'!C46)*100/C$428)</f>
        <v>68.794326241134755</v>
      </c>
      <c r="D46" s="1">
        <f>100-('Indekserte data'!D$427-'Trunkerte data'!D46)*100/'Indekserte data'!D$428</f>
        <v>48.663219630746454</v>
      </c>
      <c r="E46" s="1">
        <f>100-(E$427-'Trunkerte data'!E46)*100/E$428</f>
        <v>55.733469230121671</v>
      </c>
    </row>
    <row r="47" spans="1:5" x14ac:dyDescent="0.25">
      <c r="A47">
        <v>45</v>
      </c>
      <c r="B47" t="s">
        <v>45</v>
      </c>
      <c r="C47" s="1">
        <f>100-((C$427-'Trunkerte data'!C47)*100/C$428)</f>
        <v>69.929078014184398</v>
      </c>
      <c r="D47" s="1">
        <f>100-('Indekserte data'!D$427-'Trunkerte data'!D47)*100/'Indekserte data'!D$428</f>
        <v>46.044840133863495</v>
      </c>
      <c r="E47" s="1">
        <f>100-(E$427-'Trunkerte data'!E47)*100/E$428</f>
        <v>52.929510561957862</v>
      </c>
    </row>
    <row r="48" spans="1:5" x14ac:dyDescent="0.25">
      <c r="A48">
        <v>46</v>
      </c>
      <c r="B48" t="s">
        <v>46</v>
      </c>
      <c r="C48" s="1">
        <f>100-((C$427-'Trunkerte data'!C48)*100/C$428)</f>
        <v>72.624113475177296</v>
      </c>
      <c r="D48" s="1">
        <f>100-('Indekserte data'!D$427-'Trunkerte data'!D48)*100/'Indekserte data'!D$428</f>
        <v>55.721480061677887</v>
      </c>
      <c r="E48" s="1">
        <f>100-(E$427-'Trunkerte data'!E48)*100/E$428</f>
        <v>57.518315502634977</v>
      </c>
    </row>
    <row r="49" spans="1:5" x14ac:dyDescent="0.25">
      <c r="A49">
        <v>47</v>
      </c>
      <c r="B49" t="s">
        <v>47</v>
      </c>
      <c r="C49" s="1">
        <f>100-((C$427-'Trunkerte data'!C49)*100/C$428)</f>
        <v>58.439716312056738</v>
      </c>
      <c r="D49" s="1">
        <f>100-('Indekserte data'!D$427-'Trunkerte data'!D49)*100/'Indekserte data'!D$428</f>
        <v>37.541821498626547</v>
      </c>
      <c r="E49" s="1">
        <f>100-(E$427-'Trunkerte data'!E49)*100/E$428</f>
        <v>56.433802398761785</v>
      </c>
    </row>
    <row r="50" spans="1:5" x14ac:dyDescent="0.25">
      <c r="A50">
        <v>48</v>
      </c>
      <c r="B50" t="s">
        <v>48</v>
      </c>
      <c r="C50" s="1">
        <f>100-((C$427-'Trunkerte data'!C50)*100/C$428)</f>
        <v>67.234042553191486</v>
      </c>
      <c r="D50" s="1">
        <f>100-('Indekserte data'!D$427-'Trunkerte data'!D50)*100/'Indekserte data'!D$428</f>
        <v>38.786474147778655</v>
      </c>
      <c r="E50" s="1">
        <f>100-(E$427-'Trunkerte data'!E50)*100/E$428</f>
        <v>43.464426312904109</v>
      </c>
    </row>
    <row r="51" spans="1:5" x14ac:dyDescent="0.25">
      <c r="A51">
        <v>49</v>
      </c>
      <c r="B51" t="s">
        <v>49</v>
      </c>
      <c r="C51" s="1">
        <f>100-((C$427-'Trunkerte data'!C51)*100/C$428)</f>
        <v>55.886524822695037</v>
      </c>
      <c r="D51" s="1">
        <f>100-('Indekserte data'!D$427-'Trunkerte data'!D51)*100/'Indekserte data'!D$428</f>
        <v>26.467834816566253</v>
      </c>
      <c r="E51" s="1">
        <f>100-(E$427-'Trunkerte data'!E51)*100/E$428</f>
        <v>32.096452941941592</v>
      </c>
    </row>
    <row r="52" spans="1:5" x14ac:dyDescent="0.25">
      <c r="A52">
        <v>50</v>
      </c>
      <c r="B52" t="s">
        <v>50</v>
      </c>
      <c r="C52" s="1">
        <f>100-((C$427-'Trunkerte data'!C52)*100/C$428)</f>
        <v>51.205673758865245</v>
      </c>
      <c r="D52" s="1">
        <f>100-('Indekserte data'!D$427-'Trunkerte data'!D52)*100/'Indekserte data'!D$428</f>
        <v>19.195849261724391</v>
      </c>
      <c r="E52" s="1">
        <f>100-(E$427-'Trunkerte data'!E52)*100/E$428</f>
        <v>35.445894421022786</v>
      </c>
    </row>
    <row r="53" spans="1:5" x14ac:dyDescent="0.25">
      <c r="A53">
        <v>51</v>
      </c>
      <c r="B53" t="s">
        <v>51</v>
      </c>
      <c r="C53" s="1">
        <f>100-((C$427-'Trunkerte data'!C53)*100/C$428)</f>
        <v>51.914893617021278</v>
      </c>
      <c r="D53" s="1">
        <f>100-('Indekserte data'!D$427-'Trunkerte data'!D53)*100/'Indekserte data'!D$428</f>
        <v>27.420518812553127</v>
      </c>
      <c r="E53" s="1">
        <f>100-(E$427-'Trunkerte data'!E53)*100/E$428</f>
        <v>34.218122580538193</v>
      </c>
    </row>
    <row r="54" spans="1:5" x14ac:dyDescent="0.25">
      <c r="A54">
        <v>52</v>
      </c>
      <c r="B54" t="s">
        <v>52</v>
      </c>
      <c r="C54" s="1">
        <f>100-((C$427-'Trunkerte data'!C54)*100/C$428)</f>
        <v>52.198581560283685</v>
      </c>
      <c r="D54" s="1">
        <f>100-('Indekserte data'!D$427-'Trunkerte data'!D54)*100/'Indekserte data'!D$428</f>
        <v>27.780382568548092</v>
      </c>
      <c r="E54" s="1">
        <f>100-(E$427-'Trunkerte data'!E54)*100/E$428</f>
        <v>35.22542404847276</v>
      </c>
    </row>
    <row r="55" spans="1:5" x14ac:dyDescent="0.25">
      <c r="A55">
        <v>53</v>
      </c>
      <c r="B55" t="s">
        <v>53</v>
      </c>
      <c r="C55" s="1">
        <f>100-((C$427-'Trunkerte data'!C55)*100/C$428)</f>
        <v>65.673758865248232</v>
      </c>
      <c r="D55" s="1">
        <f>100-('Indekserte data'!D$427-'Trunkerte data'!D55)*100/'Indekserte data'!D$428</f>
        <v>56.834737962746416</v>
      </c>
      <c r="E55" s="1">
        <f>100-(E$427-'Trunkerte data'!E55)*100/E$428</f>
        <v>58.192632191463481</v>
      </c>
    </row>
    <row r="56" spans="1:5" x14ac:dyDescent="0.25">
      <c r="A56">
        <v>54</v>
      </c>
      <c r="B56" t="s">
        <v>54</v>
      </c>
      <c r="C56" s="1">
        <f>100-((C$427-'Trunkerte data'!C56)*100/C$428)</f>
        <v>43.971631205673759</v>
      </c>
      <c r="D56" s="1">
        <f>100-('Indekserte data'!D$427-'Trunkerte data'!D56)*100/'Indekserte data'!D$428</f>
        <v>27.860021238933129</v>
      </c>
      <c r="E56" s="1">
        <f>100-(E$427-'Trunkerte data'!E56)*100/E$428</f>
        <v>39.91145356634533</v>
      </c>
    </row>
    <row r="57" spans="1:5" x14ac:dyDescent="0.25">
      <c r="A57">
        <v>55</v>
      </c>
      <c r="B57" t="s">
        <v>55</v>
      </c>
      <c r="C57" s="1">
        <f>100-((C$427-'Trunkerte data'!C57)*100/C$428)</f>
        <v>46.241134751773046</v>
      </c>
      <c r="D57" s="1">
        <f>100-('Indekserte data'!D$427-'Trunkerte data'!D57)*100/'Indekserte data'!D$428</f>
        <v>47.809668157438409</v>
      </c>
      <c r="E57" s="1">
        <f>100-(E$427-'Trunkerte data'!E57)*100/E$428</f>
        <v>57.250298634905917</v>
      </c>
    </row>
    <row r="58" spans="1:5" x14ac:dyDescent="0.25">
      <c r="A58">
        <v>56</v>
      </c>
      <c r="B58" t="s">
        <v>56</v>
      </c>
      <c r="C58" s="1">
        <f>100-((C$427-'Trunkerte data'!C58)*100/C$428)</f>
        <v>35.177304964539005</v>
      </c>
      <c r="D58" s="1">
        <f>100-('Indekserte data'!D$427-'Trunkerte data'!D58)*100/'Indekserte data'!D$428</f>
        <v>21.013226289737389</v>
      </c>
      <c r="E58" s="1">
        <f>100-(E$427-'Trunkerte data'!E58)*100/E$428</f>
        <v>32.554843198649252</v>
      </c>
    </row>
    <row r="59" spans="1:5" x14ac:dyDescent="0.25">
      <c r="A59">
        <v>57</v>
      </c>
      <c r="B59" t="s">
        <v>57</v>
      </c>
      <c r="C59" s="1">
        <f>100-((C$427-'Trunkerte data'!C59)*100/C$428)</f>
        <v>25.673758865248232</v>
      </c>
      <c r="D59" s="1">
        <f>100-('Indekserte data'!D$427-'Trunkerte data'!D59)*100/'Indekserte data'!D$428</f>
        <v>14.013282757548936</v>
      </c>
      <c r="E59" s="1">
        <f>100-(E$427-'Trunkerte data'!E59)*100/E$428</f>
        <v>8.4379400025314197</v>
      </c>
    </row>
    <row r="60" spans="1:5" x14ac:dyDescent="0.25">
      <c r="A60">
        <v>58</v>
      </c>
      <c r="B60" t="s">
        <v>58</v>
      </c>
      <c r="C60" s="1">
        <f>100-((C$427-'Trunkerte data'!C60)*100/C$428)</f>
        <v>19.716312056737593</v>
      </c>
      <c r="D60" s="1">
        <f>100-('Indekserte data'!D$427-'Trunkerte data'!D60)*100/'Indekserte data'!D$428</f>
        <v>6.9314171206849693</v>
      </c>
      <c r="E60" s="1">
        <f>100-(E$427-'Trunkerte data'!E60)*100/E$428</f>
        <v>12.979983641979871</v>
      </c>
    </row>
    <row r="61" spans="1:5" x14ac:dyDescent="0.25">
      <c r="A61">
        <v>59</v>
      </c>
      <c r="B61" t="s">
        <v>59</v>
      </c>
      <c r="C61" s="1">
        <f>100-((C$427-'Trunkerte data'!C61)*100/C$428)</f>
        <v>36.170212765957444</v>
      </c>
      <c r="D61" s="1">
        <f>100-('Indekserte data'!D$427-'Trunkerte data'!D61)*100/'Indekserte data'!D$428</f>
        <v>24.096380755786868</v>
      </c>
      <c r="E61" s="1">
        <f>100-(E$427-'Trunkerte data'!E61)*100/E$428</f>
        <v>45.091533082045117</v>
      </c>
    </row>
    <row r="62" spans="1:5" x14ac:dyDescent="0.25">
      <c r="A62">
        <v>60</v>
      </c>
      <c r="B62" t="s">
        <v>60</v>
      </c>
      <c r="C62" s="1">
        <f>100-((C$427-'Trunkerte data'!C62)*100/C$428)</f>
        <v>50.354609929078016</v>
      </c>
      <c r="D62" s="1">
        <f>100-('Indekserte data'!D$427-'Trunkerte data'!D62)*100/'Indekserte data'!D$428</f>
        <v>44.448923786075468</v>
      </c>
      <c r="E62" s="1">
        <f>100-(E$427-'Trunkerte data'!E62)*100/E$428</f>
        <v>42.878774852724995</v>
      </c>
    </row>
    <row r="63" spans="1:5" x14ac:dyDescent="0.25">
      <c r="A63">
        <v>61</v>
      </c>
      <c r="B63" t="s">
        <v>61</v>
      </c>
      <c r="C63" s="1">
        <f>100-((C$427-'Trunkerte data'!C63)*100/C$428)</f>
        <v>39.148936170212764</v>
      </c>
      <c r="D63" s="1">
        <f>100-('Indekserte data'!D$427-'Trunkerte data'!D63)*100/'Indekserte data'!D$428</f>
        <v>36.559200692023261</v>
      </c>
      <c r="E63" s="1">
        <f>100-(E$427-'Trunkerte data'!E63)*100/E$428</f>
        <v>65.606936483826274</v>
      </c>
    </row>
    <row r="64" spans="1:5" x14ac:dyDescent="0.25">
      <c r="A64">
        <v>62</v>
      </c>
      <c r="B64" t="s">
        <v>62</v>
      </c>
      <c r="C64" s="1">
        <f>100-((C$427-'Trunkerte data'!C64)*100/C$428)</f>
        <v>28.794326241134755</v>
      </c>
      <c r="D64" s="1">
        <f>100-('Indekserte data'!D$427-'Trunkerte data'!D64)*100/'Indekserte data'!D$428</f>
        <v>19.907942786448302</v>
      </c>
      <c r="E64" s="1">
        <f>100-(E$427-'Trunkerte data'!E64)*100/E$428</f>
        <v>15.708539968054254</v>
      </c>
    </row>
    <row r="65" spans="1:5" x14ac:dyDescent="0.25">
      <c r="A65">
        <v>63</v>
      </c>
      <c r="B65" t="s">
        <v>63</v>
      </c>
      <c r="C65" s="1">
        <f>100-((C$427-'Trunkerte data'!C65)*100/C$428)</f>
        <v>40.283687943262414</v>
      </c>
      <c r="D65" s="1">
        <f>100-('Indekserte data'!D$427-'Trunkerte data'!D65)*100/'Indekserte data'!D$428</f>
        <v>24.656378851625789</v>
      </c>
      <c r="E65" s="1">
        <f>100-(E$427-'Trunkerte data'!E65)*100/E$428</f>
        <v>33.353940752967318</v>
      </c>
    </row>
    <row r="66" spans="1:5" x14ac:dyDescent="0.25">
      <c r="A66">
        <v>64</v>
      </c>
      <c r="B66" t="s">
        <v>64</v>
      </c>
      <c r="C66" s="1">
        <f>100-((C$427-'Trunkerte data'!C66)*100/C$428)</f>
        <v>74.326241134751768</v>
      </c>
      <c r="D66" s="1">
        <f>100-('Indekserte data'!D$427-'Trunkerte data'!D66)*100/'Indekserte data'!D$428</f>
        <v>55.277172117352897</v>
      </c>
      <c r="E66" s="1">
        <f>100-(E$427-'Trunkerte data'!E66)*100/E$428</f>
        <v>60.553572115585226</v>
      </c>
    </row>
    <row r="67" spans="1:5" x14ac:dyDescent="0.25">
      <c r="A67">
        <v>65</v>
      </c>
      <c r="B67" t="s">
        <v>65</v>
      </c>
      <c r="C67" s="1">
        <f>100-((C$427-'Trunkerte data'!C67)*100/C$428)</f>
        <v>71.063829787234042</v>
      </c>
      <c r="D67" s="1">
        <f>100-('Indekserte data'!D$427-'Trunkerte data'!D67)*100/'Indekserte data'!D$428</f>
        <v>54.743543064492734</v>
      </c>
      <c r="E67" s="1">
        <f>100-(E$427-'Trunkerte data'!E67)*100/E$428</f>
        <v>54.90347214747451</v>
      </c>
    </row>
    <row r="68" spans="1:5" x14ac:dyDescent="0.25">
      <c r="A68">
        <v>66</v>
      </c>
      <c r="B68" t="s">
        <v>66</v>
      </c>
      <c r="C68" s="1">
        <f>100-((C$427-'Trunkerte data'!C68)*100/C$428)</f>
        <v>38.297872340425535</v>
      </c>
      <c r="D68" s="1">
        <f>100-('Indekserte data'!D$427-'Trunkerte data'!D68)*100/'Indekserte data'!D$428</f>
        <v>24.600980044721581</v>
      </c>
      <c r="E68" s="1">
        <f>100-(E$427-'Trunkerte data'!E68)*100/E$428</f>
        <v>28.750912988828517</v>
      </c>
    </row>
    <row r="69" spans="1:5" x14ac:dyDescent="0.25">
      <c r="A69">
        <v>67</v>
      </c>
      <c r="B69" t="s">
        <v>67</v>
      </c>
      <c r="C69" s="1">
        <f>100-((C$427-'Trunkerte data'!C69)*100/C$428)</f>
        <v>32.907801418439718</v>
      </c>
      <c r="D69" s="1">
        <f>100-('Indekserte data'!D$427-'Trunkerte data'!D69)*100/'Indekserte data'!D$428</f>
        <v>24.887976312986979</v>
      </c>
      <c r="E69" s="1">
        <f>100-(E$427-'Trunkerte data'!E69)*100/E$428</f>
        <v>20.177843146981047</v>
      </c>
    </row>
    <row r="70" spans="1:5" x14ac:dyDescent="0.25">
      <c r="A70">
        <v>68</v>
      </c>
      <c r="B70" t="s">
        <v>68</v>
      </c>
      <c r="C70" s="1">
        <f>100-((C$427-'Trunkerte data'!C70)*100/C$428)</f>
        <v>35.886524822695037</v>
      </c>
      <c r="D70" s="1">
        <f>100-('Indekserte data'!D$427-'Trunkerte data'!D70)*100/'Indekserte data'!D$428</f>
        <v>23.296142056256372</v>
      </c>
      <c r="E70" s="1">
        <f>100-(E$427-'Trunkerte data'!E70)*100/E$428</f>
        <v>24.018998326387234</v>
      </c>
    </row>
    <row r="71" spans="1:5" x14ac:dyDescent="0.25">
      <c r="A71">
        <v>69</v>
      </c>
      <c r="B71" t="s">
        <v>69</v>
      </c>
      <c r="C71" s="1">
        <f>100-((C$427-'Trunkerte data'!C71)*100/C$428)</f>
        <v>37.021276595744681</v>
      </c>
      <c r="D71" s="1">
        <f>100-('Indekserte data'!D$427-'Trunkerte data'!D71)*100/'Indekserte data'!D$428</f>
        <v>28.535904005017102</v>
      </c>
      <c r="E71" s="1">
        <f>100-(E$427-'Trunkerte data'!E71)*100/E$428</f>
        <v>22.71649348384895</v>
      </c>
    </row>
    <row r="72" spans="1:5" x14ac:dyDescent="0.25">
      <c r="A72">
        <v>70</v>
      </c>
      <c r="B72" t="s">
        <v>70</v>
      </c>
      <c r="C72" s="1">
        <f>100-((C$427-'Trunkerte data'!C72)*100/C$428)</f>
        <v>44.680851063829785</v>
      </c>
      <c r="D72" s="1">
        <f>100-('Indekserte data'!D$427-'Trunkerte data'!D72)*100/'Indekserte data'!D$428</f>
        <v>30.476809674484613</v>
      </c>
      <c r="E72" s="1">
        <f>100-(E$427-'Trunkerte data'!E72)*100/E$428</f>
        <v>40.415663018567756</v>
      </c>
    </row>
    <row r="73" spans="1:5" x14ac:dyDescent="0.25">
      <c r="A73">
        <v>71</v>
      </c>
      <c r="B73" t="s">
        <v>71</v>
      </c>
      <c r="C73" s="1">
        <f>100-((C$427-'Trunkerte data'!C73)*100/C$428)</f>
        <v>48.794326241134755</v>
      </c>
      <c r="D73" s="1">
        <f>100-('Indekserte data'!D$427-'Trunkerte data'!D73)*100/'Indekserte data'!D$428</f>
        <v>32.943781232426346</v>
      </c>
      <c r="E73" s="1">
        <f>100-(E$427-'Trunkerte data'!E73)*100/E$428</f>
        <v>35.710569489729181</v>
      </c>
    </row>
    <row r="74" spans="1:5" x14ac:dyDescent="0.25">
      <c r="A74">
        <v>72</v>
      </c>
      <c r="B74" t="s">
        <v>72</v>
      </c>
      <c r="C74" s="1">
        <f>100-((C$427-'Trunkerte data'!C74)*100/C$428)</f>
        <v>47.659574468085104</v>
      </c>
      <c r="D74" s="1">
        <f>100-('Indekserte data'!D$427-'Trunkerte data'!D74)*100/'Indekserte data'!D$428</f>
        <v>28.804002937678135</v>
      </c>
      <c r="E74" s="1">
        <f>100-(E$427-'Trunkerte data'!E74)*100/E$428</f>
        <v>41.323151420539048</v>
      </c>
    </row>
    <row r="75" spans="1:5" x14ac:dyDescent="0.25">
      <c r="A75">
        <v>73</v>
      </c>
      <c r="B75" t="s">
        <v>73</v>
      </c>
      <c r="C75" s="1">
        <f>100-((C$427-'Trunkerte data'!C75)*100/C$428)</f>
        <v>47.375886524822697</v>
      </c>
      <c r="D75" s="1">
        <f>100-('Indekserte data'!D$427-'Trunkerte data'!D75)*100/'Indekserte data'!D$428</f>
        <v>33.015233984296557</v>
      </c>
      <c r="E75" s="1">
        <f>100-(E$427-'Trunkerte data'!E75)*100/E$428</f>
        <v>33.005127615441552</v>
      </c>
    </row>
    <row r="76" spans="1:5" x14ac:dyDescent="0.25">
      <c r="A76">
        <v>74</v>
      </c>
      <c r="B76" t="s">
        <v>74</v>
      </c>
      <c r="C76" s="1">
        <f>100-((C$427-'Trunkerte data'!C76)*100/C$428)</f>
        <v>50.070921985815602</v>
      </c>
      <c r="D76" s="1">
        <f>100-('Indekserte data'!D$427-'Trunkerte data'!D76)*100/'Indekserte data'!D$428</f>
        <v>32.832013733858787</v>
      </c>
      <c r="E76" s="1">
        <f>100-(E$427-'Trunkerte data'!E76)*100/E$428</f>
        <v>34.93601221091842</v>
      </c>
    </row>
    <row r="77" spans="1:5" x14ac:dyDescent="0.25">
      <c r="A77">
        <v>75</v>
      </c>
      <c r="B77" t="s">
        <v>75</v>
      </c>
      <c r="C77" s="1">
        <f>100-((C$427-'Trunkerte data'!C77)*100/C$428)</f>
        <v>57.446808510638299</v>
      </c>
      <c r="D77" s="1">
        <f>100-('Indekserte data'!D$427-'Trunkerte data'!D77)*100/'Indekserte data'!D$428</f>
        <v>44.217422206244649</v>
      </c>
      <c r="E77" s="1">
        <f>100-(E$427-'Trunkerte data'!E77)*100/E$428</f>
        <v>40.793323480206098</v>
      </c>
    </row>
    <row r="78" spans="1:5" x14ac:dyDescent="0.25">
      <c r="A78">
        <v>76</v>
      </c>
      <c r="B78" t="s">
        <v>76</v>
      </c>
      <c r="C78" s="1">
        <f>100-((C$427-'Trunkerte data'!C78)*100/C$428)</f>
        <v>55.035460992907801</v>
      </c>
      <c r="D78" s="1">
        <f>100-('Indekserte data'!D$427-'Trunkerte data'!D78)*100/'Indekserte data'!D$428</f>
        <v>38.848493908704938</v>
      </c>
      <c r="E78" s="1">
        <f>100-(E$427-'Trunkerte data'!E78)*100/E$428</f>
        <v>37.761983977739106</v>
      </c>
    </row>
    <row r="79" spans="1:5" x14ac:dyDescent="0.25">
      <c r="A79">
        <v>77</v>
      </c>
      <c r="B79" t="s">
        <v>77</v>
      </c>
      <c r="C79" s="1">
        <f>100-((C$427-'Trunkerte data'!C79)*100/C$428)</f>
        <v>62.269503546099294</v>
      </c>
      <c r="D79" s="1">
        <f>100-('Indekserte data'!D$427-'Trunkerte data'!D79)*100/'Indekserte data'!D$428</f>
        <v>43.315311891213653</v>
      </c>
      <c r="E79" s="1">
        <f>100-(E$427-'Trunkerte data'!E79)*100/E$428</f>
        <v>57.63240773055059</v>
      </c>
    </row>
    <row r="80" spans="1:5" x14ac:dyDescent="0.25">
      <c r="A80">
        <v>78</v>
      </c>
      <c r="B80" t="s">
        <v>78</v>
      </c>
      <c r="C80" s="1">
        <f>100-((C$427-'Trunkerte data'!C80)*100/C$428)</f>
        <v>66.241134751773046</v>
      </c>
      <c r="D80" s="1">
        <f>100-('Indekserte data'!D$427-'Trunkerte data'!D80)*100/'Indekserte data'!D$428</f>
        <v>45.676377513271241</v>
      </c>
      <c r="E80" s="1">
        <f>100-(E$427-'Trunkerte data'!E80)*100/E$428</f>
        <v>47.203366962324431</v>
      </c>
    </row>
    <row r="81" spans="1:5" x14ac:dyDescent="0.25">
      <c r="A81">
        <v>79</v>
      </c>
      <c r="B81" t="s">
        <v>79</v>
      </c>
      <c r="C81" s="1">
        <f>100-((C$427-'Trunkerte data'!C81)*100/C$428)</f>
        <v>66.808510638297875</v>
      </c>
      <c r="D81" s="1">
        <f>100-('Indekserte data'!D$427-'Trunkerte data'!D81)*100/'Indekserte data'!D$428</f>
        <v>52.031615683473753</v>
      </c>
      <c r="E81" s="1">
        <f>100-(E$427-'Trunkerte data'!E81)*100/E$428</f>
        <v>35.135001104319855</v>
      </c>
    </row>
    <row r="82" spans="1:5" x14ac:dyDescent="0.25">
      <c r="A82">
        <v>80</v>
      </c>
      <c r="B82" t="s">
        <v>80</v>
      </c>
      <c r="C82" s="1">
        <f>100-((C$427-'Trunkerte data'!C82)*100/C$428)</f>
        <v>69.078014184397162</v>
      </c>
      <c r="D82" s="1">
        <f>100-('Indekserte data'!D$427-'Trunkerte data'!D82)*100/'Indekserte data'!D$428</f>
        <v>50.247673778983554</v>
      </c>
      <c r="E82" s="1">
        <f>100-(E$427-'Trunkerte data'!E82)*100/E$428</f>
        <v>38.639021444734901</v>
      </c>
    </row>
    <row r="83" spans="1:5" x14ac:dyDescent="0.25">
      <c r="A83">
        <v>81</v>
      </c>
      <c r="B83" t="s">
        <v>81</v>
      </c>
      <c r="C83" s="1">
        <f>100-((C$427-'Trunkerte data'!C83)*100/C$428)</f>
        <v>68.226950354609926</v>
      </c>
      <c r="D83" s="1">
        <f>100-('Indekserte data'!D$427-'Trunkerte data'!D83)*100/'Indekserte data'!D$428</f>
        <v>45.76954299303145</v>
      </c>
      <c r="E83" s="1">
        <f>100-(E$427-'Trunkerte data'!E83)*100/E$428</f>
        <v>48.779271074403802</v>
      </c>
    </row>
    <row r="84" spans="1:5" x14ac:dyDescent="0.25">
      <c r="A84">
        <v>82</v>
      </c>
      <c r="B84" t="s">
        <v>82</v>
      </c>
      <c r="C84" s="1">
        <f>100-((C$427-'Trunkerte data'!C84)*100/C$428)</f>
        <v>53.191489361702125</v>
      </c>
      <c r="D84" s="1">
        <f>100-('Indekserte data'!D$427-'Trunkerte data'!D84)*100/'Indekserte data'!D$428</f>
        <v>27.40279398291608</v>
      </c>
      <c r="E84" s="1">
        <f>100-(E$427-'Trunkerte data'!E84)*100/E$428</f>
        <v>21.314299081549294</v>
      </c>
    </row>
    <row r="85" spans="1:5" x14ac:dyDescent="0.25">
      <c r="A85">
        <v>83</v>
      </c>
      <c r="B85" t="s">
        <v>83</v>
      </c>
      <c r="C85" s="1">
        <f>100-((C$427-'Trunkerte data'!C85)*100/C$428)</f>
        <v>54.468085106382979</v>
      </c>
      <c r="D85" s="1">
        <f>100-('Indekserte data'!D$427-'Trunkerte data'!D85)*100/'Indekserte data'!D$428</f>
        <v>37.313831855090548</v>
      </c>
      <c r="E85" s="1">
        <f>100-(E$427-'Trunkerte data'!E85)*100/E$428</f>
        <v>53.014321547466295</v>
      </c>
    </row>
    <row r="86" spans="1:5" x14ac:dyDescent="0.25">
      <c r="A86">
        <v>84</v>
      </c>
      <c r="B86" t="s">
        <v>84</v>
      </c>
      <c r="C86" s="1">
        <f>100-((C$427-'Trunkerte data'!C86)*100/C$428)</f>
        <v>38.865248226950357</v>
      </c>
      <c r="D86" s="1">
        <f>100-('Indekserte data'!D$427-'Trunkerte data'!D86)*100/'Indekserte data'!D$428</f>
        <v>23.729859394660608</v>
      </c>
      <c r="E86" s="1">
        <f>100-(E$427-'Trunkerte data'!E86)*100/E$428</f>
        <v>31.448516713039581</v>
      </c>
    </row>
    <row r="87" spans="1:5" x14ac:dyDescent="0.25">
      <c r="A87">
        <v>85</v>
      </c>
      <c r="B87" t="s">
        <v>85</v>
      </c>
      <c r="C87" s="1">
        <f>100-((C$427-'Trunkerte data'!C87)*100/C$428)</f>
        <v>40.283687943262414</v>
      </c>
      <c r="D87" s="1">
        <f>100-('Indekserte data'!D$427-'Trunkerte data'!D87)*100/'Indekserte data'!D$428</f>
        <v>28.615002176525294</v>
      </c>
      <c r="E87" s="1">
        <f>100-(E$427-'Trunkerte data'!E87)*100/E$428</f>
        <v>49.262984170892608</v>
      </c>
    </row>
    <row r="88" spans="1:5" x14ac:dyDescent="0.25">
      <c r="A88">
        <v>86</v>
      </c>
      <c r="B88" t="s">
        <v>86</v>
      </c>
      <c r="C88" s="1">
        <f>100-((C$427-'Trunkerte data'!C88)*100/C$428)</f>
        <v>52.056737588652481</v>
      </c>
      <c r="D88" s="1">
        <f>100-('Indekserte data'!D$427-'Trunkerte data'!D88)*100/'Indekserte data'!D$428</f>
        <v>39.128575959496374</v>
      </c>
      <c r="E88" s="1">
        <f>100-(E$427-'Trunkerte data'!E88)*100/E$428</f>
        <v>39.384881448945805</v>
      </c>
    </row>
    <row r="89" spans="1:5" x14ac:dyDescent="0.25">
      <c r="A89">
        <v>87</v>
      </c>
      <c r="B89" t="s">
        <v>87</v>
      </c>
      <c r="C89" s="1">
        <f>100-((C$427-'Trunkerte data'!C89)*100/C$428)</f>
        <v>41.134751773049643</v>
      </c>
      <c r="D89" s="1">
        <f>100-('Indekserte data'!D$427-'Trunkerte data'!D89)*100/'Indekserte data'!D$428</f>
        <v>25.592729388892224</v>
      </c>
      <c r="E89" s="1">
        <f>100-(E$427-'Trunkerte data'!E89)*100/E$428</f>
        <v>34.145018071508588</v>
      </c>
    </row>
    <row r="90" spans="1:5" x14ac:dyDescent="0.25">
      <c r="A90">
        <v>88</v>
      </c>
      <c r="B90" t="s">
        <v>88</v>
      </c>
      <c r="C90" s="1">
        <f>100-((C$427-'Trunkerte data'!C90)*100/C$428)</f>
        <v>42.269503546099294</v>
      </c>
      <c r="D90" s="1">
        <f>100-('Indekserte data'!D$427-'Trunkerte data'!D90)*100/'Indekserte data'!D$428</f>
        <v>41.359294884035975</v>
      </c>
      <c r="E90" s="1">
        <f>100-(E$427-'Trunkerte data'!E90)*100/E$428</f>
        <v>42.971161124538696</v>
      </c>
    </row>
    <row r="91" spans="1:5" x14ac:dyDescent="0.25">
      <c r="A91">
        <v>89</v>
      </c>
      <c r="B91" t="s">
        <v>89</v>
      </c>
      <c r="C91" s="1">
        <f>100-((C$427-'Trunkerte data'!C91)*100/C$428)</f>
        <v>33.475177304964532</v>
      </c>
      <c r="D91" s="1">
        <f>100-('Indekserte data'!D$427-'Trunkerte data'!D91)*100/'Indekserte data'!D$428</f>
        <v>36.248362896729176</v>
      </c>
      <c r="E91" s="1">
        <f>100-(E$427-'Trunkerte data'!E91)*100/E$428</f>
        <v>45.707109247219982</v>
      </c>
    </row>
    <row r="92" spans="1:5" x14ac:dyDescent="0.25">
      <c r="A92">
        <v>90</v>
      </c>
      <c r="B92" t="s">
        <v>90</v>
      </c>
      <c r="C92" s="1">
        <f>100-((C$427-'Trunkerte data'!C92)*100/C$428)</f>
        <v>90.212765957446805</v>
      </c>
      <c r="D92" s="1">
        <f>100-('Indekserte data'!D$427-'Trunkerte data'!D92)*100/'Indekserte data'!D$428</f>
        <v>72.37894814522781</v>
      </c>
      <c r="E92" s="1">
        <f>100-(E$427-'Trunkerte data'!E92)*100/E$428</f>
        <v>56.438917483147002</v>
      </c>
    </row>
    <row r="93" spans="1:5" x14ac:dyDescent="0.25">
      <c r="A93">
        <v>91</v>
      </c>
      <c r="B93" t="s">
        <v>91</v>
      </c>
      <c r="C93" s="1">
        <f>100-((C$427-'Trunkerte data'!C93)*100/C$428)</f>
        <v>77.872340425531917</v>
      </c>
      <c r="D93" s="1">
        <f>100-('Indekserte data'!D$427-'Trunkerte data'!D93)*100/'Indekserte data'!D$428</f>
        <v>69.471164259746388</v>
      </c>
      <c r="E93" s="1">
        <f>100-(E$427-'Trunkerte data'!E93)*100/E$428</f>
        <v>60.919136817838123</v>
      </c>
    </row>
    <row r="94" spans="1:5" x14ac:dyDescent="0.25">
      <c r="A94">
        <v>92</v>
      </c>
      <c r="B94" t="s">
        <v>92</v>
      </c>
      <c r="C94" s="1">
        <f>100-((C$427-'Trunkerte data'!C94)*100/C$428)</f>
        <v>72.198581560283685</v>
      </c>
      <c r="D94" s="1">
        <f>100-('Indekserte data'!D$427-'Trunkerte data'!D94)*100/'Indekserte data'!D$428</f>
        <v>48.589465829668143</v>
      </c>
      <c r="E94" s="1">
        <f>100-(E$427-'Trunkerte data'!E94)*100/E$428</f>
        <v>44.963091796645685</v>
      </c>
    </row>
    <row r="95" spans="1:5" x14ac:dyDescent="0.25">
      <c r="A95">
        <v>93</v>
      </c>
      <c r="B95" t="s">
        <v>93</v>
      </c>
      <c r="C95" s="1">
        <f>100-((C$427-'Trunkerte data'!C95)*100/C$428)</f>
        <v>70.496453900709213</v>
      </c>
      <c r="D95" s="1">
        <f>100-('Indekserte data'!D$427-'Trunkerte data'!D95)*100/'Indekserte data'!D$428</f>
        <v>90.737903225073524</v>
      </c>
      <c r="E95" s="1">
        <f>100-(E$427-'Trunkerte data'!E95)*100/E$428</f>
        <v>82.161439229987423</v>
      </c>
    </row>
    <row r="96" spans="1:5" x14ac:dyDescent="0.25">
      <c r="A96">
        <v>94</v>
      </c>
      <c r="B96" t="s">
        <v>94</v>
      </c>
      <c r="C96" s="1">
        <f>100-((C$427-'Trunkerte data'!C96)*100/C$428)</f>
        <v>36.312056737588655</v>
      </c>
      <c r="D96" s="1">
        <f>100-('Indekserte data'!D$427-'Trunkerte data'!D96)*100/'Indekserte data'!D$428</f>
        <v>56.433940449849644</v>
      </c>
      <c r="E96" s="1">
        <f>100-(E$427-'Trunkerte data'!E96)*100/E$428</f>
        <v>71.278053862205439</v>
      </c>
    </row>
    <row r="97" spans="1:5" x14ac:dyDescent="0.25">
      <c r="A97">
        <v>95</v>
      </c>
      <c r="B97" t="s">
        <v>95</v>
      </c>
      <c r="C97" s="1">
        <f>100-((C$427-'Trunkerte data'!C97)*100/C$428)</f>
        <v>49.361702127659576</v>
      </c>
      <c r="D97" s="1">
        <f>100-('Indekserte data'!D$427-'Trunkerte data'!D97)*100/'Indekserte data'!D$428</f>
        <v>29.109229343787135</v>
      </c>
      <c r="E97" s="1">
        <f>100-(E$427-'Trunkerte data'!E97)*100/E$428</f>
        <v>28.83690729884087</v>
      </c>
    </row>
    <row r="98" spans="1:5" x14ac:dyDescent="0.25">
      <c r="A98">
        <v>96</v>
      </c>
      <c r="B98" t="s">
        <v>96</v>
      </c>
      <c r="C98" s="1">
        <f>100-((C$427-'Trunkerte data'!C98)*100/C$428)</f>
        <v>55.319148936170215</v>
      </c>
      <c r="D98" s="1">
        <f>100-('Indekserte data'!D$427-'Trunkerte data'!D98)*100/'Indekserte data'!D$428</f>
        <v>44.505605831996405</v>
      </c>
      <c r="E98" s="1">
        <f>100-(E$427-'Trunkerte data'!E98)*100/E$428</f>
        <v>40.564277538598077</v>
      </c>
    </row>
    <row r="99" spans="1:5" x14ac:dyDescent="0.25">
      <c r="A99">
        <v>97</v>
      </c>
      <c r="B99" t="s">
        <v>97</v>
      </c>
      <c r="C99" s="1">
        <f>100-((C$427-'Trunkerte data'!C99)*100/C$428)</f>
        <v>45.390070921985817</v>
      </c>
      <c r="D99" s="1">
        <f>100-('Indekserte data'!D$427-'Trunkerte data'!D99)*100/'Indekserte data'!D$428</f>
        <v>90.343832469119633</v>
      </c>
      <c r="E99" s="1">
        <f>100-(E$427-'Trunkerte data'!E99)*100/E$428</f>
        <v>60.129931329320222</v>
      </c>
    </row>
    <row r="100" spans="1:5" x14ac:dyDescent="0.25">
      <c r="A100">
        <v>98</v>
      </c>
      <c r="B100" t="s">
        <v>98</v>
      </c>
      <c r="C100" s="1">
        <f>100-((C$427-'Trunkerte data'!C100)*100/C$428)</f>
        <v>50.212765957446805</v>
      </c>
      <c r="D100" s="1">
        <f>100-('Indekserte data'!D$427-'Trunkerte data'!D100)*100/'Indekserte data'!D$428</f>
        <v>39.267870545488293</v>
      </c>
      <c r="E100" s="1">
        <f>100-(E$427-'Trunkerte data'!E100)*100/E$428</f>
        <v>50.204639761980459</v>
      </c>
    </row>
    <row r="101" spans="1:5" x14ac:dyDescent="0.25">
      <c r="A101">
        <v>99</v>
      </c>
      <c r="B101" t="s">
        <v>99</v>
      </c>
      <c r="C101" s="1">
        <f>100-((C$427-'Trunkerte data'!C101)*100/C$428)</f>
        <v>47.234042553191486</v>
      </c>
      <c r="D101" s="1">
        <f>100-('Indekserte data'!D$427-'Trunkerte data'!D101)*100/'Indekserte data'!D$428</f>
        <v>38.553731393771507</v>
      </c>
      <c r="E101" s="1">
        <f>100-(E$427-'Trunkerte data'!E101)*100/E$428</f>
        <v>42.270798529049586</v>
      </c>
    </row>
    <row r="102" spans="1:5" x14ac:dyDescent="0.25">
      <c r="A102">
        <v>100</v>
      </c>
      <c r="B102" t="s">
        <v>100</v>
      </c>
      <c r="C102" s="1">
        <f>100-((C$427-'Trunkerte data'!C102)*100/C$428)</f>
        <v>50.921985815602838</v>
      </c>
      <c r="D102" s="1">
        <f>100-('Indekserte data'!D$427-'Trunkerte data'!D102)*100/'Indekserte data'!D$428</f>
        <v>35.928012021590263</v>
      </c>
      <c r="E102" s="1">
        <f>100-(E$427-'Trunkerte data'!E102)*100/E$428</f>
        <v>45.333631142439074</v>
      </c>
    </row>
    <row r="103" spans="1:5" x14ac:dyDescent="0.25">
      <c r="A103">
        <v>101</v>
      </c>
      <c r="B103" t="s">
        <v>101</v>
      </c>
      <c r="C103" s="1">
        <f>100-((C$427-'Trunkerte data'!C103)*100/C$428)</f>
        <v>46.808510638297875</v>
      </c>
      <c r="D103" s="1">
        <f>100-('Indekserte data'!D$427-'Trunkerte data'!D103)*100/'Indekserte data'!D$428</f>
        <v>50.055668149592144</v>
      </c>
      <c r="E103" s="1">
        <f>100-(E$427-'Trunkerte data'!E103)*100/E$428</f>
        <v>69.888281628770443</v>
      </c>
    </row>
    <row r="104" spans="1:5" x14ac:dyDescent="0.25">
      <c r="A104">
        <v>102</v>
      </c>
      <c r="B104" t="s">
        <v>102</v>
      </c>
      <c r="C104" s="1">
        <f>100-((C$427-'Trunkerte data'!C104)*100/C$428)</f>
        <v>72.340425531914889</v>
      </c>
      <c r="D104" s="1">
        <f>100-('Indekserte data'!D$427-'Trunkerte data'!D104)*100/'Indekserte data'!D$428</f>
        <v>56.896524336189565</v>
      </c>
      <c r="E104" s="1">
        <f>100-(E$427-'Trunkerte data'!E104)*100/E$428</f>
        <v>48.686248093806292</v>
      </c>
    </row>
    <row r="105" spans="1:5" x14ac:dyDescent="0.25">
      <c r="A105">
        <v>103</v>
      </c>
      <c r="B105" t="s">
        <v>103</v>
      </c>
      <c r="C105" s="1">
        <f>100-((C$427-'Trunkerte data'!C105)*100/C$428)</f>
        <v>78.723404255319153</v>
      </c>
      <c r="D105" s="1">
        <f>100-('Indekserte data'!D$427-'Trunkerte data'!D105)*100/'Indekserte data'!D$428</f>
        <v>72.222267643687317</v>
      </c>
      <c r="E105" s="1">
        <f>100-(E$427-'Trunkerte data'!E105)*100/E$428</f>
        <v>73.623539299855196</v>
      </c>
    </row>
    <row r="106" spans="1:5" x14ac:dyDescent="0.25">
      <c r="A106">
        <v>104</v>
      </c>
      <c r="B106" t="s">
        <v>104</v>
      </c>
      <c r="C106" s="1">
        <f>100-((C$427-'Trunkerte data'!C106)*100/C$428)</f>
        <v>84.39716312056737</v>
      </c>
      <c r="D106" s="1">
        <f>100-('Indekserte data'!D$427-'Trunkerte data'!D106)*100/'Indekserte data'!D$428</f>
        <v>64.707359138706522</v>
      </c>
      <c r="E106" s="1">
        <f>100-(E$427-'Trunkerte data'!E106)*100/E$428</f>
        <v>66.51009879635339</v>
      </c>
    </row>
    <row r="107" spans="1:5" x14ac:dyDescent="0.25">
      <c r="A107">
        <v>105</v>
      </c>
      <c r="B107" t="s">
        <v>105</v>
      </c>
      <c r="C107" s="1">
        <f>100-((C$427-'Trunkerte data'!C107)*100/C$428)</f>
        <v>84.680851063829792</v>
      </c>
      <c r="D107" s="1">
        <f>100-('Indekserte data'!D$427-'Trunkerte data'!D107)*100/'Indekserte data'!D$428</f>
        <v>70.687462056692709</v>
      </c>
      <c r="E107" s="1">
        <f>100-(E$427-'Trunkerte data'!E107)*100/E$428</f>
        <v>81.513640654733052</v>
      </c>
    </row>
    <row r="108" spans="1:5" x14ac:dyDescent="0.25">
      <c r="A108">
        <v>106</v>
      </c>
      <c r="B108" t="s">
        <v>106</v>
      </c>
      <c r="C108" s="1">
        <f>100-((C$427-'Trunkerte data'!C108)*100/C$428)</f>
        <v>82.836879432624116</v>
      </c>
      <c r="D108" s="1">
        <f>100-('Indekserte data'!D$427-'Trunkerte data'!D108)*100/'Indekserte data'!D$428</f>
        <v>87.368264357811668</v>
      </c>
      <c r="E108" s="1">
        <f>100-(E$427-'Trunkerte data'!E108)*100/E$428</f>
        <v>75.825537128496052</v>
      </c>
    </row>
    <row r="109" spans="1:5" x14ac:dyDescent="0.25">
      <c r="A109">
        <v>107</v>
      </c>
      <c r="B109" t="s">
        <v>107</v>
      </c>
      <c r="C109" s="1">
        <f>100-((C$427-'Trunkerte data'!C109)*100/C$428)</f>
        <v>71.489361702127667</v>
      </c>
      <c r="D109" s="1">
        <f>100-('Indekserte data'!D$427-'Trunkerte data'!D109)*100/'Indekserte data'!D$428</f>
        <v>48.788775684713166</v>
      </c>
      <c r="E109" s="1">
        <f>100-(E$427-'Trunkerte data'!E109)*100/E$428</f>
        <v>26.46497407602736</v>
      </c>
    </row>
    <row r="110" spans="1:5" x14ac:dyDescent="0.25">
      <c r="A110">
        <v>108</v>
      </c>
      <c r="B110" t="s">
        <v>108</v>
      </c>
      <c r="C110" s="1">
        <f>100-((C$427-'Trunkerte data'!C110)*100/C$428)</f>
        <v>57.872340425531917</v>
      </c>
      <c r="D110" s="1">
        <f>100-('Indekserte data'!D$427-'Trunkerte data'!D110)*100/'Indekserte data'!D$428</f>
        <v>50.941986764477171</v>
      </c>
      <c r="E110" s="1">
        <f>100-(E$427-'Trunkerte data'!E110)*100/E$428</f>
        <v>44.778794862748818</v>
      </c>
    </row>
    <row r="111" spans="1:5" x14ac:dyDescent="0.25">
      <c r="A111">
        <v>109</v>
      </c>
      <c r="B111" t="s">
        <v>109</v>
      </c>
      <c r="C111" s="1">
        <f>100-((C$427-'Trunkerte data'!C111)*100/C$428)</f>
        <v>39.574468085106382</v>
      </c>
      <c r="D111" s="1">
        <f>100-('Indekserte data'!D$427-'Trunkerte data'!D111)*100/'Indekserte data'!D$428</f>
        <v>35.062012426828943</v>
      </c>
      <c r="E111" s="1">
        <f>100-(E$427-'Trunkerte data'!E111)*100/E$428</f>
        <v>61.628060773571804</v>
      </c>
    </row>
    <row r="112" spans="1:5" x14ac:dyDescent="0.25">
      <c r="A112">
        <v>110</v>
      </c>
      <c r="B112" t="s">
        <v>110</v>
      </c>
      <c r="C112" s="1">
        <f>100-((C$427-'Trunkerte data'!C112)*100/C$428)</f>
        <v>33.61702127659575</v>
      </c>
      <c r="D112" s="1">
        <f>100-('Indekserte data'!D$427-'Trunkerte data'!D112)*100/'Indekserte data'!D$428</f>
        <v>35.89820640135008</v>
      </c>
      <c r="E112" s="1">
        <f>100-(E$427-'Trunkerte data'!E112)*100/E$428</f>
        <v>45.093214736753893</v>
      </c>
    </row>
    <row r="113" spans="1:5" x14ac:dyDescent="0.25">
      <c r="A113">
        <v>111</v>
      </c>
      <c r="B113" t="s">
        <v>111</v>
      </c>
      <c r="C113" s="1">
        <f>100-((C$427-'Trunkerte data'!C113)*100/C$428)</f>
        <v>83.262411347517727</v>
      </c>
      <c r="D113" s="1">
        <f>100-('Indekserte data'!D$427-'Trunkerte data'!D113)*100/'Indekserte data'!D$428</f>
        <v>55.216300602891963</v>
      </c>
      <c r="E113" s="1">
        <f>100-(E$427-'Trunkerte data'!E113)*100/E$428</f>
        <v>53.630699937960017</v>
      </c>
    </row>
    <row r="114" spans="1:5" x14ac:dyDescent="0.25">
      <c r="A114">
        <v>112</v>
      </c>
      <c r="B114" t="s">
        <v>112</v>
      </c>
      <c r="C114" s="1">
        <f>100-((C$427-'Trunkerte data'!C114)*100/C$428)</f>
        <v>83.687943262411352</v>
      </c>
      <c r="D114" s="1">
        <f>100-('Indekserte data'!D$427-'Trunkerte data'!D114)*100/'Indekserte data'!D$428</f>
        <v>80.042110098889708</v>
      </c>
      <c r="E114" s="1">
        <f>100-(E$427-'Trunkerte data'!E114)*100/E$428</f>
        <v>53.029624924963898</v>
      </c>
    </row>
    <row r="115" spans="1:5" x14ac:dyDescent="0.25">
      <c r="A115">
        <v>113</v>
      </c>
      <c r="B115" t="s">
        <v>113</v>
      </c>
      <c r="C115" s="1">
        <f>100-((C$427-'Trunkerte data'!C115)*100/C$428)</f>
        <v>80.709219858156033</v>
      </c>
      <c r="D115" s="1">
        <f>100-('Indekserte data'!D$427-'Trunkerte data'!D115)*100/'Indekserte data'!D$428</f>
        <v>54.127388227059129</v>
      </c>
      <c r="E115" s="1">
        <f>100-(E$427-'Trunkerte data'!E115)*100/E$428</f>
        <v>55.914827633249679</v>
      </c>
    </row>
    <row r="116" spans="1:5" x14ac:dyDescent="0.25">
      <c r="A116">
        <v>114</v>
      </c>
      <c r="B116" t="s">
        <v>114</v>
      </c>
      <c r="C116" s="1">
        <f>100-((C$427-'Trunkerte data'!C116)*100/C$428)</f>
        <v>69.219858156028366</v>
      </c>
      <c r="D116" s="1">
        <f>100-('Indekserte data'!D$427-'Trunkerte data'!D116)*100/'Indekserte data'!D$428</f>
        <v>42.037604475140789</v>
      </c>
      <c r="E116" s="1">
        <f>100-(E$427-'Trunkerte data'!E116)*100/E$428</f>
        <v>38.30668464271789</v>
      </c>
    </row>
    <row r="117" spans="1:5" x14ac:dyDescent="0.25">
      <c r="A117">
        <v>115</v>
      </c>
      <c r="B117" t="s">
        <v>398</v>
      </c>
      <c r="C117" s="1">
        <f>100-((C$427-'Trunkerte data'!C117)*100/C$428)</f>
        <v>77.163120567375884</v>
      </c>
      <c r="D117" s="1">
        <f>100-('Indekserte data'!D$427-'Trunkerte data'!D117)*100/'Indekserte data'!D$428</f>
        <v>49.766180880301846</v>
      </c>
      <c r="E117" s="1">
        <f>100-(E$427-'Trunkerte data'!E117)*100/E$428</f>
        <v>47.505635948973442</v>
      </c>
    </row>
    <row r="118" spans="1:5" x14ac:dyDescent="0.25">
      <c r="A118">
        <v>116</v>
      </c>
      <c r="B118" t="s">
        <v>115</v>
      </c>
      <c r="C118" s="1">
        <f>100-((C$427-'Trunkerte data'!C118)*100/C$428)</f>
        <v>78.297872340425528</v>
      </c>
      <c r="D118" s="1">
        <f>100-('Indekserte data'!D$427-'Trunkerte data'!D118)*100/'Indekserte data'!D$428</f>
        <v>83.431634859109835</v>
      </c>
      <c r="E118" s="1">
        <f>100-(E$427-'Trunkerte data'!E118)*100/E$428</f>
        <v>69.505482337376691</v>
      </c>
    </row>
    <row r="119" spans="1:5" x14ac:dyDescent="0.25">
      <c r="A119">
        <v>117</v>
      </c>
      <c r="B119" t="s">
        <v>399</v>
      </c>
      <c r="C119" s="1">
        <f>100-((C$427-'Trunkerte data'!C119)*100/C$428)</f>
        <v>76.595744680851055</v>
      </c>
      <c r="D119" s="1">
        <f>100-('Indekserte data'!D$427-'Trunkerte data'!D119)*100/'Indekserte data'!D$428</f>
        <v>56.766247573711119</v>
      </c>
      <c r="E119" s="1">
        <f>100-(E$427-'Trunkerte data'!E119)*100/E$428</f>
        <v>39.41217700613894</v>
      </c>
    </row>
    <row r="120" spans="1:5" x14ac:dyDescent="0.25">
      <c r="A120">
        <v>118</v>
      </c>
      <c r="B120" t="s">
        <v>116</v>
      </c>
      <c r="C120" s="1">
        <f>100-((C$427-'Trunkerte data'!C120)*100/C$428)</f>
        <v>73.61702127659575</v>
      </c>
      <c r="D120" s="1">
        <f>100-('Indekserte data'!D$427-'Trunkerte data'!D120)*100/'Indekserte data'!D$428</f>
        <v>66.985700162266397</v>
      </c>
      <c r="E120" s="1">
        <f>100-(E$427-'Trunkerte data'!E120)*100/E$428</f>
        <v>67.12738070724518</v>
      </c>
    </row>
    <row r="121" spans="1:5" x14ac:dyDescent="0.25">
      <c r="A121">
        <v>119</v>
      </c>
      <c r="B121" t="s">
        <v>400</v>
      </c>
      <c r="C121" s="1">
        <f>100-((C$427-'Trunkerte data'!C121)*100/C$428)</f>
        <v>76.737588652482273</v>
      </c>
      <c r="D121" s="1">
        <f>100-('Indekserte data'!D$427-'Trunkerte data'!D121)*100/'Indekserte data'!D$428</f>
        <v>52.550612919994705</v>
      </c>
      <c r="E121" s="1">
        <f>100-(E$427-'Trunkerte data'!E121)*100/E$428</f>
        <v>59.165179842064084</v>
      </c>
    </row>
    <row r="122" spans="1:5" x14ac:dyDescent="0.25">
      <c r="A122">
        <v>120</v>
      </c>
      <c r="B122" t="s">
        <v>117</v>
      </c>
      <c r="C122" s="1">
        <f>100-((C$427-'Trunkerte data'!C122)*100/C$428)</f>
        <v>79.432624113475185</v>
      </c>
      <c r="D122" s="1">
        <f>100-('Indekserte data'!D$427-'Trunkerte data'!D122)*100/'Indekserte data'!D$428</f>
        <v>50.2230059739667</v>
      </c>
      <c r="E122" s="1">
        <f>100-(E$427-'Trunkerte data'!E122)*100/E$428</f>
        <v>38.120586790230981</v>
      </c>
    </row>
    <row r="123" spans="1:5" x14ac:dyDescent="0.25">
      <c r="A123">
        <v>121</v>
      </c>
      <c r="B123" t="s">
        <v>118</v>
      </c>
      <c r="C123" s="1">
        <f>100-((C$427-'Trunkerte data'!C123)*100/C$428)</f>
        <v>77.304964539007088</v>
      </c>
      <c r="D123" s="1">
        <f>100-('Indekserte data'!D$427-'Trunkerte data'!D123)*100/'Indekserte data'!D$428</f>
        <v>51.579095997260467</v>
      </c>
      <c r="E123" s="1">
        <f>100-(E$427-'Trunkerte data'!E123)*100/E$428</f>
        <v>53.023976394267748</v>
      </c>
    </row>
    <row r="124" spans="1:5" x14ac:dyDescent="0.25">
      <c r="A124">
        <v>122</v>
      </c>
      <c r="B124" t="s">
        <v>119</v>
      </c>
      <c r="C124" s="1">
        <f>100-((C$427-'Trunkerte data'!C124)*100/C$428)</f>
        <v>65.673758865248232</v>
      </c>
      <c r="D124" s="1">
        <f>100-('Indekserte data'!D$427-'Trunkerte data'!D124)*100/'Indekserte data'!D$428</f>
        <v>45.392508544829155</v>
      </c>
      <c r="E124" s="1">
        <f>100-(E$427-'Trunkerte data'!E124)*100/E$428</f>
        <v>39.557104850554488</v>
      </c>
    </row>
    <row r="125" spans="1:5" x14ac:dyDescent="0.25">
      <c r="A125">
        <v>123</v>
      </c>
      <c r="B125" t="s">
        <v>120</v>
      </c>
      <c r="C125" s="1">
        <f>100-((C$427-'Trunkerte data'!C125)*100/C$428)</f>
        <v>51.773049645390074</v>
      </c>
      <c r="D125" s="1">
        <f>100-('Indekserte data'!D$427-'Trunkerte data'!D125)*100/'Indekserte data'!D$428</f>
        <v>35.067166623754915</v>
      </c>
      <c r="E125" s="1">
        <f>100-(E$427-'Trunkerte data'!E125)*100/E$428</f>
        <v>41.588878591832319</v>
      </c>
    </row>
    <row r="126" spans="1:5" x14ac:dyDescent="0.25">
      <c r="A126">
        <v>124</v>
      </c>
      <c r="B126" t="s">
        <v>121</v>
      </c>
      <c r="C126" s="1">
        <f>100-((C$427-'Trunkerte data'!C126)*100/C$428)</f>
        <v>67.801418439716315</v>
      </c>
      <c r="D126" s="1">
        <f>100-('Indekserte data'!D$427-'Trunkerte data'!D126)*100/'Indekserte data'!D$428</f>
        <v>36.772416940686476</v>
      </c>
      <c r="E126" s="1">
        <f>100-(E$427-'Trunkerte data'!E126)*100/E$428</f>
        <v>26.410839612232905</v>
      </c>
    </row>
    <row r="127" spans="1:5" x14ac:dyDescent="0.25">
      <c r="A127">
        <v>125</v>
      </c>
      <c r="B127" t="s">
        <v>122</v>
      </c>
      <c r="C127" s="1">
        <f>100-((C$427-'Trunkerte data'!C127)*100/C$428)</f>
        <v>61.418439716312058</v>
      </c>
      <c r="D127" s="1">
        <f>100-('Indekserte data'!D$427-'Trunkerte data'!D127)*100/'Indekserte data'!D$428</f>
        <v>37.792466657223713</v>
      </c>
      <c r="E127" s="1">
        <f>100-(E$427-'Trunkerte data'!E127)*100/E$428</f>
        <v>29.930274908595223</v>
      </c>
    </row>
    <row r="128" spans="1:5" x14ac:dyDescent="0.25">
      <c r="A128">
        <v>126</v>
      </c>
      <c r="B128" t="s">
        <v>123</v>
      </c>
      <c r="C128" s="1">
        <f>100-((C$427-'Trunkerte data'!C128)*100/C$428)</f>
        <v>47.092198581560282</v>
      </c>
      <c r="D128" s="1">
        <f>100-('Indekserte data'!D$427-'Trunkerte data'!D128)*100/'Indekserte data'!D$428</f>
        <v>36.194165913808668</v>
      </c>
      <c r="E128" s="1">
        <f>100-(E$427-'Trunkerte data'!E128)*100/E$428</f>
        <v>49.554244028473569</v>
      </c>
    </row>
    <row r="129" spans="1:5" x14ac:dyDescent="0.25">
      <c r="A129">
        <v>127</v>
      </c>
      <c r="B129" t="s">
        <v>124</v>
      </c>
      <c r="C129" s="1">
        <f>100-((C$427-'Trunkerte data'!C129)*100/C$428)</f>
        <v>58.581560283687942</v>
      </c>
      <c r="D129" s="1">
        <f>100-('Indekserte data'!D$427-'Trunkerte data'!D129)*100/'Indekserte data'!D$428</f>
        <v>35.849939614606143</v>
      </c>
      <c r="E129" s="1">
        <f>100-(E$427-'Trunkerte data'!E129)*100/E$428</f>
        <v>39.298647028489697</v>
      </c>
    </row>
    <row r="130" spans="1:5" x14ac:dyDescent="0.25">
      <c r="A130">
        <v>128</v>
      </c>
      <c r="B130" t="s">
        <v>125</v>
      </c>
      <c r="C130" s="1">
        <f>100-((C$427-'Trunkerte data'!C130)*100/C$428)</f>
        <v>62.978723404255319</v>
      </c>
      <c r="D130" s="1">
        <f>100-('Indekserte data'!D$427-'Trunkerte data'!D130)*100/'Indekserte data'!D$428</f>
        <v>74.664429681824572</v>
      </c>
      <c r="E130" s="1">
        <f>100-(E$427-'Trunkerte data'!E130)*100/E$428</f>
        <v>59.015759390988904</v>
      </c>
    </row>
    <row r="131" spans="1:5" x14ac:dyDescent="0.25">
      <c r="A131">
        <v>129</v>
      </c>
      <c r="B131" t="s">
        <v>126</v>
      </c>
      <c r="C131" s="1">
        <f>100-((C$427-'Trunkerte data'!C131)*100/C$428)</f>
        <v>57.872340425531917</v>
      </c>
      <c r="D131" s="1">
        <f>100-('Indekserte data'!D$427-'Trunkerte data'!D131)*100/'Indekserte data'!D$428</f>
        <v>36.907814778871412</v>
      </c>
      <c r="E131" s="1">
        <f>100-(E$427-'Trunkerte data'!E131)*100/E$428</f>
        <v>26.854873208142536</v>
      </c>
    </row>
    <row r="132" spans="1:5" x14ac:dyDescent="0.25">
      <c r="A132">
        <v>130</v>
      </c>
      <c r="B132" t="s">
        <v>127</v>
      </c>
      <c r="C132" s="1">
        <f>100-((C$427-'Trunkerte data'!C132)*100/C$428)</f>
        <v>41.843971631205676</v>
      </c>
      <c r="D132" s="1">
        <f>100-('Indekserte data'!D$427-'Trunkerte data'!D132)*100/'Indekserte data'!D$428</f>
        <v>27.249178688594895</v>
      </c>
      <c r="E132" s="1">
        <f>100-(E$427-'Trunkerte data'!E132)*100/E$428</f>
        <v>30.402624836371871</v>
      </c>
    </row>
    <row r="133" spans="1:5" x14ac:dyDescent="0.25">
      <c r="A133">
        <v>131</v>
      </c>
      <c r="B133" t="s">
        <v>128</v>
      </c>
      <c r="C133" s="1">
        <f>100-((C$427-'Trunkerte data'!C133)*100/C$428)</f>
        <v>40.851063829787236</v>
      </c>
      <c r="D133" s="1">
        <f>100-('Indekserte data'!D$427-'Trunkerte data'!D133)*100/'Indekserte data'!D$428</f>
        <v>31.935941556806441</v>
      </c>
      <c r="E133" s="1">
        <f>100-(E$427-'Trunkerte data'!E133)*100/E$428</f>
        <v>73.975574504333011</v>
      </c>
    </row>
    <row r="134" spans="1:5" x14ac:dyDescent="0.25">
      <c r="A134">
        <v>132</v>
      </c>
      <c r="B134" t="s">
        <v>129</v>
      </c>
      <c r="C134" s="1">
        <f>100-((C$427-'Trunkerte data'!C134)*100/C$428)</f>
        <v>47.659574468085104</v>
      </c>
      <c r="D134" s="1">
        <f>100-('Indekserte data'!D$427-'Trunkerte data'!D134)*100/'Indekserte data'!D$428</f>
        <v>39.064830877402834</v>
      </c>
      <c r="E134" s="1">
        <f>100-(E$427-'Trunkerte data'!E134)*100/E$428</f>
        <v>35.531745153490206</v>
      </c>
    </row>
    <row r="135" spans="1:5" x14ac:dyDescent="0.25">
      <c r="A135">
        <v>133</v>
      </c>
      <c r="B135" t="s">
        <v>130</v>
      </c>
      <c r="C135" s="1">
        <f>100-((C$427-'Trunkerte data'!C135)*100/C$428)</f>
        <v>43.404255319148938</v>
      </c>
      <c r="D135" s="1">
        <f>100-('Indekserte data'!D$427-'Trunkerte data'!D135)*100/'Indekserte data'!D$428</f>
        <v>26.707711354796928</v>
      </c>
      <c r="E135" s="1">
        <f>100-(E$427-'Trunkerte data'!E135)*100/E$428</f>
        <v>35.267567662700458</v>
      </c>
    </row>
    <row r="136" spans="1:5" x14ac:dyDescent="0.25">
      <c r="A136">
        <v>134</v>
      </c>
      <c r="B136" t="s">
        <v>131</v>
      </c>
      <c r="C136" s="1">
        <f>100-((C$427-'Trunkerte data'!C136)*100/C$428)</f>
        <v>32.62411347517731</v>
      </c>
      <c r="D136" s="1">
        <f>100-('Indekserte data'!D$427-'Trunkerte data'!D136)*100/'Indekserte data'!D$428</f>
        <v>52.039156523738868</v>
      </c>
      <c r="E136" s="1">
        <f>100-(E$427-'Trunkerte data'!E136)*100/E$428</f>
        <v>64.701141925217001</v>
      </c>
    </row>
    <row r="137" spans="1:5" x14ac:dyDescent="0.25">
      <c r="A137">
        <v>135</v>
      </c>
      <c r="B137" t="s">
        <v>132</v>
      </c>
      <c r="C137" s="1">
        <f>100-((C$427-'Trunkerte data'!C137)*100/C$428)</f>
        <v>20.567375886524829</v>
      </c>
      <c r="D137" s="1">
        <f>100-('Indekserte data'!D$427-'Trunkerte data'!D137)*100/'Indekserte data'!D$428</f>
        <v>28.292671358354042</v>
      </c>
      <c r="E137" s="1">
        <f>100-(E$427-'Trunkerte data'!E137)*100/E$428</f>
        <v>22.295137700552544</v>
      </c>
    </row>
    <row r="138" spans="1:5" x14ac:dyDescent="0.25">
      <c r="A138">
        <v>136</v>
      </c>
      <c r="B138" t="s">
        <v>133</v>
      </c>
      <c r="C138" s="1">
        <f>100-((C$427-'Trunkerte data'!C138)*100/C$428)</f>
        <v>34.326241134751768</v>
      </c>
      <c r="D138" s="1">
        <f>100-('Indekserte data'!D$427-'Trunkerte data'!D138)*100/'Indekserte data'!D$428</f>
        <v>18.238394402772329</v>
      </c>
      <c r="E138" s="1">
        <f>100-(E$427-'Trunkerte data'!E138)*100/E$428</f>
        <v>23.257841655876121</v>
      </c>
    </row>
    <row r="139" spans="1:5" x14ac:dyDescent="0.25">
      <c r="A139">
        <v>137</v>
      </c>
      <c r="B139" t="s">
        <v>134</v>
      </c>
      <c r="C139" s="1">
        <f>100-((C$427-'Trunkerte data'!C139)*100/C$428)</f>
        <v>35.460992907801412</v>
      </c>
      <c r="D139" s="1">
        <f>100-('Indekserte data'!D$427-'Trunkerte data'!D139)*100/'Indekserte data'!D$428</f>
        <v>38.102956802574411</v>
      </c>
      <c r="E139" s="1">
        <f>100-(E$427-'Trunkerte data'!E139)*100/E$428</f>
        <v>56.294363272139904</v>
      </c>
    </row>
    <row r="140" spans="1:5" x14ac:dyDescent="0.25">
      <c r="A140">
        <v>138</v>
      </c>
      <c r="B140" t="s">
        <v>135</v>
      </c>
      <c r="C140" s="1">
        <f>100-((C$427-'Trunkerte data'!C140)*100/C$428)</f>
        <v>56.453900709219859</v>
      </c>
      <c r="D140" s="1">
        <f>100-('Indekserte data'!D$427-'Trunkerte data'!D140)*100/'Indekserte data'!D$428</f>
        <v>37.601161902740266</v>
      </c>
      <c r="E140" s="1">
        <f>100-(E$427-'Trunkerte data'!E140)*100/E$428</f>
        <v>41.001380947961884</v>
      </c>
    </row>
    <row r="141" spans="1:5" x14ac:dyDescent="0.25">
      <c r="A141">
        <v>139</v>
      </c>
      <c r="B141" t="s">
        <v>136</v>
      </c>
      <c r="C141" s="1">
        <f>100-((C$427-'Trunkerte data'!C141)*100/C$428)</f>
        <v>72.482269503546092</v>
      </c>
      <c r="D141" s="1">
        <f>100-('Indekserte data'!D$427-'Trunkerte data'!D141)*100/'Indekserte data'!D$428</f>
        <v>71.823358047166707</v>
      </c>
      <c r="E141" s="1">
        <f>100-(E$427-'Trunkerte data'!E141)*100/E$428</f>
        <v>54.201024362981613</v>
      </c>
    </row>
    <row r="142" spans="1:5" x14ac:dyDescent="0.25">
      <c r="A142">
        <v>140</v>
      </c>
      <c r="B142" t="s">
        <v>137</v>
      </c>
      <c r="C142" s="1">
        <f>100-((C$427-'Trunkerte data'!C142)*100/C$428)</f>
        <v>70.921985815602838</v>
      </c>
      <c r="D142" s="1">
        <f>100-('Indekserte data'!D$427-'Trunkerte data'!D142)*100/'Indekserte data'!D$428</f>
        <v>60.878643054356424</v>
      </c>
      <c r="E142" s="1">
        <f>100-(E$427-'Trunkerte data'!E142)*100/E$428</f>
        <v>51.102946242028629</v>
      </c>
    </row>
    <row r="143" spans="1:5" x14ac:dyDescent="0.25">
      <c r="A143">
        <v>141</v>
      </c>
      <c r="B143" t="s">
        <v>138</v>
      </c>
      <c r="C143" s="1">
        <f>100-((C$427-'Trunkerte data'!C143)*100/C$428)</f>
        <v>51.205673758865245</v>
      </c>
      <c r="D143" s="1">
        <f>100-('Indekserte data'!D$427-'Trunkerte data'!D143)*100/'Indekserte data'!D$428</f>
        <v>35.363837144684609</v>
      </c>
      <c r="E143" s="1">
        <f>100-(E$427-'Trunkerte data'!E143)*100/E$428</f>
        <v>29.284157452188879</v>
      </c>
    </row>
    <row r="144" spans="1:5" x14ac:dyDescent="0.25">
      <c r="A144">
        <v>142</v>
      </c>
      <c r="B144" t="s">
        <v>139</v>
      </c>
      <c r="C144" s="1">
        <f>100-((C$427-'Trunkerte data'!C144)*100/C$428)</f>
        <v>39.00709219858156</v>
      </c>
      <c r="D144" s="1">
        <f>100-('Indekserte data'!D$427-'Trunkerte data'!D144)*100/'Indekserte data'!D$428</f>
        <v>64.458735919960816</v>
      </c>
      <c r="E144" s="1">
        <f>100-(E$427-'Trunkerte data'!E144)*100/E$428</f>
        <v>31.396426210556015</v>
      </c>
    </row>
    <row r="145" spans="1:5" x14ac:dyDescent="0.25">
      <c r="A145">
        <v>143</v>
      </c>
      <c r="B145" t="s">
        <v>140</v>
      </c>
      <c r="C145" s="1">
        <f>100-((C$427-'Trunkerte data'!C145)*100/C$428)</f>
        <v>57.872340425531917</v>
      </c>
      <c r="D145" s="1">
        <f>100-('Indekserte data'!D$427-'Trunkerte data'!D145)*100/'Indekserte data'!D$428</f>
        <v>44.376191242015828</v>
      </c>
      <c r="E145" s="1">
        <f>100-(E$427-'Trunkerte data'!E145)*100/E$428</f>
        <v>36.226628700046057</v>
      </c>
    </row>
    <row r="146" spans="1:5" x14ac:dyDescent="0.25">
      <c r="A146">
        <v>144</v>
      </c>
      <c r="B146" t="s">
        <v>141</v>
      </c>
      <c r="C146" s="1">
        <f>100-((C$427-'Trunkerte data'!C146)*100/C$428)</f>
        <v>57.021276595744681</v>
      </c>
      <c r="D146" s="1">
        <f>100-('Indekserte data'!D$427-'Trunkerte data'!D146)*100/'Indekserte data'!D$428</f>
        <v>80.562832779094904</v>
      </c>
      <c r="E146" s="1">
        <f>100-(E$427-'Trunkerte data'!E146)*100/E$428</f>
        <v>60.447784379526325</v>
      </c>
    </row>
    <row r="147" spans="1:5" x14ac:dyDescent="0.25">
      <c r="A147">
        <v>145</v>
      </c>
      <c r="B147" t="s">
        <v>142</v>
      </c>
      <c r="C147" s="1">
        <f>100-((C$427-'Trunkerte data'!C147)*100/C$428)</f>
        <v>69.078014184397162</v>
      </c>
      <c r="D147" s="1">
        <f>100-('Indekserte data'!D$427-'Trunkerte data'!D147)*100/'Indekserte data'!D$428</f>
        <v>74.81795349786178</v>
      </c>
      <c r="E147" s="1">
        <f>100-(E$427-'Trunkerte data'!E147)*100/E$428</f>
        <v>96.801590953824714</v>
      </c>
    </row>
    <row r="148" spans="1:5" x14ac:dyDescent="0.25">
      <c r="A148">
        <v>146</v>
      </c>
      <c r="B148" t="s">
        <v>143</v>
      </c>
      <c r="C148" s="1">
        <f>100-((C$427-'Trunkerte data'!C148)*100/C$428)</f>
        <v>58.581560283687942</v>
      </c>
      <c r="D148" s="1">
        <f>100-('Indekserte data'!D$427-'Trunkerte data'!D148)*100/'Indekserte data'!D$428</f>
        <v>74.593705545203633</v>
      </c>
      <c r="E148" s="1">
        <f>100-(E$427-'Trunkerte data'!E148)*100/E$428</f>
        <v>55.307132268140272</v>
      </c>
    </row>
    <row r="149" spans="1:5" x14ac:dyDescent="0.25">
      <c r="A149">
        <v>147</v>
      </c>
      <c r="B149" t="s">
        <v>144</v>
      </c>
      <c r="C149" s="1">
        <f>100-((C$427-'Trunkerte data'!C149)*100/C$428)</f>
        <v>37.730496453900706</v>
      </c>
      <c r="D149" s="1">
        <f>100-('Indekserte data'!D$427-'Trunkerte data'!D149)*100/'Indekserte data'!D$428</f>
        <v>40.615780080928573</v>
      </c>
      <c r="E149" s="1">
        <f>100-(E$427-'Trunkerte data'!E149)*100/E$428</f>
        <v>58.818349947694834</v>
      </c>
    </row>
    <row r="150" spans="1:5" x14ac:dyDescent="0.25">
      <c r="A150">
        <v>148</v>
      </c>
      <c r="B150" t="s">
        <v>145</v>
      </c>
      <c r="C150" s="1">
        <f>100-((C$427-'Trunkerte data'!C150)*100/C$428)</f>
        <v>46.808510638297875</v>
      </c>
      <c r="D150" s="1">
        <f>100-('Indekserte data'!D$427-'Trunkerte data'!D150)*100/'Indekserte data'!D$428</f>
        <v>64.016050757376235</v>
      </c>
      <c r="E150" s="1">
        <f>100-(E$427-'Trunkerte data'!E150)*100/E$428</f>
        <v>95.690213921313273</v>
      </c>
    </row>
    <row r="151" spans="1:5" x14ac:dyDescent="0.25">
      <c r="A151">
        <v>149</v>
      </c>
      <c r="B151" t="s">
        <v>146</v>
      </c>
      <c r="C151" s="1">
        <f>100-((C$427-'Trunkerte data'!C151)*100/C$428)</f>
        <v>54.893617021276597</v>
      </c>
      <c r="D151" s="1">
        <f>100-('Indekserte data'!D$427-'Trunkerte data'!D151)*100/'Indekserte data'!D$428</f>
        <v>55.799006747575426</v>
      </c>
      <c r="E151" s="1">
        <f>100-(E$427-'Trunkerte data'!E151)*100/E$428</f>
        <v>55.605787557924593</v>
      </c>
    </row>
    <row r="152" spans="1:5" x14ac:dyDescent="0.25">
      <c r="A152">
        <v>150</v>
      </c>
      <c r="B152" t="s">
        <v>147</v>
      </c>
      <c r="C152" s="1">
        <f>100-((C$427-'Trunkerte data'!C152)*100/C$428)</f>
        <v>36.312056737588655</v>
      </c>
      <c r="D152" s="1">
        <f>100-('Indekserte data'!D$427-'Trunkerte data'!D152)*100/'Indekserte data'!D$428</f>
        <v>22.830373754016293</v>
      </c>
      <c r="E152" s="1">
        <f>100-(E$427-'Trunkerte data'!E152)*100/E$428</f>
        <v>35.910560998755443</v>
      </c>
    </row>
    <row r="153" spans="1:5" x14ac:dyDescent="0.25">
      <c r="A153">
        <v>151</v>
      </c>
      <c r="B153" t="s">
        <v>148</v>
      </c>
      <c r="C153" s="1">
        <f>100-((C$427-'Trunkerte data'!C153)*100/C$428)</f>
        <v>24.255319148936167</v>
      </c>
      <c r="D153" s="1">
        <f>100-('Indekserte data'!D$427-'Trunkerte data'!D153)*100/'Indekserte data'!D$428</f>
        <v>22.952359508883873</v>
      </c>
      <c r="E153" s="1">
        <f>100-(E$427-'Trunkerte data'!E153)*100/E$428</f>
        <v>26.774085810477288</v>
      </c>
    </row>
    <row r="154" spans="1:5" x14ac:dyDescent="0.25">
      <c r="A154">
        <v>152</v>
      </c>
      <c r="B154" t="s">
        <v>149</v>
      </c>
      <c r="C154" s="1">
        <f>100-((C$427-'Trunkerte data'!C154)*100/C$428)</f>
        <v>22.411347517730491</v>
      </c>
      <c r="D154" s="1">
        <f>100-('Indekserte data'!D$427-'Trunkerte data'!D154)*100/'Indekserte data'!D$428</f>
        <v>47.991697363928409</v>
      </c>
      <c r="E154" s="1">
        <f>100-(E$427-'Trunkerte data'!E154)*100/E$428</f>
        <v>75.267699215758924</v>
      </c>
    </row>
    <row r="155" spans="1:5" x14ac:dyDescent="0.25">
      <c r="A155">
        <v>153</v>
      </c>
      <c r="B155" t="s">
        <v>150</v>
      </c>
      <c r="C155" s="1">
        <f>100-((C$427-'Trunkerte data'!C155)*100/C$428)</f>
        <v>79.00709219858156</v>
      </c>
      <c r="D155" s="1">
        <f>100-('Indekserte data'!D$427-'Trunkerte data'!D155)*100/'Indekserte data'!D$428</f>
        <v>68.514378772681411</v>
      </c>
      <c r="E155" s="1">
        <f>100-(E$427-'Trunkerte data'!E155)*100/E$428</f>
        <v>58.631158781331337</v>
      </c>
    </row>
    <row r="156" spans="1:5" x14ac:dyDescent="0.25">
      <c r="A156">
        <v>154</v>
      </c>
      <c r="B156" t="s">
        <v>151</v>
      </c>
      <c r="C156" s="1">
        <f>100-((C$427-'Trunkerte data'!C156)*100/C$428)</f>
        <v>68.085106382978722</v>
      </c>
      <c r="D156" s="1">
        <f>100-('Indekserte data'!D$427-'Trunkerte data'!D156)*100/'Indekserte data'!D$428</f>
        <v>57.684480022479718</v>
      </c>
      <c r="E156" s="1">
        <f>100-(E$427-'Trunkerte data'!E156)*100/E$428</f>
        <v>51.916656120015467</v>
      </c>
    </row>
    <row r="157" spans="1:5" x14ac:dyDescent="0.25">
      <c r="A157">
        <v>155</v>
      </c>
      <c r="B157" t="s">
        <v>152</v>
      </c>
      <c r="C157" s="1">
        <f>100-((C$427-'Trunkerte data'!C157)*100/C$428)</f>
        <v>54.893617021276597</v>
      </c>
      <c r="D157" s="1">
        <f>100-('Indekserte data'!D$427-'Trunkerte data'!D157)*100/'Indekserte data'!D$428</f>
        <v>44.706752109169273</v>
      </c>
      <c r="E157" s="1">
        <f>100-(E$427-'Trunkerte data'!E157)*100/E$428</f>
        <v>59.046867805526496</v>
      </c>
    </row>
    <row r="158" spans="1:5" x14ac:dyDescent="0.25">
      <c r="A158">
        <v>156</v>
      </c>
      <c r="B158" t="s">
        <v>153</v>
      </c>
      <c r="C158" s="1">
        <f>100-((C$427-'Trunkerte data'!C158)*100/C$428)</f>
        <v>55.035460992907801</v>
      </c>
      <c r="D158" s="1">
        <f>100-('Indekserte data'!D$427-'Trunkerte data'!D158)*100/'Indekserte data'!D$428</f>
        <v>41.3725853062464</v>
      </c>
      <c r="E158" s="1">
        <f>100-(E$427-'Trunkerte data'!E158)*100/E$428</f>
        <v>47.790633308324296</v>
      </c>
    </row>
    <row r="159" spans="1:5" x14ac:dyDescent="0.25">
      <c r="A159">
        <v>157</v>
      </c>
      <c r="B159" t="s">
        <v>154</v>
      </c>
      <c r="C159" s="1">
        <f>100-((C$427-'Trunkerte data'!C159)*100/C$428)</f>
        <v>65.673758865248232</v>
      </c>
      <c r="D159" s="1">
        <f>100-('Indekserte data'!D$427-'Trunkerte data'!D159)*100/'Indekserte data'!D$428</f>
        <v>68.992888459954671</v>
      </c>
      <c r="E159" s="1">
        <f>100-(E$427-'Trunkerte data'!E159)*100/E$428</f>
        <v>59.923872515261742</v>
      </c>
    </row>
    <row r="160" spans="1:5" x14ac:dyDescent="0.25">
      <c r="A160">
        <v>158</v>
      </c>
      <c r="B160" t="s">
        <v>155</v>
      </c>
      <c r="C160" s="1">
        <f>100-((C$427-'Trunkerte data'!C160)*100/C$428)</f>
        <v>65.673758865248232</v>
      </c>
      <c r="D160" s="1">
        <f>100-('Indekserte data'!D$427-'Trunkerte data'!D160)*100/'Indekserte data'!D$428</f>
        <v>71.386906856811862</v>
      </c>
      <c r="E160" s="1">
        <f>100-(E$427-'Trunkerte data'!E160)*100/E$428</f>
        <v>100</v>
      </c>
    </row>
    <row r="161" spans="1:5" x14ac:dyDescent="0.25">
      <c r="A161">
        <v>159</v>
      </c>
      <c r="B161" t="s">
        <v>156</v>
      </c>
      <c r="C161" s="1">
        <f>100-((C$427-'Trunkerte data'!C161)*100/C$428)</f>
        <v>68.936170212765958</v>
      </c>
      <c r="D161" s="1">
        <f>100-('Indekserte data'!D$427-'Trunkerte data'!D161)*100/'Indekserte data'!D$428</f>
        <v>71.916452536993702</v>
      </c>
      <c r="E161" s="1">
        <f>100-(E$427-'Trunkerte data'!E161)*100/E$428</f>
        <v>47.808595884673629</v>
      </c>
    </row>
    <row r="162" spans="1:5" x14ac:dyDescent="0.25">
      <c r="A162">
        <v>160</v>
      </c>
      <c r="B162" t="s">
        <v>157</v>
      </c>
      <c r="C162" s="1">
        <f>100-((C$427-'Trunkerte data'!C162)*100/C$428)</f>
        <v>49.078014184397162</v>
      </c>
      <c r="D162" s="1">
        <f>100-('Indekserte data'!D$427-'Trunkerte data'!D162)*100/'Indekserte data'!D$428</f>
        <v>52.488225820319514</v>
      </c>
      <c r="E162" s="1">
        <f>100-(E$427-'Trunkerte data'!E162)*100/E$428</f>
        <v>26.738293925435713</v>
      </c>
    </row>
    <row r="163" spans="1:5" x14ac:dyDescent="0.25">
      <c r="A163">
        <v>161</v>
      </c>
      <c r="B163" t="s">
        <v>158</v>
      </c>
      <c r="C163" s="1">
        <f>100-((C$427-'Trunkerte data'!C163)*100/C$428)</f>
        <v>35.60283687943263</v>
      </c>
      <c r="D163" s="1">
        <f>100-('Indekserte data'!D$427-'Trunkerte data'!D163)*100/'Indekserte data'!D$428</f>
        <v>46.60821353967831</v>
      </c>
      <c r="E163" s="1">
        <f>100-(E$427-'Trunkerte data'!E163)*100/E$428</f>
        <v>72.716284324762427</v>
      </c>
    </row>
    <row r="164" spans="1:5" x14ac:dyDescent="0.25">
      <c r="A164">
        <v>162</v>
      </c>
      <c r="B164" t="s">
        <v>159</v>
      </c>
      <c r="C164" s="1">
        <f>100-((C$427-'Trunkerte data'!C164)*100/C$428)</f>
        <v>43.687943262411345</v>
      </c>
      <c r="D164" s="1">
        <f>100-('Indekserte data'!D$427-'Trunkerte data'!D164)*100/'Indekserte data'!D$428</f>
        <v>59.479233755428154</v>
      </c>
      <c r="E164" s="1">
        <f>100-(E$427-'Trunkerte data'!E164)*100/E$428</f>
        <v>43.819944509681598</v>
      </c>
    </row>
    <row r="165" spans="1:5" x14ac:dyDescent="0.25">
      <c r="A165">
        <v>163</v>
      </c>
      <c r="B165" t="s">
        <v>160</v>
      </c>
      <c r="C165" s="1">
        <f>100-((C$427-'Trunkerte data'!C165)*100/C$428)</f>
        <v>54.184397163120565</v>
      </c>
      <c r="D165" s="1">
        <f>100-('Indekserte data'!D$427-'Trunkerte data'!D165)*100/'Indekserte data'!D$428</f>
        <v>56.907693793931671</v>
      </c>
      <c r="E165" s="1">
        <f>100-(E$427-'Trunkerte data'!E165)*100/E$428</f>
        <v>42.816323340043489</v>
      </c>
    </row>
    <row r="166" spans="1:5" x14ac:dyDescent="0.25">
      <c r="A166">
        <v>164</v>
      </c>
      <c r="B166" t="s">
        <v>161</v>
      </c>
      <c r="C166" s="1">
        <f>100-((C$427-'Trunkerte data'!C166)*100/C$428)</f>
        <v>57.588652482269502</v>
      </c>
      <c r="D166" s="1">
        <f>100-('Indekserte data'!D$427-'Trunkerte data'!D166)*100/'Indekserte data'!D$428</f>
        <v>72.729093275973554</v>
      </c>
      <c r="E166" s="1">
        <f>100-(E$427-'Trunkerte data'!E166)*100/E$428</f>
        <v>65.06900086403914</v>
      </c>
    </row>
    <row r="167" spans="1:5" x14ac:dyDescent="0.25">
      <c r="A167">
        <v>165</v>
      </c>
      <c r="B167" t="s">
        <v>162</v>
      </c>
      <c r="C167" s="1">
        <f>100-((C$427-'Trunkerte data'!C167)*100/C$428)</f>
        <v>41.134751773049643</v>
      </c>
      <c r="D167" s="1">
        <f>100-('Indekserte data'!D$427-'Trunkerte data'!D167)*100/'Indekserte data'!D$428</f>
        <v>50.009093851063895</v>
      </c>
      <c r="E167" s="1">
        <f>100-(E$427-'Trunkerte data'!E167)*100/E$428</f>
        <v>74.204253128512619</v>
      </c>
    </row>
    <row r="168" spans="1:5" x14ac:dyDescent="0.25">
      <c r="A168">
        <v>166</v>
      </c>
      <c r="B168" t="s">
        <v>163</v>
      </c>
      <c r="C168" s="1">
        <f>100-((C$427-'Trunkerte data'!C168)*100/C$428)</f>
        <v>49.787234042553195</v>
      </c>
      <c r="D168" s="1">
        <f>100-('Indekserte data'!D$427-'Trunkerte data'!D168)*100/'Indekserte data'!D$428</f>
        <v>51.317515856162501</v>
      </c>
      <c r="E168" s="1">
        <f>100-(E$427-'Trunkerte data'!E168)*100/E$428</f>
        <v>35.891762320477582</v>
      </c>
    </row>
    <row r="169" spans="1:5" x14ac:dyDescent="0.25">
      <c r="A169">
        <v>167</v>
      </c>
      <c r="B169" t="s">
        <v>164</v>
      </c>
      <c r="C169" s="1">
        <f>100-((C$427-'Trunkerte data'!C169)*100/C$428)</f>
        <v>41.702127659574465</v>
      </c>
      <c r="D169" s="1">
        <f>100-('Indekserte data'!D$427-'Trunkerte data'!D169)*100/'Indekserte data'!D$428</f>
        <v>48.342594949281811</v>
      </c>
      <c r="E169" s="1">
        <f>100-(E$427-'Trunkerte data'!E169)*100/E$428</f>
        <v>51.426701901093224</v>
      </c>
    </row>
    <row r="170" spans="1:5" x14ac:dyDescent="0.25">
      <c r="A170">
        <v>168</v>
      </c>
      <c r="B170" t="s">
        <v>165</v>
      </c>
      <c r="C170" s="1">
        <f>100-((C$427-'Trunkerte data'!C170)*100/C$428)</f>
        <v>64.113475177304963</v>
      </c>
      <c r="D170" s="1">
        <f>100-('Indekserte data'!D$427-'Trunkerte data'!D170)*100/'Indekserte data'!D$428</f>
        <v>57.102067696701887</v>
      </c>
      <c r="E170" s="1">
        <f>100-(E$427-'Trunkerte data'!E170)*100/E$428</f>
        <v>52.2005953045281</v>
      </c>
    </row>
    <row r="171" spans="1:5" x14ac:dyDescent="0.25">
      <c r="A171">
        <v>169</v>
      </c>
      <c r="B171" t="s">
        <v>166</v>
      </c>
      <c r="C171" s="1">
        <f>100-((C$427-'Trunkerte data'!C171)*100/C$428)</f>
        <v>82.978723404255319</v>
      </c>
      <c r="D171" s="1">
        <f>100-('Indekserte data'!D$427-'Trunkerte data'!D171)*100/'Indekserte data'!D$428</f>
        <v>91.18055094979232</v>
      </c>
      <c r="E171" s="1">
        <f>100-(E$427-'Trunkerte data'!E171)*100/E$428</f>
        <v>68.78622327693023</v>
      </c>
    </row>
    <row r="172" spans="1:5" x14ac:dyDescent="0.25">
      <c r="A172">
        <v>170</v>
      </c>
      <c r="B172" t="s">
        <v>167</v>
      </c>
      <c r="C172" s="1">
        <f>100-((C$427-'Trunkerte data'!C172)*100/C$428)</f>
        <v>86.099290780141843</v>
      </c>
      <c r="D172" s="1">
        <f>100-('Indekserte data'!D$427-'Trunkerte data'!D172)*100/'Indekserte data'!D$428</f>
        <v>65.050393903514305</v>
      </c>
      <c r="E172" s="1">
        <f>100-(E$427-'Trunkerte data'!E172)*100/E$428</f>
        <v>50.881465174818729</v>
      </c>
    </row>
    <row r="173" spans="1:5" x14ac:dyDescent="0.25">
      <c r="A173">
        <v>171</v>
      </c>
      <c r="B173" t="s">
        <v>168</v>
      </c>
      <c r="C173" s="1">
        <f>100-((C$427-'Trunkerte data'!C173)*100/C$428)</f>
        <v>76.028368794326241</v>
      </c>
      <c r="D173" s="1">
        <f>100-('Indekserte data'!D$427-'Trunkerte data'!D173)*100/'Indekserte data'!D$428</f>
        <v>69.35191670163465</v>
      </c>
      <c r="E173" s="1">
        <f>100-(E$427-'Trunkerte data'!E173)*100/E$428</f>
        <v>51.493145920947164</v>
      </c>
    </row>
    <row r="174" spans="1:5" x14ac:dyDescent="0.25">
      <c r="A174">
        <v>172</v>
      </c>
      <c r="B174" t="s">
        <v>169</v>
      </c>
      <c r="C174" s="1">
        <f>100-((C$427-'Trunkerte data'!C174)*100/C$428)</f>
        <v>51.063829787234042</v>
      </c>
      <c r="D174" s="1">
        <f>100-('Indekserte data'!D$427-'Trunkerte data'!D174)*100/'Indekserte data'!D$428</f>
        <v>38.980757718795644</v>
      </c>
      <c r="E174" s="1">
        <f>100-(E$427-'Trunkerte data'!E174)*100/E$428</f>
        <v>48.737924799271184</v>
      </c>
    </row>
    <row r="175" spans="1:5" x14ac:dyDescent="0.25">
      <c r="A175">
        <v>173</v>
      </c>
      <c r="B175" t="s">
        <v>170</v>
      </c>
      <c r="C175" s="1">
        <f>100-((C$427-'Trunkerte data'!C175)*100/C$428)</f>
        <v>48.652482269503544</v>
      </c>
      <c r="D175" s="1">
        <f>100-('Indekserte data'!D$427-'Trunkerte data'!D175)*100/'Indekserte data'!D$428</f>
        <v>45.547998185563614</v>
      </c>
      <c r="E175" s="1">
        <f>100-(E$427-'Trunkerte data'!E175)*100/E$428</f>
        <v>34.400148137870858</v>
      </c>
    </row>
    <row r="176" spans="1:5" x14ac:dyDescent="0.25">
      <c r="A176">
        <v>174</v>
      </c>
      <c r="B176" t="s">
        <v>171</v>
      </c>
      <c r="C176" s="1">
        <f>100-((C$427-'Trunkerte data'!C176)*100/C$428)</f>
        <v>56.595744680851062</v>
      </c>
      <c r="D176" s="1">
        <f>100-('Indekserte data'!D$427-'Trunkerte data'!D176)*100/'Indekserte data'!D$428</f>
        <v>64.119246870077433</v>
      </c>
      <c r="E176" s="1">
        <f>100-(E$427-'Trunkerte data'!E176)*100/E$428</f>
        <v>46.888792565502932</v>
      </c>
    </row>
    <row r="177" spans="1:5" x14ac:dyDescent="0.25">
      <c r="A177">
        <v>175</v>
      </c>
      <c r="B177" t="s">
        <v>172</v>
      </c>
      <c r="C177" s="1">
        <f>100-((C$427-'Trunkerte data'!C177)*100/C$428)</f>
        <v>68.936170212765958</v>
      </c>
      <c r="D177" s="1">
        <f>100-('Indekserte data'!D$427-'Trunkerte data'!D177)*100/'Indekserte data'!D$428</f>
        <v>91.092097291627894</v>
      </c>
      <c r="E177" s="1">
        <f>100-(E$427-'Trunkerte data'!E177)*100/E$428</f>
        <v>80.905267409352987</v>
      </c>
    </row>
    <row r="178" spans="1:5" x14ac:dyDescent="0.25">
      <c r="A178">
        <v>176</v>
      </c>
      <c r="B178" t="s">
        <v>173</v>
      </c>
      <c r="C178" s="1">
        <f>100-((C$427-'Trunkerte data'!C178)*100/C$428)</f>
        <v>79.00709219858156</v>
      </c>
      <c r="D178" s="1">
        <f>100-('Indekserte data'!D$427-'Trunkerte data'!D178)*100/'Indekserte data'!D$428</f>
        <v>91.00059569680495</v>
      </c>
      <c r="E178" s="1">
        <f>100-(E$427-'Trunkerte data'!E178)*100/E$428</f>
        <v>100</v>
      </c>
    </row>
    <row r="179" spans="1:5" x14ac:dyDescent="0.25">
      <c r="A179">
        <v>177</v>
      </c>
      <c r="B179" t="s">
        <v>174</v>
      </c>
      <c r="C179" s="1">
        <f>100-((C$427-'Trunkerte data'!C179)*100/C$428)</f>
        <v>77.021276595744681</v>
      </c>
      <c r="D179" s="1">
        <f>100-('Indekserte data'!D$427-'Trunkerte data'!D179)*100/'Indekserte data'!D$428</f>
        <v>89.389766428389251</v>
      </c>
      <c r="E179" s="1">
        <f>100-(E$427-'Trunkerte data'!E179)*100/E$428</f>
        <v>56.37037555588519</v>
      </c>
    </row>
    <row r="180" spans="1:5" x14ac:dyDescent="0.25">
      <c r="A180">
        <v>178</v>
      </c>
      <c r="B180" t="s">
        <v>175</v>
      </c>
      <c r="C180" s="1">
        <f>100-((C$427-'Trunkerte data'!C180)*100/C$428)</f>
        <v>71.773049645390074</v>
      </c>
      <c r="D180" s="1">
        <f>100-('Indekserte data'!D$427-'Trunkerte data'!D180)*100/'Indekserte data'!D$428</f>
        <v>88.787764910017145</v>
      </c>
      <c r="E180" s="1">
        <f>100-(E$427-'Trunkerte data'!E180)*100/E$428</f>
        <v>99.358238463215272</v>
      </c>
    </row>
    <row r="181" spans="1:5" x14ac:dyDescent="0.25">
      <c r="A181">
        <v>179</v>
      </c>
      <c r="B181" t="s">
        <v>176</v>
      </c>
      <c r="C181" s="1">
        <f>100-((C$427-'Trunkerte data'!C181)*100/C$428)</f>
        <v>80.709219858156033</v>
      </c>
      <c r="D181" s="1">
        <f>100-('Indekserte data'!D$427-'Trunkerte data'!D181)*100/'Indekserte data'!D$428</f>
        <v>93.68225910643028</v>
      </c>
      <c r="E181" s="1">
        <f>100-(E$427-'Trunkerte data'!E181)*100/E$428</f>
        <v>100</v>
      </c>
    </row>
    <row r="182" spans="1:5" x14ac:dyDescent="0.25">
      <c r="A182">
        <v>180</v>
      </c>
      <c r="B182" t="s">
        <v>177</v>
      </c>
      <c r="C182" s="1">
        <f>100-((C$427-'Trunkerte data'!C182)*100/C$428)</f>
        <v>81.418439716312065</v>
      </c>
      <c r="D182" s="1">
        <f>100-('Indekserte data'!D$427-'Trunkerte data'!D182)*100/'Indekserte data'!D$428</f>
        <v>67.973556690332913</v>
      </c>
      <c r="E182" s="1">
        <f>100-(E$427-'Trunkerte data'!E182)*100/E$428</f>
        <v>40.638801575284049</v>
      </c>
    </row>
    <row r="183" spans="1:5" x14ac:dyDescent="0.25">
      <c r="A183">
        <v>181</v>
      </c>
      <c r="B183" t="s">
        <v>178</v>
      </c>
      <c r="C183" s="1">
        <f>100-((C$427-'Trunkerte data'!C183)*100/C$428)</f>
        <v>50.070921985815602</v>
      </c>
      <c r="D183" s="1">
        <f>100-('Indekserte data'!D$427-'Trunkerte data'!D183)*100/'Indekserte data'!D$428</f>
        <v>64.455240463635889</v>
      </c>
      <c r="E183" s="1">
        <f>100-(E$427-'Trunkerte data'!E183)*100/E$428</f>
        <v>59.76130209280165</v>
      </c>
    </row>
    <row r="184" spans="1:5" x14ac:dyDescent="0.25">
      <c r="A184">
        <v>182</v>
      </c>
      <c r="B184" t="s">
        <v>179</v>
      </c>
      <c r="C184" s="1">
        <f>100-((C$427-'Trunkerte data'!C184)*100/C$428)</f>
        <v>58.297872340425535</v>
      </c>
      <c r="D184" s="1">
        <f>100-('Indekserte data'!D$427-'Trunkerte data'!D184)*100/'Indekserte data'!D$428</f>
        <v>77.87043601997307</v>
      </c>
      <c r="E184" s="1">
        <f>100-(E$427-'Trunkerte data'!E184)*100/E$428</f>
        <v>63.371547626968642</v>
      </c>
    </row>
    <row r="185" spans="1:5" x14ac:dyDescent="0.25">
      <c r="A185">
        <v>183</v>
      </c>
      <c r="B185" t="s">
        <v>180</v>
      </c>
      <c r="C185" s="1">
        <f>100-((C$427-'Trunkerte data'!C185)*100/C$428)</f>
        <v>32.765957446808514</v>
      </c>
      <c r="D185" s="1">
        <f>100-('Indekserte data'!D$427-'Trunkerte data'!D185)*100/'Indekserte data'!D$428</f>
        <v>35.625536971984786</v>
      </c>
      <c r="E185" s="1">
        <f>100-(E$427-'Trunkerte data'!E185)*100/E$428</f>
        <v>21.958505743056477</v>
      </c>
    </row>
    <row r="186" spans="1:5" x14ac:dyDescent="0.25">
      <c r="A186">
        <v>184</v>
      </c>
      <c r="B186" t="s">
        <v>181</v>
      </c>
      <c r="C186" s="1">
        <f>100-((C$427-'Trunkerte data'!C186)*100/C$428)</f>
        <v>31.063829787234042</v>
      </c>
      <c r="D186" s="1">
        <f>100-('Indekserte data'!D$427-'Trunkerte data'!D186)*100/'Indekserte data'!D$428</f>
        <v>34.325168697583265</v>
      </c>
      <c r="E186" s="1">
        <f>100-(E$427-'Trunkerte data'!E186)*100/E$428</f>
        <v>78.299731464993471</v>
      </c>
    </row>
    <row r="187" spans="1:5" x14ac:dyDescent="0.25">
      <c r="A187">
        <v>185</v>
      </c>
      <c r="B187" t="s">
        <v>182</v>
      </c>
      <c r="C187" s="1">
        <f>100-((C$427-'Trunkerte data'!C187)*100/C$428)</f>
        <v>45.815602836879435</v>
      </c>
      <c r="D187" s="1">
        <f>100-('Indekserte data'!D$427-'Trunkerte data'!D187)*100/'Indekserte data'!D$428</f>
        <v>36.871462199688921</v>
      </c>
      <c r="E187" s="1">
        <f>100-(E$427-'Trunkerte data'!E187)*100/E$428</f>
        <v>36.121217454835396</v>
      </c>
    </row>
    <row r="188" spans="1:5" x14ac:dyDescent="0.25">
      <c r="A188">
        <v>186</v>
      </c>
      <c r="B188" t="s">
        <v>183</v>
      </c>
      <c r="C188" s="1">
        <f>100-((C$427-'Trunkerte data'!C188)*100/C$428)</f>
        <v>46.950354609929079</v>
      </c>
      <c r="D188" s="1">
        <f>100-('Indekserte data'!D$427-'Trunkerte data'!D188)*100/'Indekserte data'!D$428</f>
        <v>82.862848843401167</v>
      </c>
      <c r="E188" s="1">
        <f>100-(E$427-'Trunkerte data'!E188)*100/E$428</f>
        <v>53.34485099528505</v>
      </c>
    </row>
    <row r="189" spans="1:5" x14ac:dyDescent="0.25">
      <c r="A189">
        <v>187</v>
      </c>
      <c r="B189" t="s">
        <v>184</v>
      </c>
      <c r="C189" s="1">
        <f>100-((C$427-'Trunkerte data'!C189)*100/C$428)</f>
        <v>61.276595744680854</v>
      </c>
      <c r="D189" s="1">
        <f>100-('Indekserte data'!D$427-'Trunkerte data'!D189)*100/'Indekserte data'!D$428</f>
        <v>100</v>
      </c>
      <c r="E189" s="1">
        <f>100-(E$427-'Trunkerte data'!E189)*100/E$428</f>
        <v>76.722690718706659</v>
      </c>
    </row>
    <row r="190" spans="1:5" x14ac:dyDescent="0.25">
      <c r="A190">
        <v>188</v>
      </c>
      <c r="B190" t="s">
        <v>185</v>
      </c>
      <c r="C190" s="1">
        <f>100-((C$427-'Trunkerte data'!C190)*100/C$428)</f>
        <v>28.652482269503551</v>
      </c>
      <c r="D190" s="1">
        <f>100-('Indekserte data'!D$427-'Trunkerte data'!D190)*100/'Indekserte data'!D$428</f>
        <v>38.525638680710664</v>
      </c>
      <c r="E190" s="1">
        <f>100-(E$427-'Trunkerte data'!E190)*100/E$428</f>
        <v>71.235723407525825</v>
      </c>
    </row>
    <row r="191" spans="1:5" x14ac:dyDescent="0.25">
      <c r="A191">
        <v>189</v>
      </c>
      <c r="B191" t="s">
        <v>186</v>
      </c>
      <c r="C191" s="1">
        <f>100-((C$427-'Trunkerte data'!C191)*100/C$428)</f>
        <v>45.673758865248224</v>
      </c>
      <c r="D191" s="1">
        <f>100-('Indekserte data'!D$427-'Trunkerte data'!D191)*100/'Indekserte data'!D$428</f>
        <v>53.10133272888632</v>
      </c>
      <c r="E191" s="1">
        <f>100-(E$427-'Trunkerte data'!E191)*100/E$428</f>
        <v>41.744041729114024</v>
      </c>
    </row>
    <row r="192" spans="1:5" x14ac:dyDescent="0.25">
      <c r="A192">
        <v>190</v>
      </c>
      <c r="B192" t="s">
        <v>187</v>
      </c>
      <c r="C192" s="1">
        <f>100-((C$427-'Trunkerte data'!C192)*100/C$428)</f>
        <v>59.716312056737586</v>
      </c>
      <c r="D192" s="1">
        <f>100-('Indekserte data'!D$427-'Trunkerte data'!D192)*100/'Indekserte data'!D$428</f>
        <v>71.615483592842693</v>
      </c>
      <c r="E192" s="1">
        <f>100-(E$427-'Trunkerte data'!E192)*100/E$428</f>
        <v>62.646194042657925</v>
      </c>
    </row>
    <row r="193" spans="1:5" x14ac:dyDescent="0.25">
      <c r="A193">
        <v>191</v>
      </c>
      <c r="B193" t="s">
        <v>188</v>
      </c>
      <c r="C193" s="1">
        <f>100-((C$427-'Trunkerte data'!C193)*100/C$428)</f>
        <v>65.531914893617028</v>
      </c>
      <c r="D193" s="1">
        <f>100-('Indekserte data'!D$427-'Trunkerte data'!D193)*100/'Indekserte data'!D$428</f>
        <v>58.264910864025843</v>
      </c>
      <c r="E193" s="1">
        <f>100-(E$427-'Trunkerte data'!E193)*100/E$428</f>
        <v>54.102275703548102</v>
      </c>
    </row>
    <row r="194" spans="1:5" x14ac:dyDescent="0.25">
      <c r="A194">
        <v>192</v>
      </c>
      <c r="B194" t="s">
        <v>189</v>
      </c>
      <c r="C194" s="1">
        <f>100-((C$427-'Trunkerte data'!C194)*100/C$428)</f>
        <v>0</v>
      </c>
      <c r="D194" s="1">
        <f>100-('Indekserte data'!D$427-'Trunkerte data'!D194)*100/'Indekserte data'!D$428</f>
        <v>21.89972984944373</v>
      </c>
      <c r="E194" s="1">
        <f>100-(E$427-'Trunkerte data'!E194)*100/E$428</f>
        <v>21.600024043504618</v>
      </c>
    </row>
    <row r="195" spans="1:5" x14ac:dyDescent="0.25">
      <c r="A195">
        <v>193</v>
      </c>
      <c r="B195" t="s">
        <v>190</v>
      </c>
      <c r="C195" s="1">
        <f>100-((C$427-'Trunkerte data'!C195)*100/C$428)</f>
        <v>49.50354609929078</v>
      </c>
      <c r="D195" s="1">
        <f>100-('Indekserte data'!D$427-'Trunkerte data'!D195)*100/'Indekserte data'!D$428</f>
        <v>55.395296172460846</v>
      </c>
      <c r="E195" s="1">
        <f>100-(E$427-'Trunkerte data'!E195)*100/E$428</f>
        <v>75.927952151485599</v>
      </c>
    </row>
    <row r="196" spans="1:5" x14ac:dyDescent="0.25">
      <c r="A196">
        <v>194</v>
      </c>
      <c r="B196" t="s">
        <v>191</v>
      </c>
      <c r="C196" s="1">
        <f>100-((C$427-'Trunkerte data'!C196)*100/C$428)</f>
        <v>85.815602836879435</v>
      </c>
      <c r="D196" s="1">
        <f>100-('Indekserte data'!D$427-'Trunkerte data'!D196)*100/'Indekserte data'!D$428</f>
        <v>66.698739647897085</v>
      </c>
      <c r="E196" s="1">
        <f>100-(E$427-'Trunkerte data'!E196)*100/E$428</f>
        <v>60.525076599846699</v>
      </c>
    </row>
    <row r="197" spans="1:5" x14ac:dyDescent="0.25">
      <c r="A197">
        <v>195</v>
      </c>
      <c r="B197" t="s">
        <v>192</v>
      </c>
      <c r="C197" s="1">
        <f>100-((C$427-'Trunkerte data'!C197)*100/C$428)</f>
        <v>40</v>
      </c>
      <c r="D197" s="1">
        <f>100-('Indekserte data'!D$427-'Trunkerte data'!D197)*100/'Indekserte data'!D$428</f>
        <v>51.667318940665432</v>
      </c>
      <c r="E197" s="1">
        <f>100-(E$427-'Trunkerte data'!E197)*100/E$428</f>
        <v>51.249661540309994</v>
      </c>
    </row>
    <row r="198" spans="1:5" x14ac:dyDescent="0.25">
      <c r="A198">
        <v>196</v>
      </c>
      <c r="B198" t="s">
        <v>193</v>
      </c>
      <c r="C198" s="1">
        <f>100-((C$427-'Trunkerte data'!C198)*100/C$428)</f>
        <v>53.900709219858157</v>
      </c>
      <c r="D198" s="1">
        <f>100-('Indekserte data'!D$427-'Trunkerte data'!D198)*100/'Indekserte data'!D$428</f>
        <v>77.592808138580608</v>
      </c>
      <c r="E198" s="1">
        <f>100-(E$427-'Trunkerte data'!E198)*100/E$428</f>
        <v>89.559084513566972</v>
      </c>
    </row>
    <row r="199" spans="1:5" x14ac:dyDescent="0.25">
      <c r="A199">
        <v>197</v>
      </c>
      <c r="B199" t="s">
        <v>194</v>
      </c>
      <c r="C199" s="1">
        <f>100-((C$427-'Trunkerte data'!C199)*100/C$428)</f>
        <v>47.234042553191486</v>
      </c>
      <c r="D199" s="1">
        <f>100-('Indekserte data'!D$427-'Trunkerte data'!D199)*100/'Indekserte data'!D$428</f>
        <v>54.388343416972731</v>
      </c>
      <c r="E199" s="1">
        <f>100-(E$427-'Trunkerte data'!E199)*100/E$428</f>
        <v>49.502028405602502</v>
      </c>
    </row>
    <row r="200" spans="1:5" x14ac:dyDescent="0.25">
      <c r="A200">
        <v>198</v>
      </c>
      <c r="B200" t="s">
        <v>195</v>
      </c>
      <c r="C200" s="1">
        <f>100-((C$427-'Trunkerte data'!C200)*100/C$428)</f>
        <v>61.418439716312058</v>
      </c>
      <c r="D200" s="1">
        <f>100-('Indekserte data'!D$427-'Trunkerte data'!D200)*100/'Indekserte data'!D$428</f>
        <v>61.812692544362761</v>
      </c>
      <c r="E200" s="1">
        <f>100-(E$427-'Trunkerte data'!E200)*100/E$428</f>
        <v>46.708308933248937</v>
      </c>
    </row>
    <row r="201" spans="1:5" x14ac:dyDescent="0.25">
      <c r="A201">
        <v>199</v>
      </c>
      <c r="B201" t="s">
        <v>196</v>
      </c>
      <c r="C201" s="1">
        <f>100-((C$427-'Trunkerte data'!C201)*100/C$428)</f>
        <v>43.120567375886523</v>
      </c>
      <c r="D201" s="1">
        <f>100-('Indekserte data'!D$427-'Trunkerte data'!D201)*100/'Indekserte data'!D$428</f>
        <v>58.179094336176647</v>
      </c>
      <c r="E201" s="1">
        <f>100-(E$427-'Trunkerte data'!E201)*100/E$428</f>
        <v>69.749334648032061</v>
      </c>
    </row>
    <row r="202" spans="1:5" x14ac:dyDescent="0.25">
      <c r="A202">
        <v>200</v>
      </c>
      <c r="B202" t="s">
        <v>197</v>
      </c>
      <c r="C202" s="1">
        <f>100-((C$427-'Trunkerte data'!C202)*100/C$428)</f>
        <v>28.794326241134755</v>
      </c>
      <c r="D202" s="1">
        <f>100-('Indekserte data'!D$427-'Trunkerte data'!D202)*100/'Indekserte data'!D$428</f>
        <v>43.210835851498601</v>
      </c>
      <c r="E202" s="1">
        <f>100-(E$427-'Trunkerte data'!E202)*100/E$428</f>
        <v>71.839753005437018</v>
      </c>
    </row>
    <row r="203" spans="1:5" x14ac:dyDescent="0.25">
      <c r="A203">
        <v>201</v>
      </c>
      <c r="B203" t="s">
        <v>198</v>
      </c>
      <c r="C203" s="1">
        <f>100-((C$427-'Trunkerte data'!C203)*100/C$428)</f>
        <v>40.141843971631204</v>
      </c>
      <c r="D203" s="1">
        <f>100-('Indekserte data'!D$427-'Trunkerte data'!D203)*100/'Indekserte data'!D$428</f>
        <v>39.144298361139938</v>
      </c>
      <c r="E203" s="1">
        <f>100-(E$427-'Trunkerte data'!E203)*100/E$428</f>
        <v>35.147709165593369</v>
      </c>
    </row>
    <row r="204" spans="1:5" x14ac:dyDescent="0.25">
      <c r="A204">
        <v>202</v>
      </c>
      <c r="B204" t="s">
        <v>199</v>
      </c>
      <c r="C204" s="1">
        <f>100-((C$427-'Trunkerte data'!C204)*100/C$428)</f>
        <v>23.120567375886523</v>
      </c>
      <c r="D204" s="1">
        <f>100-('Indekserte data'!D$427-'Trunkerte data'!D204)*100/'Indekserte data'!D$428</f>
        <v>46.601545195973522</v>
      </c>
      <c r="E204" s="1">
        <f>100-(E$427-'Trunkerte data'!E204)*100/E$428</f>
        <v>13.105106237880236</v>
      </c>
    </row>
    <row r="205" spans="1:5" x14ac:dyDescent="0.25">
      <c r="A205">
        <v>203</v>
      </c>
      <c r="B205" t="s">
        <v>200</v>
      </c>
      <c r="C205" s="1">
        <f>100-((C$427-'Trunkerte data'!C205)*100/C$428)</f>
        <v>48.226950354609926</v>
      </c>
      <c r="D205" s="1">
        <f>100-('Indekserte data'!D$427-'Trunkerte data'!D205)*100/'Indekserte data'!D$428</f>
        <v>31.492936463573287</v>
      </c>
      <c r="E205" s="1">
        <f>100-(E$427-'Trunkerte data'!E205)*100/E$428</f>
        <v>40.582039069067811</v>
      </c>
    </row>
    <row r="206" spans="1:5" x14ac:dyDescent="0.25">
      <c r="A206">
        <v>204</v>
      </c>
      <c r="B206" t="s">
        <v>201</v>
      </c>
      <c r="C206" s="1">
        <f>100-((C$427-'Trunkerte data'!C206)*100/C$428)</f>
        <v>30.354609929078009</v>
      </c>
      <c r="D206" s="1">
        <f>100-('Indekserte data'!D$427-'Trunkerte data'!D206)*100/'Indekserte data'!D$428</f>
        <v>32.978549582582531</v>
      </c>
      <c r="E206" s="1">
        <f>100-(E$427-'Trunkerte data'!E206)*100/E$428</f>
        <v>26.483925243163711</v>
      </c>
    </row>
    <row r="207" spans="1:5" x14ac:dyDescent="0.25">
      <c r="A207">
        <v>205</v>
      </c>
      <c r="B207" t="s">
        <v>202</v>
      </c>
      <c r="C207" s="1">
        <f>100-((C$427-'Trunkerte data'!C207)*100/C$428)</f>
        <v>33.049645390070921</v>
      </c>
      <c r="D207" s="1">
        <f>100-('Indekserte data'!D$427-'Trunkerte data'!D207)*100/'Indekserte data'!D$428</f>
        <v>37.015243603034811</v>
      </c>
      <c r="E207" s="1">
        <f>100-(E$427-'Trunkerte data'!E207)*100/E$428</f>
        <v>35.652558264963872</v>
      </c>
    </row>
    <row r="208" spans="1:5" x14ac:dyDescent="0.25">
      <c r="A208">
        <v>206</v>
      </c>
      <c r="B208" t="s">
        <v>203</v>
      </c>
      <c r="C208" s="1">
        <f>100-((C$427-'Trunkerte data'!C208)*100/C$428)</f>
        <v>34.326241134751768</v>
      </c>
      <c r="D208" s="1">
        <f>100-('Indekserte data'!D$427-'Trunkerte data'!D208)*100/'Indekserte data'!D$428</f>
        <v>34.357443155097869</v>
      </c>
      <c r="E208" s="1">
        <f>100-(E$427-'Trunkerte data'!E208)*100/E$428</f>
        <v>10.60822312827132</v>
      </c>
    </row>
    <row r="209" spans="1:5" x14ac:dyDescent="0.25">
      <c r="A209">
        <v>207</v>
      </c>
      <c r="B209" t="s">
        <v>204</v>
      </c>
      <c r="C209" s="1">
        <f>100-((C$427-'Trunkerte data'!C209)*100/C$428)</f>
        <v>40</v>
      </c>
      <c r="D209" s="1">
        <f>100-('Indekserte data'!D$427-'Trunkerte data'!D209)*100/'Indekserte data'!D$428</f>
        <v>25.428329274640447</v>
      </c>
      <c r="E209" s="1">
        <f>100-(E$427-'Trunkerte data'!E209)*100/E$428</f>
        <v>23.533498344809416</v>
      </c>
    </row>
    <row r="210" spans="1:5" x14ac:dyDescent="0.25">
      <c r="A210">
        <v>208</v>
      </c>
      <c r="B210" t="s">
        <v>205</v>
      </c>
      <c r="C210" s="1">
        <f>100-((C$427-'Trunkerte data'!C210)*100/C$428)</f>
        <v>58.156028368794324</v>
      </c>
      <c r="D210" s="1">
        <f>100-('Indekserte data'!D$427-'Trunkerte data'!D210)*100/'Indekserte data'!D$428</f>
        <v>47.40212939593944</v>
      </c>
      <c r="E210" s="1">
        <f>100-(E$427-'Trunkerte data'!E210)*100/E$428</f>
        <v>62.138127458007524</v>
      </c>
    </row>
    <row r="211" spans="1:5" x14ac:dyDescent="0.25">
      <c r="A211">
        <v>209</v>
      </c>
      <c r="B211" t="s">
        <v>206</v>
      </c>
      <c r="C211" s="1">
        <f>100-((C$427-'Trunkerte data'!C211)*100/C$428)</f>
        <v>47.5177304964539</v>
      </c>
      <c r="D211" s="1">
        <f>100-('Indekserte data'!D$427-'Trunkerte data'!D211)*100/'Indekserte data'!D$428</f>
        <v>40.809203318419328</v>
      </c>
      <c r="E211" s="1">
        <f>100-(E$427-'Trunkerte data'!E211)*100/E$428</f>
        <v>34.879482715958588</v>
      </c>
    </row>
    <row r="212" spans="1:5" x14ac:dyDescent="0.25">
      <c r="A212">
        <v>210</v>
      </c>
      <c r="B212" t="s">
        <v>207</v>
      </c>
      <c r="C212" s="1">
        <f>100-((C$427-'Trunkerte data'!C212)*100/C$428)</f>
        <v>41.418439716312058</v>
      </c>
      <c r="D212" s="1">
        <f>100-('Indekserte data'!D$427-'Trunkerte data'!D212)*100/'Indekserte data'!D$428</f>
        <v>44.288639215208327</v>
      </c>
      <c r="E212" s="1">
        <f>100-(E$427-'Trunkerte data'!E212)*100/E$428</f>
        <v>56.455212899983103</v>
      </c>
    </row>
    <row r="213" spans="1:5" x14ac:dyDescent="0.25">
      <c r="A213">
        <v>211</v>
      </c>
      <c r="B213" t="s">
        <v>208</v>
      </c>
      <c r="C213" s="1">
        <f>100-((C$427-'Trunkerte data'!C213)*100/C$428)</f>
        <v>55.319148936170215</v>
      </c>
      <c r="D213" s="1">
        <f>100-('Indekserte data'!D$427-'Trunkerte data'!D213)*100/'Indekserte data'!D$428</f>
        <v>48.427654783695438</v>
      </c>
      <c r="E213" s="1">
        <f>100-(E$427-'Trunkerte data'!E213)*100/E$428</f>
        <v>46.892310869000518</v>
      </c>
    </row>
    <row r="214" spans="1:5" x14ac:dyDescent="0.25">
      <c r="A214">
        <v>212</v>
      </c>
      <c r="B214" t="s">
        <v>209</v>
      </c>
      <c r="C214" s="1">
        <f>100-((C$427-'Trunkerte data'!C214)*100/C$428)</f>
        <v>67.375886524822704</v>
      </c>
      <c r="D214" s="1">
        <f>100-('Indekserte data'!D$427-'Trunkerte data'!D214)*100/'Indekserte data'!D$428</f>
        <v>100</v>
      </c>
      <c r="E214" s="1">
        <f>100-(E$427-'Trunkerte data'!E214)*100/E$428</f>
        <v>58.684374837288736</v>
      </c>
    </row>
    <row r="215" spans="1:5" x14ac:dyDescent="0.25">
      <c r="A215">
        <v>213</v>
      </c>
      <c r="B215" t="s">
        <v>210</v>
      </c>
      <c r="C215" s="1">
        <f>100-((C$427-'Trunkerte data'!C215)*100/C$428)</f>
        <v>34.468085106382972</v>
      </c>
      <c r="D215" s="1">
        <f>100-('Indekserte data'!D$427-'Trunkerte data'!D215)*100/'Indekserte data'!D$428</f>
        <v>74.789450568128004</v>
      </c>
      <c r="E215" s="1">
        <f>100-(E$427-'Trunkerte data'!E215)*100/E$428</f>
        <v>85.249699662559621</v>
      </c>
    </row>
    <row r="216" spans="1:5" x14ac:dyDescent="0.25">
      <c r="A216">
        <v>214</v>
      </c>
      <c r="B216" t="s">
        <v>211</v>
      </c>
      <c r="C216" s="1">
        <f>100-((C$427-'Trunkerte data'!C216)*100/C$428)</f>
        <v>56.028368794326241</v>
      </c>
      <c r="D216" s="1">
        <f>100-('Indekserte data'!D$427-'Trunkerte data'!D216)*100/'Indekserte data'!D$428</f>
        <v>90.519661069600019</v>
      </c>
      <c r="E216" s="1">
        <f>100-(E$427-'Trunkerte data'!E216)*100/E$428</f>
        <v>67.099235265927916</v>
      </c>
    </row>
    <row r="217" spans="1:5" x14ac:dyDescent="0.25">
      <c r="A217">
        <v>215</v>
      </c>
      <c r="B217" t="s">
        <v>212</v>
      </c>
      <c r="C217" s="1">
        <f>100-((C$427-'Trunkerte data'!C217)*100/C$428)</f>
        <v>73.191489361702125</v>
      </c>
      <c r="D217" s="1">
        <f>100-('Indekserte data'!D$427-'Trunkerte data'!D217)*100/'Indekserte data'!D$428</f>
        <v>83.211335272438106</v>
      </c>
      <c r="E217" s="1">
        <f>100-(E$427-'Trunkerte data'!E217)*100/E$428</f>
        <v>91.958207070506404</v>
      </c>
    </row>
    <row r="218" spans="1:5" x14ac:dyDescent="0.25">
      <c r="A218">
        <v>216</v>
      </c>
      <c r="B218" t="s">
        <v>213</v>
      </c>
      <c r="C218" s="1">
        <f>100-((C$427-'Trunkerte data'!C218)*100/C$428)</f>
        <v>73.475177304964546</v>
      </c>
      <c r="D218" s="1">
        <f>100-('Indekserte data'!D$427-'Trunkerte data'!D218)*100/'Indekserte data'!D$428</f>
        <v>92.161327389023029</v>
      </c>
      <c r="E218" s="1">
        <f>100-(E$427-'Trunkerte data'!E218)*100/E$428</f>
        <v>92.931134623423645</v>
      </c>
    </row>
    <row r="219" spans="1:5" x14ac:dyDescent="0.25">
      <c r="A219">
        <v>217</v>
      </c>
      <c r="B219" t="s">
        <v>214</v>
      </c>
      <c r="C219" s="1">
        <f>100-((C$427-'Trunkerte data'!C219)*100/C$428)</f>
        <v>48.936170212765958</v>
      </c>
      <c r="D219" s="1">
        <f>100-('Indekserte data'!D$427-'Trunkerte data'!D219)*100/'Indekserte data'!D$428</f>
        <v>37.133409733497047</v>
      </c>
      <c r="E219" s="1">
        <f>100-(E$427-'Trunkerte data'!E219)*100/E$428</f>
        <v>8.5103012589112126</v>
      </c>
    </row>
    <row r="220" spans="1:5" x14ac:dyDescent="0.25">
      <c r="A220">
        <v>218</v>
      </c>
      <c r="B220" t="s">
        <v>215</v>
      </c>
      <c r="C220" s="1">
        <f>100-((C$427-'Trunkerte data'!C220)*100/C$428)</f>
        <v>21.702127659574472</v>
      </c>
      <c r="D220" s="1">
        <f>100-('Indekserte data'!D$427-'Trunkerte data'!D220)*100/'Indekserte data'!D$428</f>
        <v>52.575492756571265</v>
      </c>
      <c r="E220" s="1">
        <f>100-(E$427-'Trunkerte data'!E220)*100/E$428</f>
        <v>54.651968884646521</v>
      </c>
    </row>
    <row r="221" spans="1:5" x14ac:dyDescent="0.25">
      <c r="A221">
        <v>219</v>
      </c>
      <c r="B221" t="s">
        <v>216</v>
      </c>
      <c r="C221" s="1">
        <f>100-((C$427-'Trunkerte data'!C221)*100/C$428)</f>
        <v>58.297872340425535</v>
      </c>
      <c r="D221" s="1">
        <f>100-('Indekserte data'!D$427-'Trunkerte data'!D221)*100/'Indekserte data'!D$428</f>
        <v>61.794875699993433</v>
      </c>
      <c r="E221" s="1">
        <f>100-(E$427-'Trunkerte data'!E221)*100/E$428</f>
        <v>55.291831451048715</v>
      </c>
    </row>
    <row r="222" spans="1:5" x14ac:dyDescent="0.25">
      <c r="A222">
        <v>220</v>
      </c>
      <c r="B222" t="s">
        <v>217</v>
      </c>
      <c r="C222" s="1">
        <f>100-((C$427-'Trunkerte data'!C222)*100/C$428)</f>
        <v>67.234042553191486</v>
      </c>
      <c r="D222" s="1">
        <f>100-('Indekserte data'!D$427-'Trunkerte data'!D222)*100/'Indekserte data'!D$428</f>
        <v>100</v>
      </c>
      <c r="E222" s="1">
        <f>100-(E$427-'Trunkerte data'!E222)*100/E$428</f>
        <v>77.897863992166791</v>
      </c>
    </row>
    <row r="223" spans="1:5" x14ac:dyDescent="0.25">
      <c r="A223">
        <v>221</v>
      </c>
      <c r="B223" t="s">
        <v>218</v>
      </c>
      <c r="C223" s="1">
        <f>100-((C$427-'Trunkerte data'!C223)*100/C$428)</f>
        <v>56.170212765957444</v>
      </c>
      <c r="D223" s="1">
        <f>100-('Indekserte data'!D$427-'Trunkerte data'!D223)*100/'Indekserte data'!D$428</f>
        <v>77.862246891237348</v>
      </c>
      <c r="E223" s="1">
        <f>100-(E$427-'Trunkerte data'!E223)*100/E$428</f>
        <v>88.944985618127177</v>
      </c>
    </row>
    <row r="224" spans="1:5" x14ac:dyDescent="0.25">
      <c r="A224">
        <v>222</v>
      </c>
      <c r="B224" t="s">
        <v>219</v>
      </c>
      <c r="C224" s="1">
        <f>100-((C$427-'Trunkerte data'!C224)*100/C$428)</f>
        <v>52.907801418439718</v>
      </c>
      <c r="D224" s="1">
        <f>100-('Indekserte data'!D$427-'Trunkerte data'!D224)*100/'Indekserte data'!D$428</f>
        <v>58.203293020232373</v>
      </c>
      <c r="E224" s="1">
        <f>100-(E$427-'Trunkerte data'!E224)*100/E$428</f>
        <v>34.690445176543065</v>
      </c>
    </row>
    <row r="225" spans="1:5" x14ac:dyDescent="0.25">
      <c r="A225">
        <v>223</v>
      </c>
      <c r="B225" t="s">
        <v>220</v>
      </c>
      <c r="C225" s="1">
        <f>100-((C$427-'Trunkerte data'!C225)*100/C$428)</f>
        <v>62.695035460992905</v>
      </c>
      <c r="D225" s="1">
        <f>100-('Indekserte data'!D$427-'Trunkerte data'!D225)*100/'Indekserte data'!D$428</f>
        <v>70.847277807906963</v>
      </c>
      <c r="E225" s="1">
        <f>100-(E$427-'Trunkerte data'!E225)*100/E$428</f>
        <v>65.856435755696069</v>
      </c>
    </row>
    <row r="226" spans="1:5" x14ac:dyDescent="0.25">
      <c r="A226">
        <v>224</v>
      </c>
      <c r="B226" t="s">
        <v>221</v>
      </c>
      <c r="C226" s="1">
        <f>100-((C$427-'Trunkerte data'!C226)*100/C$428)</f>
        <v>47.5177304964539</v>
      </c>
      <c r="D226" s="1">
        <f>100-('Indekserte data'!D$427-'Trunkerte data'!D226)*100/'Indekserte data'!D$428</f>
        <v>67.982223862718797</v>
      </c>
      <c r="E226" s="1">
        <f>100-(E$427-'Trunkerte data'!E226)*100/E$428</f>
        <v>60.61690671707651</v>
      </c>
    </row>
    <row r="227" spans="1:5" x14ac:dyDescent="0.25">
      <c r="A227">
        <v>225</v>
      </c>
      <c r="B227" t="s">
        <v>222</v>
      </c>
      <c r="C227" s="1">
        <f>100-((C$427-'Trunkerte data'!C227)*100/C$428)</f>
        <v>13.049645390070921</v>
      </c>
      <c r="D227" s="1">
        <f>100-('Indekserte data'!D$427-'Trunkerte data'!D227)*100/'Indekserte data'!D$428</f>
        <v>23.58900502749664</v>
      </c>
      <c r="E227" s="1">
        <f>100-(E$427-'Trunkerte data'!E227)*100/E$428</f>
        <v>12.596796725218084</v>
      </c>
    </row>
    <row r="228" spans="1:5" x14ac:dyDescent="0.25">
      <c r="A228">
        <v>226</v>
      </c>
      <c r="B228" t="s">
        <v>223</v>
      </c>
      <c r="C228" s="1">
        <f>100-((C$427-'Trunkerte data'!C228)*100/C$428)</f>
        <v>26.808510638297875</v>
      </c>
      <c r="D228" s="1">
        <f>100-('Indekserte data'!D$427-'Trunkerte data'!D228)*100/'Indekserte data'!D$428</f>
        <v>46.420558392771611</v>
      </c>
      <c r="E228" s="1">
        <f>100-(E$427-'Trunkerte data'!E228)*100/E$428</f>
        <v>56.183382952009481</v>
      </c>
    </row>
    <row r="229" spans="1:5" x14ac:dyDescent="0.25">
      <c r="A229">
        <v>227</v>
      </c>
      <c r="B229" t="s">
        <v>224</v>
      </c>
      <c r="C229" s="1">
        <f>100-((C$427-'Trunkerte data'!C229)*100/C$428)</f>
        <v>56.737588652482266</v>
      </c>
      <c r="D229" s="1">
        <f>100-('Indekserte data'!D$427-'Trunkerte data'!D229)*100/'Indekserte data'!D$428</f>
        <v>48.572736977594218</v>
      </c>
      <c r="E229" s="1">
        <f>100-(E$427-'Trunkerte data'!E229)*100/E$428</f>
        <v>51.307065457159553</v>
      </c>
    </row>
    <row r="230" spans="1:5" x14ac:dyDescent="0.25">
      <c r="A230">
        <v>228</v>
      </c>
      <c r="B230" t="s">
        <v>225</v>
      </c>
      <c r="C230" s="1">
        <f>100-((C$427-'Trunkerte data'!C230)*100/C$428)</f>
        <v>19.00709219858156</v>
      </c>
      <c r="D230" s="1">
        <f>100-('Indekserte data'!D$427-'Trunkerte data'!D230)*100/'Indekserte data'!D$428</f>
        <v>32.275583935014723</v>
      </c>
      <c r="E230" s="1">
        <f>100-(E$427-'Trunkerte data'!E230)*100/E$428</f>
        <v>61.691825326934882</v>
      </c>
    </row>
    <row r="231" spans="1:5" x14ac:dyDescent="0.25">
      <c r="A231">
        <v>229</v>
      </c>
      <c r="B231" t="s">
        <v>226</v>
      </c>
      <c r="C231" s="1">
        <f>100-((C$427-'Trunkerte data'!C231)*100/C$428)</f>
        <v>8.5106382978723474</v>
      </c>
      <c r="D231" s="1">
        <f>100-('Indekserte data'!D$427-'Trunkerte data'!D231)*100/'Indekserte data'!D$428</f>
        <v>15.688579193855958</v>
      </c>
      <c r="E231" s="1">
        <f>100-(E$427-'Trunkerte data'!E231)*100/E$428</f>
        <v>24.931856433337629</v>
      </c>
    </row>
    <row r="232" spans="1:5" x14ac:dyDescent="0.25">
      <c r="A232">
        <v>230</v>
      </c>
      <c r="B232" t="s">
        <v>227</v>
      </c>
      <c r="C232" s="1">
        <f>100-((C$427-'Trunkerte data'!C232)*100/C$428)</f>
        <v>24.539007092198588</v>
      </c>
      <c r="D232" s="1">
        <f>100-('Indekserte data'!D$427-'Trunkerte data'!D232)*100/'Indekserte data'!D$428</f>
        <v>27.414263464582575</v>
      </c>
      <c r="E232" s="1">
        <f>100-(E$427-'Trunkerte data'!E232)*100/E$428</f>
        <v>42.677208969202077</v>
      </c>
    </row>
    <row r="233" spans="1:5" x14ac:dyDescent="0.25">
      <c r="A233">
        <v>231</v>
      </c>
      <c r="B233" t="s">
        <v>228</v>
      </c>
      <c r="C233" s="1">
        <f>100-((C$427-'Trunkerte data'!C233)*100/C$428)</f>
        <v>35.60283687943263</v>
      </c>
      <c r="D233" s="1">
        <f>100-('Indekserte data'!D$427-'Trunkerte data'!D233)*100/'Indekserte data'!D$428</f>
        <v>23.856169658844578</v>
      </c>
      <c r="E233" s="1">
        <f>100-(E$427-'Trunkerte data'!E233)*100/E$428</f>
        <v>8.6399421237258736</v>
      </c>
    </row>
    <row r="234" spans="1:5" x14ac:dyDescent="0.25">
      <c r="A234">
        <v>232</v>
      </c>
      <c r="B234" t="s">
        <v>229</v>
      </c>
      <c r="C234" s="1">
        <f>100-((C$427-'Trunkerte data'!C234)*100/C$428)</f>
        <v>29.645390070921991</v>
      </c>
      <c r="D234" s="1">
        <f>100-('Indekserte data'!D$427-'Trunkerte data'!D234)*100/'Indekserte data'!D$428</f>
        <v>26.590972753420274</v>
      </c>
      <c r="E234" s="1">
        <f>100-(E$427-'Trunkerte data'!E234)*100/E$428</f>
        <v>43.527048219574141</v>
      </c>
    </row>
    <row r="235" spans="1:5" x14ac:dyDescent="0.25">
      <c r="A235">
        <v>233</v>
      </c>
      <c r="B235" t="s">
        <v>230</v>
      </c>
      <c r="C235" s="1">
        <f>100-((C$427-'Trunkerte data'!C235)*100/C$428)</f>
        <v>31.489361702127653</v>
      </c>
      <c r="D235" s="1">
        <f>100-('Indekserte data'!D$427-'Trunkerte data'!D235)*100/'Indekserte data'!D$428</f>
        <v>17.723685947446185</v>
      </c>
      <c r="E235" s="1">
        <f>100-(E$427-'Trunkerte data'!E235)*100/E$428</f>
        <v>28.263241557322758</v>
      </c>
    </row>
    <row r="236" spans="1:5" x14ac:dyDescent="0.25">
      <c r="A236">
        <v>234</v>
      </c>
      <c r="B236" t="s">
        <v>231</v>
      </c>
      <c r="C236" s="1">
        <f>100-((C$427-'Trunkerte data'!C236)*100/C$428)</f>
        <v>44.113475177304963</v>
      </c>
      <c r="D236" s="1">
        <f>100-('Indekserte data'!D$427-'Trunkerte data'!D236)*100/'Indekserte data'!D$428</f>
        <v>49.125762165234534</v>
      </c>
      <c r="E236" s="1">
        <f>100-(E$427-'Trunkerte data'!E236)*100/E$428</f>
        <v>87.818453892375288</v>
      </c>
    </row>
    <row r="237" spans="1:5" x14ac:dyDescent="0.25">
      <c r="A237">
        <v>235</v>
      </c>
      <c r="B237" t="s">
        <v>232</v>
      </c>
      <c r="C237" s="1">
        <f>100-((C$427-'Trunkerte data'!C237)*100/C$428)</f>
        <v>54.609929078014183</v>
      </c>
      <c r="D237" s="1">
        <f>100-('Indekserte data'!D$427-'Trunkerte data'!D237)*100/'Indekserte data'!D$428</f>
        <v>72.380374149127817</v>
      </c>
      <c r="E237" s="1">
        <f>100-(E$427-'Trunkerte data'!E237)*100/E$428</f>
        <v>72.660243786054465</v>
      </c>
    </row>
    <row r="238" spans="1:5" x14ac:dyDescent="0.25">
      <c r="A238">
        <v>236</v>
      </c>
      <c r="B238" t="s">
        <v>233</v>
      </c>
      <c r="C238" s="1">
        <f>100-((C$427-'Trunkerte data'!C238)*100/C$428)</f>
        <v>29.503546099290787</v>
      </c>
      <c r="D238" s="1">
        <f>100-('Indekserte data'!D$427-'Trunkerte data'!D238)*100/'Indekserte data'!D$428</f>
        <v>44.971097110870346</v>
      </c>
      <c r="E238" s="1">
        <f>100-(E$427-'Trunkerte data'!E238)*100/E$428</f>
        <v>61.124614766837468</v>
      </c>
    </row>
    <row r="239" spans="1:5" x14ac:dyDescent="0.25">
      <c r="A239">
        <v>237</v>
      </c>
      <c r="B239" t="s">
        <v>234</v>
      </c>
      <c r="C239" s="1">
        <f>100-((C$427-'Trunkerte data'!C239)*100/C$428)</f>
        <v>34.60992907801419</v>
      </c>
      <c r="D239" s="1">
        <f>100-('Indekserte data'!D$427-'Trunkerte data'!D239)*100/'Indekserte data'!D$428</f>
        <v>36.168441177361309</v>
      </c>
      <c r="E239" s="1">
        <f>100-(E$427-'Trunkerte data'!E239)*100/E$428</f>
        <v>42.0272411955861</v>
      </c>
    </row>
    <row r="240" spans="1:5" x14ac:dyDescent="0.25">
      <c r="A240">
        <v>238</v>
      </c>
      <c r="B240" t="s">
        <v>235</v>
      </c>
      <c r="C240" s="1">
        <f>100-((C$427-'Trunkerte data'!C240)*100/C$428)</f>
        <v>41.560283687943262</v>
      </c>
      <c r="D240" s="1">
        <f>100-('Indekserte data'!D$427-'Trunkerte data'!D240)*100/'Indekserte data'!D$428</f>
        <v>30.307366594759145</v>
      </c>
      <c r="E240" s="1">
        <f>100-(E$427-'Trunkerte data'!E240)*100/E$428</f>
        <v>38.103869750372681</v>
      </c>
    </row>
    <row r="241" spans="1:5" x14ac:dyDescent="0.25">
      <c r="A241">
        <v>239</v>
      </c>
      <c r="B241" t="s">
        <v>236</v>
      </c>
      <c r="C241" s="1">
        <f>100-((C$427-'Trunkerte data'!C241)*100/C$428)</f>
        <v>38.581560283687942</v>
      </c>
      <c r="D241" s="1">
        <f>100-('Indekserte data'!D$427-'Trunkerte data'!D241)*100/'Indekserte data'!D$428</f>
        <v>47.820101331901732</v>
      </c>
      <c r="E241" s="1">
        <f>100-(E$427-'Trunkerte data'!E241)*100/E$428</f>
        <v>47.092138801410037</v>
      </c>
    </row>
    <row r="242" spans="1:5" x14ac:dyDescent="0.25">
      <c r="A242">
        <v>240</v>
      </c>
      <c r="B242" t="s">
        <v>237</v>
      </c>
      <c r="C242" s="1">
        <f>100-((C$427-'Trunkerte data'!C242)*100/C$428)</f>
        <v>29.929078014184398</v>
      </c>
      <c r="D242" s="1">
        <f>100-('Indekserte data'!D$427-'Trunkerte data'!D242)*100/'Indekserte data'!D$428</f>
        <v>29.969105062282026</v>
      </c>
      <c r="E242" s="1">
        <f>100-(E$427-'Trunkerte data'!E242)*100/E$428</f>
        <v>32.594252297916796</v>
      </c>
    </row>
    <row r="243" spans="1:5" x14ac:dyDescent="0.25">
      <c r="A243">
        <v>241</v>
      </c>
      <c r="B243" t="s">
        <v>238</v>
      </c>
      <c r="C243" s="1">
        <f>100-((C$427-'Trunkerte data'!C243)*100/C$428)</f>
        <v>38.581560283687942</v>
      </c>
      <c r="D243" s="1">
        <f>100-('Indekserte data'!D$427-'Trunkerte data'!D243)*100/'Indekserte data'!D$428</f>
        <v>34.916560384647624</v>
      </c>
      <c r="E243" s="1">
        <f>100-(E$427-'Trunkerte data'!E243)*100/E$428</f>
        <v>68.501830331746959</v>
      </c>
    </row>
    <row r="244" spans="1:5" x14ac:dyDescent="0.25">
      <c r="A244">
        <v>242</v>
      </c>
      <c r="B244" t="s">
        <v>239</v>
      </c>
      <c r="C244" s="1">
        <f>100-((C$427-'Trunkerte data'!C244)*100/C$428)</f>
        <v>42.695035460992905</v>
      </c>
      <c r="D244" s="1">
        <f>100-('Indekserte data'!D$427-'Trunkerte data'!D244)*100/'Indekserte data'!D$428</f>
        <v>55.944118954869516</v>
      </c>
      <c r="E244" s="1">
        <f>100-(E$427-'Trunkerte data'!E244)*100/E$428</f>
        <v>44.731712218248923</v>
      </c>
    </row>
    <row r="245" spans="1:5" x14ac:dyDescent="0.25">
      <c r="A245">
        <v>243</v>
      </c>
      <c r="B245" t="s">
        <v>240</v>
      </c>
      <c r="C245" s="1">
        <f>100-((C$427-'Trunkerte data'!C245)*100/C$428)</f>
        <v>37.163120567375884</v>
      </c>
      <c r="D245" s="1">
        <f>100-('Indekserte data'!D$427-'Trunkerte data'!D245)*100/'Indekserte data'!D$428</f>
        <v>44.823463361379829</v>
      </c>
      <c r="E245" s="1">
        <f>100-(E$427-'Trunkerte data'!E245)*100/E$428</f>
        <v>46.566998238465601</v>
      </c>
    </row>
    <row r="246" spans="1:5" x14ac:dyDescent="0.25">
      <c r="A246">
        <v>244</v>
      </c>
      <c r="B246" t="s">
        <v>241</v>
      </c>
      <c r="C246" s="1">
        <f>100-((C$427-'Trunkerte data'!C246)*100/C$428)</f>
        <v>63.687943262411345</v>
      </c>
      <c r="D246" s="1">
        <f>100-('Indekserte data'!D$427-'Trunkerte data'!D246)*100/'Indekserte data'!D$428</f>
        <v>65.787223197198557</v>
      </c>
      <c r="E246" s="1">
        <f>100-(E$427-'Trunkerte data'!E246)*100/E$428</f>
        <v>58.719915656911056</v>
      </c>
    </row>
    <row r="247" spans="1:5" x14ac:dyDescent="0.25">
      <c r="A247">
        <v>245</v>
      </c>
      <c r="B247" t="s">
        <v>242</v>
      </c>
      <c r="C247" s="1">
        <f>100-((C$427-'Trunkerte data'!C247)*100/C$428)</f>
        <v>45.673758865248224</v>
      </c>
      <c r="D247" s="1">
        <f>100-('Indekserte data'!D$427-'Trunkerte data'!D247)*100/'Indekserte data'!D$428</f>
        <v>51.596229247820816</v>
      </c>
      <c r="E247" s="1">
        <f>100-(E$427-'Trunkerte data'!E247)*100/E$428</f>
        <v>41.443741123543276</v>
      </c>
    </row>
    <row r="248" spans="1:5" x14ac:dyDescent="0.25">
      <c r="A248">
        <v>246</v>
      </c>
      <c r="B248" t="s">
        <v>243</v>
      </c>
      <c r="C248" s="1">
        <f>100-((C$427-'Trunkerte data'!C248)*100/C$428)</f>
        <v>22.553191489361708</v>
      </c>
      <c r="D248" s="1">
        <f>100-('Indekserte data'!D$427-'Trunkerte data'!D248)*100/'Indekserte data'!D$428</f>
        <v>30.799488946052065</v>
      </c>
      <c r="E248" s="1">
        <f>100-(E$427-'Trunkerte data'!E248)*100/E$428</f>
        <v>44.668328273391502</v>
      </c>
    </row>
    <row r="249" spans="1:5" x14ac:dyDescent="0.25">
      <c r="A249">
        <v>247</v>
      </c>
      <c r="B249" t="s">
        <v>244</v>
      </c>
      <c r="C249" s="1">
        <f>100-((C$427-'Trunkerte data'!C249)*100/C$428)</f>
        <v>44.397163120567377</v>
      </c>
      <c r="D249" s="1">
        <f>100-('Indekserte data'!D$427-'Trunkerte data'!D249)*100/'Indekserte data'!D$428</f>
        <v>34.320407832701079</v>
      </c>
      <c r="E249" s="1">
        <f>100-(E$427-'Trunkerte data'!E249)*100/E$428</f>
        <v>53.733416976913446</v>
      </c>
    </row>
    <row r="250" spans="1:5" x14ac:dyDescent="0.25">
      <c r="A250">
        <v>248</v>
      </c>
      <c r="B250" t="s">
        <v>245</v>
      </c>
      <c r="C250" s="1">
        <f>100-((C$427-'Trunkerte data'!C250)*100/C$428)</f>
        <v>27.943262411347519</v>
      </c>
      <c r="D250" s="1">
        <f>100-('Indekserte data'!D$427-'Trunkerte data'!D250)*100/'Indekserte data'!D$428</f>
        <v>26.284633450602627</v>
      </c>
      <c r="E250" s="1">
        <f>100-(E$427-'Trunkerte data'!E250)*100/E$428</f>
        <v>42.343746185927557</v>
      </c>
    </row>
    <row r="251" spans="1:5" x14ac:dyDescent="0.25">
      <c r="A251">
        <v>249</v>
      </c>
      <c r="B251" t="s">
        <v>246</v>
      </c>
      <c r="C251" s="1">
        <f>100-((C$427-'Trunkerte data'!C251)*100/C$428)</f>
        <v>47.375886524822697</v>
      </c>
      <c r="D251" s="1">
        <f>100-('Indekserte data'!D$427-'Trunkerte data'!D251)*100/'Indekserte data'!D$428</f>
        <v>43.837675066022534</v>
      </c>
      <c r="E251" s="1">
        <f>100-(E$427-'Trunkerte data'!E251)*100/E$428</f>
        <v>46.137921115900852</v>
      </c>
    </row>
    <row r="252" spans="1:5" x14ac:dyDescent="0.25">
      <c r="A252">
        <v>250</v>
      </c>
      <c r="B252" t="s">
        <v>247</v>
      </c>
      <c r="C252" s="1">
        <f>100-((C$427-'Trunkerte data'!C252)*100/C$428)</f>
        <v>41.98581560283688</v>
      </c>
      <c r="D252" s="1">
        <f>100-('Indekserte data'!D$427-'Trunkerte data'!D252)*100/'Indekserte data'!D$428</f>
        <v>34.981585474257628</v>
      </c>
      <c r="E252" s="1">
        <f>100-(E$427-'Trunkerte data'!E252)*100/E$428</f>
        <v>23.268577672179902</v>
      </c>
    </row>
    <row r="253" spans="1:5" x14ac:dyDescent="0.25">
      <c r="A253">
        <v>251</v>
      </c>
      <c r="B253" t="s">
        <v>248</v>
      </c>
      <c r="C253" s="1">
        <f>100-((C$427-'Trunkerte data'!C253)*100/C$428)</f>
        <v>44.964539007092199</v>
      </c>
      <c r="D253" s="1">
        <f>100-('Indekserte data'!D$427-'Trunkerte data'!D253)*100/'Indekserte data'!D$428</f>
        <v>37.897095872781314</v>
      </c>
      <c r="E253" s="1">
        <f>100-(E$427-'Trunkerte data'!E253)*100/E$428</f>
        <v>48.22789627843261</v>
      </c>
    </row>
    <row r="254" spans="1:5" x14ac:dyDescent="0.25">
      <c r="A254">
        <v>252</v>
      </c>
      <c r="B254" t="s">
        <v>249</v>
      </c>
      <c r="C254" s="1">
        <f>100-((C$427-'Trunkerte data'!C254)*100/C$428)</f>
        <v>42.553191489361701</v>
      </c>
      <c r="D254" s="1">
        <f>100-('Indekserte data'!D$427-'Trunkerte data'!D254)*100/'Indekserte data'!D$428</f>
        <v>52.689320242927252</v>
      </c>
      <c r="E254" s="1">
        <f>100-(E$427-'Trunkerte data'!E254)*100/E$428</f>
        <v>45.64237293322347</v>
      </c>
    </row>
    <row r="255" spans="1:5" x14ac:dyDescent="0.25">
      <c r="A255">
        <v>253</v>
      </c>
      <c r="B255" t="s">
        <v>250</v>
      </c>
      <c r="C255" s="1">
        <f>100-((C$427-'Trunkerte data'!C255)*100/C$428)</f>
        <v>66.666666666666657</v>
      </c>
      <c r="D255" s="1">
        <f>100-('Indekserte data'!D$427-'Trunkerte data'!D255)*100/'Indekserte data'!D$428</f>
        <v>59.321211090174543</v>
      </c>
      <c r="E255" s="1">
        <f>100-(E$427-'Trunkerte data'!E255)*100/E$428</f>
        <v>58.795910230439219</v>
      </c>
    </row>
    <row r="256" spans="1:5" x14ac:dyDescent="0.25">
      <c r="A256">
        <v>254</v>
      </c>
      <c r="B256" t="s">
        <v>251</v>
      </c>
      <c r="C256" s="1">
        <f>100-((C$427-'Trunkerte data'!C256)*100/C$428)</f>
        <v>73.475177304964546</v>
      </c>
      <c r="D256" s="1">
        <f>100-('Indekserte data'!D$427-'Trunkerte data'!D256)*100/'Indekserte data'!D$428</f>
        <v>67.093156577072463</v>
      </c>
      <c r="E256" s="1">
        <f>100-(E$427-'Trunkerte data'!E256)*100/E$428</f>
        <v>70.23316720160804</v>
      </c>
    </row>
    <row r="257" spans="1:5" x14ac:dyDescent="0.25">
      <c r="A257">
        <v>255</v>
      </c>
      <c r="B257" t="s">
        <v>252</v>
      </c>
      <c r="C257" s="1">
        <f>100-((C$427-'Trunkerte data'!C257)*100/C$428)</f>
        <v>64.822695035460995</v>
      </c>
      <c r="D257" s="1">
        <f>100-('Indekserte data'!D$427-'Trunkerte data'!D257)*100/'Indekserte data'!D$428</f>
        <v>54.688200610905533</v>
      </c>
      <c r="E257" s="1">
        <f>100-(E$427-'Trunkerte data'!E257)*100/E$428</f>
        <v>49.018261192301232</v>
      </c>
    </row>
    <row r="258" spans="1:5" x14ac:dyDescent="0.25">
      <c r="A258">
        <v>256</v>
      </c>
      <c r="B258" t="s">
        <v>253</v>
      </c>
      <c r="C258" s="1">
        <f>100-((C$427-'Trunkerte data'!C258)*100/C$428)</f>
        <v>31.489361702127653</v>
      </c>
      <c r="D258" s="1">
        <f>100-('Indekserte data'!D$427-'Trunkerte data'!D258)*100/'Indekserte data'!D$428</f>
        <v>14.39272309292285</v>
      </c>
      <c r="E258" s="1">
        <f>100-(E$427-'Trunkerte data'!E258)*100/E$428</f>
        <v>27.716031862004002</v>
      </c>
    </row>
    <row r="259" spans="1:5" x14ac:dyDescent="0.25">
      <c r="A259">
        <v>257</v>
      </c>
      <c r="B259" t="s">
        <v>254</v>
      </c>
      <c r="C259" s="1">
        <f>100-((C$427-'Trunkerte data'!C259)*100/C$428)</f>
        <v>36.170212765957444</v>
      </c>
      <c r="D259" s="1">
        <f>100-('Indekserte data'!D$427-'Trunkerte data'!D259)*100/'Indekserte data'!D$428</f>
        <v>36.787288725237978</v>
      </c>
      <c r="E259" s="1">
        <f>100-(E$427-'Trunkerte data'!E259)*100/E$428</f>
        <v>50.061999758899518</v>
      </c>
    </row>
    <row r="260" spans="1:5" x14ac:dyDescent="0.25">
      <c r="A260">
        <v>258</v>
      </c>
      <c r="B260" t="s">
        <v>255</v>
      </c>
      <c r="C260" s="1">
        <f>100-((C$427-'Trunkerte data'!C260)*100/C$428)</f>
        <v>51.205673758865245</v>
      </c>
      <c r="D260" s="1">
        <f>100-('Indekserte data'!D$427-'Trunkerte data'!D260)*100/'Indekserte data'!D$428</f>
        <v>52.708091562043712</v>
      </c>
      <c r="E260" s="1">
        <f>100-(E$427-'Trunkerte data'!E260)*100/E$428</f>
        <v>58.391981327008807</v>
      </c>
    </row>
    <row r="261" spans="1:5" x14ac:dyDescent="0.25">
      <c r="A261">
        <v>259</v>
      </c>
      <c r="B261" t="s">
        <v>256</v>
      </c>
      <c r="C261" s="1">
        <f>100-((C$427-'Trunkerte data'!C261)*100/C$428)</f>
        <v>59.432624113475178</v>
      </c>
      <c r="D261" s="1">
        <f>100-('Indekserte data'!D$427-'Trunkerte data'!D261)*100/'Indekserte data'!D$428</f>
        <v>88.594002669685196</v>
      </c>
      <c r="E261" s="1">
        <f>100-(E$427-'Trunkerte data'!E261)*100/E$428</f>
        <v>69.745471659999566</v>
      </c>
    </row>
    <row r="262" spans="1:5" x14ac:dyDescent="0.25">
      <c r="A262">
        <v>260</v>
      </c>
      <c r="B262" t="s">
        <v>257</v>
      </c>
      <c r="C262" s="1">
        <f>100-((C$427-'Trunkerte data'!C262)*100/C$428)</f>
        <v>54.751773049645394</v>
      </c>
      <c r="D262" s="1">
        <f>100-('Indekserte data'!D$427-'Trunkerte data'!D262)*100/'Indekserte data'!D$428</f>
        <v>60.04244929151367</v>
      </c>
      <c r="E262" s="1">
        <f>100-(E$427-'Trunkerte data'!E262)*100/E$428</f>
        <v>39.358548028603309</v>
      </c>
    </row>
    <row r="263" spans="1:5" x14ac:dyDescent="0.25">
      <c r="A263">
        <v>261</v>
      </c>
      <c r="B263" t="s">
        <v>258</v>
      </c>
      <c r="C263" s="1">
        <f>100-((C$427-'Trunkerte data'!C263)*100/C$428)</f>
        <v>59.148936170212764</v>
      </c>
      <c r="D263" s="1">
        <f>100-('Indekserte data'!D$427-'Trunkerte data'!D263)*100/'Indekserte data'!D$428</f>
        <v>56.73976273307418</v>
      </c>
      <c r="E263" s="1">
        <f>100-(E$427-'Trunkerte data'!E263)*100/E$428</f>
        <v>62.396160025258347</v>
      </c>
    </row>
    <row r="264" spans="1:5" x14ac:dyDescent="0.25">
      <c r="A264">
        <v>262</v>
      </c>
      <c r="B264" t="s">
        <v>259</v>
      </c>
      <c r="C264" s="1">
        <f>100-((C$427-'Trunkerte data'!C264)*100/C$428)</f>
        <v>58.723404255319146</v>
      </c>
      <c r="D264" s="1">
        <f>100-('Indekserte data'!D$427-'Trunkerte data'!D264)*100/'Indekserte data'!D$428</f>
        <v>48.404887730621859</v>
      </c>
      <c r="E264" s="1">
        <f>100-(E$427-'Trunkerte data'!E264)*100/E$428</f>
        <v>45.602984340752755</v>
      </c>
    </row>
    <row r="265" spans="1:5" x14ac:dyDescent="0.25">
      <c r="A265">
        <v>263</v>
      </c>
      <c r="B265" t="s">
        <v>260</v>
      </c>
      <c r="C265" s="1">
        <f>100-((C$427-'Trunkerte data'!C265)*100/C$428)</f>
        <v>54.609929078014183</v>
      </c>
      <c r="D265" s="1">
        <f>100-('Indekserte data'!D$427-'Trunkerte data'!D265)*100/'Indekserte data'!D$428</f>
        <v>57.914746155190699</v>
      </c>
      <c r="E265" s="1">
        <f>100-(E$427-'Trunkerte data'!E265)*100/E$428</f>
        <v>55.189603267910435</v>
      </c>
    </row>
    <row r="266" spans="1:5" x14ac:dyDescent="0.25">
      <c r="A266">
        <v>264</v>
      </c>
      <c r="B266" t="s">
        <v>261</v>
      </c>
      <c r="C266" s="1">
        <f>100-((C$427-'Trunkerte data'!C266)*100/C$428)</f>
        <v>28.510638297872347</v>
      </c>
      <c r="D266" s="1">
        <f>100-('Indekserte data'!D$427-'Trunkerte data'!D266)*100/'Indekserte data'!D$428</f>
        <v>16.508089139285445</v>
      </c>
      <c r="E266" s="1">
        <f>100-(E$427-'Trunkerte data'!E266)*100/E$428</f>
        <v>32.019512935578646</v>
      </c>
    </row>
    <row r="267" spans="1:5" x14ac:dyDescent="0.25">
      <c r="A267">
        <v>265</v>
      </c>
      <c r="B267" t="s">
        <v>262</v>
      </c>
      <c r="C267" s="1">
        <f>100-((C$427-'Trunkerte data'!C267)*100/C$428)</f>
        <v>41.702127659574465</v>
      </c>
      <c r="D267" s="1">
        <f>100-('Indekserte data'!D$427-'Trunkerte data'!D267)*100/'Indekserte data'!D$428</f>
        <v>41.681153468846674</v>
      </c>
      <c r="E267" s="1">
        <f>100-(E$427-'Trunkerte data'!E267)*100/E$428</f>
        <v>44.632381789411326</v>
      </c>
    </row>
    <row r="268" spans="1:5" x14ac:dyDescent="0.25">
      <c r="A268">
        <v>266</v>
      </c>
      <c r="B268" t="s">
        <v>263</v>
      </c>
      <c r="C268" s="1">
        <f>100-((C$427-'Trunkerte data'!C268)*100/C$428)</f>
        <v>42.411347517730498</v>
      </c>
      <c r="D268" s="1">
        <f>100-('Indekserte data'!D$427-'Trunkerte data'!D268)*100/'Indekserte data'!D$428</f>
        <v>40.335486170266279</v>
      </c>
      <c r="E268" s="1">
        <f>100-(E$427-'Trunkerte data'!E268)*100/E$428</f>
        <v>0.7781247361964887</v>
      </c>
    </row>
    <row r="269" spans="1:5" x14ac:dyDescent="0.25">
      <c r="A269">
        <v>267</v>
      </c>
      <c r="B269" t="s">
        <v>264</v>
      </c>
      <c r="C269" s="1">
        <f>100-((C$427-'Trunkerte data'!C269)*100/C$428)</f>
        <v>53.617021276595743</v>
      </c>
      <c r="D269" s="1">
        <f>100-('Indekserte data'!D$427-'Trunkerte data'!D269)*100/'Indekserte data'!D$428</f>
        <v>42.400045075278534</v>
      </c>
      <c r="E269" s="1">
        <f>100-(E$427-'Trunkerte data'!E269)*100/E$428</f>
        <v>31.911420387169443</v>
      </c>
    </row>
    <row r="270" spans="1:5" x14ac:dyDescent="0.25">
      <c r="A270">
        <v>268</v>
      </c>
      <c r="B270" t="s">
        <v>265</v>
      </c>
      <c r="C270" s="1">
        <f>100-((C$427-'Trunkerte data'!C270)*100/C$428)</f>
        <v>58.01418439716312</v>
      </c>
      <c r="D270" s="1">
        <f>100-('Indekserte data'!D$427-'Trunkerte data'!D270)*100/'Indekserte data'!D$428</f>
        <v>96.708771077867567</v>
      </c>
      <c r="E270" s="1">
        <f>100-(E$427-'Trunkerte data'!E270)*100/E$428</f>
        <v>100</v>
      </c>
    </row>
    <row r="271" spans="1:5" x14ac:dyDescent="0.25">
      <c r="A271">
        <v>269</v>
      </c>
      <c r="B271" t="s">
        <v>266</v>
      </c>
      <c r="C271" s="1">
        <f>100-((C$427-'Trunkerte data'!C271)*100/C$428)</f>
        <v>61.134751773049643</v>
      </c>
      <c r="D271" s="1">
        <f>100-('Indekserte data'!D$427-'Trunkerte data'!D271)*100/'Indekserte data'!D$428</f>
        <v>79.308989560372254</v>
      </c>
      <c r="E271" s="1">
        <f>100-(E$427-'Trunkerte data'!E271)*100/E$428</f>
        <v>69.171996541965427</v>
      </c>
    </row>
    <row r="272" spans="1:5" x14ac:dyDescent="0.25">
      <c r="A272">
        <v>270</v>
      </c>
      <c r="B272" t="s">
        <v>267</v>
      </c>
      <c r="C272" s="1">
        <f>100-((C$427-'Trunkerte data'!C272)*100/C$428)</f>
        <v>58.439716312056738</v>
      </c>
      <c r="D272" s="1">
        <f>100-('Indekserte data'!D$427-'Trunkerte data'!D272)*100/'Indekserte data'!D$428</f>
        <v>87.202897855207198</v>
      </c>
      <c r="E272" s="1">
        <f>100-(E$427-'Trunkerte data'!E272)*100/E$428</f>
        <v>56.296245512375592</v>
      </c>
    </row>
    <row r="273" spans="1:5" x14ac:dyDescent="0.25">
      <c r="A273">
        <v>271</v>
      </c>
      <c r="B273" t="s">
        <v>268</v>
      </c>
      <c r="C273" s="1">
        <f>100-((C$427-'Trunkerte data'!C273)*100/C$428)</f>
        <v>47.375886524822697</v>
      </c>
      <c r="D273" s="1">
        <f>100-('Indekserte data'!D$427-'Trunkerte data'!D273)*100/'Indekserte data'!D$428</f>
        <v>53.966351031630658</v>
      </c>
      <c r="E273" s="1">
        <f>100-(E$427-'Trunkerte data'!E273)*100/E$428</f>
        <v>42.337289620000661</v>
      </c>
    </row>
    <row r="274" spans="1:5" x14ac:dyDescent="0.25">
      <c r="A274">
        <v>272</v>
      </c>
      <c r="B274" t="s">
        <v>269</v>
      </c>
      <c r="C274" s="1">
        <f>100-((C$427-'Trunkerte data'!C274)*100/C$428)</f>
        <v>47.092198581560282</v>
      </c>
      <c r="D274" s="1">
        <f>100-('Indekserte data'!D$427-'Trunkerte data'!D274)*100/'Indekserte data'!D$428</f>
        <v>41.681574428912263</v>
      </c>
      <c r="E274" s="1">
        <f>100-(E$427-'Trunkerte data'!E274)*100/E$428</f>
        <v>42.631246732221364</v>
      </c>
    </row>
    <row r="275" spans="1:5" x14ac:dyDescent="0.25">
      <c r="A275">
        <v>273</v>
      </c>
      <c r="B275" t="s">
        <v>270</v>
      </c>
      <c r="C275" s="1">
        <f>100-((C$427-'Trunkerte data'!C275)*100/C$428)</f>
        <v>42.127659574468083</v>
      </c>
      <c r="D275" s="1">
        <f>100-('Indekserte data'!D$427-'Trunkerte data'!D275)*100/'Indekserte data'!D$428</f>
        <v>40.999997459850555</v>
      </c>
      <c r="E275" s="1">
        <f>100-(E$427-'Trunkerte data'!E275)*100/E$428</f>
        <v>38.894003761078253</v>
      </c>
    </row>
    <row r="276" spans="1:5" x14ac:dyDescent="0.25">
      <c r="A276">
        <v>274</v>
      </c>
      <c r="B276" t="s">
        <v>271</v>
      </c>
      <c r="C276" s="1">
        <f>100-((C$427-'Trunkerte data'!C276)*100/C$428)</f>
        <v>33.758865248226954</v>
      </c>
      <c r="D276" s="1">
        <f>100-('Indekserte data'!D$427-'Trunkerte data'!D276)*100/'Indekserte data'!D$428</f>
        <v>26.451649126988841</v>
      </c>
      <c r="E276" s="1">
        <f>100-(E$427-'Trunkerte data'!E276)*100/E$428</f>
        <v>0</v>
      </c>
    </row>
    <row r="277" spans="1:5" x14ac:dyDescent="0.25">
      <c r="A277">
        <v>275</v>
      </c>
      <c r="B277" t="s">
        <v>272</v>
      </c>
      <c r="C277" s="1">
        <f>100-((C$427-'Trunkerte data'!C277)*100/C$428)</f>
        <v>35.177304964539005</v>
      </c>
      <c r="D277" s="1">
        <f>100-('Indekserte data'!D$427-'Trunkerte data'!D277)*100/'Indekserte data'!D$428</f>
        <v>56.1194761563318</v>
      </c>
      <c r="E277" s="1">
        <f>100-(E$427-'Trunkerte data'!E277)*100/E$428</f>
        <v>58.253874671116151</v>
      </c>
    </row>
    <row r="278" spans="1:5" x14ac:dyDescent="0.25">
      <c r="A278">
        <v>276</v>
      </c>
      <c r="B278" t="s">
        <v>273</v>
      </c>
      <c r="C278" s="1">
        <f>100-((C$427-'Trunkerte data'!C278)*100/C$428)</f>
        <v>16.879432624113477</v>
      </c>
      <c r="D278" s="1">
        <f>100-('Indekserte data'!D$427-'Trunkerte data'!D278)*100/'Indekserte data'!D$428</f>
        <v>30.262427820993452</v>
      </c>
      <c r="E278" s="1">
        <f>100-(E$427-'Trunkerte data'!E278)*100/E$428</f>
        <v>49.594991712982427</v>
      </c>
    </row>
    <row r="279" spans="1:5" x14ac:dyDescent="0.25">
      <c r="A279">
        <v>277</v>
      </c>
      <c r="B279" t="s">
        <v>274</v>
      </c>
      <c r="C279" s="1">
        <f>100-((C$427-'Trunkerte data'!C279)*100/C$428)</f>
        <v>44.397163120567377</v>
      </c>
      <c r="D279" s="1">
        <f>100-('Indekserte data'!D$427-'Trunkerte data'!D279)*100/'Indekserte data'!D$428</f>
        <v>64.490946794743962</v>
      </c>
      <c r="E279" s="1">
        <f>100-(E$427-'Trunkerte data'!E279)*100/E$428</f>
        <v>55.254299441924736</v>
      </c>
    </row>
    <row r="280" spans="1:5" x14ac:dyDescent="0.25">
      <c r="A280">
        <v>278</v>
      </c>
      <c r="B280" t="s">
        <v>275</v>
      </c>
      <c r="C280" s="1">
        <f>100-((C$427-'Trunkerte data'!C280)*100/C$428)</f>
        <v>50.638297872340424</v>
      </c>
      <c r="D280" s="1">
        <f>100-('Indekserte data'!D$427-'Trunkerte data'!D280)*100/'Indekserte data'!D$428</f>
        <v>50.545874201024347</v>
      </c>
      <c r="E280" s="1">
        <f>100-(E$427-'Trunkerte data'!E280)*100/E$428</f>
        <v>39.251905866491285</v>
      </c>
    </row>
    <row r="281" spans="1:5" x14ac:dyDescent="0.25">
      <c r="A281">
        <v>279</v>
      </c>
      <c r="B281" t="s">
        <v>276</v>
      </c>
      <c r="C281" s="1">
        <f>100-((C$427-'Trunkerte data'!C281)*100/C$428)</f>
        <v>46.382978723404257</v>
      </c>
      <c r="D281" s="1">
        <f>100-('Indekserte data'!D$427-'Trunkerte data'!D281)*100/'Indekserte data'!D$428</f>
        <v>41.482488882271518</v>
      </c>
      <c r="E281" s="1">
        <f>100-(E$427-'Trunkerte data'!E281)*100/E$428</f>
        <v>26.128173666950914</v>
      </c>
    </row>
    <row r="282" spans="1:5" x14ac:dyDescent="0.25">
      <c r="A282">
        <v>280</v>
      </c>
      <c r="B282" t="s">
        <v>277</v>
      </c>
      <c r="C282" s="1">
        <f>100-((C$427-'Trunkerte data'!C282)*100/C$428)</f>
        <v>45.390070921985817</v>
      </c>
      <c r="D282" s="1">
        <f>100-('Indekserte data'!D$427-'Trunkerte data'!D282)*100/'Indekserte data'!D$428</f>
        <v>56.004785762066795</v>
      </c>
      <c r="E282" s="1">
        <f>100-(E$427-'Trunkerte data'!E282)*100/E$428</f>
        <v>55.061640003879205</v>
      </c>
    </row>
    <row r="283" spans="1:5" x14ac:dyDescent="0.25">
      <c r="A283">
        <v>281</v>
      </c>
      <c r="B283" t="s">
        <v>278</v>
      </c>
      <c r="C283" s="1">
        <f>100-((C$427-'Trunkerte data'!C283)*100/C$428)</f>
        <v>40.283687943262414</v>
      </c>
      <c r="D283" s="1">
        <f>100-('Indekserte data'!D$427-'Trunkerte data'!D283)*100/'Indekserte data'!D$428</f>
        <v>32.488187744364907</v>
      </c>
      <c r="E283" s="1">
        <f>100-(E$427-'Trunkerte data'!E283)*100/E$428</f>
        <v>45.586344504749945</v>
      </c>
    </row>
    <row r="284" spans="1:5" x14ac:dyDescent="0.25">
      <c r="A284">
        <v>282</v>
      </c>
      <c r="B284" t="s">
        <v>279</v>
      </c>
      <c r="C284" s="1">
        <f>100-((C$427-'Trunkerte data'!C284)*100/C$428)</f>
        <v>37.730496453900706</v>
      </c>
      <c r="D284" s="1">
        <f>100-('Indekserte data'!D$427-'Trunkerte data'!D284)*100/'Indekserte data'!D$428</f>
        <v>37.363116557187958</v>
      </c>
      <c r="E284" s="1">
        <f>100-(E$427-'Trunkerte data'!E284)*100/E$428</f>
        <v>33.284033168121553</v>
      </c>
    </row>
    <row r="285" spans="1:5" x14ac:dyDescent="0.25">
      <c r="A285">
        <v>283</v>
      </c>
      <c r="B285" t="s">
        <v>280</v>
      </c>
      <c r="C285" s="1">
        <f>100-((C$427-'Trunkerte data'!C285)*100/C$428)</f>
        <v>46.382978723404257</v>
      </c>
      <c r="D285" s="1">
        <f>100-('Indekserte data'!D$427-'Trunkerte data'!D285)*100/'Indekserte data'!D$428</f>
        <v>29.202942438395695</v>
      </c>
      <c r="E285" s="1">
        <f>100-(E$427-'Trunkerte data'!E285)*100/E$428</f>
        <v>37.180131012178698</v>
      </c>
    </row>
    <row r="286" spans="1:5" x14ac:dyDescent="0.25">
      <c r="A286">
        <v>284</v>
      </c>
      <c r="B286" t="s">
        <v>281</v>
      </c>
      <c r="C286" s="1">
        <f>100-((C$427-'Trunkerte data'!C286)*100/C$428)</f>
        <v>40.709219858156025</v>
      </c>
      <c r="D286" s="1">
        <f>100-('Indekserte data'!D$427-'Trunkerte data'!D286)*100/'Indekserte data'!D$428</f>
        <v>33.203562348321981</v>
      </c>
      <c r="E286" s="1">
        <f>100-(E$427-'Trunkerte data'!E286)*100/E$428</f>
        <v>53.0082953113264</v>
      </c>
    </row>
    <row r="287" spans="1:5" x14ac:dyDescent="0.25">
      <c r="A287">
        <v>285</v>
      </c>
      <c r="B287" t="s">
        <v>282</v>
      </c>
      <c r="C287" s="1">
        <f>100-((C$427-'Trunkerte data'!C287)*100/C$428)</f>
        <v>35.035460992907801</v>
      </c>
      <c r="D287" s="1">
        <f>100-('Indekserte data'!D$427-'Trunkerte data'!D287)*100/'Indekserte data'!D$428</f>
        <v>31.728707957242207</v>
      </c>
      <c r="E287" s="1">
        <f>100-(E$427-'Trunkerte data'!E287)*100/E$428</f>
        <v>36.547458577003162</v>
      </c>
    </row>
    <row r="288" spans="1:5" x14ac:dyDescent="0.25">
      <c r="A288">
        <v>286</v>
      </c>
      <c r="B288" t="s">
        <v>283</v>
      </c>
      <c r="C288" s="1">
        <f>100-((C$427-'Trunkerte data'!C288)*100/C$428)</f>
        <v>23.262411347517727</v>
      </c>
      <c r="D288" s="1">
        <f>100-('Indekserte data'!D$427-'Trunkerte data'!D288)*100/'Indekserte data'!D$428</f>
        <v>25.865782304221966</v>
      </c>
      <c r="E288" s="1">
        <f>100-(E$427-'Trunkerte data'!E288)*100/E$428</f>
        <v>33.438534805217657</v>
      </c>
    </row>
    <row r="289" spans="1:5" x14ac:dyDescent="0.25">
      <c r="A289">
        <v>287</v>
      </c>
      <c r="B289" t="s">
        <v>284</v>
      </c>
      <c r="C289" s="1">
        <f>100-((C$427-'Trunkerte data'!C289)*100/C$428)</f>
        <v>20.567375886524829</v>
      </c>
      <c r="D289" s="1">
        <f>100-('Indekserte data'!D$427-'Trunkerte data'!D289)*100/'Indekserte data'!D$428</f>
        <v>35.023907894395165</v>
      </c>
      <c r="E289" s="1">
        <f>100-(E$427-'Trunkerte data'!E289)*100/E$428</f>
        <v>65.375900931430493</v>
      </c>
    </row>
    <row r="290" spans="1:5" x14ac:dyDescent="0.25">
      <c r="A290">
        <v>288</v>
      </c>
      <c r="B290" t="s">
        <v>285</v>
      </c>
      <c r="C290" s="1">
        <f>100-((C$427-'Trunkerte data'!C290)*100/C$428)</f>
        <v>26.38297872340425</v>
      </c>
      <c r="D290" s="1">
        <f>100-('Indekserte data'!D$427-'Trunkerte data'!D290)*100/'Indekserte data'!D$428</f>
        <v>40.334512198980271</v>
      </c>
      <c r="E290" s="1">
        <f>100-(E$427-'Trunkerte data'!E290)*100/E$428</f>
        <v>47.945723186260494</v>
      </c>
    </row>
    <row r="291" spans="1:5" x14ac:dyDescent="0.25">
      <c r="A291">
        <v>289</v>
      </c>
      <c r="B291" t="s">
        <v>401</v>
      </c>
      <c r="C291" s="1">
        <f>100-((C$427-'Trunkerte data'!C291)*100/C$428)</f>
        <v>84.964539007092199</v>
      </c>
      <c r="D291" s="1">
        <f>100-('Indekserte data'!D$427-'Trunkerte data'!D291)*100/'Indekserte data'!D$428</f>
        <v>75.443301793904752</v>
      </c>
      <c r="E291" s="1">
        <f>100-(E$427-'Trunkerte data'!E291)*100/E$428</f>
        <v>66.53880898304547</v>
      </c>
    </row>
    <row r="292" spans="1:5" x14ac:dyDescent="0.25">
      <c r="A292">
        <v>290</v>
      </c>
      <c r="B292" t="s">
        <v>426</v>
      </c>
      <c r="C292" s="1">
        <f>100-((C$427-'Trunkerte data'!C292)*100/C$428)</f>
        <v>61.134751773049643</v>
      </c>
      <c r="D292" s="1">
        <f>100-('Indekserte data'!D$427-'Trunkerte data'!D292)*100/'Indekserte data'!D$428</f>
        <v>50.221432998510913</v>
      </c>
      <c r="E292" s="1">
        <f>100-(E$427-'Trunkerte data'!E292)*100/E$428</f>
        <v>55.682250385387263</v>
      </c>
    </row>
    <row r="293" spans="1:5" x14ac:dyDescent="0.25">
      <c r="A293">
        <v>291</v>
      </c>
      <c r="B293" t="s">
        <v>425</v>
      </c>
      <c r="C293" s="1">
        <f>100-((C$427-'Trunkerte data'!C293)*100/C$428)</f>
        <v>58.01418439716312</v>
      </c>
      <c r="D293" s="1">
        <f>100-('Indekserte data'!D$427-'Trunkerte data'!D293)*100/'Indekserte data'!D$428</f>
        <v>44.080733753090897</v>
      </c>
      <c r="E293" s="1">
        <f>100-(E$427-'Trunkerte data'!E293)*100/E$428</f>
        <v>50.5630758609312</v>
      </c>
    </row>
    <row r="294" spans="1:5" x14ac:dyDescent="0.25">
      <c r="A294">
        <v>292</v>
      </c>
      <c r="B294" t="s">
        <v>402</v>
      </c>
      <c r="C294" s="1">
        <f>100-((C$427-'Trunkerte data'!C294)*100/C$428)</f>
        <v>41.134751773049643</v>
      </c>
      <c r="D294" s="1">
        <f>100-('Indekserte data'!D$427-'Trunkerte data'!D294)*100/'Indekserte data'!D$428</f>
        <v>36.177135831147154</v>
      </c>
      <c r="E294" s="1">
        <f>100-(E$427-'Trunkerte data'!E294)*100/E$428</f>
        <v>66.462048484743292</v>
      </c>
    </row>
    <row r="295" spans="1:5" x14ac:dyDescent="0.25">
      <c r="A295">
        <v>293</v>
      </c>
      <c r="B295" t="s">
        <v>403</v>
      </c>
      <c r="C295" s="1">
        <f>100-((C$427-'Trunkerte data'!C295)*100/C$428)</f>
        <v>32.198581560283685</v>
      </c>
      <c r="D295" s="1">
        <f>100-('Indekserte data'!D$427-'Trunkerte data'!D295)*100/'Indekserte data'!D$428</f>
        <v>26.964017540796419</v>
      </c>
      <c r="E295" s="1">
        <f>100-(E$427-'Trunkerte data'!E295)*100/E$428</f>
        <v>39.136253714713284</v>
      </c>
    </row>
    <row r="296" spans="1:5" x14ac:dyDescent="0.25">
      <c r="A296">
        <v>294</v>
      </c>
      <c r="B296" t="s">
        <v>404</v>
      </c>
      <c r="C296" s="1">
        <f>100-((C$427-'Trunkerte data'!C296)*100/C$428)</f>
        <v>32.62411347517731</v>
      </c>
      <c r="D296" s="1">
        <f>100-('Indekserte data'!D$427-'Trunkerte data'!D296)*100/'Indekserte data'!D$428</f>
        <v>70.724143743366398</v>
      </c>
      <c r="E296" s="1">
        <f>100-(E$427-'Trunkerte data'!E296)*100/E$428</f>
        <v>85.283358124482646</v>
      </c>
    </row>
    <row r="297" spans="1:5" x14ac:dyDescent="0.25">
      <c r="A297">
        <v>295</v>
      </c>
      <c r="B297" t="s">
        <v>405</v>
      </c>
      <c r="C297" s="1">
        <f>100-((C$427-'Trunkerte data'!C297)*100/C$428)</f>
        <v>31.773049645390074</v>
      </c>
      <c r="D297" s="1">
        <f>100-('Indekserte data'!D$427-'Trunkerte data'!D297)*100/'Indekserte data'!D$428</f>
        <v>84.593719223884847</v>
      </c>
      <c r="E297" s="1">
        <f>100-(E$427-'Trunkerte data'!E297)*100/E$428</f>
        <v>100</v>
      </c>
    </row>
    <row r="298" spans="1:5" x14ac:dyDescent="0.25">
      <c r="A298">
        <v>296</v>
      </c>
      <c r="B298" t="s">
        <v>406</v>
      </c>
      <c r="C298" s="1">
        <f>100-((C$427-'Trunkerte data'!C298)*100/C$428)</f>
        <v>47.801418439716315</v>
      </c>
      <c r="D298" s="1">
        <f>100-('Indekserte data'!D$427-'Trunkerte data'!D298)*100/'Indekserte data'!D$428</f>
        <v>44.365287870305565</v>
      </c>
      <c r="E298" s="1">
        <f>100-(E$427-'Trunkerte data'!E298)*100/E$428</f>
        <v>61.061655916347277</v>
      </c>
    </row>
    <row r="299" spans="1:5" x14ac:dyDescent="0.25">
      <c r="A299">
        <v>297</v>
      </c>
      <c r="B299" t="s">
        <v>407</v>
      </c>
      <c r="C299" s="1">
        <f>100-((C$427-'Trunkerte data'!C299)*100/C$428)</f>
        <v>36.028368794326241</v>
      </c>
      <c r="D299" s="1">
        <f>100-('Indekserte data'!D$427-'Trunkerte data'!D299)*100/'Indekserte data'!D$428</f>
        <v>27.444961933258753</v>
      </c>
      <c r="E299" s="1">
        <f>100-(E$427-'Trunkerte data'!E299)*100/E$428</f>
        <v>12.610399217112075</v>
      </c>
    </row>
    <row r="300" spans="1:5" x14ac:dyDescent="0.25">
      <c r="A300">
        <v>298</v>
      </c>
      <c r="B300" t="s">
        <v>408</v>
      </c>
      <c r="C300" s="1">
        <f>100-((C$427-'Trunkerte data'!C300)*100/C$428)</f>
        <v>39.858156028368796</v>
      </c>
      <c r="D300" s="1">
        <f>100-('Indekserte data'!D$427-'Trunkerte data'!D300)*100/'Indekserte data'!D$428</f>
        <v>48.394130783497829</v>
      </c>
      <c r="E300" s="1">
        <f>100-(E$427-'Trunkerte data'!E300)*100/E$428</f>
        <v>54.383827959469087</v>
      </c>
    </row>
    <row r="301" spans="1:5" x14ac:dyDescent="0.25">
      <c r="A301">
        <v>299</v>
      </c>
      <c r="B301" t="s">
        <v>409</v>
      </c>
      <c r="C301" s="1">
        <f>100-((C$427-'Trunkerte data'!C301)*100/C$428)</f>
        <v>33.333333333333329</v>
      </c>
      <c r="D301" s="1">
        <f>100-('Indekserte data'!D$427-'Trunkerte data'!D301)*100/'Indekserte data'!D$428</f>
        <v>35.887236140631728</v>
      </c>
      <c r="E301" s="1">
        <f>100-(E$427-'Trunkerte data'!E301)*100/E$428</f>
        <v>59.81168999426275</v>
      </c>
    </row>
    <row r="302" spans="1:5" x14ac:dyDescent="0.25">
      <c r="A302">
        <v>300</v>
      </c>
      <c r="B302" t="s">
        <v>410</v>
      </c>
      <c r="C302" s="1">
        <f>100-((C$427-'Trunkerte data'!C302)*100/C$428)</f>
        <v>15.177304964539005</v>
      </c>
      <c r="D302" s="1">
        <f>100-('Indekserte data'!D$427-'Trunkerte data'!D302)*100/'Indekserte data'!D$428</f>
        <v>20.06166488344509</v>
      </c>
      <c r="E302" s="1">
        <f>100-(E$427-'Trunkerte data'!E302)*100/E$428</f>
        <v>51.696885039910597</v>
      </c>
    </row>
    <row r="303" spans="1:5" x14ac:dyDescent="0.25">
      <c r="A303">
        <v>301</v>
      </c>
      <c r="B303" t="s">
        <v>411</v>
      </c>
      <c r="C303" s="1">
        <f>100-((C$427-'Trunkerte data'!C303)*100/C$428)</f>
        <v>17.163120567375884</v>
      </c>
      <c r="D303" s="1">
        <f>100-('Indekserte data'!D$427-'Trunkerte data'!D303)*100/'Indekserte data'!D$428</f>
        <v>19.943619869484266</v>
      </c>
      <c r="E303" s="1">
        <f>100-(E$427-'Trunkerte data'!E303)*100/E$428</f>
        <v>17.373123505027351</v>
      </c>
    </row>
    <row r="304" spans="1:5" x14ac:dyDescent="0.25">
      <c r="A304">
        <v>302</v>
      </c>
      <c r="B304" t="s">
        <v>412</v>
      </c>
      <c r="C304" s="1">
        <f>100-((C$427-'Trunkerte data'!C304)*100/C$428)</f>
        <v>50.070921985815602</v>
      </c>
      <c r="D304" s="1">
        <f>100-('Indekserte data'!D$427-'Trunkerte data'!D304)*100/'Indekserte data'!D$428</f>
        <v>50.741674711456078</v>
      </c>
      <c r="E304" s="1">
        <f>100-(E$427-'Trunkerte data'!E304)*100/E$428</f>
        <v>44.140485015002191</v>
      </c>
    </row>
    <row r="305" spans="1:5" x14ac:dyDescent="0.25">
      <c r="A305">
        <v>303</v>
      </c>
      <c r="B305" t="s">
        <v>413</v>
      </c>
      <c r="C305" s="1">
        <f>100-((C$427-'Trunkerte data'!C305)*100/C$428)</f>
        <v>35.886524822695037</v>
      </c>
      <c r="D305" s="1">
        <f>100-('Indekserte data'!D$427-'Trunkerte data'!D305)*100/'Indekserte data'!D$428</f>
        <v>28.809369143099246</v>
      </c>
      <c r="E305" s="1">
        <f>100-(E$427-'Trunkerte data'!E305)*100/E$428</f>
        <v>25.880928007417026</v>
      </c>
    </row>
    <row r="306" spans="1:5" x14ac:dyDescent="0.25">
      <c r="A306">
        <v>304</v>
      </c>
      <c r="B306" t="s">
        <v>414</v>
      </c>
      <c r="C306" s="1">
        <f>100-((C$427-'Trunkerte data'!C306)*100/C$428)</f>
        <v>46.382978723404257</v>
      </c>
      <c r="D306" s="1">
        <f>100-('Indekserte data'!D$427-'Trunkerte data'!D306)*100/'Indekserte data'!D$428</f>
        <v>38.997684164319331</v>
      </c>
      <c r="E306" s="1">
        <f>100-(E$427-'Trunkerte data'!E306)*100/E$428</f>
        <v>38.804980519987957</v>
      </c>
    </row>
    <row r="307" spans="1:5" x14ac:dyDescent="0.25">
      <c r="A307">
        <v>305</v>
      </c>
      <c r="B307" t="s">
        <v>415</v>
      </c>
      <c r="C307" s="1">
        <f>100-((C$427-'Trunkerte data'!C307)*100/C$428)</f>
        <v>66.950354609929079</v>
      </c>
      <c r="D307" s="1">
        <f>100-('Indekserte data'!D$427-'Trunkerte data'!D307)*100/'Indekserte data'!D$428</f>
        <v>57.955095523237894</v>
      </c>
      <c r="E307" s="1">
        <f>100-(E$427-'Trunkerte data'!E307)*100/E$428</f>
        <v>51.506607961243603</v>
      </c>
    </row>
    <row r="308" spans="1:5" x14ac:dyDescent="0.25">
      <c r="A308">
        <v>306</v>
      </c>
      <c r="B308" t="s">
        <v>416</v>
      </c>
      <c r="C308" s="1">
        <f>100-((C$427-'Trunkerte data'!C308)*100/C$428)</f>
        <v>52.056737588652481</v>
      </c>
      <c r="D308" s="1">
        <f>100-('Indekserte data'!D$427-'Trunkerte data'!D308)*100/'Indekserte data'!D$428</f>
        <v>33.641683794370053</v>
      </c>
      <c r="E308" s="1">
        <f>100-(E$427-'Trunkerte data'!E308)*100/E$428</f>
        <v>41.509372382198059</v>
      </c>
    </row>
    <row r="309" spans="1:5" x14ac:dyDescent="0.25">
      <c r="A309">
        <v>307</v>
      </c>
      <c r="B309" t="s">
        <v>417</v>
      </c>
      <c r="C309" s="1">
        <f>100-((C$427-'Trunkerte data'!C309)*100/C$428)</f>
        <v>28.794326241134755</v>
      </c>
      <c r="D309" s="1">
        <f>100-('Indekserte data'!D$427-'Trunkerte data'!D309)*100/'Indekserte data'!D$428</f>
        <v>32.297166029394774</v>
      </c>
      <c r="E309" s="1">
        <f>100-(E$427-'Trunkerte data'!E309)*100/E$428</f>
        <v>33.054944533806619</v>
      </c>
    </row>
    <row r="310" spans="1:5" x14ac:dyDescent="0.25">
      <c r="A310">
        <v>308</v>
      </c>
      <c r="B310" t="s">
        <v>418</v>
      </c>
      <c r="C310" s="1">
        <f>100-((C$427-'Trunkerte data'!C310)*100/C$428)</f>
        <v>49.787234042553195</v>
      </c>
      <c r="D310" s="1">
        <f>100-('Indekserte data'!D$427-'Trunkerte data'!D310)*100/'Indekserte data'!D$428</f>
        <v>51.941001703423026</v>
      </c>
      <c r="E310" s="1">
        <f>100-(E$427-'Trunkerte data'!E310)*100/E$428</f>
        <v>63.639468417151022</v>
      </c>
    </row>
    <row r="311" spans="1:5" x14ac:dyDescent="0.25">
      <c r="A311">
        <v>309</v>
      </c>
      <c r="B311" t="s">
        <v>419</v>
      </c>
      <c r="C311" s="1">
        <f>100-((C$427-'Trunkerte data'!C311)*100/C$428)</f>
        <v>68.510638297872333</v>
      </c>
      <c r="D311" s="1">
        <f>100-('Indekserte data'!D$427-'Trunkerte data'!D311)*100/'Indekserte data'!D$428</f>
        <v>65.515127322598531</v>
      </c>
      <c r="E311" s="1">
        <f>100-(E$427-'Trunkerte data'!E311)*100/E$428</f>
        <v>68.840644522387279</v>
      </c>
    </row>
    <row r="312" spans="1:5" x14ac:dyDescent="0.25">
      <c r="A312">
        <v>310</v>
      </c>
      <c r="B312" t="s">
        <v>420</v>
      </c>
      <c r="C312" s="1">
        <f>100-((C$427-'Trunkerte data'!C312)*100/C$428)</f>
        <v>63.120567375886523</v>
      </c>
      <c r="D312" s="1">
        <f>100-('Indekserte data'!D$427-'Trunkerte data'!D312)*100/'Indekserte data'!D$428</f>
        <v>100</v>
      </c>
      <c r="E312" s="1">
        <f>100-(E$427-'Trunkerte data'!E312)*100/E$428</f>
        <v>72.099265422472641</v>
      </c>
    </row>
    <row r="313" spans="1:5" x14ac:dyDescent="0.25">
      <c r="A313">
        <v>311</v>
      </c>
      <c r="B313" t="s">
        <v>421</v>
      </c>
      <c r="C313" s="1">
        <f>100-((C$427-'Trunkerte data'!C313)*100/C$428)</f>
        <v>69.645390070921991</v>
      </c>
      <c r="D313" s="1">
        <f>100-('Indekserte data'!D$427-'Trunkerte data'!D313)*100/'Indekserte data'!D$428</f>
        <v>59.174167247482714</v>
      </c>
      <c r="E313" s="1">
        <f>100-(E$427-'Trunkerte data'!E313)*100/E$428</f>
        <v>44.022646954248358</v>
      </c>
    </row>
    <row r="314" spans="1:5" x14ac:dyDescent="0.25">
      <c r="A314">
        <v>312</v>
      </c>
      <c r="B314" t="s">
        <v>422</v>
      </c>
      <c r="C314" s="1">
        <f>100-((C$427-'Trunkerte data'!C314)*100/C$428)</f>
        <v>72.624113475177296</v>
      </c>
      <c r="D314" s="1">
        <f>100-('Indekserte data'!D$427-'Trunkerte data'!D314)*100/'Indekserte data'!D$428</f>
        <v>62.845294469287566</v>
      </c>
      <c r="E314" s="1">
        <f>100-(E$427-'Trunkerte data'!E314)*100/E$428</f>
        <v>83.656335785172359</v>
      </c>
    </row>
    <row r="315" spans="1:5" x14ac:dyDescent="0.25">
      <c r="A315">
        <v>313</v>
      </c>
      <c r="B315" t="s">
        <v>423</v>
      </c>
      <c r="C315" s="1">
        <f>100-((C$427-'Trunkerte data'!C315)*100/C$428)</f>
        <v>50.070921985815602</v>
      </c>
      <c r="D315" s="1">
        <f>100-('Indekserte data'!D$427-'Trunkerte data'!D315)*100/'Indekserte data'!D$428</f>
        <v>44.43014892136312</v>
      </c>
      <c r="E315" s="1">
        <f>100-(E$427-'Trunkerte data'!E315)*100/E$428</f>
        <v>29.996928266767938</v>
      </c>
    </row>
    <row r="316" spans="1:5" x14ac:dyDescent="0.25">
      <c r="A316">
        <v>314</v>
      </c>
      <c r="B316" t="s">
        <v>424</v>
      </c>
      <c r="C316" s="1">
        <f>100-((C$427-'Trunkerte data'!C316)*100/C$428)</f>
        <v>16.879432624113477</v>
      </c>
      <c r="D316" s="1">
        <f>100-('Indekserte data'!D$427-'Trunkerte data'!D316)*100/'Indekserte data'!D$428</f>
        <v>36.065465660419086</v>
      </c>
      <c r="E316" s="1">
        <f>100-(E$427-'Trunkerte data'!E316)*100/E$428</f>
        <v>37.591926072950201</v>
      </c>
    </row>
    <row r="317" spans="1:5" x14ac:dyDescent="0.25">
      <c r="A317">
        <v>315</v>
      </c>
      <c r="B317" t="s">
        <v>427</v>
      </c>
      <c r="C317" s="1">
        <f>100-((C$427-'Trunkerte data'!C317)*100/C$428)</f>
        <v>38.865248226950357</v>
      </c>
      <c r="D317" s="1">
        <f>100-('Indekserte data'!D$427-'Trunkerte data'!D317)*100/'Indekserte data'!D$428</f>
        <v>35.632155520065368</v>
      </c>
      <c r="E317" s="1">
        <f>100-(E$427-'Trunkerte data'!E317)*100/E$428</f>
        <v>46.115657756359191</v>
      </c>
    </row>
    <row r="318" spans="1:5" x14ac:dyDescent="0.25">
      <c r="A318">
        <v>316</v>
      </c>
      <c r="B318" t="s">
        <v>428</v>
      </c>
      <c r="C318" s="1">
        <f>100-((C$427-'Trunkerte data'!C318)*100/C$428)</f>
        <v>70.496453900709213</v>
      </c>
      <c r="D318" s="1">
        <f>100-('Indekserte data'!D$427-'Trunkerte data'!D318)*100/'Indekserte data'!D$428</f>
        <v>72.675682419026458</v>
      </c>
      <c r="E318" s="1">
        <f>100-(E$427-'Trunkerte data'!E318)*100/E$428</f>
        <v>67.128282107761095</v>
      </c>
    </row>
    <row r="319" spans="1:5" x14ac:dyDescent="0.25">
      <c r="A319">
        <v>317</v>
      </c>
      <c r="B319" t="s">
        <v>429</v>
      </c>
      <c r="C319" s="1">
        <f>100-((C$427-'Trunkerte data'!C319)*100/C$428)</f>
        <v>47.375886524822697</v>
      </c>
      <c r="D319" s="1">
        <f>100-('Indekserte data'!D$427-'Trunkerte data'!D319)*100/'Indekserte data'!D$428</f>
        <v>50.964918436191894</v>
      </c>
      <c r="E319" s="1">
        <f>100-(E$427-'Trunkerte data'!E319)*100/E$428</f>
        <v>47.559048062244067</v>
      </c>
    </row>
    <row r="320" spans="1:5" x14ac:dyDescent="0.25">
      <c r="A320">
        <v>318</v>
      </c>
      <c r="B320" t="s">
        <v>430</v>
      </c>
      <c r="C320" s="1">
        <f>100-((C$427-'Trunkerte data'!C320)*100/C$428)</f>
        <v>63.120567375886523</v>
      </c>
      <c r="D320" s="1">
        <f>100-('Indekserte data'!D$427-'Trunkerte data'!D320)*100/'Indekserte data'!D$428</f>
        <v>56.786000161346337</v>
      </c>
      <c r="E320" s="1">
        <f>100-(E$427-'Trunkerte data'!E320)*100/E$428</f>
        <v>60.609249810267691</v>
      </c>
    </row>
    <row r="321" spans="1:5" x14ac:dyDescent="0.25">
      <c r="A321">
        <v>319</v>
      </c>
      <c r="B321" t="s">
        <v>431</v>
      </c>
      <c r="C321" s="1">
        <f>100-((C$427-'Trunkerte data'!C321)*100/C$428)</f>
        <v>61.276595744680854</v>
      </c>
      <c r="D321" s="1">
        <f>100-('Indekserte data'!D$427-'Trunkerte data'!D321)*100/'Indekserte data'!D$428</f>
        <v>49.810186061502414</v>
      </c>
      <c r="E321" s="1">
        <f>100-(E$427-'Trunkerte data'!E321)*100/E$428</f>
        <v>54.977809027031917</v>
      </c>
    </row>
    <row r="322" spans="1:5" x14ac:dyDescent="0.25">
      <c r="A322">
        <v>320</v>
      </c>
      <c r="B322" t="s">
        <v>432</v>
      </c>
      <c r="C322" s="1">
        <f>100-((C$427-'Trunkerte data'!C322)*100/C$428)</f>
        <v>37.730496453900706</v>
      </c>
      <c r="D322" s="1">
        <f>100-('Indekserte data'!D$427-'Trunkerte data'!D322)*100/'Indekserte data'!D$428</f>
        <v>26.295574973311631</v>
      </c>
      <c r="E322" s="1">
        <f>100-(E$427-'Trunkerte data'!E322)*100/E$428</f>
        <v>55.722197674035165</v>
      </c>
    </row>
    <row r="323" spans="1:5" x14ac:dyDescent="0.25">
      <c r="A323">
        <v>321</v>
      </c>
      <c r="B323" t="s">
        <v>433</v>
      </c>
      <c r="C323" s="1">
        <f>100-((C$427-'Trunkerte data'!C323)*100/C$428)</f>
        <v>36.879432624113477</v>
      </c>
      <c r="D323" s="1">
        <f>100-('Indekserte data'!D$427-'Trunkerte data'!D323)*100/'Indekserte data'!D$428</f>
        <v>16.451151954227328</v>
      </c>
      <c r="E323" s="1">
        <f>100-(E$427-'Trunkerte data'!E323)*100/E$428</f>
        <v>30.532233739842155</v>
      </c>
    </row>
    <row r="324" spans="1:5" x14ac:dyDescent="0.25">
      <c r="A324">
        <v>322</v>
      </c>
      <c r="B324" t="s">
        <v>434</v>
      </c>
      <c r="C324" s="1">
        <f>100-((C$427-'Trunkerte data'!C324)*100/C$428)</f>
        <v>32.340425531914889</v>
      </c>
      <c r="D324" s="1">
        <f>100-('Indekserte data'!D$427-'Trunkerte data'!D324)*100/'Indekserte data'!D$428</f>
        <v>31.658129497950839</v>
      </c>
      <c r="E324" s="1">
        <f>100-(E$427-'Trunkerte data'!E324)*100/E$428</f>
        <v>33.866385492560724</v>
      </c>
    </row>
    <row r="325" spans="1:5" x14ac:dyDescent="0.25">
      <c r="A325">
        <v>323</v>
      </c>
      <c r="B325" t="s">
        <v>435</v>
      </c>
      <c r="C325" s="1">
        <f>100-((C$427-'Trunkerte data'!C325)*100/C$428)</f>
        <v>11.773049645390074</v>
      </c>
      <c r="D325" s="1">
        <f>100-('Indekserte data'!D$427-'Trunkerte data'!D325)*100/'Indekserte data'!D$428</f>
        <v>21.024128541591182</v>
      </c>
      <c r="E325" s="1">
        <f>100-(E$427-'Trunkerte data'!E325)*100/E$428</f>
        <v>31.223778306029956</v>
      </c>
    </row>
    <row r="326" spans="1:5" x14ac:dyDescent="0.25">
      <c r="A326">
        <v>324</v>
      </c>
      <c r="B326" t="s">
        <v>436</v>
      </c>
      <c r="C326" s="1">
        <f>100-((C$427-'Trunkerte data'!C326)*100/C$428)</f>
        <v>13.900709219858157</v>
      </c>
      <c r="D326" s="1">
        <f>100-('Indekserte data'!D$427-'Trunkerte data'!D326)*100/'Indekserte data'!D$428</f>
        <v>11.205719639469692</v>
      </c>
      <c r="E326" s="1">
        <f>100-(E$427-'Trunkerte data'!E326)*100/E$428</f>
        <v>20.197881233193385</v>
      </c>
    </row>
    <row r="327" spans="1:5" x14ac:dyDescent="0.25">
      <c r="A327">
        <v>325</v>
      </c>
      <c r="B327" t="s">
        <v>437</v>
      </c>
      <c r="C327" s="1">
        <f>100-((C$427-'Trunkerte data'!C327)*100/C$428)</f>
        <v>15.60283687943263</v>
      </c>
      <c r="D327" s="1">
        <f>100-('Indekserte data'!D$427-'Trunkerte data'!D327)*100/'Indekserte data'!D$428</f>
        <v>20.859278835289629</v>
      </c>
      <c r="E327" s="1">
        <f>100-(E$427-'Trunkerte data'!E327)*100/E$428</f>
        <v>30.489973441841258</v>
      </c>
    </row>
    <row r="328" spans="1:5" x14ac:dyDescent="0.25">
      <c r="A328">
        <v>326</v>
      </c>
      <c r="B328" t="s">
        <v>438</v>
      </c>
      <c r="C328" s="1">
        <f>100-((C$427-'Trunkerte data'!C328)*100/C$428)</f>
        <v>36.170212765957444</v>
      </c>
      <c r="D328" s="1">
        <f>100-('Indekserte data'!D$427-'Trunkerte data'!D328)*100/'Indekserte data'!D$428</f>
        <v>43.069417041600992</v>
      </c>
      <c r="E328" s="1">
        <f>100-(E$427-'Trunkerte data'!E328)*100/E$428</f>
        <v>44.85284705537908</v>
      </c>
    </row>
    <row r="329" spans="1:5" x14ac:dyDescent="0.25">
      <c r="A329">
        <v>327</v>
      </c>
      <c r="B329" t="s">
        <v>439</v>
      </c>
      <c r="C329" s="1">
        <f>100-((C$427-'Trunkerte data'!C329)*100/C$428)</f>
        <v>30.354609929078009</v>
      </c>
      <c r="D329" s="1">
        <f>100-('Indekserte data'!D$427-'Trunkerte data'!D329)*100/'Indekserte data'!D$428</f>
        <v>35.187783274300273</v>
      </c>
      <c r="E329" s="1">
        <f>100-(E$427-'Trunkerte data'!E329)*100/E$428</f>
        <v>49.5485620804345</v>
      </c>
    </row>
    <row r="330" spans="1:5" x14ac:dyDescent="0.25">
      <c r="A330">
        <v>328</v>
      </c>
      <c r="B330" t="s">
        <v>440</v>
      </c>
      <c r="C330" s="1">
        <f>100-((C$427-'Trunkerte data'!C330)*100/C$428)</f>
        <v>45.248226950354606</v>
      </c>
      <c r="D330" s="1">
        <f>100-('Indekserte data'!D$427-'Trunkerte data'!D330)*100/'Indekserte data'!D$428</f>
        <v>57.007633480274144</v>
      </c>
      <c r="E330" s="1">
        <f>100-(E$427-'Trunkerte data'!E330)*100/E$428</f>
        <v>73.497469377714239</v>
      </c>
    </row>
    <row r="331" spans="1:5" x14ac:dyDescent="0.25">
      <c r="A331">
        <v>329</v>
      </c>
      <c r="B331" t="s">
        <v>441</v>
      </c>
      <c r="C331" s="1">
        <f>100-((C$427-'Trunkerte data'!C331)*100/C$428)</f>
        <v>24.39716312056737</v>
      </c>
      <c r="D331" s="1">
        <f>100-('Indekserte data'!D$427-'Trunkerte data'!D331)*100/'Indekserte data'!D$428</f>
        <v>9.0469212510316339</v>
      </c>
      <c r="E331" s="1">
        <f>100-(E$427-'Trunkerte data'!E331)*100/E$428</f>
        <v>40.950926094670123</v>
      </c>
    </row>
    <row r="332" spans="1:5" x14ac:dyDescent="0.25">
      <c r="A332">
        <v>330</v>
      </c>
      <c r="B332" t="s">
        <v>442</v>
      </c>
      <c r="C332" s="1">
        <f>100-((C$427-'Trunkerte data'!C332)*100/C$428)</f>
        <v>11.063829787234042</v>
      </c>
      <c r="D332" s="1">
        <f>100-('Indekserte data'!D$427-'Trunkerte data'!D332)*100/'Indekserte data'!D$428</f>
        <v>20.544789900648567</v>
      </c>
      <c r="E332" s="1">
        <f>100-(E$427-'Trunkerte data'!E332)*100/E$428</f>
        <v>77.782272405086474</v>
      </c>
    </row>
    <row r="333" spans="1:5" x14ac:dyDescent="0.25">
      <c r="A333">
        <v>331</v>
      </c>
      <c r="B333" t="s">
        <v>443</v>
      </c>
      <c r="C333" s="1">
        <f>100-((C$427-'Trunkerte data'!C333)*100/C$428)</f>
        <v>42.978723404255319</v>
      </c>
      <c r="D333" s="1">
        <f>100-('Indekserte data'!D$427-'Trunkerte data'!D333)*100/'Indekserte data'!D$428</f>
        <v>57.838740630446644</v>
      </c>
      <c r="E333" s="1">
        <f>100-(E$427-'Trunkerte data'!E333)*100/E$428</f>
        <v>67.494830565556896</v>
      </c>
    </row>
    <row r="334" spans="1:5" x14ac:dyDescent="0.25">
      <c r="A334">
        <v>332</v>
      </c>
      <c r="B334" t="s">
        <v>444</v>
      </c>
      <c r="C334" s="1">
        <f>100-((C$427-'Trunkerte data'!C334)*100/C$428)</f>
        <v>33.900709219858157</v>
      </c>
      <c r="D334" s="1">
        <f>100-('Indekserte data'!D$427-'Trunkerte data'!D334)*100/'Indekserte data'!D$428</f>
        <v>38.420129686247066</v>
      </c>
      <c r="E334" s="1">
        <f>100-(E$427-'Trunkerte data'!E334)*100/E$428</f>
        <v>52.638024933828156</v>
      </c>
    </row>
    <row r="335" spans="1:5" x14ac:dyDescent="0.25">
      <c r="A335">
        <v>333</v>
      </c>
      <c r="B335" t="s">
        <v>445</v>
      </c>
      <c r="C335" s="1">
        <f>100-((C$427-'Trunkerte data'!C335)*100/C$428)</f>
        <v>11.347517730496449</v>
      </c>
      <c r="D335" s="1">
        <f>100-('Indekserte data'!D$427-'Trunkerte data'!D335)*100/'Indekserte data'!D$428</f>
        <v>35.927791645060893</v>
      </c>
      <c r="E335" s="1">
        <f>100-(E$427-'Trunkerte data'!E335)*100/E$428</f>
        <v>32.691064434444371</v>
      </c>
    </row>
    <row r="336" spans="1:5" x14ac:dyDescent="0.25">
      <c r="A336">
        <v>334</v>
      </c>
      <c r="B336" t="s">
        <v>446</v>
      </c>
      <c r="C336" s="1">
        <f>100-((C$427-'Trunkerte data'!C336)*100/C$428)</f>
        <v>51.347517730496456</v>
      </c>
      <c r="D336" s="1">
        <f>100-('Indekserte data'!D$427-'Trunkerte data'!D336)*100/'Indekserte data'!D$428</f>
        <v>35.740909234244796</v>
      </c>
      <c r="E336" s="1">
        <f>100-(E$427-'Trunkerte data'!E336)*100/E$428</f>
        <v>46.313483271697613</v>
      </c>
    </row>
    <row r="337" spans="1:5" x14ac:dyDescent="0.25">
      <c r="A337">
        <v>335</v>
      </c>
      <c r="B337" t="s">
        <v>447</v>
      </c>
      <c r="C337" s="1">
        <f>100-((C$427-'Trunkerte data'!C337)*100/C$428)</f>
        <v>40.851063829787236</v>
      </c>
      <c r="D337" s="1">
        <f>100-('Indekserte data'!D$427-'Trunkerte data'!D337)*100/'Indekserte data'!D$428</f>
        <v>41.425030965564922</v>
      </c>
      <c r="E337" s="1">
        <f>100-(E$427-'Trunkerte data'!E337)*100/E$428</f>
        <v>40.768561841119237</v>
      </c>
    </row>
    <row r="338" spans="1:5" x14ac:dyDescent="0.25">
      <c r="A338">
        <v>336</v>
      </c>
      <c r="B338" t="s">
        <v>286</v>
      </c>
      <c r="C338" s="1">
        <f>100-((C$427-'Trunkerte data'!C338)*100/C$428)</f>
        <v>70.921985815602838</v>
      </c>
      <c r="D338" s="1">
        <f>100-('Indekserte data'!D$427-'Trunkerte data'!D338)*100/'Indekserte data'!D$428</f>
        <v>62.384026378909375</v>
      </c>
      <c r="E338" s="1">
        <f>100-(E$427-'Trunkerte data'!E338)*100/E$428</f>
        <v>58.295306327845225</v>
      </c>
    </row>
    <row r="339" spans="1:5" x14ac:dyDescent="0.25">
      <c r="A339">
        <v>337</v>
      </c>
      <c r="B339" t="s">
        <v>287</v>
      </c>
      <c r="C339" s="1">
        <f>100-((C$427-'Trunkerte data'!C339)*100/C$428)</f>
        <v>58.581560283687942</v>
      </c>
      <c r="D339" s="1">
        <f>100-('Indekserte data'!D$427-'Trunkerte data'!D339)*100/'Indekserte data'!D$428</f>
        <v>41.126142606345503</v>
      </c>
      <c r="E339" s="1">
        <f>100-(E$427-'Trunkerte data'!E339)*100/E$428</f>
        <v>52.259019358137536</v>
      </c>
    </row>
    <row r="340" spans="1:5" x14ac:dyDescent="0.25">
      <c r="A340">
        <v>338</v>
      </c>
      <c r="B340" t="s">
        <v>288</v>
      </c>
      <c r="C340" s="1">
        <f>100-((C$427-'Trunkerte data'!C340)*100/C$428)</f>
        <v>14.893617021276597</v>
      </c>
      <c r="D340" s="1">
        <f>100-('Indekserte data'!D$427-'Trunkerte data'!D340)*100/'Indekserte data'!D$428</f>
        <v>6.4743106419571603</v>
      </c>
      <c r="E340" s="1">
        <f>100-(E$427-'Trunkerte data'!E340)*100/E$428</f>
        <v>0</v>
      </c>
    </row>
    <row r="341" spans="1:5" x14ac:dyDescent="0.25">
      <c r="A341">
        <v>339</v>
      </c>
      <c r="B341" t="s">
        <v>289</v>
      </c>
      <c r="C341" s="1">
        <f>100-((C$427-'Trunkerte data'!C341)*100/C$428)</f>
        <v>30.354609929078009</v>
      </c>
      <c r="D341" s="1">
        <f>100-('Indekserte data'!D$427-'Trunkerte data'!D341)*100/'Indekserte data'!D$428</f>
        <v>35.542573471794896</v>
      </c>
      <c r="E341" s="1">
        <f>100-(E$427-'Trunkerte data'!E341)*100/E$428</f>
        <v>35.406743790218059</v>
      </c>
    </row>
    <row r="342" spans="1:5" x14ac:dyDescent="0.25">
      <c r="A342">
        <v>340</v>
      </c>
      <c r="B342" t="s">
        <v>290</v>
      </c>
      <c r="C342" s="1">
        <f>100-((C$427-'Trunkerte data'!C342)*100/C$428)</f>
        <v>46.382978723404257</v>
      </c>
      <c r="D342" s="1">
        <f>100-('Indekserte data'!D$427-'Trunkerte data'!D342)*100/'Indekserte data'!D$428</f>
        <v>47.682151580664531</v>
      </c>
      <c r="E342" s="1">
        <f>100-(E$427-'Trunkerte data'!E342)*100/E$428</f>
        <v>51.298872076526585</v>
      </c>
    </row>
    <row r="343" spans="1:5" x14ac:dyDescent="0.25">
      <c r="A343">
        <v>341</v>
      </c>
      <c r="B343" t="s">
        <v>291</v>
      </c>
      <c r="C343" s="1">
        <f>100-((C$427-'Trunkerte data'!C343)*100/C$428)</f>
        <v>13.333333333333329</v>
      </c>
      <c r="D343" s="1">
        <f>100-('Indekserte data'!D$427-'Trunkerte data'!D343)*100/'Indekserte data'!D$428</f>
        <v>24.304819294800467</v>
      </c>
      <c r="E343" s="1">
        <f>100-(E$427-'Trunkerte data'!E343)*100/E$428</f>
        <v>28.524814027878747</v>
      </c>
    </row>
    <row r="344" spans="1:5" x14ac:dyDescent="0.25">
      <c r="A344">
        <v>342</v>
      </c>
      <c r="B344" t="s">
        <v>292</v>
      </c>
      <c r="C344" s="1">
        <f>100-((C$427-'Trunkerte data'!C344)*100/C$428)</f>
        <v>9.5035460992907872</v>
      </c>
      <c r="D344" s="1">
        <f>100-('Indekserte data'!D$427-'Trunkerte data'!D344)*100/'Indekserte data'!D$428</f>
        <v>46.236963710561042</v>
      </c>
      <c r="E344" s="1">
        <f>100-(E$427-'Trunkerte data'!E344)*100/E$428</f>
        <v>49.000465656557914</v>
      </c>
    </row>
    <row r="345" spans="1:5" x14ac:dyDescent="0.25">
      <c r="A345">
        <v>343</v>
      </c>
      <c r="B345" t="s">
        <v>293</v>
      </c>
      <c r="C345" s="1">
        <f>100-((C$427-'Trunkerte data'!C345)*100/C$428)</f>
        <v>24.539007092198588</v>
      </c>
      <c r="D345" s="1">
        <f>100-('Indekserte data'!D$427-'Trunkerte data'!D345)*100/'Indekserte data'!D$428</f>
        <v>49.695791469115576</v>
      </c>
      <c r="E345" s="1">
        <f>100-(E$427-'Trunkerte data'!E345)*100/E$428</f>
        <v>46.57789142086957</v>
      </c>
    </row>
    <row r="346" spans="1:5" x14ac:dyDescent="0.25">
      <c r="A346">
        <v>344</v>
      </c>
      <c r="B346" t="s">
        <v>294</v>
      </c>
      <c r="C346" s="1">
        <f>100-((C$427-'Trunkerte data'!C346)*100/C$428)</f>
        <v>50.070921985815602</v>
      </c>
      <c r="D346" s="1">
        <f>100-('Indekserte data'!D$427-'Trunkerte data'!D346)*100/'Indekserte data'!D$428</f>
        <v>41.852633760772051</v>
      </c>
      <c r="E346" s="1">
        <f>100-(E$427-'Trunkerte data'!E346)*100/E$428</f>
        <v>60.581008804288679</v>
      </c>
    </row>
    <row r="347" spans="1:5" x14ac:dyDescent="0.25">
      <c r="A347">
        <v>345</v>
      </c>
      <c r="B347" t="s">
        <v>295</v>
      </c>
      <c r="C347" s="1">
        <f>100-((C$427-'Trunkerte data'!C347)*100/C$428)</f>
        <v>35.744680851063833</v>
      </c>
      <c r="D347" s="1">
        <f>100-('Indekserte data'!D$427-'Trunkerte data'!D347)*100/'Indekserte data'!D$428</f>
        <v>51.939295199154152</v>
      </c>
      <c r="E347" s="1">
        <f>100-(E$427-'Trunkerte data'!E347)*100/E$428</f>
        <v>26.536035073677255</v>
      </c>
    </row>
    <row r="348" spans="1:5" x14ac:dyDescent="0.25">
      <c r="A348">
        <v>346</v>
      </c>
      <c r="B348" t="s">
        <v>296</v>
      </c>
      <c r="C348" s="1">
        <f>100-((C$427-'Trunkerte data'!C348)*100/C$428)</f>
        <v>57.304964539007095</v>
      </c>
      <c r="D348" s="1">
        <f>100-('Indekserte data'!D$427-'Trunkerte data'!D348)*100/'Indekserte data'!D$428</f>
        <v>33.78841293303627</v>
      </c>
      <c r="E348" s="1">
        <f>100-(E$427-'Trunkerte data'!E348)*100/E$428</f>
        <v>50.015651632471034</v>
      </c>
    </row>
    <row r="349" spans="1:5" x14ac:dyDescent="0.25">
      <c r="A349">
        <v>347</v>
      </c>
      <c r="B349" t="s">
        <v>297</v>
      </c>
      <c r="C349" s="1">
        <f>100-((C$427-'Trunkerte data'!C349)*100/C$428)</f>
        <v>27.234042553191486</v>
      </c>
      <c r="D349" s="1">
        <f>100-('Indekserte data'!D$427-'Trunkerte data'!D349)*100/'Indekserte data'!D$428</f>
        <v>25.188459286080416</v>
      </c>
      <c r="E349" s="1">
        <f>100-(E$427-'Trunkerte data'!E349)*100/E$428</f>
        <v>40.647123822654997</v>
      </c>
    </row>
    <row r="350" spans="1:5" x14ac:dyDescent="0.25">
      <c r="A350">
        <v>348</v>
      </c>
      <c r="B350" t="s">
        <v>298</v>
      </c>
      <c r="C350" s="1">
        <f>100-((C$427-'Trunkerte data'!C350)*100/C$428)</f>
        <v>19.00709219858156</v>
      </c>
      <c r="D350" s="1">
        <f>100-('Indekserte data'!D$427-'Trunkerte data'!D350)*100/'Indekserte data'!D$428</f>
        <v>25.237857371283411</v>
      </c>
      <c r="E350" s="1">
        <f>100-(E$427-'Trunkerte data'!E350)*100/E$428</f>
        <v>30.096311050277563</v>
      </c>
    </row>
    <row r="351" spans="1:5" x14ac:dyDescent="0.25">
      <c r="A351">
        <v>349</v>
      </c>
      <c r="B351" t="s">
        <v>299</v>
      </c>
      <c r="C351" s="1">
        <f>100-((C$427-'Trunkerte data'!C351)*100/C$428)</f>
        <v>15.60283687943263</v>
      </c>
      <c r="D351" s="1">
        <f>100-('Indekserte data'!D$427-'Trunkerte data'!D351)*100/'Indekserte data'!D$428</f>
        <v>23.62719845089967</v>
      </c>
      <c r="E351" s="1">
        <f>100-(E$427-'Trunkerte data'!E351)*100/E$428</f>
        <v>31.974835085359757</v>
      </c>
    </row>
    <row r="352" spans="1:5" x14ac:dyDescent="0.25">
      <c r="A352">
        <v>350</v>
      </c>
      <c r="B352" t="s">
        <v>300</v>
      </c>
      <c r="C352" s="1">
        <f>100-((C$427-'Trunkerte data'!C352)*100/C$428)</f>
        <v>29.219858156028366</v>
      </c>
      <c r="D352" s="1">
        <f>100-('Indekserte data'!D$427-'Trunkerte data'!D352)*100/'Indekserte data'!D$428</f>
        <v>43.256263728472497</v>
      </c>
      <c r="E352" s="1">
        <f>100-(E$427-'Trunkerte data'!E352)*100/E$428</f>
        <v>47.157393088613041</v>
      </c>
    </row>
    <row r="353" spans="1:5" x14ac:dyDescent="0.25">
      <c r="A353">
        <v>351</v>
      </c>
      <c r="B353" t="s">
        <v>301</v>
      </c>
      <c r="C353" s="1">
        <f>100-((C$427-'Trunkerte data'!C353)*100/C$428)</f>
        <v>39.00709219858156</v>
      </c>
      <c r="D353" s="1">
        <f>100-('Indekserte data'!D$427-'Trunkerte data'!D353)*100/'Indekserte data'!D$428</f>
        <v>36.239724409754388</v>
      </c>
      <c r="E353" s="1">
        <f>100-(E$427-'Trunkerte data'!E353)*100/E$428</f>
        <v>70.885765819892271</v>
      </c>
    </row>
    <row r="354" spans="1:5" x14ac:dyDescent="0.25">
      <c r="A354">
        <v>352</v>
      </c>
      <c r="B354" t="s">
        <v>302</v>
      </c>
      <c r="C354" s="1">
        <f>100-((C$427-'Trunkerte data'!C354)*100/C$428)</f>
        <v>59.00709219858156</v>
      </c>
      <c r="D354" s="1">
        <f>100-('Indekserte data'!D$427-'Trunkerte data'!D354)*100/'Indekserte data'!D$428</f>
        <v>43.66462109616311</v>
      </c>
      <c r="E354" s="1">
        <f>100-(E$427-'Trunkerte data'!E354)*100/E$428</f>
        <v>62.298688369529778</v>
      </c>
    </row>
    <row r="355" spans="1:5" x14ac:dyDescent="0.25">
      <c r="A355">
        <v>353</v>
      </c>
      <c r="B355" t="s">
        <v>303</v>
      </c>
      <c r="C355" s="1">
        <f>100-((C$427-'Trunkerte data'!C355)*100/C$428)</f>
        <v>4.2553191489361666</v>
      </c>
      <c r="D355" s="1">
        <f>100-('Indekserte data'!D$427-'Trunkerte data'!D355)*100/'Indekserte data'!D$428</f>
        <v>29.842517760777426</v>
      </c>
      <c r="E355" s="1">
        <f>100-(E$427-'Trunkerte data'!E355)*100/E$428</f>
        <v>47.531723282255129</v>
      </c>
    </row>
    <row r="356" spans="1:5" x14ac:dyDescent="0.25">
      <c r="A356">
        <v>354</v>
      </c>
      <c r="B356" t="s">
        <v>304</v>
      </c>
      <c r="C356" s="1">
        <f>100-((C$427-'Trunkerte data'!C356)*100/C$428)</f>
        <v>6.0992907801418426</v>
      </c>
      <c r="D356" s="1">
        <f>100-('Indekserte data'!D$427-'Trunkerte data'!D356)*100/'Indekserte data'!D$428</f>
        <v>45.109976398404065</v>
      </c>
      <c r="E356" s="1">
        <f>100-(E$427-'Trunkerte data'!E356)*100/E$428</f>
        <v>55.847989646636265</v>
      </c>
    </row>
    <row r="357" spans="1:5" x14ac:dyDescent="0.25">
      <c r="A357">
        <v>355</v>
      </c>
      <c r="B357" t="s">
        <v>305</v>
      </c>
      <c r="C357" s="1">
        <f>100-((C$427-'Trunkerte data'!C357)*100/C$428)</f>
        <v>4.6808510638297918</v>
      </c>
      <c r="D357" s="1">
        <f>100-('Indekserte data'!D$427-'Trunkerte data'!D357)*100/'Indekserte data'!D$428</f>
        <v>22.833528928927635</v>
      </c>
      <c r="E357" s="1">
        <f>100-(E$427-'Trunkerte data'!E357)*100/E$428</f>
        <v>18.230646087996433</v>
      </c>
    </row>
    <row r="358" spans="1:5" x14ac:dyDescent="0.25">
      <c r="A358">
        <v>356</v>
      </c>
      <c r="B358" t="s">
        <v>306</v>
      </c>
      <c r="C358" s="1">
        <f>100-((C$427-'Trunkerte data'!C358)*100/C$428)</f>
        <v>27.234042553191486</v>
      </c>
      <c r="D358" s="1">
        <f>100-('Indekserte data'!D$427-'Trunkerte data'!D358)*100/'Indekserte data'!D$428</f>
        <v>27.857635686531168</v>
      </c>
      <c r="E358" s="1">
        <f>100-(E$427-'Trunkerte data'!E358)*100/E$428</f>
        <v>38.754351861480217</v>
      </c>
    </row>
    <row r="359" spans="1:5" x14ac:dyDescent="0.25">
      <c r="A359">
        <v>357</v>
      </c>
      <c r="B359" t="s">
        <v>307</v>
      </c>
      <c r="C359" s="1">
        <f>100-((C$427-'Trunkerte data'!C359)*100/C$428)</f>
        <v>21.98581560283688</v>
      </c>
      <c r="D359" s="1">
        <f>100-('Indekserte data'!D$427-'Trunkerte data'!D359)*100/'Indekserte data'!D$428</f>
        <v>29.391114982701652</v>
      </c>
      <c r="E359" s="1">
        <f>100-(E$427-'Trunkerte data'!E359)*100/E$428</f>
        <v>49.043595296776815</v>
      </c>
    </row>
    <row r="360" spans="1:5" x14ac:dyDescent="0.25">
      <c r="A360">
        <v>358</v>
      </c>
      <c r="B360" t="s">
        <v>308</v>
      </c>
      <c r="C360" s="1">
        <f>100-((C$427-'Trunkerte data'!C360)*100/C$428)</f>
        <v>17.021276595744681</v>
      </c>
      <c r="D360" s="1">
        <f>100-('Indekserte data'!D$427-'Trunkerte data'!D360)*100/'Indekserte data'!D$428</f>
        <v>15.0015190497746</v>
      </c>
      <c r="E360" s="1">
        <f>100-(E$427-'Trunkerte data'!E360)*100/E$428</f>
        <v>45.340563016761465</v>
      </c>
    </row>
    <row r="361" spans="1:5" x14ac:dyDescent="0.25">
      <c r="A361">
        <v>359</v>
      </c>
      <c r="B361" t="s">
        <v>309</v>
      </c>
      <c r="C361" s="1">
        <f>100-((C$427-'Trunkerte data'!C361)*100/C$428)</f>
        <v>42.127659574468083</v>
      </c>
      <c r="D361" s="1">
        <f>100-('Indekserte data'!D$427-'Trunkerte data'!D361)*100/'Indekserte data'!D$428</f>
        <v>36.213254088304552</v>
      </c>
      <c r="E361" s="1">
        <f>100-(E$427-'Trunkerte data'!E361)*100/E$428</f>
        <v>44.402670156421664</v>
      </c>
    </row>
    <row r="362" spans="1:5" x14ac:dyDescent="0.25">
      <c r="A362">
        <v>360</v>
      </c>
      <c r="B362" t="s">
        <v>310</v>
      </c>
      <c r="C362" s="1">
        <f>100-((C$427-'Trunkerte data'!C362)*100/C$428)</f>
        <v>54.184397163120565</v>
      </c>
      <c r="D362" s="1">
        <f>100-('Indekserte data'!D$427-'Trunkerte data'!D362)*100/'Indekserte data'!D$428</f>
        <v>41.806672730507977</v>
      </c>
      <c r="E362" s="1">
        <f>100-(E$427-'Trunkerte data'!E362)*100/E$428</f>
        <v>68.487339984440311</v>
      </c>
    </row>
    <row r="363" spans="1:5" x14ac:dyDescent="0.25">
      <c r="A363">
        <v>361</v>
      </c>
      <c r="B363" t="s">
        <v>311</v>
      </c>
      <c r="C363" s="1">
        <f>100-((C$427-'Trunkerte data'!C363)*100/C$428)</f>
        <v>35.744680851063833</v>
      </c>
      <c r="D363" s="1">
        <f>100-('Indekserte data'!D$427-'Trunkerte data'!D363)*100/'Indekserte data'!D$428</f>
        <v>21.964187400885507</v>
      </c>
      <c r="E363" s="1">
        <f>100-(E$427-'Trunkerte data'!E363)*100/E$428</f>
        <v>51.531357606876419</v>
      </c>
    </row>
    <row r="364" spans="1:5" x14ac:dyDescent="0.25">
      <c r="A364">
        <v>362</v>
      </c>
      <c r="B364" t="s">
        <v>312</v>
      </c>
      <c r="C364" s="1">
        <f>100-((C$427-'Trunkerte data'!C364)*100/C$428)</f>
        <v>15.319148936170208</v>
      </c>
      <c r="D364" s="1">
        <f>100-('Indekserte data'!D$427-'Trunkerte data'!D364)*100/'Indekserte data'!D$428</f>
        <v>24.062065741597067</v>
      </c>
      <c r="E364" s="1">
        <f>100-(E$427-'Trunkerte data'!E364)*100/E$428</f>
        <v>62.813158558115838</v>
      </c>
    </row>
    <row r="365" spans="1:5" x14ac:dyDescent="0.25">
      <c r="A365">
        <v>363</v>
      </c>
      <c r="B365" t="s">
        <v>313</v>
      </c>
      <c r="C365" s="1">
        <f>100-((C$427-'Trunkerte data'!C365)*100/C$428)</f>
        <v>17.021276595744681</v>
      </c>
      <c r="D365" s="1">
        <f>100-('Indekserte data'!D$427-'Trunkerte data'!D365)*100/'Indekserte data'!D$428</f>
        <v>40.488200578259878</v>
      </c>
      <c r="E365" s="1">
        <f>100-(E$427-'Trunkerte data'!E365)*100/E$428</f>
        <v>51.038529832559441</v>
      </c>
    </row>
    <row r="366" spans="1:5" x14ac:dyDescent="0.25">
      <c r="A366">
        <v>364</v>
      </c>
      <c r="B366" t="s">
        <v>314</v>
      </c>
      <c r="C366" s="1">
        <f>100-((C$427-'Trunkerte data'!C366)*100/C$428)</f>
        <v>16.028368794326241</v>
      </c>
      <c r="D366" s="1">
        <f>100-('Indekserte data'!D$427-'Trunkerte data'!D366)*100/'Indekserte data'!D$428</f>
        <v>25.473586170968304</v>
      </c>
      <c r="E366" s="1">
        <f>100-(E$427-'Trunkerte data'!E366)*100/E$428</f>
        <v>33.302042561402686</v>
      </c>
    </row>
    <row r="367" spans="1:5" x14ac:dyDescent="0.25">
      <c r="A367">
        <v>365</v>
      </c>
      <c r="B367" t="s">
        <v>315</v>
      </c>
      <c r="C367" s="1">
        <f>100-((C$427-'Trunkerte data'!C367)*100/C$428)</f>
        <v>31.063829787234042</v>
      </c>
      <c r="D367" s="1">
        <f>100-('Indekserte data'!D$427-'Trunkerte data'!D367)*100/'Indekserte data'!D$428</f>
        <v>23.303490624327935</v>
      </c>
      <c r="E367" s="1">
        <f>100-(E$427-'Trunkerte data'!E367)*100/E$428</f>
        <v>35.978124415620613</v>
      </c>
    </row>
    <row r="368" spans="1:5" x14ac:dyDescent="0.25">
      <c r="A368">
        <v>366</v>
      </c>
      <c r="B368" t="s">
        <v>316</v>
      </c>
      <c r="C368" s="1">
        <f>100-((C$427-'Trunkerte data'!C368)*100/C$428)</f>
        <v>28.226950354609926</v>
      </c>
      <c r="D368" s="1">
        <f>100-('Indekserte data'!D$427-'Trunkerte data'!D368)*100/'Indekserte data'!D$428</f>
        <v>18.931464373119695</v>
      </c>
      <c r="E368" s="1">
        <f>100-(E$427-'Trunkerte data'!E368)*100/E$428</f>
        <v>47.4772687121866</v>
      </c>
    </row>
    <row r="369" spans="1:5" x14ac:dyDescent="0.25">
      <c r="A369">
        <v>367</v>
      </c>
      <c r="B369" t="s">
        <v>317</v>
      </c>
      <c r="C369" s="1">
        <f>100-((C$427-'Trunkerte data'!C369)*100/C$428)</f>
        <v>33.900709219858157</v>
      </c>
      <c r="D369" s="1">
        <f>100-('Indekserte data'!D$427-'Trunkerte data'!D369)*100/'Indekserte data'!D$428</f>
        <v>42.308091470015036</v>
      </c>
      <c r="E369" s="1">
        <f>100-(E$427-'Trunkerte data'!E369)*100/E$428</f>
        <v>36.908443131926667</v>
      </c>
    </row>
    <row r="370" spans="1:5" x14ac:dyDescent="0.25">
      <c r="A370">
        <v>368</v>
      </c>
      <c r="B370" t="s">
        <v>318</v>
      </c>
      <c r="C370" s="1">
        <f>100-((C$427-'Trunkerte data'!C370)*100/C$428)</f>
        <v>32.056737588652481</v>
      </c>
      <c r="D370" s="1">
        <f>100-('Indekserte data'!D$427-'Trunkerte data'!D370)*100/'Indekserte data'!D$428</f>
        <v>24.66489636604544</v>
      </c>
      <c r="E370" s="1">
        <f>100-(E$427-'Trunkerte data'!E370)*100/E$428</f>
        <v>18.277543354535524</v>
      </c>
    </row>
    <row r="371" spans="1:5" x14ac:dyDescent="0.25">
      <c r="A371">
        <v>369</v>
      </c>
      <c r="B371" t="s">
        <v>319</v>
      </c>
      <c r="C371" s="1">
        <f>100-((C$427-'Trunkerte data'!C371)*100/C$428)</f>
        <v>11.063829787234042</v>
      </c>
      <c r="D371" s="1">
        <f>100-('Indekserte data'!D$427-'Trunkerte data'!D371)*100/'Indekserte data'!D$428</f>
        <v>14.262365483996305</v>
      </c>
      <c r="E371" s="1">
        <f>100-(E$427-'Trunkerte data'!E371)*100/E$428</f>
        <v>6.7622521438851919</v>
      </c>
    </row>
    <row r="372" spans="1:5" x14ac:dyDescent="0.25">
      <c r="A372">
        <v>370</v>
      </c>
      <c r="B372" t="s">
        <v>320</v>
      </c>
      <c r="C372" s="1">
        <f>100-((C$427-'Trunkerte data'!C372)*100/C$428)</f>
        <v>12.907801418439718</v>
      </c>
      <c r="D372" s="1">
        <f>100-('Indekserte data'!D$427-'Trunkerte data'!D372)*100/'Indekserte data'!D$428</f>
        <v>34.341599166906718</v>
      </c>
      <c r="E372" s="1">
        <f>100-(E$427-'Trunkerte data'!E372)*100/E$428</f>
        <v>45.040766624744556</v>
      </c>
    </row>
    <row r="373" spans="1:5" x14ac:dyDescent="0.25">
      <c r="A373">
        <v>371</v>
      </c>
      <c r="B373" t="s">
        <v>321</v>
      </c>
      <c r="C373" s="1">
        <f>100-((C$427-'Trunkerte data'!C373)*100/C$428)</f>
        <v>30.921985815602838</v>
      </c>
      <c r="D373" s="1">
        <f>100-('Indekserte data'!D$427-'Trunkerte data'!D373)*100/'Indekserte data'!D$428</f>
        <v>18.752820895295812</v>
      </c>
      <c r="E373" s="1">
        <f>100-(E$427-'Trunkerte data'!E373)*100/E$428</f>
        <v>29.442492463236675</v>
      </c>
    </row>
    <row r="374" spans="1:5" x14ac:dyDescent="0.25">
      <c r="A374">
        <v>372</v>
      </c>
      <c r="B374" t="s">
        <v>322</v>
      </c>
      <c r="C374" s="1">
        <f>100-((C$427-'Trunkerte data'!C374)*100/C$428)</f>
        <v>47.943262411347519</v>
      </c>
      <c r="D374" s="1">
        <f>100-('Indekserte data'!D$427-'Trunkerte data'!D374)*100/'Indekserte data'!D$428</f>
        <v>47.017271011369999</v>
      </c>
      <c r="E374" s="1">
        <f>100-(E$427-'Trunkerte data'!E374)*100/E$428</f>
        <v>64.262852848229812</v>
      </c>
    </row>
    <row r="375" spans="1:5" x14ac:dyDescent="0.25">
      <c r="A375">
        <v>373</v>
      </c>
      <c r="B375" t="s">
        <v>323</v>
      </c>
      <c r="C375" s="1">
        <f>100-((C$427-'Trunkerte data'!C375)*100/C$428)</f>
        <v>49.645390070921984</v>
      </c>
      <c r="D375" s="1">
        <f>100-('Indekserte data'!D$427-'Trunkerte data'!D375)*100/'Indekserte data'!D$428</f>
        <v>46.831625089495951</v>
      </c>
      <c r="E375" s="1">
        <f>100-(E$427-'Trunkerte data'!E375)*100/E$428</f>
        <v>54.533514266703129</v>
      </c>
    </row>
    <row r="376" spans="1:5" x14ac:dyDescent="0.25">
      <c r="A376">
        <v>374</v>
      </c>
      <c r="B376" t="s">
        <v>324</v>
      </c>
      <c r="C376" s="1">
        <f>100-((C$427-'Trunkerte data'!C376)*100/C$428)</f>
        <v>42.695035460992905</v>
      </c>
      <c r="D376" s="1">
        <f>100-('Indekserte data'!D$427-'Trunkerte data'!D376)*100/'Indekserte data'!D$428</f>
        <v>38.43967526658902</v>
      </c>
      <c r="E376" s="1">
        <f>100-(E$427-'Trunkerte data'!E376)*100/E$428</f>
        <v>39.115587342172489</v>
      </c>
    </row>
    <row r="377" spans="1:5" x14ac:dyDescent="0.25">
      <c r="A377">
        <v>375</v>
      </c>
      <c r="B377" t="s">
        <v>325</v>
      </c>
      <c r="C377" s="1">
        <f>100-((C$427-'Trunkerte data'!C377)*100/C$428)</f>
        <v>31.63120567375887</v>
      </c>
      <c r="D377" s="1">
        <f>100-('Indekserte data'!D$427-'Trunkerte data'!D377)*100/'Indekserte data'!D$428</f>
        <v>14.238639829547779</v>
      </c>
      <c r="E377" s="1">
        <f>100-(E$427-'Trunkerte data'!E377)*100/E$428</f>
        <v>30.194907480820234</v>
      </c>
    </row>
    <row r="378" spans="1:5" x14ac:dyDescent="0.25">
      <c r="A378">
        <v>376</v>
      </c>
      <c r="B378" t="s">
        <v>326</v>
      </c>
      <c r="C378" s="1">
        <f>100-((C$427-'Trunkerte data'!C378)*100/C$428)</f>
        <v>42.411347517730498</v>
      </c>
      <c r="D378" s="1">
        <f>100-('Indekserte data'!D$427-'Trunkerte data'!D378)*100/'Indekserte data'!D$428</f>
        <v>40.248486608514561</v>
      </c>
      <c r="E378" s="1">
        <f>100-(E$427-'Trunkerte data'!E378)*100/E$428</f>
        <v>46.211312891016618</v>
      </c>
    </row>
    <row r="379" spans="1:5" x14ac:dyDescent="0.25">
      <c r="A379">
        <v>377</v>
      </c>
      <c r="B379" t="s">
        <v>327</v>
      </c>
      <c r="C379" s="1">
        <f>100-((C$427-'Trunkerte data'!C379)*100/C$428)</f>
        <v>54.468085106382979</v>
      </c>
      <c r="D379" s="1">
        <f>100-('Indekserte data'!D$427-'Trunkerte data'!D379)*100/'Indekserte data'!D$428</f>
        <v>51.165883956645985</v>
      </c>
      <c r="E379" s="1">
        <f>100-(E$427-'Trunkerte data'!E379)*100/E$428</f>
        <v>43.109670725849291</v>
      </c>
    </row>
    <row r="380" spans="1:5" x14ac:dyDescent="0.25">
      <c r="A380">
        <v>378</v>
      </c>
      <c r="B380" t="s">
        <v>328</v>
      </c>
      <c r="C380" s="1">
        <f>100-((C$427-'Trunkerte data'!C380)*100/C$428)</f>
        <v>33.049645390070921</v>
      </c>
      <c r="D380" s="1">
        <f>100-('Indekserte data'!D$427-'Trunkerte data'!D380)*100/'Indekserte data'!D$428</f>
        <v>24.906304919109004</v>
      </c>
      <c r="E380" s="1">
        <f>100-(E$427-'Trunkerte data'!E380)*100/E$428</f>
        <v>13.542178175819998</v>
      </c>
    </row>
    <row r="381" spans="1:5" x14ac:dyDescent="0.25">
      <c r="A381">
        <v>379</v>
      </c>
      <c r="B381" t="s">
        <v>329</v>
      </c>
      <c r="C381" s="1">
        <f>100-((C$427-'Trunkerte data'!C381)*100/C$428)</f>
        <v>20</v>
      </c>
      <c r="D381" s="1">
        <f>100-('Indekserte data'!D$427-'Trunkerte data'!D381)*100/'Indekserte data'!D$428</f>
        <v>19.417727289987468</v>
      </c>
      <c r="E381" s="1">
        <f>100-(E$427-'Trunkerte data'!E381)*100/E$428</f>
        <v>32.239528088591555</v>
      </c>
    </row>
    <row r="382" spans="1:5" x14ac:dyDescent="0.25">
      <c r="A382">
        <v>380</v>
      </c>
      <c r="B382" t="s">
        <v>330</v>
      </c>
      <c r="C382" s="1">
        <f>100-((C$427-'Trunkerte data'!C382)*100/C$428)</f>
        <v>72.056737588652481</v>
      </c>
      <c r="D382" s="1">
        <f>100-('Indekserte data'!D$427-'Trunkerte data'!D382)*100/'Indekserte data'!D$428</f>
        <v>70.536471593989532</v>
      </c>
      <c r="E382" s="1">
        <f>100-(E$427-'Trunkerte data'!E382)*100/E$428</f>
        <v>66.251147317481212</v>
      </c>
    </row>
    <row r="383" spans="1:5" x14ac:dyDescent="0.25">
      <c r="A383">
        <v>381</v>
      </c>
      <c r="B383" t="s">
        <v>331</v>
      </c>
      <c r="C383" s="1">
        <f>100-((C$427-'Trunkerte data'!C383)*100/C$428)</f>
        <v>62.411347517730498</v>
      </c>
      <c r="D383" s="1">
        <f>100-('Indekserte data'!D$427-'Trunkerte data'!D383)*100/'Indekserte data'!D$428</f>
        <v>45.561145154856945</v>
      </c>
      <c r="E383" s="1">
        <f>100-(E$427-'Trunkerte data'!E383)*100/E$428</f>
        <v>50.118569866404357</v>
      </c>
    </row>
    <row r="384" spans="1:5" x14ac:dyDescent="0.25">
      <c r="A384">
        <v>382</v>
      </c>
      <c r="B384" t="s">
        <v>332</v>
      </c>
      <c r="C384" s="1">
        <f>100-((C$427-'Trunkerte data'!C384)*100/C$428)</f>
        <v>40.99290780141844</v>
      </c>
      <c r="D384" s="1">
        <f>100-('Indekserte data'!D$427-'Trunkerte data'!D384)*100/'Indekserte data'!D$428</f>
        <v>30.974300476101476</v>
      </c>
      <c r="E384" s="1">
        <f>100-(E$427-'Trunkerte data'!E384)*100/E$428</f>
        <v>19.053446210907367</v>
      </c>
    </row>
    <row r="385" spans="1:5" x14ac:dyDescent="0.25">
      <c r="A385">
        <v>383</v>
      </c>
      <c r="B385" t="s">
        <v>333</v>
      </c>
      <c r="C385" s="1">
        <f>100-((C$427-'Trunkerte data'!C385)*100/C$428)</f>
        <v>36.595744680851062</v>
      </c>
      <c r="D385" s="1">
        <f>100-('Indekserte data'!D$427-'Trunkerte data'!D385)*100/'Indekserte data'!D$428</f>
        <v>48.395872874266146</v>
      </c>
      <c r="E385" s="1">
        <f>100-(E$427-'Trunkerte data'!E385)*100/E$428</f>
        <v>45.226779116192589</v>
      </c>
    </row>
    <row r="386" spans="1:5" x14ac:dyDescent="0.25">
      <c r="A386">
        <v>384</v>
      </c>
      <c r="B386" t="s">
        <v>334</v>
      </c>
      <c r="C386" s="1">
        <f>100-((C$427-'Trunkerte data'!C386)*100/C$428)</f>
        <v>15.035460992907801</v>
      </c>
      <c r="D386" s="1">
        <f>100-('Indekserte data'!D$427-'Trunkerte data'!D386)*100/'Indekserte data'!D$428</f>
        <v>9.8597303316830818</v>
      </c>
      <c r="E386" s="1">
        <f>100-(E$427-'Trunkerte data'!E386)*100/E$428</f>
        <v>36.616854196909074</v>
      </c>
    </row>
    <row r="387" spans="1:5" x14ac:dyDescent="0.25">
      <c r="A387">
        <v>385</v>
      </c>
      <c r="B387" t="s">
        <v>335</v>
      </c>
      <c r="C387" s="1">
        <f>100-((C$427-'Trunkerte data'!C387)*100/C$428)</f>
        <v>25.957446808510639</v>
      </c>
      <c r="D387" s="1">
        <f>100-('Indekserte data'!D$427-'Trunkerte data'!D387)*100/'Indekserte data'!D$428</f>
        <v>16.308372430620921</v>
      </c>
      <c r="E387" s="1">
        <f>100-(E$427-'Trunkerte data'!E387)*100/E$428</f>
        <v>74.79123384711599</v>
      </c>
    </row>
    <row r="388" spans="1:5" x14ac:dyDescent="0.25">
      <c r="A388">
        <v>386</v>
      </c>
      <c r="B388" t="s">
        <v>336</v>
      </c>
      <c r="C388" s="1">
        <f>100-((C$427-'Trunkerte data'!C388)*100/C$428)</f>
        <v>27.37588652482269</v>
      </c>
      <c r="D388" s="1">
        <f>100-('Indekserte data'!D$427-'Trunkerte data'!D388)*100/'Indekserte data'!D$428</f>
        <v>49.981586998912377</v>
      </c>
      <c r="E388" s="1">
        <f>100-(E$427-'Trunkerte data'!E388)*100/E$428</f>
        <v>50.778134008027074</v>
      </c>
    </row>
    <row r="389" spans="1:5" x14ac:dyDescent="0.25">
      <c r="A389">
        <v>387</v>
      </c>
      <c r="B389" t="s">
        <v>337</v>
      </c>
      <c r="C389" s="1">
        <f>100-((C$427-'Trunkerte data'!C389)*100/C$428)</f>
        <v>40</v>
      </c>
      <c r="D389" s="1">
        <f>100-('Indekserte data'!D$427-'Trunkerte data'!D389)*100/'Indekserte data'!D$428</f>
        <v>39.782135316448624</v>
      </c>
      <c r="E389" s="1">
        <f>100-(E$427-'Trunkerte data'!E389)*100/E$428</f>
        <v>53.247595199945657</v>
      </c>
    </row>
    <row r="390" spans="1:5" x14ac:dyDescent="0.25">
      <c r="A390">
        <v>388</v>
      </c>
      <c r="B390" t="s">
        <v>338</v>
      </c>
      <c r="C390" s="1">
        <f>100-((C$427-'Trunkerte data'!C390)*100/C$428)</f>
        <v>35.319148936170208</v>
      </c>
      <c r="D390" s="1">
        <f>100-('Indekserte data'!D$427-'Trunkerte data'!D390)*100/'Indekserte data'!D$428</f>
        <v>34.335142315805172</v>
      </c>
      <c r="E390" s="1">
        <f>100-(E$427-'Trunkerte data'!E390)*100/E$428</f>
        <v>54.574358759965705</v>
      </c>
    </row>
    <row r="391" spans="1:5" x14ac:dyDescent="0.25">
      <c r="A391">
        <v>389</v>
      </c>
      <c r="B391" t="s">
        <v>339</v>
      </c>
      <c r="C391" s="1">
        <f>100-((C$427-'Trunkerte data'!C391)*100/C$428)</f>
        <v>40.425531914893618</v>
      </c>
      <c r="D391" s="1">
        <f>100-('Indekserte data'!D$427-'Trunkerte data'!D391)*100/'Indekserte data'!D$428</f>
        <v>42.051708410746485</v>
      </c>
      <c r="E391" s="1">
        <f>100-(E$427-'Trunkerte data'!E391)*100/E$428</f>
        <v>47.429380624874909</v>
      </c>
    </row>
    <row r="392" spans="1:5" x14ac:dyDescent="0.25">
      <c r="A392">
        <v>390</v>
      </c>
      <c r="B392" t="s">
        <v>340</v>
      </c>
      <c r="C392" s="1">
        <f>100-((C$427-'Trunkerte data'!C392)*100/C$428)</f>
        <v>44.539007092198581</v>
      </c>
      <c r="D392" s="1">
        <f>100-('Indekserte data'!D$427-'Trunkerte data'!D392)*100/'Indekserte data'!D$428</f>
        <v>47.804829066832632</v>
      </c>
      <c r="E392" s="1">
        <f>100-(E$427-'Trunkerte data'!E392)*100/E$428</f>
        <v>42.185704413120575</v>
      </c>
    </row>
    <row r="393" spans="1:5" x14ac:dyDescent="0.25">
      <c r="A393">
        <v>391</v>
      </c>
      <c r="B393" t="s">
        <v>341</v>
      </c>
      <c r="C393" s="1">
        <f>100-((C$427-'Trunkerte data'!C393)*100/C$428)</f>
        <v>27.092198581560282</v>
      </c>
      <c r="D393" s="1">
        <f>100-('Indekserte data'!D$427-'Trunkerte data'!D393)*100/'Indekserte data'!D$428</f>
        <v>12.995586304372566</v>
      </c>
      <c r="E393" s="1">
        <f>100-(E$427-'Trunkerte data'!E393)*100/E$428</f>
        <v>26.022456224604298</v>
      </c>
    </row>
    <row r="394" spans="1:5" x14ac:dyDescent="0.25">
      <c r="A394">
        <v>392</v>
      </c>
      <c r="B394" t="s">
        <v>342</v>
      </c>
      <c r="C394" s="1">
        <f>100-((C$427-'Trunkerte data'!C394)*100/C$428)</f>
        <v>29.078014184397162</v>
      </c>
      <c r="D394" s="1">
        <f>100-('Indekserte data'!D$427-'Trunkerte data'!D394)*100/'Indekserte data'!D$428</f>
        <v>31.251193949232686</v>
      </c>
      <c r="E394" s="1">
        <f>100-(E$427-'Trunkerte data'!E394)*100/E$428</f>
        <v>15.22778607891</v>
      </c>
    </row>
    <row r="395" spans="1:5" x14ac:dyDescent="0.25">
      <c r="A395">
        <v>393</v>
      </c>
      <c r="B395" t="s">
        <v>343</v>
      </c>
      <c r="C395" s="1">
        <f>100-((C$427-'Trunkerte data'!C395)*100/C$428)</f>
        <v>15.319148936170208</v>
      </c>
      <c r="D395" s="1">
        <f>100-('Indekserte data'!D$427-'Trunkerte data'!D395)*100/'Indekserte data'!D$428</f>
        <v>22.453427136617947</v>
      </c>
      <c r="E395" s="1">
        <f>100-(E$427-'Trunkerte data'!E395)*100/E$428</f>
        <v>38.933580982419109</v>
      </c>
    </row>
    <row r="396" spans="1:5" x14ac:dyDescent="0.25">
      <c r="A396">
        <v>394</v>
      </c>
      <c r="B396" t="s">
        <v>344</v>
      </c>
      <c r="C396" s="1">
        <f>100-((C$427-'Trunkerte data'!C396)*100/C$428)</f>
        <v>18.156028368794324</v>
      </c>
      <c r="D396" s="1">
        <f>100-('Indekserte data'!D$427-'Trunkerte data'!D396)*100/'Indekserte data'!D$428</f>
        <v>24.336809063607518</v>
      </c>
      <c r="E396" s="1">
        <f>100-(E$427-'Trunkerte data'!E396)*100/E$428</f>
        <v>67.032815956549697</v>
      </c>
    </row>
    <row r="397" spans="1:5" x14ac:dyDescent="0.25">
      <c r="A397">
        <v>395</v>
      </c>
      <c r="B397" t="s">
        <v>345</v>
      </c>
      <c r="C397" s="1">
        <f>100-((C$427-'Trunkerte data'!C397)*100/C$428)</f>
        <v>47.943262411347519</v>
      </c>
      <c r="D397" s="1">
        <f>100-('Indekserte data'!D$427-'Trunkerte data'!D397)*100/'Indekserte data'!D$428</f>
        <v>49.188177050233207</v>
      </c>
      <c r="E397" s="1">
        <f>100-(E$427-'Trunkerte data'!E397)*100/E$428</f>
        <v>67.193202890259911</v>
      </c>
    </row>
    <row r="398" spans="1:5" x14ac:dyDescent="0.25">
      <c r="A398">
        <v>396</v>
      </c>
      <c r="B398" t="s">
        <v>346</v>
      </c>
      <c r="C398" s="1">
        <f>100-((C$427-'Trunkerte data'!C398)*100/C$428)</f>
        <v>34.468085106382972</v>
      </c>
      <c r="D398" s="1">
        <f>100-('Indekserte data'!D$427-'Trunkerte data'!D398)*100/'Indekserte data'!D$428</f>
        <v>40.220529051186929</v>
      </c>
      <c r="E398" s="1">
        <f>100-(E$427-'Trunkerte data'!E398)*100/E$428</f>
        <v>53.582207706613353</v>
      </c>
    </row>
    <row r="399" spans="1:5" x14ac:dyDescent="0.25">
      <c r="A399">
        <v>397</v>
      </c>
      <c r="B399" t="s">
        <v>347</v>
      </c>
      <c r="C399" s="1">
        <f>100-((C$427-'Trunkerte data'!C399)*100/C$428)</f>
        <v>19.858156028368796</v>
      </c>
      <c r="D399" s="1">
        <f>100-('Indekserte data'!D$427-'Trunkerte data'!D399)*100/'Indekserte data'!D$428</f>
        <v>28.739955790054168</v>
      </c>
      <c r="E399" s="1">
        <f>100-(E$427-'Trunkerte data'!E399)*100/E$428</f>
        <v>40.120113590306985</v>
      </c>
    </row>
    <row r="400" spans="1:5" x14ac:dyDescent="0.25">
      <c r="A400">
        <v>398</v>
      </c>
      <c r="B400" t="s">
        <v>348</v>
      </c>
      <c r="C400" s="1">
        <f>100-((C$427-'Trunkerte data'!C400)*100/C$428)</f>
        <v>23.687943262411352</v>
      </c>
      <c r="D400" s="1">
        <f>100-('Indekserte data'!D$427-'Trunkerte data'!D400)*100/'Indekserte data'!D$428</f>
        <v>12.866721958962557</v>
      </c>
      <c r="E400" s="1">
        <f>100-(E$427-'Trunkerte data'!E400)*100/E$428</f>
        <v>29.418207659717538</v>
      </c>
    </row>
    <row r="401" spans="1:5" x14ac:dyDescent="0.25">
      <c r="A401">
        <v>399</v>
      </c>
      <c r="B401" t="s">
        <v>349</v>
      </c>
      <c r="C401" s="1">
        <f>100-((C$427-'Trunkerte data'!C401)*100/C$428)</f>
        <v>26.099290780141843</v>
      </c>
      <c r="D401" s="1">
        <f>100-('Indekserte data'!D$427-'Trunkerte data'!D401)*100/'Indekserte data'!D$428</f>
        <v>33.074637262848881</v>
      </c>
      <c r="E401" s="1">
        <f>100-(E$427-'Trunkerte data'!E401)*100/E$428</f>
        <v>57.283056519566401</v>
      </c>
    </row>
    <row r="402" spans="1:5" x14ac:dyDescent="0.25">
      <c r="A402">
        <v>400</v>
      </c>
      <c r="B402" t="s">
        <v>350</v>
      </c>
      <c r="C402" s="1">
        <f>100-((C$427-'Trunkerte data'!C402)*100/C$428)</f>
        <v>19.716312056737593</v>
      </c>
      <c r="D402" s="1">
        <f>100-('Indekserte data'!D$427-'Trunkerte data'!D402)*100/'Indekserte data'!D$428</f>
        <v>26.640216191957137</v>
      </c>
      <c r="E402" s="1">
        <f>100-(E$427-'Trunkerte data'!E402)*100/E$428</f>
        <v>53.258265941434303</v>
      </c>
    </row>
    <row r="403" spans="1:5" x14ac:dyDescent="0.25">
      <c r="A403">
        <v>401</v>
      </c>
      <c r="B403" t="s">
        <v>351</v>
      </c>
      <c r="C403" s="1">
        <f>100-((C$427-'Trunkerte data'!C403)*100/C$428)</f>
        <v>37.588652482269502</v>
      </c>
      <c r="D403" s="1">
        <f>100-('Indekserte data'!D$427-'Trunkerte data'!D403)*100/'Indekserte data'!D$428</f>
        <v>31.453754007613909</v>
      </c>
      <c r="E403" s="1">
        <f>100-(E$427-'Trunkerte data'!E403)*100/E$428</f>
        <v>52.352268384275789</v>
      </c>
    </row>
    <row r="404" spans="1:5" x14ac:dyDescent="0.25">
      <c r="A404">
        <v>402</v>
      </c>
      <c r="B404" t="s">
        <v>352</v>
      </c>
      <c r="C404" s="1">
        <f>100-((C$427-'Trunkerte data'!C404)*100/C$428)</f>
        <v>40.851063829787236</v>
      </c>
      <c r="D404" s="1">
        <f>100-('Indekserte data'!D$427-'Trunkerte data'!D404)*100/'Indekserte data'!D$428</f>
        <v>46.057168684201692</v>
      </c>
      <c r="E404" s="1">
        <f>100-(E$427-'Trunkerte data'!E404)*100/E$428</f>
        <v>39.832834901095012</v>
      </c>
    </row>
    <row r="405" spans="1:5" x14ac:dyDescent="0.25">
      <c r="A405">
        <v>403</v>
      </c>
      <c r="B405" t="s">
        <v>353</v>
      </c>
      <c r="C405" s="1">
        <f>100-((C$427-'Trunkerte data'!C405)*100/C$428)</f>
        <v>17.021276595744681</v>
      </c>
      <c r="D405" s="1">
        <f>100-('Indekserte data'!D$427-'Trunkerte data'!D405)*100/'Indekserte data'!D$428</f>
        <v>15.926956142659094</v>
      </c>
      <c r="E405" s="1">
        <f>100-(E$427-'Trunkerte data'!E405)*100/E$428</f>
        <v>17.790055561423458</v>
      </c>
    </row>
    <row r="406" spans="1:5" x14ac:dyDescent="0.25">
      <c r="A406">
        <v>404</v>
      </c>
      <c r="B406" t="s">
        <v>354</v>
      </c>
      <c r="C406" s="1">
        <f>100-((C$427-'Trunkerte data'!C406)*100/C$428)</f>
        <v>31.773049645390074</v>
      </c>
      <c r="D406" s="1">
        <f>100-('Indekserte data'!D$427-'Trunkerte data'!D406)*100/'Indekserte data'!D$428</f>
        <v>17.662451209080928</v>
      </c>
      <c r="E406" s="1">
        <f>100-(E$427-'Trunkerte data'!E406)*100/E$428</f>
        <v>42.053453156381281</v>
      </c>
    </row>
    <row r="407" spans="1:5" x14ac:dyDescent="0.25">
      <c r="A407">
        <v>405</v>
      </c>
      <c r="B407" t="s">
        <v>355</v>
      </c>
      <c r="C407" s="1">
        <f>100-((C$427-'Trunkerte data'!C407)*100/C$428)</f>
        <v>48.226950354609926</v>
      </c>
      <c r="D407" s="1">
        <f>100-('Indekserte data'!D$427-'Trunkerte data'!D407)*100/'Indekserte data'!D$428</f>
        <v>36.642747516605894</v>
      </c>
      <c r="E407" s="1">
        <f>100-(E$427-'Trunkerte data'!E407)*100/E$428</f>
        <v>36.788110709298167</v>
      </c>
    </row>
    <row r="408" spans="1:5" x14ac:dyDescent="0.25">
      <c r="A408">
        <v>406</v>
      </c>
      <c r="B408" t="s">
        <v>356</v>
      </c>
      <c r="C408" s="1">
        <f>100-((C$427-'Trunkerte data'!C408)*100/C$428)</f>
        <v>56.879432624113477</v>
      </c>
      <c r="D408" s="1">
        <f>100-('Indekserte data'!D$427-'Trunkerte data'!D408)*100/'Indekserte data'!D$428</f>
        <v>62.709581621726173</v>
      </c>
      <c r="E408" s="1">
        <f>100-(E$427-'Trunkerte data'!E408)*100/E$428</f>
        <v>48.889361611983702</v>
      </c>
    </row>
    <row r="409" spans="1:5" x14ac:dyDescent="0.25">
      <c r="A409">
        <v>407</v>
      </c>
      <c r="B409" t="s">
        <v>357</v>
      </c>
      <c r="C409" s="1">
        <f>100-((C$427-'Trunkerte data'!C409)*100/C$428)</f>
        <v>24.680851063829792</v>
      </c>
      <c r="D409" s="1">
        <f>100-('Indekserte data'!D$427-'Trunkerte data'!D409)*100/'Indekserte data'!D$428</f>
        <v>33.497474225460863</v>
      </c>
      <c r="E409" s="1">
        <f>100-(E$427-'Trunkerte data'!E409)*100/E$428</f>
        <v>33.60272842692865</v>
      </c>
    </row>
    <row r="410" spans="1:5" x14ac:dyDescent="0.25">
      <c r="A410">
        <v>408</v>
      </c>
      <c r="B410" t="s">
        <v>358</v>
      </c>
      <c r="C410" s="1">
        <f>100-((C$427-'Trunkerte data'!C410)*100/C$428)</f>
        <v>60.141843971631204</v>
      </c>
      <c r="D410" s="1">
        <f>100-('Indekserte data'!D$427-'Trunkerte data'!D410)*100/'Indekserte data'!D$428</f>
        <v>64.791642098284285</v>
      </c>
      <c r="E410" s="1">
        <f>100-(E$427-'Trunkerte data'!E410)*100/E$428</f>
        <v>68.349841871354101</v>
      </c>
    </row>
    <row r="411" spans="1:5" x14ac:dyDescent="0.25">
      <c r="A411">
        <v>409</v>
      </c>
      <c r="B411" t="s">
        <v>359</v>
      </c>
      <c r="C411" s="1">
        <f>100-((C$427-'Trunkerte data'!C411)*100/C$428)</f>
        <v>10.638297872340431</v>
      </c>
      <c r="D411" s="1">
        <f>100-('Indekserte data'!D$427-'Trunkerte data'!D411)*100/'Indekserte data'!D$428</f>
        <v>0</v>
      </c>
      <c r="E411" s="1">
        <f>100-(E$427-'Trunkerte data'!E411)*100/E$428</f>
        <v>16.560562863132105</v>
      </c>
    </row>
    <row r="412" spans="1:5" x14ac:dyDescent="0.25">
      <c r="A412">
        <v>410</v>
      </c>
      <c r="B412" t="s">
        <v>360</v>
      </c>
      <c r="C412" s="1">
        <f>100-((C$427-'Trunkerte data'!C412)*100/C$428)</f>
        <v>9.7872340425531945</v>
      </c>
      <c r="D412" s="1">
        <f>100-('Indekserte data'!D$427-'Trunkerte data'!D412)*100/'Indekserte data'!D$428</f>
        <v>42.69344933294002</v>
      </c>
      <c r="E412" s="1">
        <f>100-(E$427-'Trunkerte data'!E412)*100/E$428</f>
        <v>52.58891493743441</v>
      </c>
    </row>
    <row r="413" spans="1:5" x14ac:dyDescent="0.25">
      <c r="A413">
        <v>411</v>
      </c>
      <c r="B413" t="s">
        <v>361</v>
      </c>
      <c r="C413" s="1">
        <f>100-((C$427-'Trunkerte data'!C413)*100/C$428)</f>
        <v>21.98581560283688</v>
      </c>
      <c r="D413" s="1">
        <f>100-('Indekserte data'!D$427-'Trunkerte data'!D413)*100/'Indekserte data'!D$428</f>
        <v>22.174585673337234</v>
      </c>
      <c r="E413" s="1">
        <f>100-(E$427-'Trunkerte data'!E413)*100/E$428</f>
        <v>69.353543931330876</v>
      </c>
    </row>
    <row r="414" spans="1:5" x14ac:dyDescent="0.25">
      <c r="A414">
        <v>412</v>
      </c>
      <c r="B414" t="s">
        <v>362</v>
      </c>
      <c r="C414" s="1">
        <f>100-((C$427-'Trunkerte data'!C414)*100/C$428)</f>
        <v>15.319148936170208</v>
      </c>
      <c r="D414" s="1">
        <f>100-('Indekserte data'!D$427-'Trunkerte data'!D414)*100/'Indekserte data'!D$428</f>
        <v>15.961866552446764</v>
      </c>
      <c r="E414" s="1">
        <f>100-(E$427-'Trunkerte data'!E414)*100/E$428</f>
        <v>13.896165572520317</v>
      </c>
    </row>
    <row r="415" spans="1:5" x14ac:dyDescent="0.25">
      <c r="A415">
        <v>413</v>
      </c>
      <c r="B415" t="s">
        <v>363</v>
      </c>
      <c r="C415" s="1">
        <f>100-((C$427-'Trunkerte data'!C415)*100/C$428)</f>
        <v>33.758865248226954</v>
      </c>
      <c r="D415" s="1">
        <f>100-('Indekserte data'!D$427-'Trunkerte data'!D415)*100/'Indekserte data'!D$428</f>
        <v>36.70869971346854</v>
      </c>
      <c r="E415" s="1">
        <f>100-(E$427-'Trunkerte data'!E415)*100/E$428</f>
        <v>47.218583932516509</v>
      </c>
    </row>
    <row r="416" spans="1:5" x14ac:dyDescent="0.25">
      <c r="A416">
        <v>414</v>
      </c>
      <c r="B416" t="s">
        <v>364</v>
      </c>
      <c r="C416" s="1">
        <f>100-((C$427-'Trunkerte data'!C416)*100/C$428)</f>
        <v>34.60992907801419</v>
      </c>
      <c r="D416" s="1">
        <f>100-('Indekserte data'!D$427-'Trunkerte data'!D416)*100/'Indekserte data'!D$428</f>
        <v>26.322826272472241</v>
      </c>
      <c r="E416" s="1">
        <f>100-(E$427-'Trunkerte data'!E416)*100/E$428</f>
        <v>32.395648754818907</v>
      </c>
    </row>
    <row r="417" spans="1:5" x14ac:dyDescent="0.25">
      <c r="A417">
        <v>415</v>
      </c>
      <c r="B417" t="s">
        <v>365</v>
      </c>
      <c r="C417" s="1">
        <f>100-((C$427-'Trunkerte data'!C417)*100/C$428)</f>
        <v>36.170212765957444</v>
      </c>
      <c r="D417" s="1">
        <f>100-('Indekserte data'!D$427-'Trunkerte data'!D417)*100/'Indekserte data'!D$428</f>
        <v>21.706496716663082</v>
      </c>
      <c r="E417" s="1">
        <f>100-(E$427-'Trunkerte data'!E417)*100/E$428</f>
        <v>45.539881186028147</v>
      </c>
    </row>
    <row r="418" spans="1:5" x14ac:dyDescent="0.25">
      <c r="A418">
        <v>416</v>
      </c>
      <c r="B418" t="s">
        <v>366</v>
      </c>
      <c r="C418" s="1">
        <f>100-((C$427-'Trunkerte data'!C418)*100/C$428)</f>
        <v>20.99290780141844</v>
      </c>
      <c r="D418" s="1">
        <f>100-('Indekserte data'!D$427-'Trunkerte data'!D418)*100/'Indekserte data'!D$428</f>
        <v>31.074099436879365</v>
      </c>
      <c r="E418" s="1">
        <f>100-(E$427-'Trunkerte data'!E418)*100/E$428</f>
        <v>36.861340303962287</v>
      </c>
    </row>
    <row r="419" spans="1:5" x14ac:dyDescent="0.25">
      <c r="A419">
        <v>417</v>
      </c>
      <c r="B419" t="s">
        <v>367</v>
      </c>
      <c r="C419" s="1">
        <f>100-((C$427-'Trunkerte data'!C419)*100/C$428)</f>
        <v>15.886524822695037</v>
      </c>
      <c r="D419" s="1">
        <f>100-('Indekserte data'!D$427-'Trunkerte data'!D419)*100/'Indekserte data'!D$428</f>
        <v>55.080795026557844</v>
      </c>
      <c r="E419" s="1">
        <f>100-(E$427-'Trunkerte data'!E419)*100/E$428</f>
        <v>75.981916891713311</v>
      </c>
    </row>
    <row r="420" spans="1:5" x14ac:dyDescent="0.25">
      <c r="A420">
        <v>418</v>
      </c>
      <c r="B420" t="s">
        <v>368</v>
      </c>
      <c r="C420" s="1">
        <f>100-((C$427-'Trunkerte data'!C420)*100/C$428)</f>
        <v>19.00709219858156</v>
      </c>
      <c r="D420" s="1">
        <f>100-('Indekserte data'!D$427-'Trunkerte data'!D420)*100/'Indekserte data'!D$428</f>
        <v>15.896801348094684</v>
      </c>
      <c r="E420" s="1">
        <f>100-(E$427-'Trunkerte data'!E420)*100/E$428</f>
        <v>45.757367005950094</v>
      </c>
    </row>
    <row r="421" spans="1:5" x14ac:dyDescent="0.25">
      <c r="A421">
        <v>419</v>
      </c>
      <c r="B421" t="s">
        <v>369</v>
      </c>
      <c r="C421" s="1">
        <f>100-((C$427-'Trunkerte data'!C421)*100/C$428)</f>
        <v>26.241134751773046</v>
      </c>
      <c r="D421" s="1">
        <f>100-('Indekserte data'!D$427-'Trunkerte data'!D421)*100/'Indekserte data'!D$428</f>
        <v>30.416158815548499</v>
      </c>
      <c r="E421" s="1">
        <f>100-(E$427-'Trunkerte data'!E421)*100/E$428</f>
        <v>58.920525742092586</v>
      </c>
    </row>
    <row r="422" spans="1:5" x14ac:dyDescent="0.25">
      <c r="A422">
        <v>420</v>
      </c>
      <c r="B422" t="s">
        <v>370</v>
      </c>
      <c r="C422" s="1">
        <f>100-((C$427-'Trunkerte data'!C422)*100/C$428)</f>
        <v>25.39007092198581</v>
      </c>
      <c r="D422" s="1">
        <f>100-('Indekserte data'!D$427-'Trunkerte data'!D422)*100/'Indekserte data'!D$428</f>
        <v>52.564074677613831</v>
      </c>
      <c r="E422" s="1">
        <f>100-(E$427-'Trunkerte data'!E422)*100/E$428</f>
        <v>29.605855538766221</v>
      </c>
    </row>
    <row r="423" spans="1:5" x14ac:dyDescent="0.25">
      <c r="A423">
        <v>421</v>
      </c>
      <c r="B423" t="s">
        <v>371</v>
      </c>
      <c r="C423" s="1">
        <f>100-((C$427-'Trunkerte data'!C423)*100/C$428)</f>
        <v>35.886524822695037</v>
      </c>
      <c r="D423" s="1">
        <f>100-('Indekserte data'!D$427-'Trunkerte data'!D423)*100/'Indekserte data'!D$428</f>
        <v>51.910608508316287</v>
      </c>
      <c r="E423" s="1">
        <f>100-(E$427-'Trunkerte data'!E423)*100/E$428</f>
        <v>78.348713151865866</v>
      </c>
    </row>
    <row r="424" spans="1:5" x14ac:dyDescent="0.25">
      <c r="A424">
        <v>422</v>
      </c>
      <c r="B424" t="s">
        <v>372</v>
      </c>
      <c r="C424" s="1">
        <f>100-((C$427-'Trunkerte data'!C424)*100/C$428)</f>
        <v>48.368794326241137</v>
      </c>
      <c r="D424" s="1">
        <f>100-('Indekserte data'!D$427-'Trunkerte data'!D424)*100/'Indekserte data'!D$428</f>
        <v>52.32115895809509</v>
      </c>
      <c r="E424" s="1">
        <f>100-(E$427-'Trunkerte data'!E424)*100/E$428</f>
        <v>65.733076147199398</v>
      </c>
    </row>
    <row r="426" spans="1:5" x14ac:dyDescent="0.25">
      <c r="A426" s="7" t="s">
        <v>452</v>
      </c>
      <c r="B426" s="7"/>
      <c r="C426" s="7">
        <f>MINA(Trunkert[SSB-Ny])</f>
        <v>295</v>
      </c>
      <c r="D426" s="12">
        <f>MINA(Trunkert[befvekst10])</f>
        <v>-0.15826086956521734</v>
      </c>
      <c r="E426" s="11">
        <f>MINA(Trunkert[Syssvekst10])</f>
        <v>-0.26706328953136199</v>
      </c>
    </row>
    <row r="427" spans="1:5" x14ac:dyDescent="0.25">
      <c r="A427" s="7" t="s">
        <v>451</v>
      </c>
      <c r="B427" s="7"/>
      <c r="C427" s="12">
        <f>MAXA(Trunkert[SSB-Ny])</f>
        <v>1000</v>
      </c>
      <c r="D427" s="12">
        <f>MAXA(Trunkert[befvekst10])</f>
        <v>0.28701040402673728</v>
      </c>
      <c r="E427" s="11">
        <f>MAXA(Trunkert[Syssvekst10])</f>
        <v>0.33223516667200609</v>
      </c>
    </row>
    <row r="428" spans="1:5" x14ac:dyDescent="0.25">
      <c r="A428" s="7" t="s">
        <v>385</v>
      </c>
      <c r="B428" s="7"/>
      <c r="C428" s="7">
        <f t="shared" ref="C428:E428" si="0">C427-C426</f>
        <v>705</v>
      </c>
      <c r="D428" s="12">
        <f t="shared" si="0"/>
        <v>0.44527127359195462</v>
      </c>
      <c r="E428" s="11">
        <f t="shared" si="0"/>
        <v>0.59929845620336808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E430"/>
  <sheetViews>
    <sheetView workbookViewId="0">
      <selection activeCell="G101" sqref="G101"/>
    </sheetView>
  </sheetViews>
  <sheetFormatPr baseColWidth="10" defaultRowHeight="15" x14ac:dyDescent="0.25"/>
  <cols>
    <col min="1" max="2" width="12.28515625" customWidth="1"/>
    <col min="3" max="5" width="12.5703125" bestFit="1" customWidth="1"/>
  </cols>
  <sheetData>
    <row r="1" spans="1:5" x14ac:dyDescent="0.25">
      <c r="A1" s="9"/>
      <c r="B1" s="9"/>
      <c r="C1" s="23" t="s">
        <v>395</v>
      </c>
      <c r="D1" s="16" t="s">
        <v>396</v>
      </c>
      <c r="E1" s="15" t="s">
        <v>397</v>
      </c>
    </row>
    <row r="2" spans="1:5" x14ac:dyDescent="0.25">
      <c r="A2" t="s">
        <v>449</v>
      </c>
      <c r="B2" t="s">
        <v>0</v>
      </c>
      <c r="C2" t="s">
        <v>389</v>
      </c>
      <c r="D2" t="s">
        <v>387</v>
      </c>
      <c r="E2" t="s">
        <v>388</v>
      </c>
    </row>
    <row r="3" spans="1:5" x14ac:dyDescent="0.25">
      <c r="A3">
        <v>1</v>
      </c>
      <c r="B3" t="s">
        <v>1</v>
      </c>
      <c r="C3" s="2">
        <f>IF(Indikatorer!C3&gt;'Trunkerte data'!$C$427,'Trunkerte data'!$C$427,IF(Indikatorer!C3&lt;'Trunkerte data'!$C$426,'Trunkerte data'!$C$426,Indikatorer!C3))</f>
        <v>835</v>
      </c>
      <c r="D3" s="28">
        <f>IF(Indikatorer!D3&gt;'Trunkerte data'!$D$427,'Trunkerte data'!$D$427,IF(Indikatorer!D3&lt;'Trunkerte data'!$D$426,'Trunkerte data'!$D$426,Indikatorer!D3))</f>
        <v>0.10616130770612542</v>
      </c>
      <c r="E3" s="28">
        <f>IF(Indikatorer!E3&gt;'Trunkerte data'!$E$427,'Trunkerte data'!$E$427,IF(Indikatorer!E3&lt;'Trunkerte data'!$E$426,'Trunkerte data'!$E$426,Indikatorer!E3))</f>
        <v>1.4705882352941124E-2</v>
      </c>
    </row>
    <row r="4" spans="1:5" x14ac:dyDescent="0.25">
      <c r="A4">
        <v>2</v>
      </c>
      <c r="B4" t="s">
        <v>2</v>
      </c>
      <c r="C4" s="2">
        <f>IF(Indikatorer!C4&gt;'Trunkerte data'!$C$427,'Trunkerte data'!$C$427,IF(Indikatorer!C4&lt;'Trunkerte data'!$C$426,'Trunkerte data'!$C$426,Indikatorer!C4))</f>
        <v>925</v>
      </c>
      <c r="D4" s="28">
        <f>IF(Indikatorer!D4&gt;'Trunkerte data'!$D$427,'Trunkerte data'!$D$427,IF(Indikatorer!D4&lt;'Trunkerte data'!$D$426,'Trunkerte data'!$D$426,Indikatorer!D4))</f>
        <v>0.13180595816016494</v>
      </c>
      <c r="E4" s="28">
        <f>IF(Indikatorer!E4&gt;'Trunkerte data'!$E$427,'Trunkerte data'!$E$427,IF(Indikatorer!E4&lt;'Trunkerte data'!$E$426,'Trunkerte data'!$E$426,Indikatorer!E4))</f>
        <v>-8.203870264377211E-2</v>
      </c>
    </row>
    <row r="5" spans="1:5" x14ac:dyDescent="0.25">
      <c r="A5">
        <v>3</v>
      </c>
      <c r="B5" t="s">
        <v>3</v>
      </c>
      <c r="C5" s="2">
        <f>IF(Indikatorer!C5&gt;'Trunkerte data'!$C$427,'Trunkerte data'!$C$427,IF(Indikatorer!C5&lt;'Trunkerte data'!$C$426,'Trunkerte data'!$C$426,Indikatorer!C5))</f>
        <v>880</v>
      </c>
      <c r="D5" s="28">
        <f>IF(Indikatorer!D5&gt;'Trunkerte data'!$D$427,'Trunkerte data'!$D$427,IF(Indikatorer!D5&lt;'Trunkerte data'!$D$426,'Trunkerte data'!$D$426,Indikatorer!D5))</f>
        <v>8.9617140711165666E-2</v>
      </c>
      <c r="E5" s="28">
        <f>IF(Indikatorer!E5&gt;'Trunkerte data'!$E$427,'Trunkerte data'!$E$427,IF(Indikatorer!E5&lt;'Trunkerte data'!$E$426,'Trunkerte data'!$E$426,Indikatorer!E5))</f>
        <v>0.2092857778173085</v>
      </c>
    </row>
    <row r="6" spans="1:5" x14ac:dyDescent="0.25">
      <c r="A6">
        <v>4</v>
      </c>
      <c r="B6" t="s">
        <v>4</v>
      </c>
      <c r="C6" s="2">
        <f>IF(Indikatorer!C6&gt;'Trunkerte data'!$C$427,'Trunkerte data'!$C$427,IF(Indikatorer!C6&lt;'Trunkerte data'!$C$426,'Trunkerte data'!$C$426,Indikatorer!C6))</f>
        <v>874</v>
      </c>
      <c r="D6" s="28">
        <f>IF(Indikatorer!D6&gt;'Trunkerte data'!$D$427,'Trunkerte data'!$D$427,IF(Indikatorer!D6&lt;'Trunkerte data'!$D$426,'Trunkerte data'!$D$426,Indikatorer!D6))</f>
        <v>0.12376397323870569</v>
      </c>
      <c r="E6" s="28">
        <f>IF(Indikatorer!E6&gt;'Trunkerte data'!$E$427,'Trunkerte data'!$E$427,IF(Indikatorer!E6&lt;'Trunkerte data'!$E$426,'Trunkerte data'!$E$426,Indikatorer!E6))</f>
        <v>-6.4932767162066529E-2</v>
      </c>
    </row>
    <row r="7" spans="1:5" x14ac:dyDescent="0.25">
      <c r="A7">
        <v>5</v>
      </c>
      <c r="B7" t="s">
        <v>5</v>
      </c>
      <c r="C7" s="2">
        <f>IF(Indikatorer!C7&gt;'Trunkerte data'!$C$427,'Trunkerte data'!$C$427,IF(Indikatorer!C7&lt;'Trunkerte data'!$C$426,'Trunkerte data'!$C$426,Indikatorer!C7))</f>
        <v>720</v>
      </c>
      <c r="D7" s="28">
        <f>IF(Indikatorer!D7&gt;'Trunkerte data'!$D$427,'Trunkerte data'!$D$427,IF(Indikatorer!D7&lt;'Trunkerte data'!$D$426,'Trunkerte data'!$D$426,Indikatorer!D7))</f>
        <v>0.16417525773195885</v>
      </c>
      <c r="E7" s="28">
        <f>IF(Indikatorer!E7&gt;'Trunkerte data'!$E$427,'Trunkerte data'!$E$427,IF(Indikatorer!E7&lt;'Trunkerte data'!$E$426,'Trunkerte data'!$E$426,Indikatorer!E7))</f>
        <v>0.13511029411764697</v>
      </c>
    </row>
    <row r="8" spans="1:5" x14ac:dyDescent="0.25">
      <c r="A8">
        <v>6</v>
      </c>
      <c r="B8" t="s">
        <v>6</v>
      </c>
      <c r="C8" s="2">
        <f>IF(Indikatorer!C8&gt;'Trunkerte data'!$C$427,'Trunkerte data'!$C$427,IF(Indikatorer!C8&lt;'Trunkerte data'!$C$426,'Trunkerte data'!$C$426,Indikatorer!C8))</f>
        <v>649</v>
      </c>
      <c r="D8" s="28">
        <f>IF(Indikatorer!D8&gt;'Trunkerte data'!$D$427,'Trunkerte data'!$D$427,IF(Indikatorer!D8&lt;'Trunkerte data'!$D$426,'Trunkerte data'!$D$426,Indikatorer!D8))</f>
        <v>-1.3408609738884913E-2</v>
      </c>
      <c r="E8" s="28">
        <f>IF(Indikatorer!E8&gt;'Trunkerte data'!$E$427,'Trunkerte data'!$E$427,IF(Indikatorer!E8&lt;'Trunkerte data'!$E$426,'Trunkerte data'!$E$426,Indikatorer!E8))</f>
        <v>-4.6321525885558601E-2</v>
      </c>
    </row>
    <row r="9" spans="1:5" x14ac:dyDescent="0.25">
      <c r="A9">
        <v>7</v>
      </c>
      <c r="B9" t="s">
        <v>7</v>
      </c>
      <c r="C9" s="2">
        <f>IF(Indikatorer!C9&gt;'Trunkerte data'!$C$427,'Trunkerte data'!$C$427,IF(Indikatorer!C9&lt;'Trunkerte data'!$C$426,'Trunkerte data'!$C$426,Indikatorer!C9))</f>
        <v>737</v>
      </c>
      <c r="D9" s="28">
        <f>IF(Indikatorer!D9&gt;'Trunkerte data'!$D$427,'Trunkerte data'!$D$427,IF(Indikatorer!D9&lt;'Trunkerte data'!$D$426,'Trunkerte data'!$D$426,Indikatorer!D9))</f>
        <v>2.2746659084446952E-2</v>
      </c>
      <c r="E9" s="28">
        <f>IF(Indikatorer!E9&gt;'Trunkerte data'!$E$427,'Trunkerte data'!$E$427,IF(Indikatorer!E9&lt;'Trunkerte data'!$E$426,'Trunkerte data'!$E$426,Indikatorer!E9))</f>
        <v>-0.1212814645308925</v>
      </c>
    </row>
    <row r="10" spans="1:5" x14ac:dyDescent="0.25">
      <c r="A10">
        <v>8</v>
      </c>
      <c r="B10" t="s">
        <v>8</v>
      </c>
      <c r="C10" s="2">
        <f>IF(Indikatorer!C10&gt;'Trunkerte data'!$C$427,'Trunkerte data'!$C$427,IF(Indikatorer!C10&lt;'Trunkerte data'!$C$426,'Trunkerte data'!$C$426,Indikatorer!C10))</f>
        <v>661</v>
      </c>
      <c r="D10" s="28">
        <f>IF(Indikatorer!D10&gt;'Trunkerte data'!$D$427,'Trunkerte data'!$D$427,IF(Indikatorer!D10&lt;'Trunkerte data'!$D$426,'Trunkerte data'!$D$426,Indikatorer!D10))</f>
        <v>3.9453717754172946E-2</v>
      </c>
      <c r="E10" s="28">
        <f>IF(Indikatorer!E10&gt;'Trunkerte data'!$E$427,'Trunkerte data'!$E$427,IF(Indikatorer!E10&lt;'Trunkerte data'!$E$426,'Trunkerte data'!$E$426,Indikatorer!E10))</f>
        <v>0.14948453608247414</v>
      </c>
    </row>
    <row r="11" spans="1:5" x14ac:dyDescent="0.25">
      <c r="A11">
        <v>9</v>
      </c>
      <c r="B11" t="s">
        <v>9</v>
      </c>
      <c r="C11" s="2">
        <f>IF(Indikatorer!C11&gt;'Trunkerte data'!$C$427,'Trunkerte data'!$C$427,IF(Indikatorer!C11&lt;'Trunkerte data'!$C$426,'Trunkerte data'!$C$426,Indikatorer!C11))</f>
        <v>791</v>
      </c>
      <c r="D11" s="28">
        <f>IF(Indikatorer!D11&gt;'Trunkerte data'!$D$427,'Trunkerte data'!$D$427,IF(Indikatorer!D11&lt;'Trunkerte data'!$D$426,'Trunkerte data'!$D$426,Indikatorer!D11))</f>
        <v>7.4689627553063742E-2</v>
      </c>
      <c r="E11" s="28">
        <f>IF(Indikatorer!E11&gt;'Trunkerte data'!$E$427,'Trunkerte data'!$E$427,IF(Indikatorer!E11&lt;'Trunkerte data'!$E$426,'Trunkerte data'!$E$426,Indikatorer!E11))</f>
        <v>7.2563925362819637E-2</v>
      </c>
    </row>
    <row r="12" spans="1:5" x14ac:dyDescent="0.25">
      <c r="A12">
        <v>10</v>
      </c>
      <c r="B12" t="s">
        <v>10</v>
      </c>
      <c r="C12" s="2">
        <f>IF(Indikatorer!C12&gt;'Trunkerte data'!$C$427,'Trunkerte data'!$C$427,IF(Indikatorer!C12&lt;'Trunkerte data'!$C$426,'Trunkerte data'!$C$426,Indikatorer!C12))</f>
        <v>863</v>
      </c>
      <c r="D12" s="28">
        <f>IF(Indikatorer!D12&gt;'Trunkerte data'!$D$427,'Trunkerte data'!$D$427,IF(Indikatorer!D12&lt;'Trunkerte data'!$D$426,'Trunkerte data'!$D$426,Indikatorer!D12))</f>
        <v>0.16511721907841559</v>
      </c>
      <c r="E12" s="28">
        <f>IF(Indikatorer!E12&gt;'Trunkerte data'!$E$427,'Trunkerte data'!$E$427,IF(Indikatorer!E12&lt;'Trunkerte data'!$E$426,'Trunkerte data'!$E$426,Indikatorer!E12))</f>
        <v>2.3646873357856091E-2</v>
      </c>
    </row>
    <row r="13" spans="1:5" x14ac:dyDescent="0.25">
      <c r="A13">
        <v>11</v>
      </c>
      <c r="B13" t="s">
        <v>11</v>
      </c>
      <c r="C13" s="2">
        <f>IF(Indikatorer!C13&gt;'Trunkerte data'!$C$427,'Trunkerte data'!$C$427,IF(Indikatorer!C13&lt;'Trunkerte data'!$C$426,'Trunkerte data'!$C$426,Indikatorer!C13))</f>
        <v>886</v>
      </c>
      <c r="D13" s="28">
        <f>IF(Indikatorer!D13&gt;'Trunkerte data'!$D$427,'Trunkerte data'!$D$427,IF(Indikatorer!D13&lt;'Trunkerte data'!$D$426,'Trunkerte data'!$D$426,Indikatorer!D13))</f>
        <v>9.7075860143764459E-2</v>
      </c>
      <c r="E13" s="28">
        <f>IF(Indikatorer!E13&gt;'Trunkerte data'!$E$427,'Trunkerte data'!$E$427,IF(Indikatorer!E13&lt;'Trunkerte data'!$E$426,'Trunkerte data'!$E$426,Indikatorer!E13))</f>
        <v>-1.3977353149327687E-2</v>
      </c>
    </row>
    <row r="14" spans="1:5" x14ac:dyDescent="0.25">
      <c r="A14">
        <v>12</v>
      </c>
      <c r="B14" t="s">
        <v>12</v>
      </c>
      <c r="C14" s="2">
        <f>IF(Indikatorer!C14&gt;'Trunkerte data'!$C$427,'Trunkerte data'!$C$427,IF(Indikatorer!C14&lt;'Trunkerte data'!$C$426,'Trunkerte data'!$C$426,Indikatorer!C14))</f>
        <v>846</v>
      </c>
      <c r="D14" s="28">
        <f>IF(Indikatorer!D14&gt;'Trunkerte data'!$D$427,'Trunkerte data'!$D$427,IF(Indikatorer!D14&lt;'Trunkerte data'!$D$426,'Trunkerte data'!$D$426,Indikatorer!D14))</f>
        <v>0.10128415564352622</v>
      </c>
      <c r="E14" s="28">
        <f>IF(Indikatorer!E14&gt;'Trunkerte data'!$E$427,'Trunkerte data'!$E$427,IF(Indikatorer!E14&lt;'Trunkerte data'!$E$426,'Trunkerte data'!$E$426,Indikatorer!E14))</f>
        <v>-2.5251488400739097E-2</v>
      </c>
    </row>
    <row r="15" spans="1:5" x14ac:dyDescent="0.25">
      <c r="A15">
        <v>13</v>
      </c>
      <c r="B15" t="s">
        <v>13</v>
      </c>
      <c r="C15" s="2">
        <f>IF(Indikatorer!C15&gt;'Trunkerte data'!$C$427,'Trunkerte data'!$C$427,IF(Indikatorer!C15&lt;'Trunkerte data'!$C$426,'Trunkerte data'!$C$426,Indikatorer!C15))</f>
        <v>785</v>
      </c>
      <c r="D15" s="28">
        <f>IF(Indikatorer!D15&gt;'Trunkerte data'!$D$427,'Trunkerte data'!$D$427,IF(Indikatorer!D15&lt;'Trunkerte data'!$D$426,'Trunkerte data'!$D$426,Indikatorer!D15))</f>
        <v>0.10840902431878119</v>
      </c>
      <c r="E15" s="28">
        <f>IF(Indikatorer!E15&gt;'Trunkerte data'!$E$427,'Trunkerte data'!$E$427,IF(Indikatorer!E15&lt;'Trunkerte data'!$E$426,'Trunkerte data'!$E$426,Indikatorer!E15))</f>
        <v>2.5210084033613356E-2</v>
      </c>
    </row>
    <row r="16" spans="1:5" x14ac:dyDescent="0.25">
      <c r="A16">
        <v>14</v>
      </c>
      <c r="B16" t="s">
        <v>14</v>
      </c>
      <c r="C16" s="2">
        <f>IF(Indikatorer!C16&gt;'Trunkerte data'!$C$427,'Trunkerte data'!$C$427,IF(Indikatorer!C16&lt;'Trunkerte data'!$C$426,'Trunkerte data'!$C$426,Indikatorer!C16))</f>
        <v>787</v>
      </c>
      <c r="D16" s="28">
        <f>IF(Indikatorer!D16&gt;'Trunkerte data'!$D$427,'Trunkerte data'!$D$427,IF(Indikatorer!D16&lt;'Trunkerte data'!$D$426,'Trunkerte data'!$D$426,Indikatorer!D16))</f>
        <v>0.10029617662897139</v>
      </c>
      <c r="E16" s="28">
        <f>IF(Indikatorer!E16&gt;'Trunkerte data'!$E$427,'Trunkerte data'!$E$427,IF(Indikatorer!E16&lt;'Trunkerte data'!$E$426,'Trunkerte data'!$E$426,Indikatorer!E16))</f>
        <v>-6.2044950933839771E-2</v>
      </c>
    </row>
    <row r="17" spans="1:5" x14ac:dyDescent="0.25">
      <c r="A17">
        <v>15</v>
      </c>
      <c r="B17" t="s">
        <v>15</v>
      </c>
      <c r="C17" s="2">
        <f>IF(Indikatorer!C17&gt;'Trunkerte data'!$C$427,'Trunkerte data'!$C$427,IF(Indikatorer!C17&lt;'Trunkerte data'!$C$426,'Trunkerte data'!$C$426,Indikatorer!C17))</f>
        <v>835</v>
      </c>
      <c r="D17" s="28">
        <f>IF(Indikatorer!D17&gt;'Trunkerte data'!$D$427,'Trunkerte data'!$D$427,IF(Indikatorer!D17&lt;'Trunkerte data'!$D$426,'Trunkerte data'!$D$426,Indikatorer!D17))</f>
        <v>0.11181244364292153</v>
      </c>
      <c r="E17" s="28">
        <f>IF(Indikatorer!E17&gt;'Trunkerte data'!$E$427,'Trunkerte data'!$E$427,IF(Indikatorer!E17&lt;'Trunkerte data'!$E$426,'Trunkerte data'!$E$426,Indikatorer!E17))</f>
        <v>0.21223628691983132</v>
      </c>
    </row>
    <row r="18" spans="1:5" x14ac:dyDescent="0.25">
      <c r="A18">
        <v>16</v>
      </c>
      <c r="B18" t="s">
        <v>16</v>
      </c>
      <c r="C18" s="2">
        <f>IF(Indikatorer!C18&gt;'Trunkerte data'!$C$427,'Trunkerte data'!$C$427,IF(Indikatorer!C18&lt;'Trunkerte data'!$C$426,'Trunkerte data'!$C$426,Indikatorer!C18))</f>
        <v>883</v>
      </c>
      <c r="D18" s="28">
        <f>IF(Indikatorer!D18&gt;'Trunkerte data'!$D$427,'Trunkerte data'!$D$427,IF(Indikatorer!D18&lt;'Trunkerte data'!$D$426,'Trunkerte data'!$D$426,Indikatorer!D18))</f>
        <v>0.13787123347062646</v>
      </c>
      <c r="E18" s="28">
        <f>IF(Indikatorer!E18&gt;'Trunkerte data'!$E$427,'Trunkerte data'!$E$427,IF(Indikatorer!E18&lt;'Trunkerte data'!$E$426,'Trunkerte data'!$E$426,Indikatorer!E18))</f>
        <v>0.13830211239537671</v>
      </c>
    </row>
    <row r="19" spans="1:5" x14ac:dyDescent="0.25">
      <c r="A19">
        <v>17</v>
      </c>
      <c r="B19" t="s">
        <v>17</v>
      </c>
      <c r="C19" s="2">
        <f>IF(Indikatorer!C19&gt;'Trunkerte data'!$C$427,'Trunkerte data'!$C$427,IF(Indikatorer!C19&lt;'Trunkerte data'!$C$426,'Trunkerte data'!$C$426,Indikatorer!C19))</f>
        <v>817</v>
      </c>
      <c r="D19" s="28">
        <f>IF(Indikatorer!D19&gt;'Trunkerte data'!$D$427,'Trunkerte data'!$D$427,IF(Indikatorer!D19&lt;'Trunkerte data'!$D$426,'Trunkerte data'!$D$426,Indikatorer!D19))</f>
        <v>0.28492292870905578</v>
      </c>
      <c r="E19" s="28">
        <f>IF(Indikatorer!E19&gt;'Trunkerte data'!$E$427,'Trunkerte data'!$E$427,IF(Indikatorer!E19&lt;'Trunkerte data'!$E$426,'Trunkerte data'!$E$426,Indikatorer!E19))</f>
        <v>0.31031220435193951</v>
      </c>
    </row>
    <row r="20" spans="1:5" x14ac:dyDescent="0.25">
      <c r="A20">
        <v>18</v>
      </c>
      <c r="B20" t="s">
        <v>18</v>
      </c>
      <c r="C20" s="2">
        <f>IF(Indikatorer!C20&gt;'Trunkerte data'!$C$427,'Trunkerte data'!$C$427,IF(Indikatorer!C20&lt;'Trunkerte data'!$C$426,'Trunkerte data'!$C$426,Indikatorer!C20))</f>
        <v>843</v>
      </c>
      <c r="D20" s="28">
        <f>IF(Indikatorer!D20&gt;'Trunkerte data'!$D$427,'Trunkerte data'!$D$427,IF(Indikatorer!D20&lt;'Trunkerte data'!$D$426,'Trunkerte data'!$D$426,Indikatorer!D20))</f>
        <v>0.21384884228920931</v>
      </c>
      <c r="E20" s="28">
        <f>IF(Indikatorer!E20&gt;'Trunkerte data'!$E$427,'Trunkerte data'!$E$427,IF(Indikatorer!E20&lt;'Trunkerte data'!$E$426,'Trunkerte data'!$E$426,Indikatorer!E20))</f>
        <v>0.14299153339604898</v>
      </c>
    </row>
    <row r="21" spans="1:5" x14ac:dyDescent="0.25">
      <c r="A21">
        <v>19</v>
      </c>
      <c r="B21" t="s">
        <v>19</v>
      </c>
      <c r="C21" s="2">
        <f>IF(Indikatorer!C21&gt;'Trunkerte data'!$C$427,'Trunkerte data'!$C$427,IF(Indikatorer!C21&lt;'Trunkerte data'!$C$426,'Trunkerte data'!$C$426,Indikatorer!C21))</f>
        <v>873</v>
      </c>
      <c r="D21" s="28">
        <f>IF(Indikatorer!D21&gt;'Trunkerte data'!$D$427,'Trunkerte data'!$D$427,IF(Indikatorer!D21&lt;'Trunkerte data'!$D$426,'Trunkerte data'!$D$426,Indikatorer!D21))</f>
        <v>0.28134784553451619</v>
      </c>
      <c r="E21" s="28">
        <f>IF(Indikatorer!E21&gt;'Trunkerte data'!$E$427,'Trunkerte data'!$E$427,IF(Indikatorer!E21&lt;'Trunkerte data'!$E$426,'Trunkerte data'!$E$426,Indikatorer!E21))</f>
        <v>0.33223516667200609</v>
      </c>
    </row>
    <row r="22" spans="1:5" x14ac:dyDescent="0.25">
      <c r="A22">
        <v>20</v>
      </c>
      <c r="B22" t="s">
        <v>20</v>
      </c>
      <c r="C22" s="2">
        <f>IF(Indikatorer!C22&gt;'Trunkerte data'!$C$427,'Trunkerte data'!$C$427,IF(Indikatorer!C22&lt;'Trunkerte data'!$C$426,'Trunkerte data'!$C$426,Indikatorer!C22))</f>
        <v>920</v>
      </c>
      <c r="D22" s="28">
        <f>IF(Indikatorer!D22&gt;'Trunkerte data'!$D$427,'Trunkerte data'!$D$427,IF(Indikatorer!D22&lt;'Trunkerte data'!$D$426,'Trunkerte data'!$D$426,Indikatorer!D22))</f>
        <v>0.12665614563071159</v>
      </c>
      <c r="E22" s="28">
        <f>IF(Indikatorer!E22&gt;'Trunkerte data'!$E$427,'Trunkerte data'!$E$427,IF(Indikatorer!E22&lt;'Trunkerte data'!$E$426,'Trunkerte data'!$E$426,Indikatorer!E22))</f>
        <v>0.19448959687906364</v>
      </c>
    </row>
    <row r="23" spans="1:5" x14ac:dyDescent="0.25">
      <c r="A23">
        <v>21</v>
      </c>
      <c r="B23" t="s">
        <v>21</v>
      </c>
      <c r="C23" s="2">
        <f>IF(Indikatorer!C23&gt;'Trunkerte data'!$C$427,'Trunkerte data'!$C$427,IF(Indikatorer!C23&lt;'Trunkerte data'!$C$426,'Trunkerte data'!$C$426,Indikatorer!C23))</f>
        <v>896</v>
      </c>
      <c r="D23" s="28">
        <f>IF(Indikatorer!D23&gt;'Trunkerte data'!$D$427,'Trunkerte data'!$D$427,IF(Indikatorer!D23&lt;'Trunkerte data'!$D$426,'Trunkerte data'!$D$426,Indikatorer!D23))</f>
        <v>0.28701040402673728</v>
      </c>
      <c r="E23" s="28">
        <f>IF(Indikatorer!E23&gt;'Trunkerte data'!$E$427,'Trunkerte data'!$E$427,IF(Indikatorer!E23&lt;'Trunkerte data'!$E$426,'Trunkerte data'!$E$426,Indikatorer!E23))</f>
        <v>0.25714285714285712</v>
      </c>
    </row>
    <row r="24" spans="1:5" x14ac:dyDescent="0.25">
      <c r="A24">
        <v>22</v>
      </c>
      <c r="B24" t="s">
        <v>22</v>
      </c>
      <c r="C24" s="2">
        <f>IF(Indikatorer!C24&gt;'Trunkerte data'!$C$427,'Trunkerte data'!$C$427,IF(Indikatorer!C24&lt;'Trunkerte data'!$C$426,'Trunkerte data'!$C$426,Indikatorer!C24))</f>
        <v>906</v>
      </c>
      <c r="D24" s="28">
        <f>IF(Indikatorer!D24&gt;'Trunkerte data'!$D$427,'Trunkerte data'!$D$427,IF(Indikatorer!D24&lt;'Trunkerte data'!$D$426,'Trunkerte data'!$D$426,Indikatorer!D24))</f>
        <v>0.13340532757379409</v>
      </c>
      <c r="E24" s="28">
        <f>IF(Indikatorer!E24&gt;'Trunkerte data'!$E$427,'Trunkerte data'!$E$427,IF(Indikatorer!E24&lt;'Trunkerte data'!$E$426,'Trunkerte data'!$E$426,Indikatorer!E24))</f>
        <v>0.16403061224489801</v>
      </c>
    </row>
    <row r="25" spans="1:5" x14ac:dyDescent="0.25">
      <c r="A25">
        <v>23</v>
      </c>
      <c r="B25" t="s">
        <v>23</v>
      </c>
      <c r="C25" s="2">
        <f>IF(Indikatorer!C25&gt;'Trunkerte data'!$C$427,'Trunkerte data'!$C$427,IF(Indikatorer!C25&lt;'Trunkerte data'!$C$426,'Trunkerte data'!$C$426,Indikatorer!C25))</f>
        <v>844</v>
      </c>
      <c r="D25" s="28">
        <f>IF(Indikatorer!D25&gt;'Trunkerte data'!$D$427,'Trunkerte data'!$D$427,IF(Indikatorer!D25&lt;'Trunkerte data'!$D$426,'Trunkerte data'!$D$426,Indikatorer!D25))</f>
        <v>0.12375677446250966</v>
      </c>
      <c r="E25" s="28">
        <f>IF(Indikatorer!E25&gt;'Trunkerte data'!$E$427,'Trunkerte data'!$E$427,IF(Indikatorer!E25&lt;'Trunkerte data'!$E$426,'Trunkerte data'!$E$426,Indikatorer!E25))</f>
        <v>8.9468779123951458E-2</v>
      </c>
    </row>
    <row r="26" spans="1:5" x14ac:dyDescent="0.25">
      <c r="A26">
        <v>24</v>
      </c>
      <c r="B26" t="s">
        <v>24</v>
      </c>
      <c r="C26" s="2">
        <f>IF(Indikatorer!C26&gt;'Trunkerte data'!$C$427,'Trunkerte data'!$C$427,IF(Indikatorer!C26&lt;'Trunkerte data'!$C$426,'Trunkerte data'!$C$426,Indikatorer!C26))</f>
        <v>928</v>
      </c>
      <c r="D26" s="28">
        <f>IF(Indikatorer!D26&gt;'Trunkerte data'!$D$427,'Trunkerte data'!$D$427,IF(Indikatorer!D26&lt;'Trunkerte data'!$D$426,'Trunkerte data'!$D$426,Indikatorer!D26))</f>
        <v>0.124828074855166</v>
      </c>
      <c r="E26" s="28">
        <f>IF(Indikatorer!E26&gt;'Trunkerte data'!$E$427,'Trunkerte data'!$E$427,IF(Indikatorer!E26&lt;'Trunkerte data'!$E$426,'Trunkerte data'!$E$426,Indikatorer!E26))</f>
        <v>8.9615772375938096E-2</v>
      </c>
    </row>
    <row r="27" spans="1:5" x14ac:dyDescent="0.25">
      <c r="A27">
        <v>25</v>
      </c>
      <c r="B27" t="s">
        <v>25</v>
      </c>
      <c r="C27" s="2">
        <f>IF(Indikatorer!C27&gt;'Trunkerte data'!$C$427,'Trunkerte data'!$C$427,IF(Indikatorer!C27&lt;'Trunkerte data'!$C$426,'Trunkerte data'!$C$426,Indikatorer!C27))</f>
        <v>967</v>
      </c>
      <c r="D27" s="28">
        <f>IF(Indikatorer!D27&gt;'Trunkerte data'!$D$427,'Trunkerte data'!$D$427,IF(Indikatorer!D27&lt;'Trunkerte data'!$D$426,'Trunkerte data'!$D$426,Indikatorer!D27))</f>
        <v>0.15969027045225004</v>
      </c>
      <c r="E27" s="28">
        <f>IF(Indikatorer!E27&gt;'Trunkerte data'!$E$427,'Trunkerte data'!$E$427,IF(Indikatorer!E27&lt;'Trunkerte data'!$E$426,'Trunkerte data'!$E$426,Indikatorer!E27))</f>
        <v>0.11036625761065011</v>
      </c>
    </row>
    <row r="28" spans="1:5" x14ac:dyDescent="0.25">
      <c r="A28">
        <v>26</v>
      </c>
      <c r="B28" t="s">
        <v>26</v>
      </c>
      <c r="C28" s="2">
        <f>IF(Indikatorer!C28&gt;'Trunkerte data'!$C$427,'Trunkerte data'!$C$427,IF(Indikatorer!C28&lt;'Trunkerte data'!$C$426,'Trunkerte data'!$C$426,Indikatorer!C28))</f>
        <v>931</v>
      </c>
      <c r="D28" s="28">
        <f>IF(Indikatorer!D28&gt;'Trunkerte data'!$D$427,'Trunkerte data'!$D$427,IF(Indikatorer!D28&lt;'Trunkerte data'!$D$426,'Trunkerte data'!$D$426,Indikatorer!D28))</f>
        <v>0.16416395326565802</v>
      </c>
      <c r="E28" s="28">
        <f>IF(Indikatorer!E28&gt;'Trunkerte data'!$E$427,'Trunkerte data'!$E$427,IF(Indikatorer!E28&lt;'Trunkerte data'!$E$426,'Trunkerte data'!$E$426,Indikatorer!E28))</f>
        <v>0.10651379195746102</v>
      </c>
    </row>
    <row r="29" spans="1:5" x14ac:dyDescent="0.25">
      <c r="A29">
        <v>27</v>
      </c>
      <c r="B29" t="s">
        <v>27</v>
      </c>
      <c r="C29" s="2">
        <f>IF(Indikatorer!C29&gt;'Trunkerte data'!$C$427,'Trunkerte data'!$C$427,IF(Indikatorer!C29&lt;'Trunkerte data'!$C$426,'Trunkerte data'!$C$426,Indikatorer!C29))</f>
        <v>793</v>
      </c>
      <c r="D29" s="28">
        <f>IF(Indikatorer!D29&gt;'Trunkerte data'!$D$427,'Trunkerte data'!$D$427,IF(Indikatorer!D29&lt;'Trunkerte data'!$D$426,'Trunkerte data'!$D$426,Indikatorer!D29))</f>
        <v>0.18951939353794067</v>
      </c>
      <c r="E29" s="28">
        <f>IF(Indikatorer!E29&gt;'Trunkerte data'!$E$427,'Trunkerte data'!$E$427,IF(Indikatorer!E29&lt;'Trunkerte data'!$E$426,'Trunkerte data'!$E$426,Indikatorer!E29))</f>
        <v>8.3041191936897407E-2</v>
      </c>
    </row>
    <row r="30" spans="1:5" x14ac:dyDescent="0.25">
      <c r="A30">
        <v>28</v>
      </c>
      <c r="B30" t="s">
        <v>28</v>
      </c>
      <c r="C30" s="2">
        <f>IF(Indikatorer!C30&gt;'Trunkerte data'!$C$427,'Trunkerte data'!$C$427,IF(Indikatorer!C30&lt;'Trunkerte data'!$C$426,'Trunkerte data'!$C$426,Indikatorer!C30))</f>
        <v>865</v>
      </c>
      <c r="D30" s="28">
        <f>IF(Indikatorer!D30&gt;'Trunkerte data'!$D$427,'Trunkerte data'!$D$427,IF(Indikatorer!D30&lt;'Trunkerte data'!$D$426,'Trunkerte data'!$D$426,Indikatorer!D30))</f>
        <v>0.27942348084305069</v>
      </c>
      <c r="E30" s="28">
        <f>IF(Indikatorer!E30&gt;'Trunkerte data'!$E$427,'Trunkerte data'!$E$427,IF(Indikatorer!E30&lt;'Trunkerte data'!$E$426,'Trunkerte data'!$E$426,Indikatorer!E30))</f>
        <v>0.33223516667200609</v>
      </c>
    </row>
    <row r="31" spans="1:5" x14ac:dyDescent="0.25">
      <c r="A31">
        <v>29</v>
      </c>
      <c r="B31" t="s">
        <v>29</v>
      </c>
      <c r="C31" s="2">
        <f>IF(Indikatorer!C31&gt;'Trunkerte data'!$C$427,'Trunkerte data'!$C$427,IF(Indikatorer!C31&lt;'Trunkerte data'!$C$426,'Trunkerte data'!$C$426,Indikatorer!C31))</f>
        <v>876</v>
      </c>
      <c r="D31" s="28">
        <f>IF(Indikatorer!D31&gt;'Trunkerte data'!$D$427,'Trunkerte data'!$D$427,IF(Indikatorer!D31&lt;'Trunkerte data'!$D$426,'Trunkerte data'!$D$426,Indikatorer!D31))</f>
        <v>0.1792019593836105</v>
      </c>
      <c r="E31" s="28">
        <f>IF(Indikatorer!E31&gt;'Trunkerte data'!$E$427,'Trunkerte data'!$E$427,IF(Indikatorer!E31&lt;'Trunkerte data'!$E$426,'Trunkerte data'!$E$426,Indikatorer!E31))</f>
        <v>0.19709634843818735</v>
      </c>
    </row>
    <row r="32" spans="1:5" x14ac:dyDescent="0.25">
      <c r="A32">
        <v>30</v>
      </c>
      <c r="B32" t="s">
        <v>30</v>
      </c>
      <c r="C32" s="2">
        <f>IF(Indikatorer!C32&gt;'Trunkerte data'!$C$427,'Trunkerte data'!$C$427,IF(Indikatorer!C32&lt;'Trunkerte data'!$C$426,'Trunkerte data'!$C$426,Indikatorer!C32))</f>
        <v>937</v>
      </c>
      <c r="D32" s="28">
        <f>IF(Indikatorer!D32&gt;'Trunkerte data'!$D$427,'Trunkerte data'!$D$427,IF(Indikatorer!D32&lt;'Trunkerte data'!$D$426,'Trunkerte data'!$D$426,Indikatorer!D32))</f>
        <v>0.17713451068915154</v>
      </c>
      <c r="E32" s="28">
        <f>IF(Indikatorer!E32&gt;'Trunkerte data'!$E$427,'Trunkerte data'!$E$427,IF(Indikatorer!E32&lt;'Trunkerte data'!$E$426,'Trunkerte data'!$E$426,Indikatorer!E32))</f>
        <v>0.1791975068172964</v>
      </c>
    </row>
    <row r="33" spans="1:5" x14ac:dyDescent="0.25">
      <c r="A33">
        <v>31</v>
      </c>
      <c r="B33" t="s">
        <v>31</v>
      </c>
      <c r="C33" s="2">
        <f>IF(Indikatorer!C33&gt;'Trunkerte data'!$C$427,'Trunkerte data'!$C$427,IF(Indikatorer!C33&lt;'Trunkerte data'!$C$426,'Trunkerte data'!$C$426,Indikatorer!C33))</f>
        <v>814</v>
      </c>
      <c r="D33" s="28">
        <f>IF(Indikatorer!D33&gt;'Trunkerte data'!$D$427,'Trunkerte data'!$D$427,IF(Indikatorer!D33&lt;'Trunkerte data'!$D$426,'Trunkerte data'!$D$426,Indikatorer!D33))</f>
        <v>0.13115942028985517</v>
      </c>
      <c r="E33" s="28">
        <f>IF(Indikatorer!E33&gt;'Trunkerte data'!$E$427,'Trunkerte data'!$E$427,IF(Indikatorer!E33&lt;'Trunkerte data'!$E$426,'Trunkerte data'!$E$426,Indikatorer!E33))</f>
        <v>0.19298245614035081</v>
      </c>
    </row>
    <row r="34" spans="1:5" x14ac:dyDescent="0.25">
      <c r="A34">
        <v>32</v>
      </c>
      <c r="B34" t="s">
        <v>32</v>
      </c>
      <c r="C34" s="2">
        <f>IF(Indikatorer!C34&gt;'Trunkerte data'!$C$427,'Trunkerte data'!$C$427,IF(Indikatorer!C34&lt;'Trunkerte data'!$C$426,'Trunkerte data'!$C$426,Indikatorer!C34))</f>
        <v>971</v>
      </c>
      <c r="D34" s="28">
        <f>IF(Indikatorer!D34&gt;'Trunkerte data'!$D$427,'Trunkerte data'!$D$427,IF(Indikatorer!D34&lt;'Trunkerte data'!$D$426,'Trunkerte data'!$D$426,Indikatorer!D34))</f>
        <v>0.19260322014984865</v>
      </c>
      <c r="E34" s="28">
        <f>IF(Indikatorer!E34&gt;'Trunkerte data'!$E$427,'Trunkerte data'!$E$427,IF(Indikatorer!E34&lt;'Trunkerte data'!$E$426,'Trunkerte data'!$E$426,Indikatorer!E34))</f>
        <v>0.28352612177450109</v>
      </c>
    </row>
    <row r="35" spans="1:5" x14ac:dyDescent="0.25">
      <c r="A35">
        <v>33</v>
      </c>
      <c r="B35" t="s">
        <v>33</v>
      </c>
      <c r="C35" s="2">
        <f>IF(Indikatorer!C35&gt;'Trunkerte data'!$C$427,'Trunkerte data'!$C$427,IF(Indikatorer!C35&lt;'Trunkerte data'!$C$426,'Trunkerte data'!$C$426,Indikatorer!C35))</f>
        <v>968</v>
      </c>
      <c r="D35" s="28">
        <f>IF(Indikatorer!D35&gt;'Trunkerte data'!$D$427,'Trunkerte data'!$D$427,IF(Indikatorer!D35&lt;'Trunkerte data'!$D$426,'Trunkerte data'!$D$426,Indikatorer!D35))</f>
        <v>0.1951454786100455</v>
      </c>
      <c r="E35" s="28">
        <f>IF(Indikatorer!E35&gt;'Trunkerte data'!$E$427,'Trunkerte data'!$E$427,IF(Indikatorer!E35&lt;'Trunkerte data'!$E$426,'Trunkerte data'!$E$426,Indikatorer!E35))</f>
        <v>0.17747150594131433</v>
      </c>
    </row>
    <row r="36" spans="1:5" x14ac:dyDescent="0.25">
      <c r="A36">
        <v>34</v>
      </c>
      <c r="B36" t="s">
        <v>34</v>
      </c>
      <c r="C36" s="2">
        <f>IF(Indikatorer!C36&gt;'Trunkerte data'!$C$427,'Trunkerte data'!$C$427,IF(Indikatorer!C36&lt;'Trunkerte data'!$C$426,'Trunkerte data'!$C$426,Indikatorer!C36))</f>
        <v>888</v>
      </c>
      <c r="D36" s="28">
        <f>IF(Indikatorer!D36&gt;'Trunkerte data'!$D$427,'Trunkerte data'!$D$427,IF(Indikatorer!D36&lt;'Trunkerte data'!$D$426,'Trunkerte data'!$D$426,Indikatorer!D36))</f>
        <v>0.16251001602564097</v>
      </c>
      <c r="E36" s="28">
        <f>IF(Indikatorer!E36&gt;'Trunkerte data'!$E$427,'Trunkerte data'!$E$427,IF(Indikatorer!E36&lt;'Trunkerte data'!$E$426,'Trunkerte data'!$E$426,Indikatorer!E36))</f>
        <v>0.11484439548333802</v>
      </c>
    </row>
    <row r="37" spans="1:5" x14ac:dyDescent="0.25">
      <c r="A37">
        <v>35</v>
      </c>
      <c r="B37" t="s">
        <v>35</v>
      </c>
      <c r="C37" s="2">
        <f>IF(Indikatorer!C37&gt;'Trunkerte data'!$C$427,'Trunkerte data'!$C$427,IF(Indikatorer!C37&lt;'Trunkerte data'!$C$426,'Trunkerte data'!$C$426,Indikatorer!C37))</f>
        <v>881</v>
      </c>
      <c r="D37" s="28">
        <f>IF(Indikatorer!D37&gt;'Trunkerte data'!$D$427,'Trunkerte data'!$D$427,IF(Indikatorer!D37&lt;'Trunkerte data'!$D$426,'Trunkerte data'!$D$426,Indikatorer!D37))</f>
        <v>0.22286568279469465</v>
      </c>
      <c r="E37" s="28">
        <f>IF(Indikatorer!E37&gt;'Trunkerte data'!$E$427,'Trunkerte data'!$E$427,IF(Indikatorer!E37&lt;'Trunkerte data'!$E$426,'Trunkerte data'!$E$426,Indikatorer!E37))</f>
        <v>0.18333333333333335</v>
      </c>
    </row>
    <row r="38" spans="1:5" x14ac:dyDescent="0.25">
      <c r="A38">
        <v>36</v>
      </c>
      <c r="B38" t="s">
        <v>36</v>
      </c>
      <c r="C38" s="2">
        <f>IF(Indikatorer!C38&gt;'Trunkerte data'!$C$427,'Trunkerte data'!$C$427,IF(Indikatorer!C38&lt;'Trunkerte data'!$C$426,'Trunkerte data'!$C$426,Indikatorer!C38))</f>
        <v>903</v>
      </c>
      <c r="D38" s="28">
        <f>IF(Indikatorer!D38&gt;'Trunkerte data'!$D$427,'Trunkerte data'!$D$427,IF(Indikatorer!D38&lt;'Trunkerte data'!$D$426,'Trunkerte data'!$D$426,Indikatorer!D38))</f>
        <v>0.28701040402673728</v>
      </c>
      <c r="E38" s="28">
        <f>IF(Indikatorer!E38&gt;'Trunkerte data'!$E$427,'Trunkerte data'!$E$427,IF(Indikatorer!E38&lt;'Trunkerte data'!$E$426,'Trunkerte data'!$E$426,Indikatorer!E38))</f>
        <v>0.27147629256618644</v>
      </c>
    </row>
    <row r="39" spans="1:5" x14ac:dyDescent="0.25">
      <c r="A39">
        <v>37</v>
      </c>
      <c r="B39" t="s">
        <v>37</v>
      </c>
      <c r="C39" s="2">
        <f>IF(Indikatorer!C39&gt;'Trunkerte data'!$C$427,'Trunkerte data'!$C$427,IF(Indikatorer!C39&lt;'Trunkerte data'!$C$426,'Trunkerte data'!$C$426,Indikatorer!C39))</f>
        <v>813</v>
      </c>
      <c r="D39" s="28">
        <f>IF(Indikatorer!D39&gt;'Trunkerte data'!$D$427,'Trunkerte data'!$D$427,IF(Indikatorer!D39&lt;'Trunkerte data'!$D$426,'Trunkerte data'!$D$426,Indikatorer!D39))</f>
        <v>0.16587079422580819</v>
      </c>
      <c r="E39" s="28">
        <f>IF(Indikatorer!E39&gt;'Trunkerte data'!$E$427,'Trunkerte data'!$E$427,IF(Indikatorer!E39&lt;'Trunkerte data'!$E$426,'Trunkerte data'!$E$426,Indikatorer!E39))</f>
        <v>0.13299333071792852</v>
      </c>
    </row>
    <row r="40" spans="1:5" x14ac:dyDescent="0.25">
      <c r="A40">
        <v>38</v>
      </c>
      <c r="B40" t="s">
        <v>38</v>
      </c>
      <c r="C40" s="2">
        <f>IF(Indikatorer!C40&gt;'Trunkerte data'!$C$427,'Trunkerte data'!$C$427,IF(Indikatorer!C40&lt;'Trunkerte data'!$C$426,'Trunkerte data'!$C$426,Indikatorer!C40))</f>
        <v>840</v>
      </c>
      <c r="D40" s="28">
        <f>IF(Indikatorer!D40&gt;'Trunkerte data'!$D$427,'Trunkerte data'!$D$427,IF(Indikatorer!D40&lt;'Trunkerte data'!$D$426,'Trunkerte data'!$D$426,Indikatorer!D40))</f>
        <v>0.26280128271438907</v>
      </c>
      <c r="E40" s="28">
        <f>IF(Indikatorer!E40&gt;'Trunkerte data'!$E$427,'Trunkerte data'!$E$427,IF(Indikatorer!E40&lt;'Trunkerte data'!$E$426,'Trunkerte data'!$E$426,Indikatorer!E40))</f>
        <v>6.5438373570521069E-2</v>
      </c>
    </row>
    <row r="41" spans="1:5" x14ac:dyDescent="0.25">
      <c r="A41">
        <v>39</v>
      </c>
      <c r="B41" t="s">
        <v>39</v>
      </c>
      <c r="C41" s="2">
        <f>IF(Indikatorer!C41&gt;'Trunkerte data'!$C$427,'Trunkerte data'!$C$427,IF(Indikatorer!C41&lt;'Trunkerte data'!$C$426,'Trunkerte data'!$C$426,Indikatorer!C41))</f>
        <v>831</v>
      </c>
      <c r="D41" s="28">
        <f>IF(Indikatorer!D41&gt;'Trunkerte data'!$D$427,'Trunkerte data'!$D$427,IF(Indikatorer!D41&lt;'Trunkerte data'!$D$426,'Trunkerte data'!$D$426,Indikatorer!D41))</f>
        <v>0.20130979498861046</v>
      </c>
      <c r="E41" s="28">
        <f>IF(Indikatorer!E41&gt;'Trunkerte data'!$E$427,'Trunkerte data'!$E$427,IF(Indikatorer!E41&lt;'Trunkerte data'!$E$426,'Trunkerte data'!$E$426,Indikatorer!E41))</f>
        <v>0.2598558711318355</v>
      </c>
    </row>
    <row r="42" spans="1:5" x14ac:dyDescent="0.25">
      <c r="A42">
        <v>40</v>
      </c>
      <c r="B42" t="s">
        <v>40</v>
      </c>
      <c r="C42" s="2">
        <f>IF(Indikatorer!C42&gt;'Trunkerte data'!$C$427,'Trunkerte data'!$C$427,IF(Indikatorer!C42&lt;'Trunkerte data'!$C$426,'Trunkerte data'!$C$426,Indikatorer!C42))</f>
        <v>722</v>
      </c>
      <c r="D42" s="28">
        <f>IF(Indikatorer!D42&gt;'Trunkerte data'!$D$427,'Trunkerte data'!$D$427,IF(Indikatorer!D42&lt;'Trunkerte data'!$D$426,'Trunkerte data'!$D$426,Indikatorer!D42))</f>
        <v>0.12181958365458745</v>
      </c>
      <c r="E42" s="28">
        <f>IF(Indikatorer!E42&gt;'Trunkerte data'!$E$427,'Trunkerte data'!$E$427,IF(Indikatorer!E42&lt;'Trunkerte data'!$E$426,'Trunkerte data'!$E$426,Indikatorer!E42))</f>
        <v>-8.2579185520362031E-2</v>
      </c>
    </row>
    <row r="43" spans="1:5" x14ac:dyDescent="0.25">
      <c r="A43">
        <v>41</v>
      </c>
      <c r="B43" t="s">
        <v>41</v>
      </c>
      <c r="C43" s="2">
        <f>IF(Indikatorer!C43&gt;'Trunkerte data'!$C$427,'Trunkerte data'!$C$427,IF(Indikatorer!C43&lt;'Trunkerte data'!$C$426,'Trunkerte data'!$C$426,Indikatorer!C43))</f>
        <v>1000</v>
      </c>
      <c r="D43" s="28">
        <f>IF(Indikatorer!D43&gt;'Trunkerte data'!$D$427,'Trunkerte data'!$D$427,IF(Indikatorer!D43&lt;'Trunkerte data'!$D$426,'Trunkerte data'!$D$426,Indikatorer!D43))</f>
        <v>0.21534513148517087</v>
      </c>
      <c r="E43" s="28">
        <f>IF(Indikatorer!E43&gt;'Trunkerte data'!$E$427,'Trunkerte data'!$E$427,IF(Indikatorer!E43&lt;'Trunkerte data'!$E$426,'Trunkerte data'!$E$426,Indikatorer!E43))</f>
        <v>0.12624312999007214</v>
      </c>
    </row>
    <row r="44" spans="1:5" x14ac:dyDescent="0.25">
      <c r="A44">
        <v>42</v>
      </c>
      <c r="B44" t="s">
        <v>42</v>
      </c>
      <c r="C44" s="2">
        <f>IF(Indikatorer!C44&gt;'Trunkerte data'!$C$427,'Trunkerte data'!$C$427,IF(Indikatorer!C44&lt;'Trunkerte data'!$C$426,'Trunkerte data'!$C$426,Indikatorer!C44))</f>
        <v>787</v>
      </c>
      <c r="D44" s="28">
        <f>IF(Indikatorer!D44&gt;'Trunkerte data'!$D$427,'Trunkerte data'!$D$427,IF(Indikatorer!D44&lt;'Trunkerte data'!$D$426,'Trunkerte data'!$D$426,Indikatorer!D44))</f>
        <v>3.602924112323036E-2</v>
      </c>
      <c r="E44" s="28">
        <f>IF(Indikatorer!E44&gt;'Trunkerte data'!$E$427,'Trunkerte data'!$E$427,IF(Indikatorer!E44&lt;'Trunkerte data'!$E$426,'Trunkerte data'!$E$426,Indikatorer!E44))</f>
        <v>-3.0017452006980805E-2</v>
      </c>
    </row>
    <row r="45" spans="1:5" x14ac:dyDescent="0.25">
      <c r="A45">
        <v>43</v>
      </c>
      <c r="B45" t="s">
        <v>43</v>
      </c>
      <c r="C45" s="2">
        <f>IF(Indikatorer!C45&gt;'Trunkerte data'!$C$427,'Trunkerte data'!$C$427,IF(Indikatorer!C45&lt;'Trunkerte data'!$C$426,'Trunkerte data'!$C$426,Indikatorer!C45))</f>
        <v>869</v>
      </c>
      <c r="D45" s="28">
        <f>IF(Indikatorer!D45&gt;'Trunkerte data'!$D$427,'Trunkerte data'!$D$427,IF(Indikatorer!D45&lt;'Trunkerte data'!$D$426,'Trunkerte data'!$D$426,Indikatorer!D45))</f>
        <v>9.6348848041850399E-2</v>
      </c>
      <c r="E45" s="28">
        <f>IF(Indikatorer!E45&gt;'Trunkerte data'!$E$427,'Trunkerte data'!$E$427,IF(Indikatorer!E45&lt;'Trunkerte data'!$E$426,'Trunkerte data'!$E$426,Indikatorer!E45))</f>
        <v>8.9120631341600864E-2</v>
      </c>
    </row>
    <row r="46" spans="1:5" x14ac:dyDescent="0.25">
      <c r="A46">
        <v>44</v>
      </c>
      <c r="B46" t="s">
        <v>44</v>
      </c>
      <c r="C46" s="2">
        <f>IF(Indikatorer!C46&gt;'Trunkerte data'!$C$427,'Trunkerte data'!$C$427,IF(Indikatorer!C46&lt;'Trunkerte data'!$C$426,'Trunkerte data'!$C$426,Indikatorer!C46))</f>
        <v>780</v>
      </c>
      <c r="D46" s="28">
        <f>IF(Indikatorer!D46&gt;'Trunkerte data'!$D$427,'Trunkerte data'!$D$427,IF(Indikatorer!D46&lt;'Trunkerte data'!$D$426,'Trunkerte data'!$D$426,Indikatorer!D46))</f>
        <v>5.8422468255457494E-2</v>
      </c>
      <c r="E46" s="28">
        <f>IF(Indikatorer!E46&gt;'Trunkerte data'!$E$427,'Trunkerte data'!$E$427,IF(Indikatorer!E46&lt;'Trunkerte data'!$E$426,'Trunkerte data'!$E$426,Indikatorer!E46))</f>
        <v>6.6946531153336375E-2</v>
      </c>
    </row>
    <row r="47" spans="1:5" x14ac:dyDescent="0.25">
      <c r="A47">
        <v>45</v>
      </c>
      <c r="B47" t="s">
        <v>45</v>
      </c>
      <c r="C47" s="2">
        <f>IF(Indikatorer!C47&gt;'Trunkerte data'!$C$427,'Trunkerte data'!$C$427,IF(Indikatorer!C47&lt;'Trunkerte data'!$C$426,'Trunkerte data'!$C$426,Indikatorer!C47))</f>
        <v>788</v>
      </c>
      <c r="D47" s="28">
        <f>IF(Indikatorer!D47&gt;'Trunkerte data'!$D$427,'Trunkerte data'!$D$427,IF(Indikatorer!D47&lt;'Trunkerte data'!$D$426,'Trunkerte data'!$D$426,Indikatorer!D47))</f>
        <v>4.6763576522216077E-2</v>
      </c>
      <c r="E47" s="28">
        <f>IF(Indikatorer!E47&gt;'Trunkerte data'!$E$427,'Trunkerte data'!$E$427,IF(Indikatorer!E47&lt;'Trunkerte data'!$E$426,'Trunkerte data'!$E$426,Indikatorer!E47))</f>
        <v>5.0142450142450112E-2</v>
      </c>
    </row>
    <row r="48" spans="1:5" x14ac:dyDescent="0.25">
      <c r="A48">
        <v>46</v>
      </c>
      <c r="B48" t="s">
        <v>46</v>
      </c>
      <c r="C48" s="2">
        <f>IF(Indikatorer!C48&gt;'Trunkerte data'!$C$427,'Trunkerte data'!$C$427,IF(Indikatorer!C48&lt;'Trunkerte data'!$C$426,'Trunkerte data'!$C$426,Indikatorer!C48))</f>
        <v>807</v>
      </c>
      <c r="D48" s="28">
        <f>IF(Indikatorer!D48&gt;'Trunkerte data'!$D$427,'Trunkerte data'!$D$427,IF(Indikatorer!D48&lt;'Trunkerte data'!$D$426,'Trunkerte data'!$D$426,Indikatorer!D48))</f>
        <v>8.9850874369702849E-2</v>
      </c>
      <c r="E48" s="28">
        <f>IF(Indikatorer!E48&gt;'Trunkerte data'!$E$427,'Trunkerte data'!$E$427,IF(Indikatorer!E48&lt;'Trunkerte data'!$E$426,'Trunkerte data'!$E$426,Indikatorer!E48))</f>
        <v>7.7643087310111936E-2</v>
      </c>
    </row>
    <row r="49" spans="1:5" x14ac:dyDescent="0.25">
      <c r="A49">
        <v>47</v>
      </c>
      <c r="B49" t="s">
        <v>47</v>
      </c>
      <c r="C49" s="2">
        <f>IF(Indikatorer!C49&gt;'Trunkerte data'!$C$427,'Trunkerte data'!$C$427,IF(Indikatorer!C49&lt;'Trunkerte data'!$C$426,'Trunkerte data'!$C$426,Indikatorer!C49))</f>
        <v>707</v>
      </c>
      <c r="D49" s="28">
        <f>IF(Indikatorer!D49&gt;'Trunkerte data'!$D$427,'Trunkerte data'!$D$427,IF(Indikatorer!D49&lt;'Trunkerte data'!$D$426,'Trunkerte data'!$D$426,Indikatorer!D49))</f>
        <v>8.9020771513352859E-3</v>
      </c>
      <c r="E49" s="28">
        <f>IF(Indikatorer!E49&gt;'Trunkerte data'!$E$427,'Trunkerte data'!$E$427,IF(Indikatorer!E49&lt;'Trunkerte data'!$E$426,'Trunkerte data'!$E$426,Indikatorer!E49))</f>
        <v>7.1143617021276695E-2</v>
      </c>
    </row>
    <row r="50" spans="1:5" x14ac:dyDescent="0.25">
      <c r="A50">
        <v>48</v>
      </c>
      <c r="B50" t="s">
        <v>48</v>
      </c>
      <c r="C50" s="2">
        <f>IF(Indikatorer!C50&gt;'Trunkerte data'!$C$427,'Trunkerte data'!$C$427,IF(Indikatorer!C50&lt;'Trunkerte data'!$C$426,'Trunkerte data'!$C$426,Indikatorer!C50))</f>
        <v>769</v>
      </c>
      <c r="D50" s="28">
        <f>IF(Indikatorer!D50&gt;'Trunkerte data'!$D$427,'Trunkerte data'!$D$427,IF(Indikatorer!D50&lt;'Trunkerte data'!$D$426,'Trunkerte data'!$D$426,Indikatorer!D50))</f>
        <v>1.4444157854010875E-2</v>
      </c>
      <c r="E50" s="28">
        <f>IF(Indikatorer!E50&gt;'Trunkerte data'!$E$427,'Trunkerte data'!$E$427,IF(Indikatorer!E50&lt;'Trunkerte data'!$E$426,'Trunkerte data'!$E$426,Indikatorer!E50))</f>
        <v>-6.5816536404771364E-3</v>
      </c>
    </row>
    <row r="51" spans="1:5" x14ac:dyDescent="0.25">
      <c r="A51">
        <v>49</v>
      </c>
      <c r="B51" t="s">
        <v>49</v>
      </c>
      <c r="C51" s="2">
        <f>IF(Indikatorer!C51&gt;'Trunkerte data'!$C$427,'Trunkerte data'!$C$427,IF(Indikatorer!C51&lt;'Trunkerte data'!$C$426,'Trunkerte data'!$C$426,Indikatorer!C51))</f>
        <v>689</v>
      </c>
      <c r="D51" s="28">
        <f>IF(Indikatorer!D51&gt;'Trunkerte data'!$D$427,'Trunkerte data'!$D$427,IF(Indikatorer!D51&lt;'Trunkerte data'!$D$426,'Trunkerte data'!$D$426,Indikatorer!D51))</f>
        <v>-4.0407204385278006E-2</v>
      </c>
      <c r="E51" s="28">
        <f>IF(Indikatorer!E51&gt;'Trunkerte data'!$E$427,'Trunkerte data'!$E$427,IF(Indikatorer!E51&lt;'Trunkerte data'!$E$426,'Trunkerte data'!$E$426,Indikatorer!E51))</f>
        <v>-7.4709742554265546E-2</v>
      </c>
    </row>
    <row r="52" spans="1:5" x14ac:dyDescent="0.25">
      <c r="A52">
        <v>50</v>
      </c>
      <c r="B52" t="s">
        <v>50</v>
      </c>
      <c r="C52" s="2">
        <f>IF(Indikatorer!C52&gt;'Trunkerte data'!$C$427,'Trunkerte data'!$C$427,IF(Indikatorer!C52&lt;'Trunkerte data'!$C$426,'Trunkerte data'!$C$426,Indikatorer!C52))</f>
        <v>656</v>
      </c>
      <c r="D52" s="28">
        <f>IF(Indikatorer!D52&gt;'Trunkerte data'!$D$427,'Trunkerte data'!$D$427,IF(Indikatorer!D52&lt;'Trunkerte data'!$D$426,'Trunkerte data'!$D$426,Indikatorer!D52))</f>
        <v>-7.2787267080745344E-2</v>
      </c>
      <c r="E52" s="28">
        <f>IF(Indikatorer!E52&gt;'Trunkerte data'!$E$427,'Trunkerte data'!$E$427,IF(Indikatorer!E52&lt;'Trunkerte data'!$E$426,'Trunkerte data'!$E$426,Indikatorer!E52))</f>
        <v>-5.4636591478696706E-2</v>
      </c>
    </row>
    <row r="53" spans="1:5" x14ac:dyDescent="0.25">
      <c r="A53">
        <v>51</v>
      </c>
      <c r="B53" t="s">
        <v>51</v>
      </c>
      <c r="C53" s="2">
        <f>IF(Indikatorer!C53&gt;'Trunkerte data'!$C$427,'Trunkerte data'!$C$427,IF(Indikatorer!C53&lt;'Trunkerte data'!$C$426,'Trunkerte data'!$C$426,Indikatorer!C53))</f>
        <v>661</v>
      </c>
      <c r="D53" s="28">
        <f>IF(Indikatorer!D53&gt;'Trunkerte data'!$D$427,'Trunkerte data'!$D$427,IF(Indikatorer!D53&lt;'Trunkerte data'!$D$426,'Trunkerte data'!$D$426,Indikatorer!D53))</f>
        <v>-3.6165176223040496E-2</v>
      </c>
      <c r="E53" s="28">
        <f>IF(Indikatorer!E53&gt;'Trunkerte data'!$E$427,'Trunkerte data'!$E$427,IF(Indikatorer!E53&lt;'Trunkerte data'!$E$426,'Trunkerte data'!$E$426,Indikatorer!E53))</f>
        <v>-6.1994609164420456E-2</v>
      </c>
    </row>
    <row r="54" spans="1:5" x14ac:dyDescent="0.25">
      <c r="A54">
        <v>52</v>
      </c>
      <c r="B54" t="s">
        <v>52</v>
      </c>
      <c r="C54" s="2">
        <f>IF(Indikatorer!C54&gt;'Trunkerte data'!$C$427,'Trunkerte data'!$C$427,IF(Indikatorer!C54&lt;'Trunkerte data'!$C$426,'Trunkerte data'!$C$426,Indikatorer!C54))</f>
        <v>663</v>
      </c>
      <c r="D54" s="28">
        <f>IF(Indikatorer!D54&gt;'Trunkerte data'!$D$427,'Trunkerte data'!$D$427,IF(Indikatorer!D54&lt;'Trunkerte data'!$D$426,'Trunkerte data'!$D$426,Indikatorer!D54))</f>
        <v>-3.4562806293525927E-2</v>
      </c>
      <c r="E54" s="28">
        <f>IF(Indikatorer!E54&gt;'Trunkerte data'!$E$427,'Trunkerte data'!$E$427,IF(Indikatorer!E54&lt;'Trunkerte data'!$E$426,'Trunkerte data'!$E$426,Indikatorer!E54))</f>
        <v>-5.5957867017774832E-2</v>
      </c>
    </row>
    <row r="55" spans="1:5" x14ac:dyDescent="0.25">
      <c r="A55">
        <v>53</v>
      </c>
      <c r="B55" t="s">
        <v>53</v>
      </c>
      <c r="C55" s="2">
        <f>IF(Indikatorer!C55&gt;'Trunkerte data'!$C$427,'Trunkerte data'!$C$427,IF(Indikatorer!C55&lt;'Trunkerte data'!$C$426,'Trunkerte data'!$C$426,Indikatorer!C55))</f>
        <v>758</v>
      </c>
      <c r="D55" s="28">
        <f>IF(Indikatorer!D55&gt;'Trunkerte data'!$D$427,'Trunkerte data'!$D$427,IF(Indikatorer!D55&lt;'Trunkerte data'!$D$426,'Trunkerte data'!$D$426,Indikatorer!D55))</f>
        <v>9.4807892004153738E-2</v>
      </c>
      <c r="E55" s="28">
        <f>IF(Indikatorer!E55&gt;'Trunkerte data'!$E$427,'Trunkerte data'!$E$427,IF(Indikatorer!E55&lt;'Trunkerte data'!$E$426,'Trunkerte data'!$E$426,Indikatorer!E55))</f>
        <v>8.1684256816182854E-2</v>
      </c>
    </row>
    <row r="56" spans="1:5" x14ac:dyDescent="0.25">
      <c r="A56">
        <v>54</v>
      </c>
      <c r="B56" t="s">
        <v>54</v>
      </c>
      <c r="C56" s="2">
        <f>IF(Indikatorer!C56&gt;'Trunkerte data'!$C$427,'Trunkerte data'!$C$427,IF(Indikatorer!C56&lt;'Trunkerte data'!$C$426,'Trunkerte data'!$C$426,Indikatorer!C56))</f>
        <v>605</v>
      </c>
      <c r="D56" s="28">
        <f>IF(Indikatorer!D56&gt;'Trunkerte data'!$D$427,'Trunkerte data'!$D$427,IF(Indikatorer!D56&lt;'Trunkerte data'!$D$426,'Trunkerte data'!$D$426,Indikatorer!D56))</f>
        <v>-3.4208198171630788E-2</v>
      </c>
      <c r="E56" s="28">
        <f>IF(Indikatorer!E56&gt;'Trunkerte data'!$E$427,'Trunkerte data'!$E$427,IF(Indikatorer!E56&lt;'Trunkerte data'!$E$426,'Trunkerte data'!$E$426,Indikatorer!E56))</f>
        <v>-2.7874564459930307E-2</v>
      </c>
    </row>
    <row r="57" spans="1:5" x14ac:dyDescent="0.25">
      <c r="A57">
        <v>55</v>
      </c>
      <c r="B57" t="s">
        <v>55</v>
      </c>
      <c r="C57" s="2">
        <f>IF(Indikatorer!C57&gt;'Trunkerte data'!$C$427,'Trunkerte data'!$C$427,IF(Indikatorer!C57&lt;'Trunkerte data'!$C$426,'Trunkerte data'!$C$426,Indikatorer!C57))</f>
        <v>621</v>
      </c>
      <c r="D57" s="28">
        <f>IF(Indikatorer!D57&gt;'Trunkerte data'!$D$427,'Trunkerte data'!$D$427,IF(Indikatorer!D57&lt;'Trunkerte data'!$D$426,'Trunkerte data'!$D$426,Indikatorer!D57))</f>
        <v>5.4621848739495826E-2</v>
      </c>
      <c r="E57" s="28">
        <f>IF(Indikatorer!E57&gt;'Trunkerte data'!$E$427,'Trunkerte data'!$E$427,IF(Indikatorer!E57&lt;'Trunkerte data'!$E$426,'Trunkerte data'!$E$426,Indikatorer!E57))</f>
        <v>7.6036866359447064E-2</v>
      </c>
    </row>
    <row r="58" spans="1:5" x14ac:dyDescent="0.25">
      <c r="A58">
        <v>56</v>
      </c>
      <c r="B58" t="s">
        <v>56</v>
      </c>
      <c r="C58" s="2">
        <f>IF(Indikatorer!C58&gt;'Trunkerte data'!$C$427,'Trunkerte data'!$C$427,IF(Indikatorer!C58&lt;'Trunkerte data'!$C$426,'Trunkerte data'!$C$426,Indikatorer!C58))</f>
        <v>543</v>
      </c>
      <c r="D58" s="28">
        <f>IF(Indikatorer!D58&gt;'Trunkerte data'!$D$427,'Trunkerte data'!$D$427,IF(Indikatorer!D58&lt;'Trunkerte data'!$D$426,'Trunkerte data'!$D$426,Indikatorer!D58))</f>
        <v>-6.4695009242144219E-2</v>
      </c>
      <c r="E58" s="28">
        <f>IF(Indikatorer!E58&gt;'Trunkerte data'!$E$427,'Trunkerte data'!$E$427,IF(Indikatorer!E58&lt;'Trunkerte data'!$E$426,'Trunkerte data'!$E$426,Indikatorer!E58))</f>
        <v>-7.1962616822429881E-2</v>
      </c>
    </row>
    <row r="59" spans="1:5" x14ac:dyDescent="0.25">
      <c r="A59">
        <v>57</v>
      </c>
      <c r="B59" t="s">
        <v>57</v>
      </c>
      <c r="C59" s="2">
        <f>IF(Indikatorer!C59&gt;'Trunkerte data'!$C$427,'Trunkerte data'!$C$427,IF(Indikatorer!C59&lt;'Trunkerte data'!$C$426,'Trunkerte data'!$C$426,Indikatorer!C59))</f>
        <v>476</v>
      </c>
      <c r="D59" s="28">
        <f>IF(Indikatorer!D59&gt;'Trunkerte data'!$D$427,'Trunkerte data'!$D$427,IF(Indikatorer!D59&lt;'Trunkerte data'!$D$426,'Trunkerte data'!$D$426,Indikatorer!D59))</f>
        <v>-9.5863746958637419E-2</v>
      </c>
      <c r="E59" s="28">
        <f>IF(Indikatorer!E59&gt;'Trunkerte data'!$E$427,'Trunkerte data'!$E$427,IF(Indikatorer!E59&lt;'Trunkerte data'!$E$426,'Trunkerte data'!$E$426,Indikatorer!E59))</f>
        <v>-0.21649484536082475</v>
      </c>
    </row>
    <row r="60" spans="1:5" x14ac:dyDescent="0.25">
      <c r="A60">
        <v>58</v>
      </c>
      <c r="B60" t="s">
        <v>58</v>
      </c>
      <c r="C60" s="2">
        <f>IF(Indikatorer!C60&gt;'Trunkerte data'!$C$427,'Trunkerte data'!$C$427,IF(Indikatorer!C60&lt;'Trunkerte data'!$C$426,'Trunkerte data'!$C$426,Indikatorer!C60))</f>
        <v>434</v>
      </c>
      <c r="D60" s="28">
        <f>IF(Indikatorer!D60&gt;'Trunkerte data'!$D$427,'Trunkerte data'!$D$427,IF(Indikatorer!D60&lt;'Trunkerte data'!$D$426,'Trunkerte data'!$D$426,Indikatorer!D60))</f>
        <v>-0.12739726027397258</v>
      </c>
      <c r="E60" s="28">
        <f>IF(Indikatorer!E60&gt;'Trunkerte data'!$E$427,'Trunkerte data'!$E$427,IF(Indikatorer!E60&lt;'Trunkerte data'!$E$426,'Trunkerte data'!$E$426,Indikatorer!E60))</f>
        <v>-0.18927444794952686</v>
      </c>
    </row>
    <row r="61" spans="1:5" x14ac:dyDescent="0.25">
      <c r="A61">
        <v>59</v>
      </c>
      <c r="B61" t="s">
        <v>59</v>
      </c>
      <c r="C61" s="2">
        <f>IF(Indikatorer!C61&gt;'Trunkerte data'!$C$427,'Trunkerte data'!$C$427,IF(Indikatorer!C61&lt;'Trunkerte data'!$C$426,'Trunkerte data'!$C$426,Indikatorer!C61))</f>
        <v>550</v>
      </c>
      <c r="D61" s="28">
        <f>IF(Indikatorer!D61&gt;'Trunkerte data'!$D$427,'Trunkerte data'!$D$427,IF(Indikatorer!D61&lt;'Trunkerte data'!$D$426,'Trunkerte data'!$D$426,Indikatorer!D61))</f>
        <v>-5.0966608084358489E-2</v>
      </c>
      <c r="E61" s="28">
        <f>IF(Indikatorer!E61&gt;'Trunkerte data'!$E$427,'Trunkerte data'!$E$427,IF(Indikatorer!E61&lt;'Trunkerte data'!$E$426,'Trunkerte data'!$E$426,Indikatorer!E61))</f>
        <v>3.1695721077653616E-3</v>
      </c>
    </row>
    <row r="62" spans="1:5" x14ac:dyDescent="0.25">
      <c r="A62">
        <v>60</v>
      </c>
      <c r="B62" t="s">
        <v>60</v>
      </c>
      <c r="C62" s="2">
        <f>IF(Indikatorer!C62&gt;'Trunkerte data'!$C$427,'Trunkerte data'!$C$427,IF(Indikatorer!C62&lt;'Trunkerte data'!$C$426,'Trunkerte data'!$C$426,Indikatorer!C62))</f>
        <v>650</v>
      </c>
      <c r="D62" s="28">
        <f>IF(Indikatorer!D62&gt;'Trunkerte data'!$D$427,'Trunkerte data'!$D$427,IF(Indikatorer!D62&lt;'Trunkerte data'!$D$426,'Trunkerte data'!$D$426,Indikatorer!D62))</f>
        <v>3.9657419474958155E-2</v>
      </c>
      <c r="E62" s="28">
        <f>IF(Indikatorer!E62&gt;'Trunkerte data'!$E$427,'Trunkerte data'!$E$427,IF(Indikatorer!E62&lt;'Trunkerte data'!$E$426,'Trunkerte data'!$E$426,Indikatorer!E62))</f>
        <v>-1.0091453800063044E-2</v>
      </c>
    </row>
    <row r="63" spans="1:5" x14ac:dyDescent="0.25">
      <c r="A63">
        <v>61</v>
      </c>
      <c r="B63" t="s">
        <v>61</v>
      </c>
      <c r="C63" s="2">
        <f>IF(Indikatorer!C63&gt;'Trunkerte data'!$C$427,'Trunkerte data'!$C$427,IF(Indikatorer!C63&lt;'Trunkerte data'!$C$426,'Trunkerte data'!$C$426,Indikatorer!C63))</f>
        <v>571</v>
      </c>
      <c r="D63" s="28">
        <f>IF(Indikatorer!D63&gt;'Trunkerte data'!$D$427,'Trunkerte data'!$D$427,IF(Indikatorer!D63&lt;'Trunkerte data'!$D$426,'Trunkerte data'!$D$426,Indikatorer!D63))</f>
        <v>4.5267489711933173E-3</v>
      </c>
      <c r="E63" s="28">
        <f>IF(Indikatorer!E63&gt;'Trunkerte data'!$E$427,'Trunkerte data'!$E$427,IF(Indikatorer!E63&lt;'Trunkerte data'!$E$426,'Trunkerte data'!$E$426,Indikatorer!E63))</f>
        <v>0.1261180679785332</v>
      </c>
    </row>
    <row r="64" spans="1:5" x14ac:dyDescent="0.25">
      <c r="A64">
        <v>62</v>
      </c>
      <c r="B64" t="s">
        <v>62</v>
      </c>
      <c r="C64" s="2">
        <f>IF(Indikatorer!C64&gt;'Trunkerte data'!$C$427,'Trunkerte data'!$C$427,IF(Indikatorer!C64&lt;'Trunkerte data'!$C$426,'Trunkerte data'!$C$426,Indikatorer!C64))</f>
        <v>498</v>
      </c>
      <c r="D64" s="28">
        <f>IF(Indikatorer!D64&gt;'Trunkerte data'!$D$427,'Trunkerte data'!$D$427,IF(Indikatorer!D64&lt;'Trunkerte data'!$D$426,'Trunkerte data'!$D$426,Indikatorer!D64))</f>
        <v>-6.9616519174041325E-2</v>
      </c>
      <c r="E64" s="28">
        <f>IF(Indikatorer!E64&gt;'Trunkerte data'!$E$427,'Trunkerte data'!$E$427,IF(Indikatorer!E64&lt;'Trunkerte data'!$E$426,'Trunkerte data'!$E$426,Indikatorer!E64))</f>
        <v>-0.17292225201072386</v>
      </c>
    </row>
    <row r="65" spans="1:5" x14ac:dyDescent="0.25">
      <c r="A65">
        <v>63</v>
      </c>
      <c r="B65" t="s">
        <v>63</v>
      </c>
      <c r="C65" s="2">
        <f>IF(Indikatorer!C65&gt;'Trunkerte data'!$C$427,'Trunkerte data'!$C$427,IF(Indikatorer!C65&lt;'Trunkerte data'!$C$426,'Trunkerte data'!$C$426,Indikatorer!C65))</f>
        <v>579</v>
      </c>
      <c r="D65" s="28">
        <f>IF(Indikatorer!D65&gt;'Trunkerte data'!$D$427,'Trunkerte data'!$D$427,IF(Indikatorer!D65&lt;'Trunkerte data'!$D$426,'Trunkerte data'!$D$426,Indikatorer!D65))</f>
        <v>-4.8473097430925871E-2</v>
      </c>
      <c r="E65" s="28">
        <f>IF(Indikatorer!E65&gt;'Trunkerte data'!$E$427,'Trunkerte data'!$E$427,IF(Indikatorer!E65&lt;'Trunkerte data'!$E$426,'Trunkerte data'!$E$426,Indikatorer!E65))</f>
        <v>-6.7173637515842821E-2</v>
      </c>
    </row>
    <row r="66" spans="1:5" x14ac:dyDescent="0.25">
      <c r="A66">
        <v>64</v>
      </c>
      <c r="B66" t="s">
        <v>64</v>
      </c>
      <c r="C66" s="2">
        <f>IF(Indikatorer!C66&gt;'Trunkerte data'!$C$427,'Trunkerte data'!$C$427,IF(Indikatorer!C66&lt;'Trunkerte data'!$C$426,'Trunkerte data'!$C$426,Indikatorer!C66))</f>
        <v>819</v>
      </c>
      <c r="D66" s="28">
        <f>IF(Indikatorer!D66&gt;'Trunkerte data'!$D$427,'Trunkerte data'!$D$427,IF(Indikatorer!D66&lt;'Trunkerte data'!$D$426,'Trunkerte data'!$D$426,Indikatorer!D66))</f>
        <v>8.7872498727336712E-2</v>
      </c>
      <c r="E66" s="28">
        <f>IF(Indikatorer!E66&gt;'Trunkerte data'!$E$427,'Trunkerte data'!$E$427,IF(Indikatorer!E66&lt;'Trunkerte data'!$E$426,'Trunkerte data'!$E$426,Indikatorer!E66))</f>
        <v>9.5833333333333437E-2</v>
      </c>
    </row>
    <row r="67" spans="1:5" x14ac:dyDescent="0.25">
      <c r="A67">
        <v>65</v>
      </c>
      <c r="B67" t="s">
        <v>65</v>
      </c>
      <c r="C67" s="2">
        <f>IF(Indikatorer!C67&gt;'Trunkerte data'!$C$427,'Trunkerte data'!$C$427,IF(Indikatorer!C67&lt;'Trunkerte data'!$C$426,'Trunkerte data'!$C$426,Indikatorer!C67))</f>
        <v>796</v>
      </c>
      <c r="D67" s="28">
        <f>IF(Indikatorer!D67&gt;'Trunkerte data'!$D$427,'Trunkerte data'!$D$427,IF(Indikatorer!D67&lt;'Trunkerte data'!$D$426,'Trunkerte data'!$D$426,Indikatorer!D67))</f>
        <v>8.5496401847409587E-2</v>
      </c>
      <c r="E67" s="28">
        <f>IF(Indikatorer!E67&gt;'Trunkerte data'!$E$427,'Trunkerte data'!$E$427,IF(Indikatorer!E67&lt;'Trunkerte data'!$E$426,'Trunkerte data'!$E$426,Indikatorer!E67))</f>
        <v>6.1972371450498942E-2</v>
      </c>
    </row>
    <row r="68" spans="1:5" x14ac:dyDescent="0.25">
      <c r="A68">
        <v>66</v>
      </c>
      <c r="B68" t="s">
        <v>66</v>
      </c>
      <c r="C68" s="2">
        <f>IF(Indikatorer!C68&gt;'Trunkerte data'!$C$427,'Trunkerte data'!$C$427,IF(Indikatorer!C68&lt;'Trunkerte data'!$C$426,'Trunkerte data'!$C$426,Indikatorer!C68))</f>
        <v>565</v>
      </c>
      <c r="D68" s="28">
        <f>IF(Indikatorer!D68&gt;'Trunkerte data'!$D$427,'Trunkerte data'!$D$427,IF(Indikatorer!D68&lt;'Trunkerte data'!$D$426,'Trunkerte data'!$D$426,Indikatorer!D68))</f>
        <v>-4.8719772403982953E-2</v>
      </c>
      <c r="E68" s="28">
        <f>IF(Indikatorer!E68&gt;'Trunkerte data'!$E$427,'Trunkerte data'!$E$427,IF(Indikatorer!E68&lt;'Trunkerte data'!$E$426,'Trunkerte data'!$E$426,Indikatorer!E68))</f>
        <v>-9.4759511844939026E-2</v>
      </c>
    </row>
    <row r="69" spans="1:5" x14ac:dyDescent="0.25">
      <c r="A69">
        <v>67</v>
      </c>
      <c r="B69" t="s">
        <v>67</v>
      </c>
      <c r="C69" s="2">
        <f>IF(Indikatorer!C69&gt;'Trunkerte data'!$C$427,'Trunkerte data'!$C$427,IF(Indikatorer!C69&lt;'Trunkerte data'!$C$426,'Trunkerte data'!$C$426,Indikatorer!C69))</f>
        <v>527</v>
      </c>
      <c r="D69" s="28">
        <f>IF(Indikatorer!D69&gt;'Trunkerte data'!$D$427,'Trunkerte data'!$D$427,IF(Indikatorer!D69&lt;'Trunkerte data'!$D$426,'Trunkerte data'!$D$426,Indikatorer!D69))</f>
        <v>-4.7441860465116226E-2</v>
      </c>
      <c r="E69" s="28">
        <f>IF(Indikatorer!E69&gt;'Trunkerte data'!$E$427,'Trunkerte data'!$E$427,IF(Indikatorer!E69&lt;'Trunkerte data'!$E$426,'Trunkerte data'!$E$426,Indikatorer!E69))</f>
        <v>-0.14613778705636749</v>
      </c>
    </row>
    <row r="70" spans="1:5" x14ac:dyDescent="0.25">
      <c r="A70">
        <v>68</v>
      </c>
      <c r="B70" t="s">
        <v>68</v>
      </c>
      <c r="C70" s="2">
        <f>IF(Indikatorer!C70&gt;'Trunkerte data'!$C$427,'Trunkerte data'!$C$427,IF(Indikatorer!C70&lt;'Trunkerte data'!$C$426,'Trunkerte data'!$C$426,Indikatorer!C70))</f>
        <v>548</v>
      </c>
      <c r="D70" s="28">
        <f>IF(Indikatorer!D70&gt;'Trunkerte data'!$D$427,'Trunkerte data'!$D$427,IF(Indikatorer!D70&lt;'Trunkerte data'!$D$426,'Trunkerte data'!$D$426,Indikatorer!D70))</f>
        <v>-5.4529841133533652E-2</v>
      </c>
      <c r="E70" s="28">
        <f>IF(Indikatorer!E70&gt;'Trunkerte data'!$E$427,'Trunkerte data'!$E$427,IF(Indikatorer!E70&lt;'Trunkerte data'!$E$426,'Trunkerte data'!$E$426,Indikatorer!E70))</f>
        <v>-0.12311780336581046</v>
      </c>
    </row>
    <row r="71" spans="1:5" x14ac:dyDescent="0.25">
      <c r="A71">
        <v>69</v>
      </c>
      <c r="B71" t="s">
        <v>69</v>
      </c>
      <c r="C71" s="2">
        <f>IF(Indikatorer!C71&gt;'Trunkerte data'!$C$427,'Trunkerte data'!$C$427,IF(Indikatorer!C71&lt;'Trunkerte data'!$C$426,'Trunkerte data'!$C$426,Indikatorer!C71))</f>
        <v>556</v>
      </c>
      <c r="D71" s="28">
        <f>IF(Indikatorer!D71&gt;'Trunkerte data'!$D$427,'Trunkerte data'!$D$427,IF(Indikatorer!D71&lt;'Trunkerte data'!$D$426,'Trunkerte data'!$D$426,Indikatorer!D71))</f>
        <v>-3.1198686371100126E-2</v>
      </c>
      <c r="E71" s="28">
        <f>IF(Indikatorer!E71&gt;'Trunkerte data'!$E$427,'Trunkerte data'!$E$427,IF(Indikatorer!E71&lt;'Trunkerte data'!$E$426,'Trunkerte data'!$E$426,Indikatorer!E71))</f>
        <v>-0.13092369477911647</v>
      </c>
    </row>
    <row r="72" spans="1:5" x14ac:dyDescent="0.25">
      <c r="A72">
        <v>70</v>
      </c>
      <c r="B72" t="s">
        <v>70</v>
      </c>
      <c r="C72" s="2">
        <f>IF(Indikatorer!C72&gt;'Trunkerte data'!$C$427,'Trunkerte data'!$C$427,IF(Indikatorer!C72&lt;'Trunkerte data'!$C$426,'Trunkerte data'!$C$426,Indikatorer!C72))</f>
        <v>610</v>
      </c>
      <c r="D72" s="28">
        <f>IF(Indikatorer!D72&gt;'Trunkerte data'!$D$427,'Trunkerte data'!$D$427,IF(Indikatorer!D72&lt;'Trunkerte data'!$D$426,'Trunkerte data'!$D$426,Indikatorer!D72))</f>
        <v>-2.2556390977443663E-2</v>
      </c>
      <c r="E72" s="28">
        <f>IF(Indikatorer!E72&gt;'Trunkerte data'!$E$427,'Trunkerte data'!$E$427,IF(Indikatorer!E72&lt;'Trunkerte data'!$E$426,'Trunkerte data'!$E$426,Indikatorer!E72))</f>
        <v>-2.4852844996729906E-2</v>
      </c>
    </row>
    <row r="73" spans="1:5" x14ac:dyDescent="0.25">
      <c r="A73">
        <v>71</v>
      </c>
      <c r="B73" t="s">
        <v>71</v>
      </c>
      <c r="C73" s="2">
        <f>IF(Indikatorer!C73&gt;'Trunkerte data'!$C$427,'Trunkerte data'!$C$427,IF(Indikatorer!C73&lt;'Trunkerte data'!$C$426,'Trunkerte data'!$C$426,Indikatorer!C73))</f>
        <v>639</v>
      </c>
      <c r="D73" s="28">
        <f>IF(Indikatorer!D73&gt;'Trunkerte data'!$D$427,'Trunkerte data'!$D$427,IF(Indikatorer!D73&lt;'Trunkerte data'!$D$426,'Trunkerte data'!$D$426,Indikatorer!D73))</f>
        <v>-1.1571675302245232E-2</v>
      </c>
      <c r="E73" s="28">
        <f>IF(Indikatorer!E73&gt;'Trunkerte data'!$E$427,'Trunkerte data'!$E$427,IF(Indikatorer!E73&lt;'Trunkerte data'!$E$426,'Trunkerte data'!$E$426,Indikatorer!E73))</f>
        <v>-5.3050397877984046E-2</v>
      </c>
    </row>
    <row r="74" spans="1:5" x14ac:dyDescent="0.25">
      <c r="A74">
        <v>72</v>
      </c>
      <c r="B74" t="s">
        <v>72</v>
      </c>
      <c r="C74" s="2">
        <f>IF(Indikatorer!C74&gt;'Trunkerte data'!$C$427,'Trunkerte data'!$C$427,IF(Indikatorer!C74&lt;'Trunkerte data'!$C$426,'Trunkerte data'!$C$426,Indikatorer!C74))</f>
        <v>631</v>
      </c>
      <c r="D74" s="28">
        <f>IF(Indikatorer!D74&gt;'Trunkerte data'!$D$427,'Trunkerte data'!$D$427,IF(Indikatorer!D74&lt;'Trunkerte data'!$D$426,'Trunkerte data'!$D$426,Indikatorer!D74))</f>
        <v>-3.0004918839153905E-2</v>
      </c>
      <c r="E74" s="28">
        <f>IF(Indikatorer!E74&gt;'Trunkerte data'!$E$427,'Trunkerte data'!$E$427,IF(Indikatorer!E74&lt;'Trunkerte data'!$E$426,'Trunkerte data'!$E$426,Indikatorer!E74))</f>
        <v>-1.9414281013491297E-2</v>
      </c>
    </row>
    <row r="75" spans="1:5" x14ac:dyDescent="0.25">
      <c r="A75">
        <v>73</v>
      </c>
      <c r="B75" t="s">
        <v>73</v>
      </c>
      <c r="C75" s="2">
        <f>IF(Indikatorer!C75&gt;'Trunkerte data'!$C$427,'Trunkerte data'!$C$427,IF(Indikatorer!C75&lt;'Trunkerte data'!$C$426,'Trunkerte data'!$C$426,Indikatorer!C75))</f>
        <v>629</v>
      </c>
      <c r="D75" s="28">
        <f>IF(Indikatorer!D75&gt;'Trunkerte data'!$D$427,'Trunkerte data'!$D$427,IF(Indikatorer!D75&lt;'Trunkerte data'!$D$426,'Trunkerte data'!$D$426,Indikatorer!D75))</f>
        <v>-1.1253516723976231E-2</v>
      </c>
      <c r="E75" s="28">
        <f>IF(Indikatorer!E75&gt;'Trunkerte data'!$E$427,'Trunkerte data'!$E$427,IF(Indikatorer!E75&lt;'Trunkerte data'!$E$426,'Trunkerte data'!$E$426,Indikatorer!E75))</f>
        <v>-6.926406926406925E-2</v>
      </c>
    </row>
    <row r="76" spans="1:5" x14ac:dyDescent="0.25">
      <c r="A76">
        <v>74</v>
      </c>
      <c r="B76" t="s">
        <v>74</v>
      </c>
      <c r="C76" s="2">
        <f>IF(Indikatorer!C76&gt;'Trunkerte data'!$C$427,'Trunkerte data'!$C$427,IF(Indikatorer!C76&lt;'Trunkerte data'!$C$426,'Trunkerte data'!$C$426,Indikatorer!C76))</f>
        <v>648</v>
      </c>
      <c r="D76" s="28">
        <f>IF(Indikatorer!D76&gt;'Trunkerte data'!$D$427,'Trunkerte data'!$D$427,IF(Indikatorer!D76&lt;'Trunkerte data'!$D$426,'Trunkerte data'!$D$426,Indikatorer!D76))</f>
        <v>-1.2069343866578874E-2</v>
      </c>
      <c r="E76" s="28">
        <f>IF(Indikatorer!E76&gt;'Trunkerte data'!$E$427,'Trunkerte data'!$E$427,IF(Indikatorer!E76&lt;'Trunkerte data'!$E$426,'Trunkerte data'!$E$426,Indikatorer!E76))</f>
        <v>-5.7692307692307709E-2</v>
      </c>
    </row>
    <row r="77" spans="1:5" x14ac:dyDescent="0.25">
      <c r="A77">
        <v>75</v>
      </c>
      <c r="B77" t="s">
        <v>75</v>
      </c>
      <c r="C77" s="2">
        <f>IF(Indikatorer!C77&gt;'Trunkerte data'!$C$427,'Trunkerte data'!$C$427,IF(Indikatorer!C77&lt;'Trunkerte data'!$C$426,'Trunkerte data'!$C$426,Indikatorer!C77))</f>
        <v>700</v>
      </c>
      <c r="D77" s="28">
        <f>IF(Indikatorer!D77&gt;'Trunkerte data'!$D$427,'Trunkerte data'!$D$427,IF(Indikatorer!D77&lt;'Trunkerte data'!$D$426,'Trunkerte data'!$D$426,Indikatorer!D77))</f>
        <v>3.8626609442059978E-2</v>
      </c>
      <c r="E77" s="28">
        <f>IF(Indikatorer!E77&gt;'Trunkerte data'!$E$427,'Trunkerte data'!$E$427,IF(Indikatorer!E77&lt;'Trunkerte data'!$E$426,'Trunkerte data'!$E$426,Indikatorer!E77))</f>
        <v>-2.2589531680440755E-2</v>
      </c>
    </row>
    <row r="78" spans="1:5" x14ac:dyDescent="0.25">
      <c r="A78">
        <v>76</v>
      </c>
      <c r="B78" t="s">
        <v>76</v>
      </c>
      <c r="C78" s="2">
        <f>IF(Indikatorer!C78&gt;'Trunkerte data'!$C$427,'Trunkerte data'!$C$427,IF(Indikatorer!C78&lt;'Trunkerte data'!$C$426,'Trunkerte data'!$C$426,Indikatorer!C78))</f>
        <v>683</v>
      </c>
      <c r="D78" s="28">
        <f>IF(Indikatorer!D78&gt;'Trunkerte data'!$D$427,'Trunkerte data'!$D$427,IF(Indikatorer!D78&lt;'Trunkerte data'!$D$426,'Trunkerte data'!$D$426,Indikatorer!D78))</f>
        <v>1.4720314033366044E-2</v>
      </c>
      <c r="E78" s="28">
        <f>IF(Indikatorer!E78&gt;'Trunkerte data'!$E$427,'Trunkerte data'!$E$427,IF(Indikatorer!E78&lt;'Trunkerte data'!$E$426,'Trunkerte data'!$E$426,Indikatorer!E78))</f>
        <v>-4.075630252100837E-2</v>
      </c>
    </row>
    <row r="79" spans="1:5" x14ac:dyDescent="0.25">
      <c r="A79">
        <v>77</v>
      </c>
      <c r="B79" t="s">
        <v>77</v>
      </c>
      <c r="C79" s="2">
        <f>IF(Indikatorer!C79&gt;'Trunkerte data'!$C$427,'Trunkerte data'!$C$427,IF(Indikatorer!C79&lt;'Trunkerte data'!$C$426,'Trunkerte data'!$C$426,Indikatorer!C79))</f>
        <v>734</v>
      </c>
      <c r="D79" s="28">
        <f>IF(Indikatorer!D79&gt;'Trunkerte data'!$D$427,'Trunkerte data'!$D$427,IF(Indikatorer!D79&lt;'Trunkerte data'!$D$426,'Trunkerte data'!$D$426,Indikatorer!D79))</f>
        <v>3.4609771353117047E-2</v>
      </c>
      <c r="E79" s="28">
        <f>IF(Indikatorer!E79&gt;'Trunkerte data'!$E$427,'Trunkerte data'!$E$427,IF(Indikatorer!E79&lt;'Trunkerte data'!$E$426,'Trunkerte data'!$E$426,Indikatorer!E79))</f>
        <v>7.8326840270658282E-2</v>
      </c>
    </row>
    <row r="80" spans="1:5" x14ac:dyDescent="0.25">
      <c r="A80">
        <v>78</v>
      </c>
      <c r="B80" t="s">
        <v>78</v>
      </c>
      <c r="C80" s="2">
        <f>IF(Indikatorer!C80&gt;'Trunkerte data'!$C$427,'Trunkerte data'!$C$427,IF(Indikatorer!C80&lt;'Trunkerte data'!$C$426,'Trunkerte data'!$C$426,Indikatorer!C80))</f>
        <v>762</v>
      </c>
      <c r="D80" s="28">
        <f>IF(Indikatorer!D80&gt;'Trunkerte data'!$D$427,'Trunkerte data'!$D$427,IF(Indikatorer!D80&lt;'Trunkerte data'!$D$426,'Trunkerte data'!$D$426,Indikatorer!D80))</f>
        <v>4.5122918318794669E-2</v>
      </c>
      <c r="E80" s="28">
        <f>IF(Indikatorer!E80&gt;'Trunkerte data'!$E$427,'Trunkerte data'!$E$427,IF(Indikatorer!E80&lt;'Trunkerte data'!$E$426,'Trunkerte data'!$E$426,Indikatorer!E80))</f>
        <v>1.582575994985902E-2</v>
      </c>
    </row>
    <row r="81" spans="1:5" x14ac:dyDescent="0.25">
      <c r="A81">
        <v>79</v>
      </c>
      <c r="B81" t="s">
        <v>79</v>
      </c>
      <c r="C81" s="2">
        <f>IF(Indikatorer!C81&gt;'Trunkerte data'!$C$427,'Trunkerte data'!$C$427,IF(Indikatorer!C81&lt;'Trunkerte data'!$C$426,'Trunkerte data'!$C$426,Indikatorer!C81))</f>
        <v>766</v>
      </c>
      <c r="D81" s="28">
        <f>IF(Indikatorer!D81&gt;'Trunkerte data'!$D$427,'Trunkerte data'!$D$427,IF(Indikatorer!D81&lt;'Trunkerte data'!$D$426,'Trunkerte data'!$D$426,Indikatorer!D81))</f>
        <v>7.3420968259057418E-2</v>
      </c>
      <c r="E81" s="28">
        <f>IF(Indikatorer!E81&gt;'Trunkerte data'!$E$427,'Trunkerte data'!$E$427,IF(Indikatorer!E81&lt;'Trunkerte data'!$E$426,'Trunkerte data'!$E$426,Indikatorer!E81))</f>
        <v>-5.6499770326136844E-2</v>
      </c>
    </row>
    <row r="82" spans="1:5" x14ac:dyDescent="0.25">
      <c r="A82">
        <v>80</v>
      </c>
      <c r="B82" t="s">
        <v>80</v>
      </c>
      <c r="C82" s="2">
        <f>IF(Indikatorer!C82&gt;'Trunkerte data'!$C$427,'Trunkerte data'!$C$427,IF(Indikatorer!C82&lt;'Trunkerte data'!$C$426,'Trunkerte data'!$C$426,Indikatorer!C82))</f>
        <v>782</v>
      </c>
      <c r="D82" s="28">
        <f>IF(Indikatorer!D82&gt;'Trunkerte data'!$D$427,'Trunkerte data'!$D$427,IF(Indikatorer!D82&lt;'Trunkerte data'!$D$426,'Trunkerte data'!$D$426,Indikatorer!D82))</f>
        <v>6.5477587420793348E-2</v>
      </c>
      <c r="E82" s="28">
        <f>IF(Indikatorer!E82&gt;'Trunkerte data'!$E$427,'Trunkerte data'!$E$427,IF(Indikatorer!E82&lt;'Trunkerte data'!$E$426,'Trunkerte data'!$E$426,Indikatorer!E82))</f>
        <v>-3.5500230520977394E-2</v>
      </c>
    </row>
    <row r="83" spans="1:5" x14ac:dyDescent="0.25">
      <c r="A83">
        <v>81</v>
      </c>
      <c r="B83" t="s">
        <v>81</v>
      </c>
      <c r="C83" s="2">
        <f>IF(Indikatorer!C83&gt;'Trunkerte data'!$C$427,'Trunkerte data'!$C$427,IF(Indikatorer!C83&lt;'Trunkerte data'!$C$426,'Trunkerte data'!$C$426,Indikatorer!C83))</f>
        <v>776</v>
      </c>
      <c r="D83" s="28">
        <f>IF(Indikatorer!D83&gt;'Trunkerte data'!$D$427,'Trunkerte data'!$D$427,IF(Indikatorer!D83&lt;'Trunkerte data'!$D$426,'Trunkerte data'!$D$426,Indikatorer!D83))</f>
        <v>4.5537757437071003E-2</v>
      </c>
      <c r="E83" s="28">
        <f>IF(Indikatorer!E83&gt;'Trunkerte data'!$E$427,'Trunkerte data'!$E$427,IF(Indikatorer!E83&lt;'Trunkerte data'!$E$426,'Trunkerte data'!$E$426,Indikatorer!E83))</f>
        <v>2.5270128964796079E-2</v>
      </c>
    </row>
    <row r="84" spans="1:5" x14ac:dyDescent="0.25">
      <c r="A84">
        <v>82</v>
      </c>
      <c r="B84" t="s">
        <v>82</v>
      </c>
      <c r="C84" s="2">
        <f>IF(Indikatorer!C84&gt;'Trunkerte data'!$C$427,'Trunkerte data'!$C$427,IF(Indikatorer!C84&lt;'Trunkerte data'!$C$426,'Trunkerte data'!$C$426,Indikatorer!C84))</f>
        <v>670</v>
      </c>
      <c r="D84" s="28">
        <f>IF(Indikatorer!D84&gt;'Trunkerte data'!$D$427,'Trunkerte data'!$D$427,IF(Indikatorer!D84&lt;'Trunkerte data'!$D$426,'Trunkerte data'!$D$426,Indikatorer!D84))</f>
        <v>-3.6244099797707374E-2</v>
      </c>
      <c r="E84" s="28">
        <f>IF(Indikatorer!E84&gt;'Trunkerte data'!$E$427,'Trunkerte data'!$E$427,IF(Indikatorer!E84&lt;'Trunkerte data'!$E$426,'Trunkerte data'!$E$426,Indikatorer!E84))</f>
        <v>-0.13932702418506837</v>
      </c>
    </row>
    <row r="85" spans="1:5" x14ac:dyDescent="0.25">
      <c r="A85">
        <v>83</v>
      </c>
      <c r="B85" t="s">
        <v>83</v>
      </c>
      <c r="C85" s="2">
        <f>IF(Indikatorer!C85&gt;'Trunkerte data'!$C$427,'Trunkerte data'!$C$427,IF(Indikatorer!C85&lt;'Trunkerte data'!$C$426,'Trunkerte data'!$C$426,Indikatorer!C85))</f>
        <v>679</v>
      </c>
      <c r="D85" s="28">
        <f>IF(Indikatorer!D85&gt;'Trunkerte data'!$D$427,'Trunkerte data'!$D$427,IF(Indikatorer!D85&lt;'Trunkerte data'!$D$426,'Trunkerte data'!$D$426,Indikatorer!D85))</f>
        <v>7.8869047619047894E-3</v>
      </c>
      <c r="E85" s="28">
        <f>IF(Indikatorer!E85&gt;'Trunkerte data'!$E$427,'Trunkerte data'!$E$427,IF(Indikatorer!E85&lt;'Trunkerte data'!$E$426,'Trunkerte data'!$E$426,Indikatorer!E85))</f>
        <v>5.0650721069293025E-2</v>
      </c>
    </row>
    <row r="86" spans="1:5" x14ac:dyDescent="0.25">
      <c r="A86">
        <v>84</v>
      </c>
      <c r="B86" t="s">
        <v>84</v>
      </c>
      <c r="C86" s="2">
        <f>IF(Indikatorer!C86&gt;'Trunkerte data'!$C$427,'Trunkerte data'!$C$427,IF(Indikatorer!C86&lt;'Trunkerte data'!$C$426,'Trunkerte data'!$C$426,Indikatorer!C86))</f>
        <v>569</v>
      </c>
      <c r="D86" s="28">
        <f>IF(Indikatorer!D86&gt;'Trunkerte data'!$D$427,'Trunkerte data'!$D$427,IF(Indikatorer!D86&lt;'Trunkerte data'!$D$426,'Trunkerte data'!$D$426,Indikatorer!D86))</f>
        <v>-5.2598622417031948E-2</v>
      </c>
      <c r="E86" s="28">
        <f>IF(Indikatorer!E86&gt;'Trunkerte data'!$E$427,'Trunkerte data'!$E$427,IF(Indikatorer!E86&lt;'Trunkerte data'!$E$426,'Trunkerte data'!$E$426,Indikatorer!E86))</f>
        <v>-7.8592814371257536E-2</v>
      </c>
    </row>
    <row r="87" spans="1:5" x14ac:dyDescent="0.25">
      <c r="A87">
        <v>85</v>
      </c>
      <c r="B87" t="s">
        <v>85</v>
      </c>
      <c r="C87" s="2">
        <f>IF(Indikatorer!C87&gt;'Trunkerte data'!$C$427,'Trunkerte data'!$C$427,IF(Indikatorer!C87&lt;'Trunkerte data'!$C$426,'Trunkerte data'!$C$426,Indikatorer!C87))</f>
        <v>579</v>
      </c>
      <c r="D87" s="28">
        <f>IF(Indikatorer!D87&gt;'Trunkerte data'!$D$427,'Trunkerte data'!$D$427,IF(Indikatorer!D87&lt;'Trunkerte data'!$D$426,'Trunkerte data'!$D$426,Indikatorer!D87))</f>
        <v>-3.0846484935437624E-2</v>
      </c>
      <c r="E87" s="28">
        <f>IF(Indikatorer!E87&gt;'Trunkerte data'!$E$427,'Trunkerte data'!$E$427,IF(Indikatorer!E87&lt;'Trunkerte data'!$E$426,'Trunkerte data'!$E$426,Indikatorer!E87))</f>
        <v>2.8169014084507005E-2</v>
      </c>
    </row>
    <row r="88" spans="1:5" x14ac:dyDescent="0.25">
      <c r="A88">
        <v>86</v>
      </c>
      <c r="B88" t="s">
        <v>86</v>
      </c>
      <c r="C88" s="2">
        <f>IF(Indikatorer!C88&gt;'Trunkerte data'!$C$427,'Trunkerte data'!$C$427,IF(Indikatorer!C88&lt;'Trunkerte data'!$C$426,'Trunkerte data'!$C$426,Indikatorer!C88))</f>
        <v>662</v>
      </c>
      <c r="D88" s="28">
        <f>IF(Indikatorer!D88&gt;'Trunkerte data'!$D$427,'Trunkerte data'!$D$427,IF(Indikatorer!D88&lt;'Trunkerte data'!$D$426,'Trunkerte data'!$D$426,Indikatorer!D88))</f>
        <v>1.5967438948027546E-2</v>
      </c>
      <c r="E88" s="28">
        <f>IF(Indikatorer!E88&gt;'Trunkerte data'!$E$427,'Trunkerte data'!$E$427,IF(Indikatorer!E88&lt;'Trunkerte data'!$E$426,'Trunkerte data'!$E$426,Indikatorer!E88))</f>
        <v>-3.1030303030303075E-2</v>
      </c>
    </row>
    <row r="89" spans="1:5" x14ac:dyDescent="0.25">
      <c r="A89">
        <v>87</v>
      </c>
      <c r="B89" t="s">
        <v>87</v>
      </c>
      <c r="C89" s="2">
        <f>IF(Indikatorer!C89&gt;'Trunkerte data'!$C$427,'Trunkerte data'!$C$427,IF(Indikatorer!C89&lt;'Trunkerte data'!$C$426,'Trunkerte data'!$C$426,Indikatorer!C89))</f>
        <v>585</v>
      </c>
      <c r="D89" s="28">
        <f>IF(Indikatorer!D89&gt;'Trunkerte data'!$D$427,'Trunkerte data'!$D$427,IF(Indikatorer!D89&lt;'Trunkerte data'!$D$426,'Trunkerte data'!$D$426,Indikatorer!D89))</f>
        <v>-4.4303797468354444E-2</v>
      </c>
      <c r="E89" s="28">
        <f>IF(Indikatorer!E89&gt;'Trunkerte data'!$E$427,'Trunkerte data'!$E$427,IF(Indikatorer!E89&lt;'Trunkerte data'!$E$426,'Trunkerte data'!$E$426,Indikatorer!E89))</f>
        <v>-6.243272335844996E-2</v>
      </c>
    </row>
    <row r="90" spans="1:5" x14ac:dyDescent="0.25">
      <c r="A90">
        <v>88</v>
      </c>
      <c r="B90" t="s">
        <v>88</v>
      </c>
      <c r="C90" s="2">
        <f>IF(Indikatorer!C90&gt;'Trunkerte data'!$C$427,'Trunkerte data'!$C$427,IF(Indikatorer!C90&lt;'Trunkerte data'!$C$426,'Trunkerte data'!$C$426,Indikatorer!C90))</f>
        <v>593</v>
      </c>
      <c r="D90" s="28">
        <f>IF(Indikatorer!D90&gt;'Trunkerte data'!$D$427,'Trunkerte data'!$D$427,IF(Indikatorer!D90&lt;'Trunkerte data'!$D$426,'Trunkerte data'!$D$426,Indikatorer!D90))</f>
        <v>2.5900189513581751E-2</v>
      </c>
      <c r="E90" s="28">
        <f>IF(Indikatorer!E90&gt;'Trunkerte data'!$E$427,'Trunkerte data'!$E$427,IF(Indikatorer!E90&lt;'Trunkerte data'!$E$426,'Trunkerte data'!$E$426,Indikatorer!E90))</f>
        <v>-9.5377842993397133E-3</v>
      </c>
    </row>
    <row r="91" spans="1:5" x14ac:dyDescent="0.25">
      <c r="A91">
        <v>89</v>
      </c>
      <c r="B91" t="s">
        <v>89</v>
      </c>
      <c r="C91" s="2">
        <f>IF(Indikatorer!C91&gt;'Trunkerte data'!$C$427,'Trunkerte data'!$C$427,IF(Indikatorer!C91&lt;'Trunkerte data'!$C$426,'Trunkerte data'!$C$426,Indikatorer!C91))</f>
        <v>531</v>
      </c>
      <c r="D91" s="28">
        <f>IF(Indikatorer!D91&gt;'Trunkerte data'!$D$427,'Trunkerte data'!$D$427,IF(Indikatorer!D91&lt;'Trunkerte data'!$D$426,'Trunkerte data'!$D$426,Indikatorer!D91))</f>
        <v>3.14267756128217E-3</v>
      </c>
      <c r="E91" s="28">
        <f>IF(Indikatorer!E91&gt;'Trunkerte data'!$E$427,'Trunkerte data'!$E$427,IF(Indikatorer!E91&lt;'Trunkerte data'!$E$426,'Trunkerte data'!$E$426,Indikatorer!E91))</f>
        <v>6.8587105624142719E-3</v>
      </c>
    </row>
    <row r="92" spans="1:5" x14ac:dyDescent="0.25">
      <c r="A92">
        <v>90</v>
      </c>
      <c r="B92" t="s">
        <v>90</v>
      </c>
      <c r="C92" s="2">
        <f>IF(Indikatorer!C92&gt;'Trunkerte data'!$C$427,'Trunkerte data'!$C$427,IF(Indikatorer!C92&lt;'Trunkerte data'!$C$426,'Trunkerte data'!$C$426,Indikatorer!C92))</f>
        <v>931</v>
      </c>
      <c r="D92" s="28">
        <f>IF(Indikatorer!D92&gt;'Trunkerte data'!$D$427,'Trunkerte data'!$D$427,IF(Indikatorer!D92&lt;'Trunkerte data'!$D$426,'Trunkerte data'!$D$426,Indikatorer!D92))</f>
        <v>0.16402179465349898</v>
      </c>
      <c r="E92" s="28">
        <f>IF(Indikatorer!E92&gt;'Trunkerte data'!$E$427,'Trunkerte data'!$E$427,IF(Indikatorer!E92&lt;'Trunkerte data'!$E$426,'Trunkerte data'!$E$426,Indikatorer!E92))</f>
        <v>7.1174271643030806E-2</v>
      </c>
    </row>
    <row r="93" spans="1:5" x14ac:dyDescent="0.25">
      <c r="A93">
        <v>91</v>
      </c>
      <c r="B93" t="s">
        <v>91</v>
      </c>
      <c r="C93" s="2">
        <f>IF(Indikatorer!C93&gt;'Trunkerte data'!$C$427,'Trunkerte data'!$C$427,IF(Indikatorer!C93&lt;'Trunkerte data'!$C$426,'Trunkerte data'!$C$426,Indikatorer!C93))</f>
        <v>844</v>
      </c>
      <c r="D93" s="28">
        <f>IF(Indikatorer!D93&gt;'Trunkerte data'!$D$427,'Trunkerte data'!$D$427,IF(Indikatorer!D93&lt;'Trunkerte data'!$D$426,'Trunkerte data'!$D$426,Indikatorer!D93))</f>
        <v>0.15107426831331416</v>
      </c>
      <c r="E93" s="28">
        <f>IF(Indikatorer!E93&gt;'Trunkerte data'!$E$427,'Trunkerte data'!$E$427,IF(Indikatorer!E93&lt;'Trunkerte data'!$E$426,'Trunkerte data'!$E$426,Indikatorer!E93))</f>
        <v>9.8024156950359487E-2</v>
      </c>
    </row>
    <row r="94" spans="1:5" x14ac:dyDescent="0.25">
      <c r="A94">
        <v>92</v>
      </c>
      <c r="B94" t="s">
        <v>92</v>
      </c>
      <c r="C94" s="2">
        <f>IF(Indikatorer!C94&gt;'Trunkerte data'!$C$427,'Trunkerte data'!$C$427,IF(Indikatorer!C94&lt;'Trunkerte data'!$C$426,'Trunkerte data'!$C$426,Indikatorer!C94))</f>
        <v>804</v>
      </c>
      <c r="D94" s="28">
        <f>IF(Indikatorer!D94&gt;'Trunkerte data'!$D$427,'Trunkerte data'!$D$427,IF(Indikatorer!D94&lt;'Trunkerte data'!$D$426,'Trunkerte data'!$D$426,Indikatorer!D94))</f>
        <v>5.8094063766073623E-2</v>
      </c>
      <c r="E94" s="28">
        <f>IF(Indikatorer!E94&gt;'Trunkerte data'!$E$427,'Trunkerte data'!$E$427,IF(Indikatorer!E94&lt;'Trunkerte data'!$E$426,'Trunkerte data'!$E$426,Indikatorer!E94))</f>
        <v>2.3998254672388253E-3</v>
      </c>
    </row>
    <row r="95" spans="1:5" x14ac:dyDescent="0.25">
      <c r="A95">
        <v>93</v>
      </c>
      <c r="B95" t="s">
        <v>93</v>
      </c>
      <c r="C95" s="2">
        <f>IF(Indikatorer!C95&gt;'Trunkerte data'!$C$427,'Trunkerte data'!$C$427,IF(Indikatorer!C95&lt;'Trunkerte data'!$C$426,'Trunkerte data'!$C$426,Indikatorer!C95))</f>
        <v>792</v>
      </c>
      <c r="D95" s="28">
        <f>IF(Indikatorer!D95&gt;'Trunkerte data'!$D$427,'Trunkerte data'!$D$427,IF(Indikatorer!D95&lt;'Trunkerte data'!$D$426,'Trunkerte data'!$D$426,Indikatorer!D95))</f>
        <v>0.24576894775570279</v>
      </c>
      <c r="E95" s="28">
        <f>IF(Indikatorer!E95&gt;'Trunkerte data'!$E$427,'Trunkerte data'!$E$427,IF(Indikatorer!E95&lt;'Trunkerte data'!$E$426,'Trunkerte data'!$E$426,Indikatorer!E95))</f>
        <v>0.22532894736842102</v>
      </c>
    </row>
    <row r="96" spans="1:5" x14ac:dyDescent="0.25">
      <c r="A96">
        <v>94</v>
      </c>
      <c r="B96" t="s">
        <v>94</v>
      </c>
      <c r="C96" s="2">
        <f>IF(Indikatorer!C96&gt;'Trunkerte data'!$C$427,'Trunkerte data'!$C$427,IF(Indikatorer!C96&lt;'Trunkerte data'!$C$426,'Trunkerte data'!$C$426,Indikatorer!C96))</f>
        <v>551</v>
      </c>
      <c r="D96" s="28">
        <f>IF(Indikatorer!D96&gt;'Trunkerte data'!$D$427,'Trunkerte data'!$D$427,IF(Indikatorer!D96&lt;'Trunkerte data'!$D$426,'Trunkerte data'!$D$426,Indikatorer!D96))</f>
        <v>9.3023255813953432E-2</v>
      </c>
      <c r="E96" s="28">
        <f>IF(Indikatorer!E96&gt;'Trunkerte data'!$E$427,'Trunkerte data'!$E$427,IF(Indikatorer!E96&lt;'Trunkerte data'!$E$426,'Trunkerte data'!$E$426,Indikatorer!E96))</f>
        <v>0.16010498687664043</v>
      </c>
    </row>
    <row r="97" spans="1:5" x14ac:dyDescent="0.25">
      <c r="A97">
        <v>95</v>
      </c>
      <c r="B97" t="s">
        <v>95</v>
      </c>
      <c r="C97" s="2">
        <f>IF(Indikatorer!C97&gt;'Trunkerte data'!$C$427,'Trunkerte data'!$C$427,IF(Indikatorer!C97&lt;'Trunkerte data'!$C$426,'Trunkerte data'!$C$426,Indikatorer!C97))</f>
        <v>643</v>
      </c>
      <c r="D97" s="28">
        <f>IF(Indikatorer!D97&gt;'Trunkerte data'!$D$427,'Trunkerte data'!$D$427,IF(Indikatorer!D97&lt;'Trunkerte data'!$D$426,'Trunkerte data'!$D$426,Indikatorer!D97))</f>
        <v>-2.864583333333337E-2</v>
      </c>
      <c r="E97" s="28">
        <f>IF(Indikatorer!E97&gt;'Trunkerte data'!$E$427,'Trunkerte data'!$E$427,IF(Indikatorer!E97&lt;'Trunkerte data'!$E$426,'Trunkerte data'!$E$426,Indikatorer!E97))</f>
        <v>-9.4244149272612265E-2</v>
      </c>
    </row>
    <row r="98" spans="1:5" x14ac:dyDescent="0.25">
      <c r="A98">
        <v>96</v>
      </c>
      <c r="B98" t="s">
        <v>96</v>
      </c>
      <c r="C98" s="2">
        <f>IF(Indikatorer!C98&gt;'Trunkerte data'!$C$427,'Trunkerte data'!$C$427,IF(Indikatorer!C98&lt;'Trunkerte data'!$C$426,'Trunkerte data'!$C$426,Indikatorer!C98))</f>
        <v>685</v>
      </c>
      <c r="D98" s="28">
        <f>IF(Indikatorer!D98&gt;'Trunkerte data'!$D$427,'Trunkerte data'!$D$427,IF(Indikatorer!D98&lt;'Trunkerte data'!$D$426,'Trunkerte data'!$D$426,Indikatorer!D98))</f>
        <v>3.9909808342728281E-2</v>
      </c>
      <c r="E98" s="28">
        <f>IF(Indikatorer!E98&gt;'Trunkerte data'!$E$427,'Trunkerte data'!$E$427,IF(Indikatorer!E98&lt;'Trunkerte data'!$E$426,'Trunkerte data'!$E$426,Indikatorer!E98))</f>
        <v>-2.3962200472494088E-2</v>
      </c>
    </row>
    <row r="99" spans="1:5" x14ac:dyDescent="0.25">
      <c r="A99">
        <v>97</v>
      </c>
      <c r="B99" t="s">
        <v>97</v>
      </c>
      <c r="C99" s="2">
        <f>IF(Indikatorer!C99&gt;'Trunkerte data'!$C$427,'Trunkerte data'!$C$427,IF(Indikatorer!C99&lt;'Trunkerte data'!$C$426,'Trunkerte data'!$C$426,Indikatorer!C99))</f>
        <v>615</v>
      </c>
      <c r="D99" s="28">
        <f>IF(Indikatorer!D99&gt;'Trunkerte data'!$D$427,'Trunkerte data'!$D$427,IF(Indikatorer!D99&lt;'Trunkerte data'!$D$426,'Trunkerte data'!$D$426,Indikatorer!D99))</f>
        <v>0.24401426388181346</v>
      </c>
      <c r="E99" s="28">
        <f>IF(Indikatorer!E99&gt;'Trunkerte data'!$E$427,'Trunkerte data'!$E$427,IF(Indikatorer!E99&lt;'Trunkerte data'!$E$426,'Trunkerte data'!$E$426,Indikatorer!E99))</f>
        <v>9.3294460641399457E-2</v>
      </c>
    </row>
    <row r="100" spans="1:5" x14ac:dyDescent="0.25">
      <c r="A100">
        <v>98</v>
      </c>
      <c r="B100" t="s">
        <v>98</v>
      </c>
      <c r="C100" s="2">
        <f>IF(Indikatorer!C100&gt;'Trunkerte data'!$C$427,'Trunkerte data'!$C$427,IF(Indikatorer!C100&lt;'Trunkerte data'!$C$426,'Trunkerte data'!$C$426,Indikatorer!C100))</f>
        <v>649</v>
      </c>
      <c r="D100" s="28">
        <f>IF(Indikatorer!D100&gt;'Trunkerte data'!$D$427,'Trunkerte data'!$D$427,IF(Indikatorer!D100&lt;'Trunkerte data'!$D$426,'Trunkerte data'!$D$426,Indikatorer!D100))</f>
        <v>1.6587677725118377E-2</v>
      </c>
      <c r="E100" s="28">
        <f>IF(Indikatorer!E100&gt;'Trunkerte data'!$E$427,'Trunkerte data'!$E$427,IF(Indikatorer!E100&lt;'Trunkerte data'!$E$426,'Trunkerte data'!$E$426,Indikatorer!E100))</f>
        <v>3.3812341504649179E-2</v>
      </c>
    </row>
    <row r="101" spans="1:5" x14ac:dyDescent="0.25">
      <c r="A101">
        <v>99</v>
      </c>
      <c r="B101" t="s">
        <v>99</v>
      </c>
      <c r="C101" s="2">
        <f>IF(Indikatorer!C101&gt;'Trunkerte data'!$C$427,'Trunkerte data'!$C$427,IF(Indikatorer!C101&lt;'Trunkerte data'!$C$426,'Trunkerte data'!$C$426,Indikatorer!C101))</f>
        <v>628</v>
      </c>
      <c r="D101" s="28">
        <f>IF(Indikatorer!D101&gt;'Trunkerte data'!$D$427,'Trunkerte data'!$D$427,IF(Indikatorer!D101&lt;'Trunkerte data'!$D$426,'Trunkerte data'!$D$426,Indikatorer!D101))</f>
        <v>1.3407821229050265E-2</v>
      </c>
      <c r="E101" s="28">
        <f>IF(Indikatorer!E101&gt;'Trunkerte data'!$E$427,'Trunkerte data'!$E$427,IF(Indikatorer!E101&lt;'Trunkerte data'!$E$426,'Trunkerte data'!$E$426,Indikatorer!E101))</f>
        <v>-1.3735046521931804E-2</v>
      </c>
    </row>
    <row r="102" spans="1:5" x14ac:dyDescent="0.25">
      <c r="A102">
        <v>100</v>
      </c>
      <c r="B102" t="s">
        <v>100</v>
      </c>
      <c r="C102" s="2">
        <f>IF(Indikatorer!C102&gt;'Trunkerte data'!$C$427,'Trunkerte data'!$C$427,IF(Indikatorer!C102&lt;'Trunkerte data'!$C$426,'Trunkerte data'!$C$426,Indikatorer!C102))</f>
        <v>654</v>
      </c>
      <c r="D102" s="28">
        <f>IF(Indikatorer!D102&gt;'Trunkerte data'!$D$427,'Trunkerte data'!$D$427,IF(Indikatorer!D102&lt;'Trunkerte data'!$D$426,'Trunkerte data'!$D$426,Indikatorer!D102))</f>
        <v>1.7162471395881784E-3</v>
      </c>
      <c r="E102" s="28">
        <f>IF(Indikatorer!E102&gt;'Trunkerte data'!$E$427,'Trunkerte data'!$E$427,IF(Indikatorer!E102&lt;'Trunkerte data'!$E$426,'Trunkerte data'!$E$426,Indikatorer!E102))</f>
        <v>4.6204620462046986E-3</v>
      </c>
    </row>
    <row r="103" spans="1:5" x14ac:dyDescent="0.25">
      <c r="A103">
        <v>101</v>
      </c>
      <c r="B103" t="s">
        <v>101</v>
      </c>
      <c r="C103" s="2">
        <f>IF(Indikatorer!C103&gt;'Trunkerte data'!$C$427,'Trunkerte data'!$C$427,IF(Indikatorer!C103&lt;'Trunkerte data'!$C$426,'Trunkerte data'!$C$426,Indikatorer!C103))</f>
        <v>625</v>
      </c>
      <c r="D103" s="28">
        <f>IF(Indikatorer!D103&gt;'Trunkerte data'!$D$427,'Trunkerte data'!$D$427,IF(Indikatorer!D103&lt;'Trunkerte data'!$D$426,'Trunkerte data'!$D$426,Indikatorer!D103))</f>
        <v>6.4622641509433976E-2</v>
      </c>
      <c r="E103" s="28">
        <f>IF(Indikatorer!E103&gt;'Trunkerte data'!$E$427,'Trunkerte data'!$E$427,IF(Indikatorer!E103&lt;'Trunkerte data'!$E$426,'Trunkerte data'!$E$426,Indikatorer!E103))</f>
        <v>0.15177610333692138</v>
      </c>
    </row>
    <row r="104" spans="1:5" x14ac:dyDescent="0.25">
      <c r="A104">
        <v>102</v>
      </c>
      <c r="B104" t="s">
        <v>102</v>
      </c>
      <c r="C104" s="2">
        <f>IF(Indikatorer!C104&gt;'Trunkerte data'!$C$427,'Trunkerte data'!$C$427,IF(Indikatorer!C104&lt;'Trunkerte data'!$C$426,'Trunkerte data'!$C$426,Indikatorer!C104))</f>
        <v>805</v>
      </c>
      <c r="D104" s="28">
        <f>IF(Indikatorer!D104&gt;'Trunkerte data'!$D$427,'Trunkerte data'!$D$427,IF(Indikatorer!D104&lt;'Trunkerte data'!$D$426,'Trunkerte data'!$D$426,Indikatorer!D104))</f>
        <v>9.5083008976090344E-2</v>
      </c>
      <c r="E104" s="28">
        <f>IF(Indikatorer!E104&gt;'Trunkerte data'!$E$427,'Trunkerte data'!$E$427,IF(Indikatorer!E104&lt;'Trunkerte data'!$E$426,'Trunkerte data'!$E$426,Indikatorer!E104))</f>
        <v>2.4712643678160839E-2</v>
      </c>
    </row>
    <row r="105" spans="1:5" x14ac:dyDescent="0.25">
      <c r="A105">
        <v>103</v>
      </c>
      <c r="B105" t="s">
        <v>103</v>
      </c>
      <c r="C105" s="2">
        <f>IF(Indikatorer!C105&gt;'Trunkerte data'!$C$427,'Trunkerte data'!$C$427,IF(Indikatorer!C105&lt;'Trunkerte data'!$C$426,'Trunkerte data'!$C$426,Indikatorer!C105))</f>
        <v>850</v>
      </c>
      <c r="D105" s="28">
        <f>IF(Indikatorer!D105&gt;'Trunkerte data'!$D$427,'Trunkerte data'!$D$427,IF(Indikatorer!D105&lt;'Trunkerte data'!$D$426,'Trunkerte data'!$D$426,Indikatorer!D105))</f>
        <v>0.16332414138881934</v>
      </c>
      <c r="E105" s="28">
        <f>IF(Indikatorer!E105&gt;'Trunkerte data'!$E$427,'Trunkerte data'!$E$427,IF(Indikatorer!E105&lt;'Trunkerte data'!$E$426,'Trunkerte data'!$E$426,Indikatorer!E105))</f>
        <v>0.17416144489495022</v>
      </c>
    </row>
    <row r="106" spans="1:5" x14ac:dyDescent="0.25">
      <c r="A106">
        <v>104</v>
      </c>
      <c r="B106" t="s">
        <v>104</v>
      </c>
      <c r="C106" s="2">
        <f>IF(Indikatorer!C106&gt;'Trunkerte data'!$C$427,'Trunkerte data'!$C$427,IF(Indikatorer!C106&lt;'Trunkerte data'!$C$426,'Trunkerte data'!$C$426,Indikatorer!C106))</f>
        <v>890</v>
      </c>
      <c r="D106" s="28">
        <f>IF(Indikatorer!D106&gt;'Trunkerte data'!$D$427,'Trunkerte data'!$D$427,IF(Indikatorer!D106&lt;'Trunkerte data'!$D$426,'Trunkerte data'!$D$426,Indikatorer!D106))</f>
        <v>0.12986241257942122</v>
      </c>
      <c r="E106" s="28">
        <f>IF(Indikatorer!E106&gt;'Trunkerte data'!$E$427,'Trunkerte data'!$E$427,IF(Indikatorer!E106&lt;'Trunkerte data'!$E$426,'Trunkerte data'!$E$426,Indikatorer!E106))</f>
        <v>0.13153070577451875</v>
      </c>
    </row>
    <row r="107" spans="1:5" x14ac:dyDescent="0.25">
      <c r="A107">
        <v>105</v>
      </c>
      <c r="B107" t="s">
        <v>105</v>
      </c>
      <c r="C107" s="2">
        <f>IF(Indikatorer!C107&gt;'Trunkerte data'!$C$427,'Trunkerte data'!$C$427,IF(Indikatorer!C107&lt;'Trunkerte data'!$C$426,'Trunkerte data'!$C$426,Indikatorer!C107))</f>
        <v>892</v>
      </c>
      <c r="D107" s="28">
        <f>IF(Indikatorer!D107&gt;'Trunkerte data'!$D$427,'Trunkerte data'!$D$427,IF(Indikatorer!D107&lt;'Trunkerte data'!$D$426,'Trunkerte data'!$D$426,Indikatorer!D107))</f>
        <v>0.15649009300444794</v>
      </c>
      <c r="E107" s="28">
        <f>IF(Indikatorer!E107&gt;'Trunkerte data'!$E$427,'Trunkerte data'!$E$427,IF(Indikatorer!E107&lt;'Trunkerte data'!$E$426,'Trunkerte data'!$E$426,Indikatorer!E107))</f>
        <v>0.22144670050761417</v>
      </c>
    </row>
    <row r="108" spans="1:5" x14ac:dyDescent="0.25">
      <c r="A108">
        <v>106</v>
      </c>
      <c r="B108" t="s">
        <v>106</v>
      </c>
      <c r="C108" s="2">
        <f>IF(Indikatorer!C108&gt;'Trunkerte data'!$C$427,'Trunkerte data'!$C$427,IF(Indikatorer!C108&lt;'Trunkerte data'!$C$426,'Trunkerte data'!$C$426,Indikatorer!C108))</f>
        <v>879</v>
      </c>
      <c r="D108" s="28">
        <f>IF(Indikatorer!D108&gt;'Trunkerte data'!$D$427,'Trunkerte data'!$D$427,IF(Indikatorer!D108&lt;'Trunkerte data'!$D$426,'Trunkerte data'!$D$426,Indikatorer!D108))</f>
        <v>0.2307649138559964</v>
      </c>
      <c r="E108" s="28">
        <f>IF(Indikatorer!E108&gt;'Trunkerte data'!$E$427,'Trunkerte data'!$E$427,IF(Indikatorer!E108&lt;'Trunkerte data'!$E$426,'Trunkerte data'!$E$426,Indikatorer!E108))</f>
        <v>0.18735798388762648</v>
      </c>
    </row>
    <row r="109" spans="1:5" x14ac:dyDescent="0.25">
      <c r="A109">
        <v>107</v>
      </c>
      <c r="B109" t="s">
        <v>107</v>
      </c>
      <c r="C109" s="2">
        <f>IF(Indikatorer!C109&gt;'Trunkerte data'!$C$427,'Trunkerte data'!$C$427,IF(Indikatorer!C109&lt;'Trunkerte data'!$C$426,'Trunkerte data'!$C$426,Indikatorer!C109))</f>
        <v>799</v>
      </c>
      <c r="D109" s="28">
        <f>IF(Indikatorer!D109&gt;'Trunkerte data'!$D$427,'Trunkerte data'!$D$427,IF(Indikatorer!D109&lt;'Trunkerte data'!$D$426,'Trunkerte data'!$D$426,Indikatorer!D109))</f>
        <v>5.8981533296026845E-2</v>
      </c>
      <c r="E109" s="28">
        <f>IF(Indikatorer!E109&gt;'Trunkerte data'!$E$427,'Trunkerte data'!$E$427,IF(Indikatorer!E109&lt;'Trunkerte data'!$E$426,'Trunkerte data'!$E$426,Indikatorer!E109))</f>
        <v>-0.10845910845910844</v>
      </c>
    </row>
    <row r="110" spans="1:5" x14ac:dyDescent="0.25">
      <c r="A110">
        <v>108</v>
      </c>
      <c r="B110" t="s">
        <v>108</v>
      </c>
      <c r="C110" s="2">
        <f>IF(Indikatorer!C110&gt;'Trunkerte data'!$C$427,'Trunkerte data'!$C$427,IF(Indikatorer!C110&lt;'Trunkerte data'!$C$426,'Trunkerte data'!$C$426,Indikatorer!C110))</f>
        <v>703</v>
      </c>
      <c r="D110" s="28">
        <f>IF(Indikatorer!D110&gt;'Trunkerte data'!$D$427,'Trunkerte data'!$D$427,IF(Indikatorer!D110&lt;'Trunkerte data'!$D$426,'Trunkerte data'!$D$426,Indikatorer!D110))</f>
        <v>6.8569163694015112E-2</v>
      </c>
      <c r="E110" s="28">
        <f>IF(Indikatorer!E110&gt;'Trunkerte data'!$E$427,'Trunkerte data'!$E$427,IF(Indikatorer!E110&lt;'Trunkerte data'!$E$426,'Trunkerte data'!$E$426,Indikatorer!E110))</f>
        <v>1.2953367875647714E-3</v>
      </c>
    </row>
    <row r="111" spans="1:5" x14ac:dyDescent="0.25">
      <c r="A111">
        <v>109</v>
      </c>
      <c r="B111" t="s">
        <v>109</v>
      </c>
      <c r="C111" s="2">
        <f>IF(Indikatorer!C111&gt;'Trunkerte data'!$C$427,'Trunkerte data'!$C$427,IF(Indikatorer!C111&lt;'Trunkerte data'!$C$426,'Trunkerte data'!$C$426,Indikatorer!C111))</f>
        <v>574</v>
      </c>
      <c r="D111" s="28">
        <f>IF(Indikatorer!D111&gt;'Trunkerte data'!$D$427,'Trunkerte data'!$D$427,IF(Indikatorer!D111&lt;'Trunkerte data'!$D$426,'Trunkerte data'!$D$426,Indikatorer!D111))</f>
        <v>-2.1398002853066922E-3</v>
      </c>
      <c r="E111" s="28">
        <f>IF(Indikatorer!E111&gt;'Trunkerte data'!$E$427,'Trunkerte data'!$E$427,IF(Indikatorer!E111&lt;'Trunkerte data'!$E$426,'Trunkerte data'!$E$426,Indikatorer!E111))</f>
        <v>0.10227272727272729</v>
      </c>
    </row>
    <row r="112" spans="1:5" x14ac:dyDescent="0.25">
      <c r="A112">
        <v>110</v>
      </c>
      <c r="B112" t="s">
        <v>110</v>
      </c>
      <c r="C112" s="2">
        <f>IF(Indikatorer!C112&gt;'Trunkerte data'!$C$427,'Trunkerte data'!$C$427,IF(Indikatorer!C112&lt;'Trunkerte data'!$C$426,'Trunkerte data'!$C$426,Indikatorer!C112))</f>
        <v>532</v>
      </c>
      <c r="D112" s="28">
        <f>IF(Indikatorer!D112&gt;'Trunkerte data'!$D$427,'Trunkerte data'!$D$427,IF(Indikatorer!D112&lt;'Trunkerte data'!$D$426,'Trunkerte data'!$D$426,Indikatorer!D112))</f>
        <v>1.5835312747427555E-3</v>
      </c>
      <c r="E112" s="28">
        <f>IF(Indikatorer!E112&gt;'Trunkerte data'!$E$427,'Trunkerte data'!$E$427,IF(Indikatorer!E112&lt;'Trunkerte data'!$E$426,'Trunkerte data'!$E$426,Indikatorer!E112))</f>
        <v>3.1796502384737746E-3</v>
      </c>
    </row>
    <row r="113" spans="1:5" x14ac:dyDescent="0.25">
      <c r="A113">
        <v>111</v>
      </c>
      <c r="B113" t="s">
        <v>111</v>
      </c>
      <c r="C113" s="2">
        <f>IF(Indikatorer!C113&gt;'Trunkerte data'!$C$427,'Trunkerte data'!$C$427,IF(Indikatorer!C113&lt;'Trunkerte data'!$C$426,'Trunkerte data'!$C$426,Indikatorer!C113))</f>
        <v>882</v>
      </c>
      <c r="D113" s="28">
        <f>IF(Indikatorer!D113&gt;'Trunkerte data'!$D$427,'Trunkerte data'!$D$427,IF(Indikatorer!D113&lt;'Trunkerte data'!$D$426,'Trunkerte data'!$D$426,Indikatorer!D113))</f>
        <v>8.7601455359641811E-2</v>
      </c>
      <c r="E113" s="28">
        <f>IF(Indikatorer!E113&gt;'Trunkerte data'!$E$427,'Trunkerte data'!$E$427,IF(Indikatorer!E113&lt;'Trunkerte data'!$E$426,'Trunkerte data'!$E$426,Indikatorer!E113))</f>
        <v>5.4344667247893108E-2</v>
      </c>
    </row>
    <row r="114" spans="1:5" x14ac:dyDescent="0.25">
      <c r="A114">
        <v>112</v>
      </c>
      <c r="B114" t="s">
        <v>112</v>
      </c>
      <c r="C114" s="2">
        <f>IF(Indikatorer!C114&gt;'Trunkerte data'!$C$427,'Trunkerte data'!$C$427,IF(Indikatorer!C114&lt;'Trunkerte data'!$C$426,'Trunkerte data'!$C$426,Indikatorer!C114))</f>
        <v>885</v>
      </c>
      <c r="D114" s="28">
        <f>IF(Indikatorer!D114&gt;'Trunkerte data'!$D$427,'Trunkerte data'!$D$427,IF(Indikatorer!D114&lt;'Trunkerte data'!$D$426,'Trunkerte data'!$D$426,Indikatorer!D114))</f>
        <v>0.19814365348198337</v>
      </c>
      <c r="E114" s="28">
        <f>IF(Indikatorer!E114&gt;'Trunkerte data'!$E$427,'Trunkerte data'!$E$427,IF(Indikatorer!E114&lt;'Trunkerte data'!$E$426,'Trunkerte data'!$E$426,Indikatorer!E114))</f>
        <v>5.0742433974383161E-2</v>
      </c>
    </row>
    <row r="115" spans="1:5" x14ac:dyDescent="0.25">
      <c r="A115">
        <v>113</v>
      </c>
      <c r="B115" t="s">
        <v>113</v>
      </c>
      <c r="C115" s="2">
        <f>IF(Indikatorer!C115&gt;'Trunkerte data'!$C$427,'Trunkerte data'!$C$427,IF(Indikatorer!C115&lt;'Trunkerte data'!$C$426,'Trunkerte data'!$C$426,Indikatorer!C115))</f>
        <v>864</v>
      </c>
      <c r="D115" s="28">
        <f>IF(Indikatorer!D115&gt;'Trunkerte data'!$D$427,'Trunkerte data'!$D$427,IF(Indikatorer!D115&lt;'Trunkerte data'!$D$426,'Trunkerte data'!$D$426,Indikatorer!D115))</f>
        <v>8.2752841355470563E-2</v>
      </c>
      <c r="E115" s="28">
        <f>IF(Indikatorer!E115&gt;'Trunkerte data'!$E$427,'Trunkerte data'!$E$427,IF(Indikatorer!E115&lt;'Trunkerte data'!$E$426,'Trunkerte data'!$E$426,Indikatorer!E115))</f>
        <v>6.8033409263477562E-2</v>
      </c>
    </row>
    <row r="116" spans="1:5" x14ac:dyDescent="0.25">
      <c r="A116">
        <v>114</v>
      </c>
      <c r="B116" t="s">
        <v>114</v>
      </c>
      <c r="C116" s="2">
        <f>IF(Indikatorer!C116&gt;'Trunkerte data'!$C$427,'Trunkerte data'!$C$427,IF(Indikatorer!C116&lt;'Trunkerte data'!$C$426,'Trunkerte data'!$C$426,Indikatorer!C116))</f>
        <v>783</v>
      </c>
      <c r="D116" s="28">
        <f>IF(Indikatorer!D116&gt;'Trunkerte data'!$D$427,'Trunkerte data'!$D$427,IF(Indikatorer!D116&lt;'Trunkerte data'!$D$426,'Trunkerte data'!$D$426,Indikatorer!D116))</f>
        <v>2.8920507268790585E-2</v>
      </c>
      <c r="E116" s="28">
        <f>IF(Indikatorer!E116&gt;'Trunkerte data'!$E$427,'Trunkerte data'!$E$427,IF(Indikatorer!E116&lt;'Trunkerte data'!$E$426,'Trunkerte data'!$E$426,Indikatorer!E116))</f>
        <v>-3.7491919844860999E-2</v>
      </c>
    </row>
    <row r="117" spans="1:5" x14ac:dyDescent="0.25">
      <c r="A117">
        <v>115</v>
      </c>
      <c r="B117" t="s">
        <v>398</v>
      </c>
      <c r="C117" s="2">
        <f>IF(Indikatorer!C117&gt;'Trunkerte data'!$C$427,'Trunkerte data'!$C$427,IF(Indikatorer!C117&lt;'Trunkerte data'!$C$426,'Trunkerte data'!$C$426,Indikatorer!C117))</f>
        <v>839</v>
      </c>
      <c r="D117" s="28">
        <f>IF(Indikatorer!D117&gt;'Trunkerte data'!$D$427,'Trunkerte data'!$D$427,IF(Indikatorer!D117&lt;'Trunkerte data'!$D$426,'Trunkerte data'!$D$426,Indikatorer!D117))</f>
        <v>6.3333637858578484E-2</v>
      </c>
      <c r="E117" s="28">
        <f>IF(Indikatorer!E117&gt;'Trunkerte data'!$E$427,'Trunkerte data'!$E$427,IF(Indikatorer!E117&lt;'Trunkerte data'!$E$426,'Trunkerte data'!$E$426,Indikatorer!E117))</f>
        <v>1.7637253320428092E-2</v>
      </c>
    </row>
    <row r="118" spans="1:5" x14ac:dyDescent="0.25">
      <c r="A118">
        <v>116</v>
      </c>
      <c r="B118" t="s">
        <v>115</v>
      </c>
      <c r="C118" s="2">
        <f>IF(Indikatorer!C118&gt;'Trunkerte data'!$C$427,'Trunkerte data'!$C$427,IF(Indikatorer!C118&lt;'Trunkerte data'!$C$426,'Trunkerte data'!$C$426,Indikatorer!C118))</f>
        <v>847</v>
      </c>
      <c r="D118" s="28">
        <f>IF(Indikatorer!D118&gt;'Trunkerte data'!$D$427,'Trunkerte data'!$D$427,IF(Indikatorer!D118&lt;'Trunkerte data'!$D$426,'Trunkerte data'!$D$426,Indikatorer!D118))</f>
        <v>0.21323623355053023</v>
      </c>
      <c r="E118" s="28">
        <f>IF(Indikatorer!E118&gt;'Trunkerte data'!$E$427,'Trunkerte data'!$E$427,IF(Indikatorer!E118&lt;'Trunkerte data'!$E$426,'Trunkerte data'!$E$426,Indikatorer!E118))</f>
        <v>0.14948199309324117</v>
      </c>
    </row>
    <row r="119" spans="1:5" x14ac:dyDescent="0.25">
      <c r="A119">
        <v>117</v>
      </c>
      <c r="B119" t="s">
        <v>399</v>
      </c>
      <c r="C119" s="2">
        <f>IF(Indikatorer!C119&gt;'Trunkerte data'!$C$427,'Trunkerte data'!$C$427,IF(Indikatorer!C119&lt;'Trunkerte data'!$C$426,'Trunkerte data'!$C$426,Indikatorer!C119))</f>
        <v>835</v>
      </c>
      <c r="D119" s="28">
        <f>IF(Indikatorer!D119&gt;'Trunkerte data'!$D$427,'Trunkerte data'!$D$427,IF(Indikatorer!D119&lt;'Trunkerte data'!$D$426,'Trunkerte data'!$D$426,Indikatorer!D119))</f>
        <v>9.45029239766082E-2</v>
      </c>
      <c r="E119" s="28">
        <f>IF(Indikatorer!E119&gt;'Trunkerte data'!$E$427,'Trunkerte data'!$E$427,IF(Indikatorer!E119&lt;'Trunkerte data'!$E$426,'Trunkerte data'!$E$426,Indikatorer!E119))</f>
        <v>-3.0866721177432499E-2</v>
      </c>
    </row>
    <row r="120" spans="1:5" x14ac:dyDescent="0.25">
      <c r="A120">
        <v>118</v>
      </c>
      <c r="B120" t="s">
        <v>116</v>
      </c>
      <c r="C120" s="2">
        <f>IF(Indikatorer!C120&gt;'Trunkerte data'!$C$427,'Trunkerte data'!$C$427,IF(Indikatorer!C120&lt;'Trunkerte data'!$C$426,'Trunkerte data'!$C$426,Indikatorer!C120))</f>
        <v>814</v>
      </c>
      <c r="D120" s="28">
        <f>IF(Indikatorer!D120&gt;'Trunkerte data'!$D$427,'Trunkerte data'!$D$427,IF(Indikatorer!D120&lt;'Trunkerte data'!$D$426,'Trunkerte data'!$D$426,Indikatorer!D120))</f>
        <v>0.14000721067179422</v>
      </c>
      <c r="E120" s="28">
        <f>IF(Indikatorer!E120&gt;'Trunkerte data'!$E$427,'Trunkerte data'!$E$427,IF(Indikatorer!E120&lt;'Trunkerte data'!$E$426,'Trunkerte data'!$E$426,Indikatorer!E120))</f>
        <v>0.13523006673691595</v>
      </c>
    </row>
    <row r="121" spans="1:5" x14ac:dyDescent="0.25">
      <c r="A121">
        <v>119</v>
      </c>
      <c r="B121" t="s">
        <v>400</v>
      </c>
      <c r="C121" s="2">
        <f>IF(Indikatorer!C121&gt;'Trunkerte data'!$C$427,'Trunkerte data'!$C$427,IF(Indikatorer!C121&lt;'Trunkerte data'!$C$426,'Trunkerte data'!$C$426,Indikatorer!C121))</f>
        <v>836</v>
      </c>
      <c r="D121" s="28">
        <f>IF(Indikatorer!D121&gt;'Trunkerte data'!$D$427,'Trunkerte data'!$D$427,IF(Indikatorer!D121&lt;'Trunkerte data'!$D$426,'Trunkerte data'!$D$426,Indikatorer!D121))</f>
        <v>7.5731913864021339E-2</v>
      </c>
      <c r="E121" s="28">
        <f>IF(Indikatorer!E121&gt;'Trunkerte data'!$E$427,'Trunkerte data'!$E$427,IF(Indikatorer!E121&lt;'Trunkerte data'!$E$426,'Trunkerte data'!$E$426,Indikatorer!E121))</f>
        <v>8.7512719872074429E-2</v>
      </c>
    </row>
    <row r="122" spans="1:5" x14ac:dyDescent="0.25">
      <c r="A122">
        <v>120</v>
      </c>
      <c r="B122" t="s">
        <v>117</v>
      </c>
      <c r="C122" s="2">
        <f>IF(Indikatorer!C122&gt;'Trunkerte data'!$C$427,'Trunkerte data'!$C$427,IF(Indikatorer!C122&lt;'Trunkerte data'!$C$426,'Trunkerte data'!$C$426,Indikatorer!C122))</f>
        <v>855</v>
      </c>
      <c r="D122" s="28">
        <f>IF(Indikatorer!D122&gt;'Trunkerte data'!$D$427,'Trunkerte data'!$D$427,IF(Indikatorer!D122&lt;'Trunkerte data'!$D$426,'Trunkerte data'!$D$426,Indikatorer!D122))</f>
        <v>6.5367748771227641E-2</v>
      </c>
      <c r="E122" s="28">
        <f>IF(Indikatorer!E122&gt;'Trunkerte data'!$E$427,'Trunkerte data'!$E$427,IF(Indikatorer!E122&lt;'Trunkerte data'!$E$426,'Trunkerte data'!$E$426,Indikatorer!E122))</f>
        <v>-3.8607201401842706E-2</v>
      </c>
    </row>
    <row r="123" spans="1:5" x14ac:dyDescent="0.25">
      <c r="A123">
        <v>121</v>
      </c>
      <c r="B123" t="s">
        <v>118</v>
      </c>
      <c r="C123" s="2">
        <f>IF(Indikatorer!C123&gt;'Trunkerte data'!$C$427,'Trunkerte data'!$C$427,IF(Indikatorer!C123&lt;'Trunkerte data'!$C$426,'Trunkerte data'!$C$426,Indikatorer!C123))</f>
        <v>840</v>
      </c>
      <c r="D123" s="28">
        <f>IF(Indikatorer!D123&gt;'Trunkerte data'!$D$427,'Trunkerte data'!$D$427,IF(Indikatorer!D123&lt;'Trunkerte data'!$D$426,'Trunkerte data'!$D$426,Indikatorer!D123))</f>
        <v>7.1406028089001206E-2</v>
      </c>
      <c r="E123" s="28">
        <f>IF(Indikatorer!E123&gt;'Trunkerte data'!$E$427,'Trunkerte data'!$E$427,IF(Indikatorer!E123&lt;'Trunkerte data'!$E$426,'Trunkerte data'!$E$426,Indikatorer!E123))</f>
        <v>5.0708582417122949E-2</v>
      </c>
    </row>
    <row r="124" spans="1:5" x14ac:dyDescent="0.25">
      <c r="A124">
        <v>122</v>
      </c>
      <c r="B124" t="s">
        <v>119</v>
      </c>
      <c r="C124" s="2">
        <f>IF(Indikatorer!C124&gt;'Trunkerte data'!$C$427,'Trunkerte data'!$C$427,IF(Indikatorer!C124&lt;'Trunkerte data'!$C$426,'Trunkerte data'!$C$426,Indikatorer!C124))</f>
        <v>758</v>
      </c>
      <c r="D124" s="28">
        <f>IF(Indikatorer!D124&gt;'Trunkerte data'!$D$427,'Trunkerte data'!$D$427,IF(Indikatorer!D124&lt;'Trunkerte data'!$D$426,'Trunkerte data'!$D$426,Indikatorer!D124))</f>
        <v>4.3858931347680263E-2</v>
      </c>
      <c r="E124" s="28">
        <f>IF(Indikatorer!E124&gt;'Trunkerte data'!$E$427,'Trunkerte data'!$E$427,IF(Indikatorer!E124&lt;'Trunkerte data'!$E$426,'Trunkerte data'!$E$426,Indikatorer!E124))</f>
        <v>-2.9998170843241301E-2</v>
      </c>
    </row>
    <row r="125" spans="1:5" x14ac:dyDescent="0.25">
      <c r="A125">
        <v>123</v>
      </c>
      <c r="B125" t="s">
        <v>120</v>
      </c>
      <c r="C125" s="2">
        <f>IF(Indikatorer!C125&gt;'Trunkerte data'!$C$427,'Trunkerte data'!$C$427,IF(Indikatorer!C125&lt;'Trunkerte data'!$C$426,'Trunkerte data'!$C$426,Indikatorer!C125))</f>
        <v>660</v>
      </c>
      <c r="D125" s="28">
        <f>IF(Indikatorer!D125&gt;'Trunkerte data'!$D$427,'Trunkerte data'!$D$427,IF(Indikatorer!D125&lt;'Trunkerte data'!$D$426,'Trunkerte data'!$D$426,Indikatorer!D125))</f>
        <v>-2.1168501270110163E-3</v>
      </c>
      <c r="E125" s="28">
        <f>IF(Indikatorer!E125&gt;'Trunkerte data'!$E$427,'Trunkerte data'!$E$427,IF(Indikatorer!E125&lt;'Trunkerte data'!$E$426,'Trunkerte data'!$E$426,Indikatorer!E125))</f>
        <v>-1.7821782178217838E-2</v>
      </c>
    </row>
    <row r="126" spans="1:5" x14ac:dyDescent="0.25">
      <c r="A126">
        <v>124</v>
      </c>
      <c r="B126" t="s">
        <v>121</v>
      </c>
      <c r="C126" s="2">
        <f>IF(Indikatorer!C126&gt;'Trunkerte data'!$C$427,'Trunkerte data'!$C$427,IF(Indikatorer!C126&lt;'Trunkerte data'!$C$426,'Trunkerte data'!$C$426,Indikatorer!C126))</f>
        <v>773</v>
      </c>
      <c r="D126" s="28">
        <f>IF(Indikatorer!D126&gt;'Trunkerte data'!$D$427,'Trunkerte data'!$D$427,IF(Indikatorer!D126&lt;'Trunkerte data'!$D$426,'Trunkerte data'!$D$426,Indikatorer!D126))</f>
        <v>5.4761396771210169E-3</v>
      </c>
      <c r="E126" s="28">
        <f>IF(Indikatorer!E126&gt;'Trunkerte data'!$E$427,'Trunkerte data'!$E$427,IF(Indikatorer!E126&lt;'Trunkerte data'!$E$426,'Trunkerte data'!$E$426,Indikatorer!E126))</f>
        <v>-0.1087835354649026</v>
      </c>
    </row>
    <row r="127" spans="1:5" x14ac:dyDescent="0.25">
      <c r="A127">
        <v>125</v>
      </c>
      <c r="B127" t="s">
        <v>122</v>
      </c>
      <c r="C127" s="2">
        <f>IF(Indikatorer!C127&gt;'Trunkerte data'!$C$427,'Trunkerte data'!$C$427,IF(Indikatorer!C127&lt;'Trunkerte data'!$C$426,'Trunkerte data'!$C$426,Indikatorer!C127))</f>
        <v>728</v>
      </c>
      <c r="D127" s="28">
        <f>IF(Indikatorer!D127&gt;'Trunkerte data'!$D$427,'Trunkerte data'!$D$427,IF(Indikatorer!D127&lt;'Trunkerte data'!$D$426,'Trunkerte data'!$D$426,Indikatorer!D127))</f>
        <v>1.0018128041217489E-2</v>
      </c>
      <c r="E127" s="28">
        <f>IF(Indikatorer!E127&gt;'Trunkerte data'!$E$427,'Trunkerte data'!$E$427,IF(Indikatorer!E127&lt;'Trunkerte data'!$E$426,'Trunkerte data'!$E$426,Indikatorer!E127))</f>
        <v>-8.7691614066726764E-2</v>
      </c>
    </row>
    <row r="128" spans="1:5" x14ac:dyDescent="0.25">
      <c r="A128">
        <v>126</v>
      </c>
      <c r="B128" t="s">
        <v>123</v>
      </c>
      <c r="C128" s="2">
        <f>IF(Indikatorer!C128&gt;'Trunkerte data'!$C$427,'Trunkerte data'!$C$427,IF(Indikatorer!C128&lt;'Trunkerte data'!$C$426,'Trunkerte data'!$C$426,Indikatorer!C128))</f>
        <v>627</v>
      </c>
      <c r="D128" s="28">
        <f>IF(Indikatorer!D128&gt;'Trunkerte data'!$D$427,'Trunkerte data'!$D$427,IF(Indikatorer!D128&lt;'Trunkerte data'!$D$426,'Trunkerte data'!$D$426,Indikatorer!D128))</f>
        <v>2.9013539651836506E-3</v>
      </c>
      <c r="E128" s="28">
        <f>IF(Indikatorer!E128&gt;'Trunkerte data'!$E$427,'Trunkerte data'!$E$427,IF(Indikatorer!E128&lt;'Trunkerte data'!$E$426,'Trunkerte data'!$E$426,Indikatorer!E128))</f>
        <v>2.9914529914529808E-2</v>
      </c>
    </row>
    <row r="129" spans="1:5" x14ac:dyDescent="0.25">
      <c r="A129">
        <v>127</v>
      </c>
      <c r="B129" t="s">
        <v>124</v>
      </c>
      <c r="C129" s="2">
        <f>IF(Indikatorer!C129&gt;'Trunkerte data'!$C$427,'Trunkerte data'!$C$427,IF(Indikatorer!C129&lt;'Trunkerte data'!$C$426,'Trunkerte data'!$C$426,Indikatorer!C129))</f>
        <v>708</v>
      </c>
      <c r="D129" s="28">
        <f>IF(Indikatorer!D129&gt;'Trunkerte data'!$D$427,'Trunkerte data'!$D$427,IF(Indikatorer!D129&lt;'Trunkerte data'!$D$426,'Trunkerte data'!$D$426,Indikatorer!D129))</f>
        <v>1.3686131386860811E-3</v>
      </c>
      <c r="E129" s="28">
        <f>IF(Indikatorer!E129&gt;'Trunkerte data'!$E$427,'Trunkerte data'!$E$427,IF(Indikatorer!E129&lt;'Trunkerte data'!$E$426,'Trunkerte data'!$E$426,Indikatorer!E129))</f>
        <v>-3.1547104580812446E-2</v>
      </c>
    </row>
    <row r="130" spans="1:5" x14ac:dyDescent="0.25">
      <c r="A130">
        <v>128</v>
      </c>
      <c r="B130" t="s">
        <v>125</v>
      </c>
      <c r="C130" s="2">
        <f>IF(Indikatorer!C130&gt;'Trunkerte data'!$C$427,'Trunkerte data'!$C$427,IF(Indikatorer!C130&lt;'Trunkerte data'!$C$426,'Trunkerte data'!$C$426,Indikatorer!C130))</f>
        <v>739</v>
      </c>
      <c r="D130" s="28">
        <f>IF(Indikatorer!D130&gt;'Trunkerte data'!$D$427,'Trunkerte data'!$D$427,IF(Indikatorer!D130&lt;'Trunkerte data'!$D$426,'Trunkerte data'!$D$426,Indikatorer!D130))</f>
        <v>0.17419838739921234</v>
      </c>
      <c r="E130" s="28">
        <f>IF(Indikatorer!E130&gt;'Trunkerte data'!$E$427,'Trunkerte data'!$E$427,IF(Indikatorer!E130&lt;'Trunkerte data'!$E$426,'Trunkerte data'!$E$426,Indikatorer!E130))</f>
        <v>8.6617245415528732E-2</v>
      </c>
    </row>
    <row r="131" spans="1:5" x14ac:dyDescent="0.25">
      <c r="A131">
        <v>129</v>
      </c>
      <c r="B131" t="s">
        <v>126</v>
      </c>
      <c r="C131" s="2">
        <f>IF(Indikatorer!C131&gt;'Trunkerte data'!$C$427,'Trunkerte data'!$C$427,IF(Indikatorer!C131&lt;'Trunkerte data'!$C$426,'Trunkerte data'!$C$426,Indikatorer!C131))</f>
        <v>703</v>
      </c>
      <c r="D131" s="28">
        <f>IF(Indikatorer!D131&gt;'Trunkerte data'!$D$427,'Trunkerte data'!$D$427,IF(Indikatorer!D131&lt;'Trunkerte data'!$D$426,'Trunkerte data'!$D$426,Indikatorer!D131))</f>
        <v>6.0790273556230456E-3</v>
      </c>
      <c r="E131" s="28">
        <f>IF(Indikatorer!E131&gt;'Trunkerte data'!$E$427,'Trunkerte data'!$E$427,IF(Indikatorer!E131&lt;'Trunkerte data'!$E$426,'Trunkerte data'!$E$426,Indikatorer!E131))</f>
        <v>-0.10612244897959189</v>
      </c>
    </row>
    <row r="132" spans="1:5" x14ac:dyDescent="0.25">
      <c r="A132">
        <v>130</v>
      </c>
      <c r="B132" t="s">
        <v>127</v>
      </c>
      <c r="C132" s="2">
        <f>IF(Indikatorer!C132&gt;'Trunkerte data'!$C$427,'Trunkerte data'!$C$427,IF(Indikatorer!C132&lt;'Trunkerte data'!$C$426,'Trunkerte data'!$C$426,Indikatorer!C132))</f>
        <v>590</v>
      </c>
      <c r="D132" s="28">
        <f>IF(Indikatorer!D132&gt;'Trunkerte data'!$D$427,'Trunkerte data'!$D$427,IF(Indikatorer!D132&lt;'Trunkerte data'!$D$426,'Trunkerte data'!$D$426,Indikatorer!D132))</f>
        <v>-3.6928104575163379E-2</v>
      </c>
      <c r="E132" s="28">
        <f>IF(Indikatorer!E132&gt;'Trunkerte data'!$E$427,'Trunkerte data'!$E$427,IF(Indikatorer!E132&lt;'Trunkerte data'!$E$426,'Trunkerte data'!$E$426,Indikatorer!E132))</f>
        <v>-8.4860828241683617E-2</v>
      </c>
    </row>
    <row r="133" spans="1:5" x14ac:dyDescent="0.25">
      <c r="A133">
        <v>131</v>
      </c>
      <c r="B133" t="s">
        <v>128</v>
      </c>
      <c r="C133" s="2">
        <f>IF(Indikatorer!C133&gt;'Trunkerte data'!$C$427,'Trunkerte data'!$C$427,IF(Indikatorer!C133&lt;'Trunkerte data'!$C$426,'Trunkerte data'!$C$426,Indikatorer!C133))</f>
        <v>583</v>
      </c>
      <c r="D133" s="28">
        <f>IF(Indikatorer!D133&gt;'Trunkerte data'!$D$427,'Trunkerte data'!$D$427,IF(Indikatorer!D133&lt;'Trunkerte data'!$D$426,'Trunkerte data'!$D$426,Indikatorer!D133))</f>
        <v>-1.6059295861643008E-2</v>
      </c>
      <c r="E133" s="28">
        <f>IF(Indikatorer!E133&gt;'Trunkerte data'!$E$427,'Trunkerte data'!$E$427,IF(Indikatorer!E133&lt;'Trunkerte data'!$E$426,'Trunkerte data'!$E$426,Indikatorer!E133))</f>
        <v>0.17627118644067807</v>
      </c>
    </row>
    <row r="134" spans="1:5" x14ac:dyDescent="0.25">
      <c r="A134">
        <v>132</v>
      </c>
      <c r="B134" t="s">
        <v>129</v>
      </c>
      <c r="C134" s="2">
        <f>IF(Indikatorer!C134&gt;'Trunkerte data'!$C$427,'Trunkerte data'!$C$427,IF(Indikatorer!C134&lt;'Trunkerte data'!$C$426,'Trunkerte data'!$C$426,Indikatorer!C134))</f>
        <v>631</v>
      </c>
      <c r="D134" s="28">
        <f>IF(Indikatorer!D134&gt;'Trunkerte data'!$D$427,'Trunkerte data'!$D$427,IF(Indikatorer!D134&lt;'Trunkerte data'!$D$426,'Trunkerte data'!$D$426,Indikatorer!D134))</f>
        <v>1.568360040913741E-2</v>
      </c>
      <c r="E134" s="28">
        <f>IF(Indikatorer!E134&gt;'Trunkerte data'!$E$427,'Trunkerte data'!$E$427,IF(Indikatorer!E134&lt;'Trunkerte data'!$E$426,'Trunkerte data'!$E$426,Indikatorer!E134))</f>
        <v>-5.4122089364380122E-2</v>
      </c>
    </row>
    <row r="135" spans="1:5" x14ac:dyDescent="0.25">
      <c r="A135">
        <v>133</v>
      </c>
      <c r="B135" t="s">
        <v>130</v>
      </c>
      <c r="C135" s="2">
        <f>IF(Indikatorer!C135&gt;'Trunkerte data'!$C$427,'Trunkerte data'!$C$427,IF(Indikatorer!C135&lt;'Trunkerte data'!$C$426,'Trunkerte data'!$C$426,Indikatorer!C135))</f>
        <v>601</v>
      </c>
      <c r="D135" s="28">
        <f>IF(Indikatorer!D135&gt;'Trunkerte data'!$D$427,'Trunkerte data'!$D$427,IF(Indikatorer!D135&lt;'Trunkerte data'!$D$426,'Trunkerte data'!$D$426,Indikatorer!D135))</f>
        <v>-3.933910306845001E-2</v>
      </c>
      <c r="E135" s="28">
        <f>IF(Indikatorer!E135&gt;'Trunkerte data'!$E$427,'Trunkerte data'!$E$427,IF(Indikatorer!E135&lt;'Trunkerte data'!$E$426,'Trunkerte data'!$E$426,Indikatorer!E135))</f>
        <v>-5.5705300988319828E-2</v>
      </c>
    </row>
    <row r="136" spans="1:5" x14ac:dyDescent="0.25">
      <c r="A136">
        <v>134</v>
      </c>
      <c r="B136" t="s">
        <v>131</v>
      </c>
      <c r="C136" s="2">
        <f>IF(Indikatorer!C136&gt;'Trunkerte data'!$C$427,'Trunkerte data'!$C$427,IF(Indikatorer!C136&lt;'Trunkerte data'!$C$426,'Trunkerte data'!$C$426,Indikatorer!C136))</f>
        <v>525</v>
      </c>
      <c r="D136" s="28">
        <f>IF(Indikatorer!D136&gt;'Trunkerte data'!$D$427,'Trunkerte data'!$D$427,IF(Indikatorer!D136&lt;'Trunkerte data'!$D$426,'Trunkerte data'!$D$426,Indikatorer!D136))</f>
        <v>7.3454545454545439E-2</v>
      </c>
      <c r="E136" s="28">
        <f>IF(Indikatorer!E136&gt;'Trunkerte data'!$E$427,'Trunkerte data'!$E$427,IF(Indikatorer!E136&lt;'Trunkerte data'!$E$426,'Trunkerte data'!$E$426,Indikatorer!E136))</f>
        <v>0.1206896551724137</v>
      </c>
    </row>
    <row r="137" spans="1:5" x14ac:dyDescent="0.25">
      <c r="A137">
        <v>135</v>
      </c>
      <c r="B137" t="s">
        <v>132</v>
      </c>
      <c r="C137" s="2">
        <f>IF(Indikatorer!C137&gt;'Trunkerte data'!$C$427,'Trunkerte data'!$C$427,IF(Indikatorer!C137&lt;'Trunkerte data'!$C$426,'Trunkerte data'!$C$426,Indikatorer!C137))</f>
        <v>440</v>
      </c>
      <c r="D137" s="28">
        <f>IF(Indikatorer!D137&gt;'Trunkerte data'!$D$427,'Trunkerte data'!$D$427,IF(Indikatorer!D137&lt;'Trunkerte data'!$D$426,'Trunkerte data'!$D$426,Indikatorer!D137))</f>
        <v>-3.2281731474688158E-2</v>
      </c>
      <c r="E137" s="28">
        <f>IF(Indikatorer!E137&gt;'Trunkerte data'!$E$427,'Trunkerte data'!$E$427,IF(Indikatorer!E137&lt;'Trunkerte data'!$E$426,'Trunkerte data'!$E$426,Indikatorer!E137))</f>
        <v>-0.13344887348353551</v>
      </c>
    </row>
    <row r="138" spans="1:5" x14ac:dyDescent="0.25">
      <c r="A138">
        <v>136</v>
      </c>
      <c r="B138" t="s">
        <v>133</v>
      </c>
      <c r="C138" s="2">
        <f>IF(Indikatorer!C138&gt;'Trunkerte data'!$C$427,'Trunkerte data'!$C$427,IF(Indikatorer!C138&lt;'Trunkerte data'!$C$426,'Trunkerte data'!$C$426,Indikatorer!C138))</f>
        <v>537</v>
      </c>
      <c r="D138" s="28">
        <f>IF(Indikatorer!D138&gt;'Trunkerte data'!$D$427,'Trunkerte data'!$D$427,IF(Indikatorer!D138&lt;'Trunkerte data'!$D$426,'Trunkerte data'!$D$426,Indikatorer!D138))</f>
        <v>-7.7050538525269219E-2</v>
      </c>
      <c r="E138" s="28">
        <f>IF(Indikatorer!E138&gt;'Trunkerte data'!$E$427,'Trunkerte data'!$E$427,IF(Indikatorer!E138&lt;'Trunkerte data'!$E$426,'Trunkerte data'!$E$426,Indikatorer!E138))</f>
        <v>-0.12767940354147256</v>
      </c>
    </row>
    <row r="139" spans="1:5" x14ac:dyDescent="0.25">
      <c r="A139">
        <v>137</v>
      </c>
      <c r="B139" t="s">
        <v>134</v>
      </c>
      <c r="C139" s="2">
        <f>IF(Indikatorer!C139&gt;'Trunkerte data'!$C$427,'Trunkerte data'!$C$427,IF(Indikatorer!C139&lt;'Trunkerte data'!$C$426,'Trunkerte data'!$C$426,Indikatorer!C139))</f>
        <v>545</v>
      </c>
      <c r="D139" s="28">
        <f>IF(Indikatorer!D139&gt;'Trunkerte data'!$D$427,'Trunkerte data'!$D$427,IF(Indikatorer!D139&lt;'Trunkerte data'!$D$426,'Trunkerte data'!$D$426,Indikatorer!D139))</f>
        <v>1.1400651465798051E-2</v>
      </c>
      <c r="E139" s="28">
        <f>IF(Indikatorer!E139&gt;'Trunkerte data'!$E$427,'Trunkerte data'!$E$427,IF(Indikatorer!E139&lt;'Trunkerte data'!$E$426,'Trunkerte data'!$E$426,Indikatorer!E139))</f>
        <v>7.0307960488088295E-2</v>
      </c>
    </row>
    <row r="140" spans="1:5" x14ac:dyDescent="0.25">
      <c r="A140">
        <v>138</v>
      </c>
      <c r="B140" t="s">
        <v>135</v>
      </c>
      <c r="C140" s="2">
        <f>IF(Indikatorer!C140&gt;'Trunkerte data'!$C$427,'Trunkerte data'!$C$427,IF(Indikatorer!C140&lt;'Trunkerte data'!$C$426,'Trunkerte data'!$C$426,Indikatorer!C140))</f>
        <v>693</v>
      </c>
      <c r="D140" s="28">
        <f>IF(Indikatorer!D140&gt;'Trunkerte data'!$D$427,'Trunkerte data'!$D$427,IF(Indikatorer!D140&lt;'Trunkerte data'!$D$426,'Trunkerte data'!$D$426,Indikatorer!D140))</f>
        <v>9.1663029244870575E-3</v>
      </c>
      <c r="E140" s="28">
        <f>IF(Indikatorer!E140&gt;'Trunkerte data'!$E$427,'Trunkerte data'!$E$427,IF(Indikatorer!E140&lt;'Trunkerte data'!$E$426,'Trunkerte data'!$E$426,Indikatorer!E140))</f>
        <v>-2.1342646488164529E-2</v>
      </c>
    </row>
    <row r="141" spans="1:5" x14ac:dyDescent="0.25">
      <c r="A141">
        <v>139</v>
      </c>
      <c r="B141" t="s">
        <v>136</v>
      </c>
      <c r="C141" s="2">
        <f>IF(Indikatorer!C141&gt;'Trunkerte data'!$C$427,'Trunkerte data'!$C$427,IF(Indikatorer!C141&lt;'Trunkerte data'!$C$426,'Trunkerte data'!$C$426,Indikatorer!C141))</f>
        <v>806</v>
      </c>
      <c r="D141" s="28">
        <f>IF(Indikatorer!D141&gt;'Trunkerte data'!$D$427,'Trunkerte data'!$D$427,IF(Indikatorer!D141&lt;'Trunkerte data'!$D$426,'Trunkerte data'!$D$426,Indikatorer!D141))</f>
        <v>0.16154791154791148</v>
      </c>
      <c r="E141" s="28">
        <f>IF(Indikatorer!E141&gt;'Trunkerte data'!$E$427,'Trunkerte data'!$E$427,IF(Indikatorer!E141&lt;'Trunkerte data'!$E$426,'Trunkerte data'!$E$426,Indikatorer!E141))</f>
        <v>5.7762612722398243E-2</v>
      </c>
    </row>
    <row r="142" spans="1:5" x14ac:dyDescent="0.25">
      <c r="A142">
        <v>140</v>
      </c>
      <c r="B142" t="s">
        <v>137</v>
      </c>
      <c r="C142" s="2">
        <f>IF(Indikatorer!C142&gt;'Trunkerte data'!$C$427,'Trunkerte data'!$C$427,IF(Indikatorer!C142&lt;'Trunkerte data'!$C$426,'Trunkerte data'!$C$426,Indikatorer!C142))</f>
        <v>795</v>
      </c>
      <c r="D142" s="28">
        <f>IF(Indikatorer!D142&gt;'Trunkerte data'!$D$427,'Trunkerte data'!$D$427,IF(Indikatorer!D142&lt;'Trunkerte data'!$D$426,'Trunkerte data'!$D$426,Indikatorer!D142))</f>
        <v>0.11281423970841553</v>
      </c>
      <c r="E142" s="28">
        <f>IF(Indikatorer!E142&gt;'Trunkerte data'!$E$427,'Trunkerte data'!$E$427,IF(Indikatorer!E142&lt;'Trunkerte data'!$E$426,'Trunkerte data'!$E$426,Indikatorer!E142))</f>
        <v>3.9195878371552695E-2</v>
      </c>
    </row>
    <row r="143" spans="1:5" x14ac:dyDescent="0.25">
      <c r="A143">
        <v>141</v>
      </c>
      <c r="B143" t="s">
        <v>138</v>
      </c>
      <c r="C143" s="2">
        <f>IF(Indikatorer!C143&gt;'Trunkerte data'!$C$427,'Trunkerte data'!$C$427,IF(Indikatorer!C143&lt;'Trunkerte data'!$C$426,'Trunkerte data'!$C$426,Indikatorer!C143))</f>
        <v>656</v>
      </c>
      <c r="D143" s="28">
        <f>IF(Indikatorer!D143&gt;'Trunkerte data'!$D$427,'Trunkerte data'!$D$427,IF(Indikatorer!D143&lt;'Trunkerte data'!$D$426,'Trunkerte data'!$D$426,Indikatorer!D143))</f>
        <v>-7.9586152009547551E-4</v>
      </c>
      <c r="E143" s="28">
        <f>IF(Indikatorer!E143&gt;'Trunkerte data'!$E$427,'Trunkerte data'!$E$427,IF(Indikatorer!E143&lt;'Trunkerte data'!$E$426,'Trunkerte data'!$E$426,Indikatorer!E143))</f>
        <v>-9.1563786008230452E-2</v>
      </c>
    </row>
    <row r="144" spans="1:5" x14ac:dyDescent="0.25">
      <c r="A144">
        <v>142</v>
      </c>
      <c r="B144" t="s">
        <v>139</v>
      </c>
      <c r="C144" s="2">
        <f>IF(Indikatorer!C144&gt;'Trunkerte data'!$C$427,'Trunkerte data'!$C$427,IF(Indikatorer!C144&lt;'Trunkerte data'!$C$426,'Trunkerte data'!$C$426,Indikatorer!C144))</f>
        <v>570</v>
      </c>
      <c r="D144" s="28">
        <f>IF(Indikatorer!D144&gt;'Trunkerte data'!$D$427,'Trunkerte data'!$D$427,IF(Indikatorer!D144&lt;'Trunkerte data'!$D$426,'Trunkerte data'!$D$426,Indikatorer!D144))</f>
        <v>0.12875536480686689</v>
      </c>
      <c r="E144" s="28">
        <f>IF(Indikatorer!E144&gt;'Trunkerte data'!$E$427,'Trunkerte data'!$E$427,IF(Indikatorer!E144&lt;'Trunkerte data'!$E$426,'Trunkerte data'!$E$426,Indikatorer!E144))</f>
        <v>-7.8904991948470227E-2</v>
      </c>
    </row>
    <row r="145" spans="1:5" x14ac:dyDescent="0.25">
      <c r="A145">
        <v>143</v>
      </c>
      <c r="B145" t="s">
        <v>140</v>
      </c>
      <c r="C145" s="2">
        <f>IF(Indikatorer!C145&gt;'Trunkerte data'!$C$427,'Trunkerte data'!$C$427,IF(Indikatorer!C145&lt;'Trunkerte data'!$C$426,'Trunkerte data'!$C$426,Indikatorer!C145))</f>
        <v>703</v>
      </c>
      <c r="D145" s="28">
        <f>IF(Indikatorer!D145&gt;'Trunkerte data'!$D$427,'Trunkerte data'!$D$427,IF(Indikatorer!D145&lt;'Trunkerte data'!$D$426,'Trunkerte data'!$D$426,Indikatorer!D145))</f>
        <v>3.9333562349707973E-2</v>
      </c>
      <c r="E145" s="28">
        <f>IF(Indikatorer!E145&gt;'Trunkerte data'!$E$427,'Trunkerte data'!$E$427,IF(Indikatorer!E145&lt;'Trunkerte data'!$E$426,'Trunkerte data'!$E$426,Indikatorer!E145))</f>
        <v>-4.995766299745974E-2</v>
      </c>
    </row>
    <row r="146" spans="1:5" x14ac:dyDescent="0.25">
      <c r="A146">
        <v>144</v>
      </c>
      <c r="B146" t="s">
        <v>141</v>
      </c>
      <c r="C146" s="2">
        <f>IF(Indikatorer!C146&gt;'Trunkerte data'!$C$427,'Trunkerte data'!$C$427,IF(Indikatorer!C146&lt;'Trunkerte data'!$C$426,'Trunkerte data'!$C$426,Indikatorer!C146))</f>
        <v>697</v>
      </c>
      <c r="D146" s="28">
        <f>IF(Indikatorer!D146&gt;'Trunkerte data'!$D$427,'Trunkerte data'!$D$427,IF(Indikatorer!D146&lt;'Trunkerte data'!$D$426,'Trunkerte data'!$D$426,Indikatorer!D146))</f>
        <v>0.20046228199201521</v>
      </c>
      <c r="E146" s="28">
        <f>IF(Indikatorer!E146&gt;'Trunkerte data'!$E$427,'Trunkerte data'!$E$427,IF(Indikatorer!E146&lt;'Trunkerte data'!$E$426,'Trunkerte data'!$E$426,Indikatorer!E146))</f>
        <v>9.5199349064279959E-2</v>
      </c>
    </row>
    <row r="147" spans="1:5" x14ac:dyDescent="0.25">
      <c r="A147">
        <v>145</v>
      </c>
      <c r="B147" t="s">
        <v>142</v>
      </c>
      <c r="C147" s="2">
        <f>IF(Indikatorer!C147&gt;'Trunkerte data'!$C$427,'Trunkerte data'!$C$427,IF(Indikatorer!C147&lt;'Trunkerte data'!$C$426,'Trunkerte data'!$C$426,Indikatorer!C147))</f>
        <v>782</v>
      </c>
      <c r="D147" s="28">
        <f>IF(Indikatorer!D147&gt;'Trunkerte data'!$D$427,'Trunkerte data'!$D$427,IF(Indikatorer!D147&lt;'Trunkerte data'!$D$426,'Trunkerte data'!$D$426,Indikatorer!D147))</f>
        <v>0.17488198485014816</v>
      </c>
      <c r="E147" s="28">
        <f>IF(Indikatorer!E147&gt;'Trunkerte data'!$E$427,'Trunkerte data'!$E$427,IF(Indikatorer!E147&lt;'Trunkerte data'!$E$426,'Trunkerte data'!$E$426,Indikatorer!E147))</f>
        <v>0.31306715063520874</v>
      </c>
    </row>
    <row r="148" spans="1:5" x14ac:dyDescent="0.25">
      <c r="A148">
        <v>146</v>
      </c>
      <c r="B148" t="s">
        <v>143</v>
      </c>
      <c r="C148" s="2">
        <f>IF(Indikatorer!C148&gt;'Trunkerte data'!$C$427,'Trunkerte data'!$C$427,IF(Indikatorer!C148&lt;'Trunkerte data'!$C$426,'Trunkerte data'!$C$426,Indikatorer!C148))</f>
        <v>708</v>
      </c>
      <c r="D148" s="28">
        <f>IF(Indikatorer!D148&gt;'Trunkerte data'!$D$427,'Trunkerte data'!$D$427,IF(Indikatorer!D148&lt;'Trunkerte data'!$D$426,'Trunkerte data'!$D$426,Indikatorer!D148))</f>
        <v>0.17388347313534336</v>
      </c>
      <c r="E148" s="28">
        <f>IF(Indikatorer!E148&gt;'Trunkerte data'!$E$427,'Trunkerte data'!$E$427,IF(Indikatorer!E148&lt;'Trunkerte data'!$E$426,'Trunkerte data'!$E$426,Indikatorer!E148))</f>
        <v>6.4391500321957507E-2</v>
      </c>
    </row>
    <row r="149" spans="1:5" x14ac:dyDescent="0.25">
      <c r="A149">
        <v>147</v>
      </c>
      <c r="B149" t="s">
        <v>144</v>
      </c>
      <c r="C149" s="2">
        <f>IF(Indikatorer!C149&gt;'Trunkerte data'!$C$427,'Trunkerte data'!$C$427,IF(Indikatorer!C149&lt;'Trunkerte data'!$C$426,'Trunkerte data'!$C$426,Indikatorer!C149))</f>
        <v>561</v>
      </c>
      <c r="D149" s="28">
        <f>IF(Indikatorer!D149&gt;'Trunkerte data'!$D$427,'Trunkerte data'!$D$427,IF(Indikatorer!D149&lt;'Trunkerte data'!$D$426,'Trunkerte data'!$D$426,Indikatorer!D149))</f>
        <v>2.2589531680440755E-2</v>
      </c>
      <c r="E149" s="28">
        <f>IF(Indikatorer!E149&gt;'Trunkerte data'!$E$427,'Trunkerte data'!$E$427,IF(Indikatorer!E149&lt;'Trunkerte data'!$E$426,'Trunkerte data'!$E$426,Indikatorer!E149))</f>
        <v>8.5434173669467706E-2</v>
      </c>
    </row>
    <row r="150" spans="1:5" x14ac:dyDescent="0.25">
      <c r="A150">
        <v>148</v>
      </c>
      <c r="B150" t="s">
        <v>145</v>
      </c>
      <c r="C150" s="2">
        <f>IF(Indikatorer!C150&gt;'Trunkerte data'!$C$427,'Trunkerte data'!$C$427,IF(Indikatorer!C150&lt;'Trunkerte data'!$C$426,'Trunkerte data'!$C$426,Indikatorer!C150))</f>
        <v>625</v>
      </c>
      <c r="D150" s="28">
        <f>IF(Indikatorer!D150&gt;'Trunkerte data'!$D$427,'Trunkerte data'!$D$427,IF(Indikatorer!D150&lt;'Trunkerte data'!$D$426,'Trunkerte data'!$D$426,Indikatorer!D150))</f>
        <v>0.12678421494542391</v>
      </c>
      <c r="E150" s="28">
        <f>IF(Indikatorer!E150&gt;'Trunkerte data'!$E$427,'Trunkerte data'!$E$427,IF(Indikatorer!E150&lt;'Trunkerte data'!$E$426,'Trunkerte data'!$E$426,Indikatorer!E150))</f>
        <v>0.30640668523676884</v>
      </c>
    </row>
    <row r="151" spans="1:5" x14ac:dyDescent="0.25">
      <c r="A151">
        <v>149</v>
      </c>
      <c r="B151" t="s">
        <v>146</v>
      </c>
      <c r="C151" s="2">
        <f>IF(Indikatorer!C151&gt;'Trunkerte data'!$C$427,'Trunkerte data'!$C$427,IF(Indikatorer!C151&lt;'Trunkerte data'!$C$426,'Trunkerte data'!$C$426,Indikatorer!C151))</f>
        <v>682</v>
      </c>
      <c r="D151" s="28">
        <f>IF(Indikatorer!D151&gt;'Trunkerte data'!$D$427,'Trunkerte data'!$D$427,IF(Indikatorer!D151&lt;'Trunkerte data'!$D$426,'Trunkerte data'!$D$426,Indikatorer!D151))</f>
        <v>9.0196078431372451E-2</v>
      </c>
      <c r="E151" s="28">
        <f>IF(Indikatorer!E151&gt;'Trunkerte data'!$E$427,'Trunkerte data'!$E$427,IF(Indikatorer!E151&lt;'Trunkerte data'!$E$426,'Trunkerte data'!$E$426,Indikatorer!E151))</f>
        <v>6.6181336863004647E-2</v>
      </c>
    </row>
    <row r="152" spans="1:5" x14ac:dyDescent="0.25">
      <c r="A152">
        <v>150</v>
      </c>
      <c r="B152" t="s">
        <v>147</v>
      </c>
      <c r="C152" s="2">
        <f>IF(Indikatorer!C152&gt;'Trunkerte data'!$C$427,'Trunkerte data'!$C$427,IF(Indikatorer!C152&lt;'Trunkerte data'!$C$426,'Trunkerte data'!$C$426,Indikatorer!C152))</f>
        <v>551</v>
      </c>
      <c r="D152" s="28">
        <f>IF(Indikatorer!D152&gt;'Trunkerte data'!$D$427,'Trunkerte data'!$D$427,IF(Indikatorer!D152&lt;'Trunkerte data'!$D$426,'Trunkerte data'!$D$426,Indikatorer!D152))</f>
        <v>-5.6603773584905648E-2</v>
      </c>
      <c r="E152" s="28">
        <f>IF(Indikatorer!E152&gt;'Trunkerte data'!$E$427,'Trunkerte data'!$E$427,IF(Indikatorer!E152&lt;'Trunkerte data'!$E$426,'Trunkerte data'!$E$426,Indikatorer!E152))</f>
        <v>-5.1851851851851816E-2</v>
      </c>
    </row>
    <row r="153" spans="1:5" x14ac:dyDescent="0.25">
      <c r="A153">
        <v>151</v>
      </c>
      <c r="B153" t="s">
        <v>148</v>
      </c>
      <c r="C153" s="2">
        <f>IF(Indikatorer!C153&gt;'Trunkerte data'!$C$427,'Trunkerte data'!$C$427,IF(Indikatorer!C153&lt;'Trunkerte data'!$C$426,'Trunkerte data'!$C$426,Indikatorer!C153))</f>
        <v>466</v>
      </c>
      <c r="D153" s="28">
        <f>IF(Indikatorer!D153&gt;'Trunkerte data'!$D$427,'Trunkerte data'!$D$427,IF(Indikatorer!D153&lt;'Trunkerte data'!$D$426,'Trunkerte data'!$D$426,Indikatorer!D153))</f>
        <v>-5.6060606060606033E-2</v>
      </c>
      <c r="E153" s="28">
        <f>IF(Indikatorer!E153&gt;'Trunkerte data'!$E$427,'Trunkerte data'!$E$427,IF(Indikatorer!E153&lt;'Trunkerte data'!$E$426,'Trunkerte data'!$E$426,Indikatorer!E153))</f>
        <v>-0.10660660660660659</v>
      </c>
    </row>
    <row r="154" spans="1:5" x14ac:dyDescent="0.25">
      <c r="A154">
        <v>152</v>
      </c>
      <c r="B154" t="s">
        <v>149</v>
      </c>
      <c r="C154" s="2">
        <f>IF(Indikatorer!C154&gt;'Trunkerte data'!$C$427,'Trunkerte data'!$C$427,IF(Indikatorer!C154&lt;'Trunkerte data'!$C$426,'Trunkerte data'!$C$426,Indikatorer!C154))</f>
        <v>453</v>
      </c>
      <c r="D154" s="28">
        <f>IF(Indikatorer!D154&gt;'Trunkerte data'!$D$427,'Trunkerte data'!$D$427,IF(Indikatorer!D154&lt;'Trunkerte data'!$D$426,'Trunkerte data'!$D$426,Indikatorer!D154))</f>
        <v>5.5432372505543226E-2</v>
      </c>
      <c r="E154" s="28">
        <f>IF(Indikatorer!E154&gt;'Trunkerte data'!$E$427,'Trunkerte data'!$E$427,IF(Indikatorer!E154&lt;'Trunkerte data'!$E$426,'Trunkerte data'!$E$426,Indikatorer!E154))</f>
        <v>0.18401486988847582</v>
      </c>
    </row>
    <row r="155" spans="1:5" x14ac:dyDescent="0.25">
      <c r="A155">
        <v>153</v>
      </c>
      <c r="B155" t="s">
        <v>150</v>
      </c>
      <c r="C155" s="2">
        <f>IF(Indikatorer!C155&gt;'Trunkerte data'!$C$427,'Trunkerte data'!$C$427,IF(Indikatorer!C155&lt;'Trunkerte data'!$C$426,'Trunkerte data'!$C$426,Indikatorer!C155))</f>
        <v>852</v>
      </c>
      <c r="D155" s="28">
        <f>IF(Indikatorer!D155&gt;'Trunkerte data'!$D$427,'Trunkerte data'!$D$427,IF(Indikatorer!D155&lt;'Trunkerte data'!$D$426,'Trunkerte data'!$D$426,Indikatorer!D155))</f>
        <v>0.14681397738951696</v>
      </c>
      <c r="E155" s="28">
        <f>IF(Indikatorer!E155&gt;'Trunkerte data'!$E$427,'Trunkerte data'!$E$427,IF(Indikatorer!E155&lt;'Trunkerte data'!$E$426,'Trunkerte data'!$E$426,Indikatorer!E155))</f>
        <v>8.4312339899302202E-2</v>
      </c>
    </row>
    <row r="156" spans="1:5" x14ac:dyDescent="0.25">
      <c r="A156">
        <v>154</v>
      </c>
      <c r="B156" t="s">
        <v>151</v>
      </c>
      <c r="C156" s="2">
        <f>IF(Indikatorer!C156&gt;'Trunkerte data'!$C$427,'Trunkerte data'!$C$427,IF(Indikatorer!C156&lt;'Trunkerte data'!$C$426,'Trunkerte data'!$C$426,Indikatorer!C156))</f>
        <v>775</v>
      </c>
      <c r="D156" s="28">
        <f>IF(Indikatorer!D156&gt;'Trunkerte data'!$D$427,'Trunkerte data'!$D$427,IF(Indikatorer!D156&lt;'Trunkerte data'!$D$426,'Trunkerte data'!$D$426,Indikatorer!D156))</f>
        <v>9.8591549295774739E-2</v>
      </c>
      <c r="E156" s="28">
        <f>IF(Indikatorer!E156&gt;'Trunkerte data'!$E$427,'Trunkerte data'!$E$427,IF(Indikatorer!E156&lt;'Trunkerte data'!$E$426,'Trunkerte data'!$E$426,Indikatorer!E156))</f>
        <v>4.4072429108302114E-2</v>
      </c>
    </row>
    <row r="157" spans="1:5" x14ac:dyDescent="0.25">
      <c r="A157">
        <v>155</v>
      </c>
      <c r="B157" t="s">
        <v>152</v>
      </c>
      <c r="C157" s="2">
        <f>IF(Indikatorer!C157&gt;'Trunkerte data'!$C$427,'Trunkerte data'!$C$427,IF(Indikatorer!C157&lt;'Trunkerte data'!$C$426,'Trunkerte data'!$C$426,Indikatorer!C157))</f>
        <v>682</v>
      </c>
      <c r="D157" s="28">
        <f>IF(Indikatorer!D157&gt;'Trunkerte data'!$D$427,'Trunkerte data'!$D$427,IF(Indikatorer!D157&lt;'Trunkerte data'!$D$426,'Trunkerte data'!$D$426,Indikatorer!D157))</f>
        <v>4.0805454932878682E-2</v>
      </c>
      <c r="E157" s="28">
        <f>IF(Indikatorer!E157&gt;'Trunkerte data'!$E$427,'Trunkerte data'!$E$427,IF(Indikatorer!E157&lt;'Trunkerte data'!$E$426,'Trunkerte data'!$E$426,Indikatorer!E157))</f>
        <v>8.6803677663601864E-2</v>
      </c>
    </row>
    <row r="158" spans="1:5" x14ac:dyDescent="0.25">
      <c r="A158">
        <v>156</v>
      </c>
      <c r="B158" t="s">
        <v>153</v>
      </c>
      <c r="C158" s="2">
        <f>IF(Indikatorer!C158&gt;'Trunkerte data'!$C$427,'Trunkerte data'!$C$427,IF(Indikatorer!C158&lt;'Trunkerte data'!$C$426,'Trunkerte data'!$C$426,Indikatorer!C158))</f>
        <v>683</v>
      </c>
      <c r="D158" s="28">
        <f>IF(Indikatorer!D158&gt;'Trunkerte data'!$D$427,'Trunkerte data'!$D$427,IF(Indikatorer!D158&lt;'Trunkerte data'!$D$426,'Trunkerte data'!$D$426,Indikatorer!D158))</f>
        <v>2.5959367945823875E-2</v>
      </c>
      <c r="E158" s="28">
        <f>IF(Indikatorer!E158&gt;'Trunkerte data'!$E$427,'Trunkerte data'!$E$427,IF(Indikatorer!E158&lt;'Trunkerte data'!$E$426,'Trunkerte data'!$E$426,Indikatorer!E158))</f>
        <v>1.9345238095238138E-2</v>
      </c>
    </row>
    <row r="159" spans="1:5" x14ac:dyDescent="0.25">
      <c r="A159">
        <v>157</v>
      </c>
      <c r="B159" t="s">
        <v>154</v>
      </c>
      <c r="C159" s="2">
        <f>IF(Indikatorer!C159&gt;'Trunkerte data'!$C$427,'Trunkerte data'!$C$427,IF(Indikatorer!C159&lt;'Trunkerte data'!$C$426,'Trunkerte data'!$C$426,Indikatorer!C159))</f>
        <v>758</v>
      </c>
      <c r="D159" s="28">
        <f>IF(Indikatorer!D159&gt;'Trunkerte data'!$D$427,'Trunkerte data'!$D$427,IF(Indikatorer!D159&lt;'Trunkerte data'!$D$426,'Trunkerte data'!$D$426,Indikatorer!D159))</f>
        <v>0.14894464356829951</v>
      </c>
      <c r="E159" s="28">
        <f>IF(Indikatorer!E159&gt;'Trunkerte data'!$E$427,'Trunkerte data'!$E$427,IF(Indikatorer!E159&lt;'Trunkerte data'!$E$426,'Trunkerte data'!$E$426,Indikatorer!E159))</f>
        <v>9.2059553349876033E-2</v>
      </c>
    </row>
    <row r="160" spans="1:5" x14ac:dyDescent="0.25">
      <c r="A160">
        <v>158</v>
      </c>
      <c r="B160" t="s">
        <v>155</v>
      </c>
      <c r="C160" s="2">
        <f>IF(Indikatorer!C160&gt;'Trunkerte data'!$C$427,'Trunkerte data'!$C$427,IF(Indikatorer!C160&lt;'Trunkerte data'!$C$426,'Trunkerte data'!$C$426,Indikatorer!C160))</f>
        <v>758</v>
      </c>
      <c r="D160" s="28">
        <f>IF(Indikatorer!D160&gt;'Trunkerte data'!$D$427,'Trunkerte data'!$D$427,IF(Indikatorer!D160&lt;'Trunkerte data'!$D$426,'Trunkerte data'!$D$426,Indikatorer!D160))</f>
        <v>0.15960451977401124</v>
      </c>
      <c r="E160" s="28">
        <f>IF(Indikatorer!E160&gt;'Trunkerte data'!$E$427,'Trunkerte data'!$E$427,IF(Indikatorer!E160&lt;'Trunkerte data'!$E$426,'Trunkerte data'!$E$426,Indikatorer!E160))</f>
        <v>0.33223516667200609</v>
      </c>
    </row>
    <row r="161" spans="1:5" x14ac:dyDescent="0.25">
      <c r="A161">
        <v>159</v>
      </c>
      <c r="B161" t="s">
        <v>156</v>
      </c>
      <c r="C161" s="2">
        <f>IF(Indikatorer!C161&gt;'Trunkerte data'!$C$427,'Trunkerte data'!$C$427,IF(Indikatorer!C161&lt;'Trunkerte data'!$C$426,'Trunkerte data'!$C$426,Indikatorer!C161))</f>
        <v>781</v>
      </c>
      <c r="D161" s="28">
        <f>IF(Indikatorer!D161&gt;'Trunkerte data'!$D$427,'Trunkerte data'!$D$427,IF(Indikatorer!D161&lt;'Trunkerte data'!$D$426,'Trunkerte data'!$D$426,Indikatorer!D161))</f>
        <v>0.16196243456840809</v>
      </c>
      <c r="E161" s="28">
        <f>IF(Indikatorer!E161&gt;'Trunkerte data'!$E$427,'Trunkerte data'!$E$427,IF(Indikatorer!E161&lt;'Trunkerte data'!$E$426,'Trunkerte data'!$E$426,Indikatorer!E161))</f>
        <v>1.9452887537994012E-2</v>
      </c>
    </row>
    <row r="162" spans="1:5" x14ac:dyDescent="0.25">
      <c r="A162">
        <v>160</v>
      </c>
      <c r="B162" t="s">
        <v>157</v>
      </c>
      <c r="C162" s="2">
        <f>IF(Indikatorer!C162&gt;'Trunkerte data'!$C$427,'Trunkerte data'!$C$427,IF(Indikatorer!C162&lt;'Trunkerte data'!$C$426,'Trunkerte data'!$C$426,Indikatorer!C162))</f>
        <v>641</v>
      </c>
      <c r="D162" s="28">
        <f>IF(Indikatorer!D162&gt;'Trunkerte data'!$D$427,'Trunkerte data'!$D$427,IF(Indikatorer!D162&lt;'Trunkerte data'!$D$426,'Trunkerte data'!$D$426,Indikatorer!D162))</f>
        <v>7.5454122030740534E-2</v>
      </c>
      <c r="E162" s="28">
        <f>IF(Indikatorer!E162&gt;'Trunkerte data'!$E$427,'Trunkerte data'!$E$427,IF(Indikatorer!E162&lt;'Trunkerte data'!$E$426,'Trunkerte data'!$E$426,Indikatorer!E162))</f>
        <v>-0.10682110682110679</v>
      </c>
    </row>
    <row r="163" spans="1:5" x14ac:dyDescent="0.25">
      <c r="A163">
        <v>161</v>
      </c>
      <c r="B163" t="s">
        <v>158</v>
      </c>
      <c r="C163" s="2">
        <f>IF(Indikatorer!C163&gt;'Trunkerte data'!$C$427,'Trunkerte data'!$C$427,IF(Indikatorer!C163&lt;'Trunkerte data'!$C$426,'Trunkerte data'!$C$426,Indikatorer!C163))</f>
        <v>546</v>
      </c>
      <c r="D163" s="28">
        <f>IF(Indikatorer!D163&gt;'Trunkerte data'!$D$427,'Trunkerte data'!$D$427,IF(Indikatorer!D163&lt;'Trunkerte data'!$D$426,'Trunkerte data'!$D$426,Indikatorer!D163))</f>
        <v>4.9272116461366089E-2</v>
      </c>
      <c r="E163" s="28">
        <f>IF(Indikatorer!E163&gt;'Trunkerte data'!$E$427,'Trunkerte data'!$E$427,IF(Indikatorer!E163&lt;'Trunkerte data'!$E$426,'Trunkerte data'!$E$426,Indikatorer!E163))</f>
        <v>0.16872427983539096</v>
      </c>
    </row>
    <row r="164" spans="1:5" x14ac:dyDescent="0.25">
      <c r="A164">
        <v>162</v>
      </c>
      <c r="B164" t="s">
        <v>159</v>
      </c>
      <c r="C164" s="2">
        <f>IF(Indikatorer!C164&gt;'Trunkerte data'!$C$427,'Trunkerte data'!$C$427,IF(Indikatorer!C164&lt;'Trunkerte data'!$C$426,'Trunkerte data'!$C$426,Indikatorer!C164))</f>
        <v>603</v>
      </c>
      <c r="D164" s="28">
        <f>IF(Indikatorer!D164&gt;'Trunkerte data'!$D$427,'Trunkerte data'!$D$427,IF(Indikatorer!D164&lt;'Trunkerte data'!$D$426,'Trunkerte data'!$D$426,Indikatorer!D164))</f>
        <v>0.10658307210031337</v>
      </c>
      <c r="E164" s="28">
        <f>IF(Indikatorer!E164&gt;'Trunkerte data'!$E$427,'Trunkerte data'!$E$427,IF(Indikatorer!E164&lt;'Trunkerte data'!$E$426,'Trunkerte data'!$E$426,Indikatorer!E164))</f>
        <v>-4.4510385756676429E-3</v>
      </c>
    </row>
    <row r="165" spans="1:5" x14ac:dyDescent="0.25">
      <c r="A165">
        <v>163</v>
      </c>
      <c r="B165" t="s">
        <v>160</v>
      </c>
      <c r="C165" s="2">
        <f>IF(Indikatorer!C165&gt;'Trunkerte data'!$C$427,'Trunkerte data'!$C$427,IF(Indikatorer!C165&lt;'Trunkerte data'!$C$426,'Trunkerte data'!$C$426,Indikatorer!C165))</f>
        <v>677</v>
      </c>
      <c r="D165" s="28">
        <f>IF(Indikatorer!D165&gt;'Trunkerte data'!$D$427,'Trunkerte data'!$D$427,IF(Indikatorer!D165&lt;'Trunkerte data'!$D$426,'Trunkerte data'!$D$426,Indikatorer!D165))</f>
        <v>9.5132743362831951E-2</v>
      </c>
      <c r="E165" s="28">
        <f>IF(Indikatorer!E165&gt;'Trunkerte data'!$E$427,'Trunkerte data'!$E$427,IF(Indikatorer!E165&lt;'Trunkerte data'!$E$426,'Trunkerte data'!$E$426,Indikatorer!E165))</f>
        <v>-1.0465724751439032E-2</v>
      </c>
    </row>
    <row r="166" spans="1:5" x14ac:dyDescent="0.25">
      <c r="A166">
        <v>164</v>
      </c>
      <c r="B166" t="s">
        <v>161</v>
      </c>
      <c r="C166" s="2">
        <f>IF(Indikatorer!C166&gt;'Trunkerte data'!$C$427,'Trunkerte data'!$C$427,IF(Indikatorer!C166&lt;'Trunkerte data'!$C$426,'Trunkerte data'!$C$426,Indikatorer!C166))</f>
        <v>701</v>
      </c>
      <c r="D166" s="28">
        <f>IF(Indikatorer!D166&gt;'Trunkerte data'!$D$427,'Trunkerte data'!$D$427,IF(Indikatorer!D166&lt;'Trunkerte data'!$D$426,'Trunkerte data'!$D$426,Indikatorer!D166))</f>
        <v>0.16558089033659074</v>
      </c>
      <c r="E166" s="28">
        <f>IF(Indikatorer!E166&gt;'Trunkerte data'!$E$427,'Trunkerte data'!$E$427,IF(Indikatorer!E166&lt;'Trunkerte data'!$E$426,'Trunkerte data'!$E$426,Indikatorer!E166))</f>
        <v>0.12289422811378081</v>
      </c>
    </row>
    <row r="167" spans="1:5" x14ac:dyDescent="0.25">
      <c r="A167">
        <v>165</v>
      </c>
      <c r="B167" t="s">
        <v>162</v>
      </c>
      <c r="C167" s="2">
        <f>IF(Indikatorer!C167&gt;'Trunkerte data'!$C$427,'Trunkerte data'!$C$427,IF(Indikatorer!C167&lt;'Trunkerte data'!$C$426,'Trunkerte data'!$C$426,Indikatorer!C167))</f>
        <v>585</v>
      </c>
      <c r="D167" s="28">
        <f>IF(Indikatorer!D167&gt;'Trunkerte data'!$D$427,'Trunkerte data'!$D$427,IF(Indikatorer!D167&lt;'Trunkerte data'!$D$426,'Trunkerte data'!$D$426,Indikatorer!D167))</f>
        <v>6.4415259537210723E-2</v>
      </c>
      <c r="E167" s="28">
        <f>IF(Indikatorer!E167&gt;'Trunkerte data'!$E$427,'Trunkerte data'!$E$427,IF(Indikatorer!E167&lt;'Trunkerte data'!$E$426,'Trunkerte data'!$E$426,Indikatorer!E167))</f>
        <v>0.1776416539050536</v>
      </c>
    </row>
    <row r="168" spans="1:5" x14ac:dyDescent="0.25">
      <c r="A168">
        <v>166</v>
      </c>
      <c r="B168" t="s">
        <v>163</v>
      </c>
      <c r="C168" s="2">
        <f>IF(Indikatorer!C168&gt;'Trunkerte data'!$C$427,'Trunkerte data'!$C$427,IF(Indikatorer!C168&lt;'Trunkerte data'!$C$426,'Trunkerte data'!$C$426,Indikatorer!C168))</f>
        <v>646</v>
      </c>
      <c r="D168" s="28">
        <f>IF(Indikatorer!D168&gt;'Trunkerte data'!$D$427,'Trunkerte data'!$D$427,IF(Indikatorer!D168&lt;'Trunkerte data'!$D$426,'Trunkerte data'!$D$426,Indikatorer!D168))</f>
        <v>7.0241286863270691E-2</v>
      </c>
      <c r="E168" s="28">
        <f>IF(Indikatorer!E168&gt;'Trunkerte data'!$E$427,'Trunkerte data'!$E$427,IF(Indikatorer!E168&lt;'Trunkerte data'!$E$426,'Trunkerte data'!$E$426,Indikatorer!E168))</f>
        <v>-5.1964512040557631E-2</v>
      </c>
    </row>
    <row r="169" spans="1:5" x14ac:dyDescent="0.25">
      <c r="A169">
        <v>167</v>
      </c>
      <c r="B169" t="s">
        <v>164</v>
      </c>
      <c r="C169" s="2">
        <f>IF(Indikatorer!C169&gt;'Trunkerte data'!$C$427,'Trunkerte data'!$C$427,IF(Indikatorer!C169&lt;'Trunkerte data'!$C$426,'Trunkerte data'!$C$426,Indikatorer!C169))</f>
        <v>589</v>
      </c>
      <c r="D169" s="28">
        <f>IF(Indikatorer!D169&gt;'Trunkerte data'!$D$427,'Trunkerte data'!$D$427,IF(Indikatorer!D169&lt;'Trunkerte data'!$D$426,'Trunkerte data'!$D$426,Indikatorer!D169))</f>
        <v>5.6994818652849721E-2</v>
      </c>
      <c r="E169" s="28">
        <f>IF(Indikatorer!E169&gt;'Trunkerte data'!$E$427,'Trunkerte data'!$E$427,IF(Indikatorer!E169&lt;'Trunkerte data'!$E$426,'Trunkerte data'!$E$426,Indikatorer!E169))</f>
        <v>4.1136141038197849E-2</v>
      </c>
    </row>
    <row r="170" spans="1:5" x14ac:dyDescent="0.25">
      <c r="A170">
        <v>168</v>
      </c>
      <c r="B170" t="s">
        <v>165</v>
      </c>
      <c r="C170" s="2">
        <f>IF(Indikatorer!C170&gt;'Trunkerte data'!$C$427,'Trunkerte data'!$C$427,IF(Indikatorer!C170&lt;'Trunkerte data'!$C$426,'Trunkerte data'!$C$426,Indikatorer!C170))</f>
        <v>747</v>
      </c>
      <c r="D170" s="28">
        <f>IF(Indikatorer!D170&gt;'Trunkerte data'!$D$427,'Trunkerte data'!$D$427,IF(Indikatorer!D170&lt;'Trunkerte data'!$D$426,'Trunkerte data'!$D$426,Indikatorer!D170))</f>
        <v>9.5998234515227265E-2</v>
      </c>
      <c r="E170" s="28">
        <f>IF(Indikatorer!E170&gt;'Trunkerte data'!$E$427,'Trunkerte data'!$E$427,IF(Indikatorer!E170&lt;'Trunkerte data'!$E$426,'Trunkerte data'!$E$426,Indikatorer!E170))</f>
        <v>4.5774072257642739E-2</v>
      </c>
    </row>
    <row r="171" spans="1:5" x14ac:dyDescent="0.25">
      <c r="A171">
        <v>169</v>
      </c>
      <c r="B171" t="s">
        <v>166</v>
      </c>
      <c r="C171" s="2">
        <f>IF(Indikatorer!C171&gt;'Trunkerte data'!$C$427,'Trunkerte data'!$C$427,IF(Indikatorer!C171&lt;'Trunkerte data'!$C$426,'Trunkerte data'!$C$426,Indikatorer!C171))</f>
        <v>880</v>
      </c>
      <c r="D171" s="28">
        <f>IF(Indikatorer!D171&gt;'Trunkerte data'!$D$427,'Trunkerte data'!$D$427,IF(Indikatorer!D171&lt;'Trunkerte data'!$D$426,'Trunkerte data'!$D$426,Indikatorer!D171))</f>
        <v>0.24773993091708402</v>
      </c>
      <c r="E171" s="28">
        <f>IF(Indikatorer!E171&gt;'Trunkerte data'!$E$427,'Trunkerte data'!$E$427,IF(Indikatorer!E171&lt;'Trunkerte data'!$E$426,'Trunkerte data'!$E$426,Indikatorer!E171))</f>
        <v>0.14517148464788265</v>
      </c>
    </row>
    <row r="172" spans="1:5" x14ac:dyDescent="0.25">
      <c r="A172">
        <v>170</v>
      </c>
      <c r="B172" t="s">
        <v>167</v>
      </c>
      <c r="C172" s="2">
        <f>IF(Indikatorer!C172&gt;'Trunkerte data'!$C$427,'Trunkerte data'!$C$427,IF(Indikatorer!C172&lt;'Trunkerte data'!$C$426,'Trunkerte data'!$C$426,Indikatorer!C172))</f>
        <v>902</v>
      </c>
      <c r="D172" s="28">
        <f>IF(Indikatorer!D172&gt;'Trunkerte data'!$D$427,'Trunkerte data'!$D$427,IF(Indikatorer!D172&lt;'Trunkerte data'!$D$426,'Trunkerte data'!$D$426,Indikatorer!D172))</f>
        <v>0.13138984784554397</v>
      </c>
      <c r="E172" s="28">
        <f>IF(Indikatorer!E172&gt;'Trunkerte data'!$E$427,'Trunkerte data'!$E$427,IF(Indikatorer!E172&lt;'Trunkerte data'!$E$426,'Trunkerte data'!$E$426,Indikatorer!E172))</f>
        <v>3.7868545754980998E-2</v>
      </c>
    </row>
    <row r="173" spans="1:5" x14ac:dyDescent="0.25">
      <c r="A173">
        <v>171</v>
      </c>
      <c r="B173" t="s">
        <v>168</v>
      </c>
      <c r="C173" s="2">
        <f>IF(Indikatorer!C173&gt;'Trunkerte data'!$C$427,'Trunkerte data'!$C$427,IF(Indikatorer!C173&lt;'Trunkerte data'!$C$426,'Trunkerte data'!$C$426,Indikatorer!C173))</f>
        <v>831</v>
      </c>
      <c r="D173" s="28">
        <f>IF(Indikatorer!D173&gt;'Trunkerte data'!$D$427,'Trunkerte data'!$D$427,IF(Indikatorer!D173&lt;'Trunkerte data'!$D$426,'Trunkerte data'!$D$426,Indikatorer!D173))</f>
        <v>0.15054329319258275</v>
      </c>
      <c r="E173" s="28">
        <f>IF(Indikatorer!E173&gt;'Trunkerte data'!$E$427,'Trunkerte data'!$E$427,IF(Indikatorer!E173&lt;'Trunkerte data'!$E$426,'Trunkerte data'!$E$426,Indikatorer!E173))</f>
        <v>4.1534339023421962E-2</v>
      </c>
    </row>
    <row r="174" spans="1:5" x14ac:dyDescent="0.25">
      <c r="A174">
        <v>172</v>
      </c>
      <c r="B174" t="s">
        <v>169</v>
      </c>
      <c r="C174" s="2">
        <f>IF(Indikatorer!C174&gt;'Trunkerte data'!$C$427,'Trunkerte data'!$C$427,IF(Indikatorer!C174&lt;'Trunkerte data'!$C$426,'Trunkerte data'!$C$426,Indikatorer!C174))</f>
        <v>655</v>
      </c>
      <c r="D174" s="28">
        <f>IF(Indikatorer!D174&gt;'Trunkerte data'!$D$427,'Trunkerte data'!$D$427,IF(Indikatorer!D174&lt;'Trunkerte data'!$D$426,'Trunkerte data'!$D$426,Indikatorer!D174))</f>
        <v>1.5309246785058184E-2</v>
      </c>
      <c r="E174" s="28">
        <f>IF(Indikatorer!E174&gt;'Trunkerte data'!$E$427,'Trunkerte data'!$E$427,IF(Indikatorer!E174&lt;'Trunkerte data'!$E$426,'Trunkerte data'!$E$426,Indikatorer!E174))</f>
        <v>2.5022341376228718E-2</v>
      </c>
    </row>
    <row r="175" spans="1:5" x14ac:dyDescent="0.25">
      <c r="A175">
        <v>173</v>
      </c>
      <c r="B175" t="s">
        <v>170</v>
      </c>
      <c r="C175" s="2">
        <f>IF(Indikatorer!C175&gt;'Trunkerte data'!$C$427,'Trunkerte data'!$C$427,IF(Indikatorer!C175&lt;'Trunkerte data'!$C$426,'Trunkerte data'!$C$426,Indikatorer!C175))</f>
        <v>638</v>
      </c>
      <c r="D175" s="28">
        <f>IF(Indikatorer!D175&gt;'Trunkerte data'!$D$427,'Trunkerte data'!$D$427,IF(Indikatorer!D175&lt;'Trunkerte data'!$D$426,'Trunkerte data'!$D$426,Indikatorer!D175))</f>
        <v>4.4551282051282115E-2</v>
      </c>
      <c r="E175" s="28">
        <f>IF(Indikatorer!E175&gt;'Trunkerte data'!$E$427,'Trunkerte data'!$E$427,IF(Indikatorer!E175&lt;'Trunkerte data'!$E$426,'Trunkerte data'!$E$426,Indikatorer!E175))</f>
        <v>-6.0903732809430289E-2</v>
      </c>
    </row>
    <row r="176" spans="1:5" x14ac:dyDescent="0.25">
      <c r="A176">
        <v>174</v>
      </c>
      <c r="B176" t="s">
        <v>171</v>
      </c>
      <c r="C176" s="2">
        <f>IF(Indikatorer!C176&gt;'Trunkerte data'!$C$427,'Trunkerte data'!$C$427,IF(Indikatorer!C176&lt;'Trunkerte data'!$C$426,'Trunkerte data'!$C$426,Indikatorer!C176))</f>
        <v>694</v>
      </c>
      <c r="D176" s="28">
        <f>IF(Indikatorer!D176&gt;'Trunkerte data'!$D$427,'Trunkerte data'!$D$427,IF(Indikatorer!D176&lt;'Trunkerte data'!$D$426,'Trunkerte data'!$D$426,Indikatorer!D176))</f>
        <v>0.12724371759074593</v>
      </c>
      <c r="E176" s="28">
        <f>IF(Indikatorer!E176&gt;'Trunkerte data'!$E$427,'Trunkerte data'!$E$427,IF(Indikatorer!E176&lt;'Trunkerte data'!$E$426,'Trunkerte data'!$E$426,Indikatorer!E176))</f>
        <v>1.3940520446096727E-2</v>
      </c>
    </row>
    <row r="177" spans="1:5" x14ac:dyDescent="0.25">
      <c r="A177">
        <v>175</v>
      </c>
      <c r="B177" t="s">
        <v>172</v>
      </c>
      <c r="C177" s="2">
        <f>IF(Indikatorer!C177&gt;'Trunkerte data'!$C$427,'Trunkerte data'!$C$427,IF(Indikatorer!C177&lt;'Trunkerte data'!$C$426,'Trunkerte data'!$C$426,Indikatorer!C177))</f>
        <v>781</v>
      </c>
      <c r="D177" s="28">
        <f>IF(Indikatorer!D177&gt;'Trunkerte data'!$D$427,'Trunkerte data'!$D$427,IF(Indikatorer!D177&lt;'Trunkerte data'!$D$426,'Trunkerte data'!$D$426,Indikatorer!D177))</f>
        <v>0.24734607218683657</v>
      </c>
      <c r="E177" s="28">
        <f>IF(Indikatorer!E177&gt;'Trunkerte data'!$E$427,'Trunkerte data'!$E$427,IF(Indikatorer!E177&lt;'Trunkerte data'!$E$426,'Trunkerte data'!$E$426,Indikatorer!E177))</f>
        <v>0.21780072904009717</v>
      </c>
    </row>
    <row r="178" spans="1:5" x14ac:dyDescent="0.25">
      <c r="A178">
        <v>176</v>
      </c>
      <c r="B178" t="s">
        <v>173</v>
      </c>
      <c r="C178" s="2">
        <f>IF(Indikatorer!C178&gt;'Trunkerte data'!$C$427,'Trunkerte data'!$C$427,IF(Indikatorer!C178&lt;'Trunkerte data'!$C$426,'Trunkerte data'!$C$426,Indikatorer!C178))</f>
        <v>852</v>
      </c>
      <c r="D178" s="28">
        <f>IF(Indikatorer!D178&gt;'Trunkerte data'!$D$427,'Trunkerte data'!$D$427,IF(Indikatorer!D178&lt;'Trunkerte data'!$D$426,'Trunkerte data'!$D$426,Indikatorer!D178))</f>
        <v>0.24693864187021153</v>
      </c>
      <c r="E178" s="28">
        <f>IF(Indikatorer!E178&gt;'Trunkerte data'!$E$427,'Trunkerte data'!$E$427,IF(Indikatorer!E178&lt;'Trunkerte data'!$E$426,'Trunkerte data'!$E$426,Indikatorer!E178))</f>
        <v>0.33223516667200609</v>
      </c>
    </row>
    <row r="179" spans="1:5" x14ac:dyDescent="0.25">
      <c r="A179">
        <v>177</v>
      </c>
      <c r="B179" t="s">
        <v>174</v>
      </c>
      <c r="C179" s="2">
        <f>IF(Indikatorer!C179&gt;'Trunkerte data'!$C$427,'Trunkerte data'!$C$427,IF(Indikatorer!C179&lt;'Trunkerte data'!$C$426,'Trunkerte data'!$C$426,Indikatorer!C179))</f>
        <v>838</v>
      </c>
      <c r="D179" s="28">
        <f>IF(Indikatorer!D179&gt;'Trunkerte data'!$D$427,'Trunkerte data'!$D$427,IF(Indikatorer!D179&lt;'Trunkerte data'!$D$426,'Trunkerte data'!$D$426,Indikatorer!D179))</f>
        <v>0.23976608187134496</v>
      </c>
      <c r="E179" s="28">
        <f>IF(Indikatorer!E179&gt;'Trunkerte data'!$E$427,'Trunkerte data'!$E$427,IF(Indikatorer!E179&lt;'Trunkerte data'!$E$426,'Trunkerte data'!$E$426,Indikatorer!E179))</f>
        <v>7.0763500931098733E-2</v>
      </c>
    </row>
    <row r="180" spans="1:5" x14ac:dyDescent="0.25">
      <c r="A180">
        <v>178</v>
      </c>
      <c r="B180" t="s">
        <v>175</v>
      </c>
      <c r="C180" s="2">
        <f>IF(Indikatorer!C180&gt;'Trunkerte data'!$C$427,'Trunkerte data'!$C$427,IF(Indikatorer!C180&lt;'Trunkerte data'!$C$426,'Trunkerte data'!$C$426,Indikatorer!C180))</f>
        <v>801</v>
      </c>
      <c r="D180" s="28">
        <f>IF(Indikatorer!D180&gt;'Trunkerte data'!$D$427,'Trunkerte data'!$D$427,IF(Indikatorer!D180&lt;'Trunkerte data'!$D$426,'Trunkerte data'!$D$426,Indikatorer!D180))</f>
        <v>0.23708554204344656</v>
      </c>
      <c r="E180" s="28">
        <f>IF(Indikatorer!E180&gt;'Trunkerte data'!$E$427,'Trunkerte data'!$E$427,IF(Indikatorer!E180&lt;'Trunkerte data'!$E$426,'Trunkerte data'!$E$426,Indikatorer!E180))</f>
        <v>0.32838909968954821</v>
      </c>
    </row>
    <row r="181" spans="1:5" x14ac:dyDescent="0.25">
      <c r="A181">
        <v>179</v>
      </c>
      <c r="B181" t="s">
        <v>176</v>
      </c>
      <c r="C181" s="2">
        <f>IF(Indikatorer!C181&gt;'Trunkerte data'!$C$427,'Trunkerte data'!$C$427,IF(Indikatorer!C181&lt;'Trunkerte data'!$C$426,'Trunkerte data'!$C$426,Indikatorer!C181))</f>
        <v>864</v>
      </c>
      <c r="D181" s="28">
        <f>IF(Indikatorer!D181&gt;'Trunkerte data'!$D$427,'Trunkerte data'!$D$427,IF(Indikatorer!D181&lt;'Trunkerte data'!$D$426,'Trunkerte data'!$D$426,Indikatorer!D181))</f>
        <v>0.25887931868769964</v>
      </c>
      <c r="E181" s="28">
        <f>IF(Indikatorer!E181&gt;'Trunkerte data'!$E$427,'Trunkerte data'!$E$427,IF(Indikatorer!E181&lt;'Trunkerte data'!$E$426,'Trunkerte data'!$E$426,Indikatorer!E181))</f>
        <v>0.33223516667200609</v>
      </c>
    </row>
    <row r="182" spans="1:5" x14ac:dyDescent="0.25">
      <c r="A182">
        <v>180</v>
      </c>
      <c r="B182" t="s">
        <v>177</v>
      </c>
      <c r="C182" s="2">
        <f>IF(Indikatorer!C182&gt;'Trunkerte data'!$C$427,'Trunkerte data'!$C$427,IF(Indikatorer!C182&lt;'Trunkerte data'!$C$426,'Trunkerte data'!$C$426,Indikatorer!C182))</f>
        <v>869</v>
      </c>
      <c r="D182" s="28">
        <f>IF(Indikatorer!D182&gt;'Trunkerte data'!$D$427,'Trunkerte data'!$D$427,IF(Indikatorer!D182&lt;'Trunkerte data'!$D$426,'Trunkerte data'!$D$426,Indikatorer!D182))</f>
        <v>0.14440585201557732</v>
      </c>
      <c r="E182" s="28">
        <f>IF(Indikatorer!E182&gt;'Trunkerte data'!$E$427,'Trunkerte data'!$E$427,IF(Indikatorer!E182&lt;'Trunkerte data'!$E$426,'Trunkerte data'!$E$426,Indikatorer!E182))</f>
        <v>-2.3515579071134662E-2</v>
      </c>
    </row>
    <row r="183" spans="1:5" x14ac:dyDescent="0.25">
      <c r="A183">
        <v>181</v>
      </c>
      <c r="B183" t="s">
        <v>178</v>
      </c>
      <c r="C183" s="2">
        <f>IF(Indikatorer!C183&gt;'Trunkerte data'!$C$427,'Trunkerte data'!$C$427,IF(Indikatorer!C183&lt;'Trunkerte data'!$C$426,'Trunkerte data'!$C$426,Indikatorer!C183))</f>
        <v>648</v>
      </c>
      <c r="D183" s="28">
        <f>IF(Indikatorer!D183&gt;'Trunkerte data'!$D$427,'Trunkerte data'!$D$427,IF(Indikatorer!D183&lt;'Trunkerte data'!$D$426,'Trunkerte data'!$D$426,Indikatorer!D183))</f>
        <v>0.12873980054397105</v>
      </c>
      <c r="E183" s="28">
        <f>IF(Indikatorer!E183&gt;'Trunkerte data'!$E$427,'Trunkerte data'!$E$427,IF(Indikatorer!E183&lt;'Trunkerte data'!$E$426,'Trunkerte data'!$E$426,Indikatorer!E183))</f>
        <v>9.1085271317829397E-2</v>
      </c>
    </row>
    <row r="184" spans="1:5" x14ac:dyDescent="0.25">
      <c r="A184">
        <v>182</v>
      </c>
      <c r="B184" t="s">
        <v>179</v>
      </c>
      <c r="C184" s="2">
        <f>IF(Indikatorer!C184&gt;'Trunkerte data'!$C$427,'Trunkerte data'!$C$427,IF(Indikatorer!C184&lt;'Trunkerte data'!$C$426,'Trunkerte data'!$C$426,Indikatorer!C184))</f>
        <v>706</v>
      </c>
      <c r="D184" s="28">
        <f>IF(Indikatorer!D184&gt;'Trunkerte data'!$D$427,'Trunkerte data'!$D$427,IF(Indikatorer!D184&lt;'Trunkerte data'!$D$426,'Trunkerte data'!$D$426,Indikatorer!D184))</f>
        <v>0.18847381265252494</v>
      </c>
      <c r="E184" s="28">
        <f>IF(Indikatorer!E184&gt;'Trunkerte data'!$E$427,'Trunkerte data'!$E$427,IF(Indikatorer!E184&lt;'Trunkerte data'!$E$426,'Trunkerte data'!$E$426,Indikatorer!E184))</f>
        <v>0.11272141706924321</v>
      </c>
    </row>
    <row r="185" spans="1:5" x14ac:dyDescent="0.25">
      <c r="A185">
        <v>183</v>
      </c>
      <c r="B185" t="s">
        <v>180</v>
      </c>
      <c r="C185" s="2">
        <f>IF(Indikatorer!C185&gt;'Trunkerte data'!$C$427,'Trunkerte data'!$C$427,IF(Indikatorer!C185&lt;'Trunkerte data'!$C$426,'Trunkerte data'!$C$426,Indikatorer!C185))</f>
        <v>526</v>
      </c>
      <c r="D185" s="28">
        <f>IF(Indikatorer!D185&gt;'Trunkerte data'!$D$427,'Trunkerte data'!$D$427,IF(Indikatorer!D185&lt;'Trunkerte data'!$D$426,'Trunkerte data'!$D$426,Indikatorer!D185))</f>
        <v>3.6941263391199186E-4</v>
      </c>
      <c r="E185" s="28">
        <f>IF(Indikatorer!E185&gt;'Trunkerte data'!$E$427,'Trunkerte data'!$E$427,IF(Indikatorer!E185&lt;'Trunkerte data'!$E$426,'Trunkerte data'!$E$426,Indikatorer!E185))</f>
        <v>-0.13546630360789658</v>
      </c>
    </row>
    <row r="186" spans="1:5" x14ac:dyDescent="0.25">
      <c r="A186">
        <v>184</v>
      </c>
      <c r="B186" t="s">
        <v>181</v>
      </c>
      <c r="C186" s="2">
        <f>IF(Indikatorer!C186&gt;'Trunkerte data'!$C$427,'Trunkerte data'!$C$427,IF(Indikatorer!C186&lt;'Trunkerte data'!$C$426,'Trunkerte data'!$C$426,Indikatorer!C186))</f>
        <v>514</v>
      </c>
      <c r="D186" s="28">
        <f>IF(Indikatorer!D186&gt;'Trunkerte data'!$D$427,'Trunkerte data'!$D$427,IF(Indikatorer!D186&lt;'Trunkerte data'!$D$426,'Trunkerte data'!$D$426,Indikatorer!D186))</f>
        <v>-5.4207537429014074E-3</v>
      </c>
      <c r="E186" s="28">
        <f>IF(Indikatorer!E186&gt;'Trunkerte data'!$E$427,'Trunkerte data'!$E$427,IF(Indikatorer!E186&lt;'Trunkerte data'!$E$426,'Trunkerte data'!$E$426,Indikatorer!E186))</f>
        <v>0.20218579234972678</v>
      </c>
    </row>
    <row r="187" spans="1:5" x14ac:dyDescent="0.25">
      <c r="A187">
        <v>185</v>
      </c>
      <c r="B187" t="s">
        <v>182</v>
      </c>
      <c r="C187" s="2">
        <f>IF(Indikatorer!C187&gt;'Trunkerte data'!$C$427,'Trunkerte data'!$C$427,IF(Indikatorer!C187&lt;'Trunkerte data'!$C$426,'Trunkerte data'!$C$426,Indikatorer!C187))</f>
        <v>618</v>
      </c>
      <c r="D187" s="28">
        <f>IF(Indikatorer!D187&gt;'Trunkerte data'!$D$427,'Trunkerte data'!$D$427,IF(Indikatorer!D187&lt;'Trunkerte data'!$D$426,'Trunkerte data'!$D$426,Indikatorer!D187))</f>
        <v>5.9171597633136397E-3</v>
      </c>
      <c r="E187" s="28">
        <f>IF(Indikatorer!E187&gt;'Trunkerte data'!$E$427,'Trunkerte data'!$E$427,IF(Indikatorer!E187&lt;'Trunkerte data'!$E$426,'Trunkerte data'!$E$426,Indikatorer!E187))</f>
        <v>-5.0589390962671898E-2</v>
      </c>
    </row>
    <row r="188" spans="1:5" x14ac:dyDescent="0.25">
      <c r="A188">
        <v>186</v>
      </c>
      <c r="B188" t="s">
        <v>183</v>
      </c>
      <c r="C188" s="2">
        <f>IF(Indikatorer!C188&gt;'Trunkerte data'!$C$427,'Trunkerte data'!$C$427,IF(Indikatorer!C188&lt;'Trunkerte data'!$C$426,'Trunkerte data'!$C$426,Indikatorer!C188))</f>
        <v>626</v>
      </c>
      <c r="D188" s="28">
        <f>IF(Indikatorer!D188&gt;'Trunkerte data'!$D$427,'Trunkerte data'!$D$427,IF(Indikatorer!D188&lt;'Trunkerte data'!$D$426,'Trunkerte data'!$D$426,Indikatorer!D188))</f>
        <v>0.21070359281437123</v>
      </c>
      <c r="E188" s="28">
        <f>IF(Indikatorer!E188&gt;'Trunkerte data'!$E$427,'Trunkerte data'!$E$427,IF(Indikatorer!E188&lt;'Trunkerte data'!$E$426,'Trunkerte data'!$E$426,Indikatorer!E188))</f>
        <v>5.2631578947368363E-2</v>
      </c>
    </row>
    <row r="189" spans="1:5" x14ac:dyDescent="0.25">
      <c r="A189">
        <v>187</v>
      </c>
      <c r="B189" t="s">
        <v>184</v>
      </c>
      <c r="C189" s="2">
        <f>IF(Indikatorer!C189&gt;'Trunkerte data'!$C$427,'Trunkerte data'!$C$427,IF(Indikatorer!C189&lt;'Trunkerte data'!$C$426,'Trunkerte data'!$C$426,Indikatorer!C189))</f>
        <v>727</v>
      </c>
      <c r="D189" s="28">
        <f>IF(Indikatorer!D189&gt;'Trunkerte data'!$D$427,'Trunkerte data'!$D$427,IF(Indikatorer!D189&lt;'Trunkerte data'!$D$426,'Trunkerte data'!$D$426,Indikatorer!D189))</f>
        <v>0.28701040402673728</v>
      </c>
      <c r="E189" s="28">
        <f>IF(Indikatorer!E189&gt;'Trunkerte data'!$E$427,'Trunkerte data'!$E$427,IF(Indikatorer!E189&lt;'Trunkerte data'!$E$426,'Trunkerte data'!$E$426,Indikatorer!E189))</f>
        <v>0.19273461150353177</v>
      </c>
    </row>
    <row r="190" spans="1:5" x14ac:dyDescent="0.25">
      <c r="A190">
        <v>188</v>
      </c>
      <c r="B190" t="s">
        <v>185</v>
      </c>
      <c r="C190" s="2">
        <f>IF(Indikatorer!C190&gt;'Trunkerte data'!$C$427,'Trunkerte data'!$C$427,IF(Indikatorer!C190&lt;'Trunkerte data'!$C$426,'Trunkerte data'!$C$426,Indikatorer!C190))</f>
        <v>497</v>
      </c>
      <c r="D190" s="28">
        <f>IF(Indikatorer!D190&gt;'Trunkerte data'!$D$427,'Trunkerte data'!$D$427,IF(Indikatorer!D190&lt;'Trunkerte data'!$D$426,'Trunkerte data'!$D$426,Indikatorer!D190))</f>
        <v>1.3282732447817747E-2</v>
      </c>
      <c r="E190" s="28">
        <f>IF(Indikatorer!E190&gt;'Trunkerte data'!$E$427,'Trunkerte data'!$E$427,IF(Indikatorer!E190&lt;'Trunkerte data'!$E$426,'Trunkerte data'!$E$426,Indikatorer!E190))</f>
        <v>0.1598513011152416</v>
      </c>
    </row>
    <row r="191" spans="1:5" x14ac:dyDescent="0.25">
      <c r="A191">
        <v>189</v>
      </c>
      <c r="B191" t="s">
        <v>186</v>
      </c>
      <c r="C191" s="2">
        <f>IF(Indikatorer!C191&gt;'Trunkerte data'!$C$427,'Trunkerte data'!$C$427,IF(Indikatorer!C191&lt;'Trunkerte data'!$C$426,'Trunkerte data'!$C$426,Indikatorer!C191))</f>
        <v>617</v>
      </c>
      <c r="D191" s="28">
        <f>IF(Indikatorer!D191&gt;'Trunkerte data'!$D$427,'Trunkerte data'!$D$427,IF(Indikatorer!D191&lt;'Trunkerte data'!$D$426,'Trunkerte data'!$D$426,Indikatorer!D191))</f>
        <v>7.8184110970996201E-2</v>
      </c>
      <c r="E191" s="28">
        <f>IF(Indikatorer!E191&gt;'Trunkerte data'!$E$427,'Trunkerte data'!$E$427,IF(Indikatorer!E191&lt;'Trunkerte data'!$E$426,'Trunkerte data'!$E$426,Indikatorer!E191))</f>
        <v>-1.6891891891891886E-2</v>
      </c>
    </row>
    <row r="192" spans="1:5" x14ac:dyDescent="0.25">
      <c r="A192">
        <v>190</v>
      </c>
      <c r="B192" t="s">
        <v>187</v>
      </c>
      <c r="C192" s="2">
        <f>IF(Indikatorer!C192&gt;'Trunkerte data'!$C$427,'Trunkerte data'!$C$427,IF(Indikatorer!C192&lt;'Trunkerte data'!$C$426,'Trunkerte data'!$C$426,Indikatorer!C192))</f>
        <v>716</v>
      </c>
      <c r="D192" s="28">
        <f>IF(Indikatorer!D192&gt;'Trunkerte data'!$D$427,'Trunkerte data'!$D$427,IF(Indikatorer!D192&lt;'Trunkerte data'!$D$426,'Trunkerte data'!$D$426,Indikatorer!D192))</f>
        <v>0.1606223063176706</v>
      </c>
      <c r="E192" s="28">
        <f>IF(Indikatorer!E192&gt;'Trunkerte data'!$E$427,'Trunkerte data'!$E$427,IF(Indikatorer!E192&lt;'Trunkerte data'!$E$426,'Trunkerte data'!$E$426,Indikatorer!E192))</f>
        <v>0.10837438423645329</v>
      </c>
    </row>
    <row r="193" spans="1:5" x14ac:dyDescent="0.25">
      <c r="A193">
        <v>191</v>
      </c>
      <c r="B193" t="s">
        <v>188</v>
      </c>
      <c r="C193" s="2">
        <f>IF(Indikatorer!C193&gt;'Trunkerte data'!$C$427,'Trunkerte data'!$C$427,IF(Indikatorer!C193&lt;'Trunkerte data'!$C$426,'Trunkerte data'!$C$426,Indikatorer!C193))</f>
        <v>757</v>
      </c>
      <c r="D193" s="28">
        <f>IF(Indikatorer!D193&gt;'Trunkerte data'!$D$427,'Trunkerte data'!$D$427,IF(Indikatorer!D193&lt;'Trunkerte data'!$D$426,'Trunkerte data'!$D$426,Indikatorer!D193))</f>
        <v>0.10117604109624767</v>
      </c>
      <c r="E193" s="28">
        <f>IF(Indikatorer!E193&gt;'Trunkerte data'!$E$427,'Trunkerte data'!$E$427,IF(Indikatorer!E193&lt;'Trunkerte data'!$E$426,'Trunkerte data'!$E$426,Indikatorer!E193))</f>
        <v>5.7170813530891706E-2</v>
      </c>
    </row>
    <row r="194" spans="1:5" x14ac:dyDescent="0.25">
      <c r="A194">
        <v>192</v>
      </c>
      <c r="B194" t="s">
        <v>189</v>
      </c>
      <c r="C194" s="2">
        <f>IF(Indikatorer!C194&gt;'Trunkerte data'!$C$427,'Trunkerte data'!$C$427,IF(Indikatorer!C194&lt;'Trunkerte data'!$C$426,'Trunkerte data'!$C$426,Indikatorer!C194))</f>
        <v>295</v>
      </c>
      <c r="D194" s="28">
        <f>IF(Indikatorer!D194&gt;'Trunkerte data'!$D$427,'Trunkerte data'!$D$427,IF(Indikatorer!D194&lt;'Trunkerte data'!$D$426,'Trunkerte data'!$D$426,Indikatorer!D194))</f>
        <v>-6.074766355140182E-2</v>
      </c>
      <c r="E194" s="28">
        <f>IF(Indikatorer!E194&gt;'Trunkerte data'!$E$427,'Trunkerte data'!$E$427,IF(Indikatorer!E194&lt;'Trunkerte data'!$E$426,'Trunkerte data'!$E$426,Indikatorer!E194))</f>
        <v>-0.13761467889908252</v>
      </c>
    </row>
    <row r="195" spans="1:5" x14ac:dyDescent="0.25">
      <c r="A195">
        <v>193</v>
      </c>
      <c r="B195" t="s">
        <v>190</v>
      </c>
      <c r="C195" s="2">
        <f>IF(Indikatorer!C195&gt;'Trunkerte data'!$C$427,'Trunkerte data'!$C$427,IF(Indikatorer!C195&lt;'Trunkerte data'!$C$426,'Trunkerte data'!$C$426,Indikatorer!C195))</f>
        <v>644</v>
      </c>
      <c r="D195" s="28">
        <f>IF(Indikatorer!D195&gt;'Trunkerte data'!$D$427,'Trunkerte data'!$D$427,IF(Indikatorer!D195&lt;'Trunkerte data'!$D$426,'Trunkerte data'!$D$426,Indikatorer!D195))</f>
        <v>8.8398471211934337E-2</v>
      </c>
      <c r="E195" s="28">
        <f>IF(Indikatorer!E195&gt;'Trunkerte data'!$E$427,'Trunkerte data'!$E$427,IF(Indikatorer!E195&lt;'Trunkerte data'!$E$426,'Trunkerte data'!$E$426,Indikatorer!E195))</f>
        <v>0.18797175553932322</v>
      </c>
    </row>
    <row r="196" spans="1:5" x14ac:dyDescent="0.25">
      <c r="A196">
        <v>194</v>
      </c>
      <c r="B196" t="s">
        <v>191</v>
      </c>
      <c r="C196" s="2">
        <f>IF(Indikatorer!C196&gt;'Trunkerte data'!$C$427,'Trunkerte data'!$C$427,IF(Indikatorer!C196&lt;'Trunkerte data'!$C$426,'Trunkerte data'!$C$426,Indikatorer!C196))</f>
        <v>900</v>
      </c>
      <c r="D196" s="28">
        <f>IF(Indikatorer!D196&gt;'Trunkerte data'!$D$427,'Trunkerte data'!$D$427,IF(Indikatorer!D196&lt;'Trunkerte data'!$D$426,'Trunkerte data'!$D$426,Indikatorer!D196))</f>
        <v>0.138729457934756</v>
      </c>
      <c r="E196" s="28">
        <f>IF(Indikatorer!E196&gt;'Trunkerte data'!$E$427,'Trunkerte data'!$E$427,IF(Indikatorer!E196&lt;'Trunkerte data'!$E$426,'Trunkerte data'!$E$426,Indikatorer!E196))</f>
        <v>9.5662560147425246E-2</v>
      </c>
    </row>
    <row r="197" spans="1:5" x14ac:dyDescent="0.25">
      <c r="A197">
        <v>195</v>
      </c>
      <c r="B197" t="s">
        <v>192</v>
      </c>
      <c r="C197" s="2">
        <f>IF(Indikatorer!C197&gt;'Trunkerte data'!$C$427,'Trunkerte data'!$C$427,IF(Indikatorer!C197&lt;'Trunkerte data'!$C$426,'Trunkerte data'!$C$426,Indikatorer!C197))</f>
        <v>577</v>
      </c>
      <c r="D197" s="28">
        <f>IF(Indikatorer!D197&gt;'Trunkerte data'!$D$427,'Trunkerte data'!$D$427,IF(Indikatorer!D197&lt;'Trunkerte data'!$D$426,'Trunkerte data'!$D$426,Indikatorer!D197))</f>
        <v>7.1798859512700819E-2</v>
      </c>
      <c r="E197" s="28">
        <f>IF(Indikatorer!E197&gt;'Trunkerte data'!$E$427,'Trunkerte data'!$E$427,IF(Indikatorer!E197&lt;'Trunkerte data'!$E$426,'Trunkerte data'!$E$426,Indikatorer!E197))</f>
        <v>4.0075140889167082E-2</v>
      </c>
    </row>
    <row r="198" spans="1:5" x14ac:dyDescent="0.25">
      <c r="A198">
        <v>196</v>
      </c>
      <c r="B198" t="s">
        <v>193</v>
      </c>
      <c r="C198" s="2">
        <f>IF(Indikatorer!C198&gt;'Trunkerte data'!$C$427,'Trunkerte data'!$C$427,IF(Indikatorer!C198&lt;'Trunkerte data'!$C$426,'Trunkerte data'!$C$426,Indikatorer!C198))</f>
        <v>675</v>
      </c>
      <c r="D198" s="28">
        <f>IF(Indikatorer!D198&gt;'Trunkerte data'!$D$427,'Trunkerte data'!$D$427,IF(Indikatorer!D198&lt;'Trunkerte data'!$D$426,'Trunkerte data'!$D$426,Indikatorer!D198))</f>
        <v>0.18723761544920237</v>
      </c>
      <c r="E198" s="28">
        <f>IF(Indikatorer!E198&gt;'Trunkerte data'!$E$427,'Trunkerte data'!$E$427,IF(Indikatorer!E198&lt;'Trunkerte data'!$E$426,'Trunkerte data'!$E$426,Indikatorer!E198))</f>
        <v>0.2696629213483146</v>
      </c>
    </row>
    <row r="199" spans="1:5" x14ac:dyDescent="0.25">
      <c r="A199">
        <v>197</v>
      </c>
      <c r="B199" t="s">
        <v>194</v>
      </c>
      <c r="C199" s="2">
        <f>IF(Indikatorer!C199&gt;'Trunkerte data'!$C$427,'Trunkerte data'!$C$427,IF(Indikatorer!C199&lt;'Trunkerte data'!$C$426,'Trunkerte data'!$C$426,Indikatorer!C199))</f>
        <v>628</v>
      </c>
      <c r="D199" s="28">
        <f>IF(Indikatorer!D199&gt;'Trunkerte data'!$D$427,'Trunkerte data'!$D$427,IF(Indikatorer!D199&lt;'Trunkerte data'!$D$426,'Trunkerte data'!$D$426,Indikatorer!D199))</f>
        <v>8.3914799853103128E-2</v>
      </c>
      <c r="E199" s="28">
        <f>IF(Indikatorer!E199&gt;'Trunkerte data'!$E$427,'Trunkerte data'!$E$427,IF(Indikatorer!E199&lt;'Trunkerte data'!$E$426,'Trunkerte data'!$E$426,Indikatorer!E199))</f>
        <v>2.9601602492766554E-2</v>
      </c>
    </row>
    <row r="200" spans="1:5" x14ac:dyDescent="0.25">
      <c r="A200">
        <v>198</v>
      </c>
      <c r="B200" t="s">
        <v>195</v>
      </c>
      <c r="C200" s="2">
        <f>IF(Indikatorer!C200&gt;'Trunkerte data'!$C$427,'Trunkerte data'!$C$427,IF(Indikatorer!C200&lt;'Trunkerte data'!$C$426,'Trunkerte data'!$C$426,Indikatorer!C200))</f>
        <v>728</v>
      </c>
      <c r="D200" s="28">
        <f>IF(Indikatorer!D200&gt;'Trunkerte data'!$D$427,'Trunkerte data'!$D$427,IF(Indikatorer!D200&lt;'Trunkerte data'!$D$426,'Trunkerte data'!$D$426,Indikatorer!D200))</f>
        <v>0.11697329376854593</v>
      </c>
      <c r="E200" s="28">
        <f>IF(Indikatorer!E200&gt;'Trunkerte data'!$E$427,'Trunkerte data'!$E$427,IF(Indikatorer!E200&lt;'Trunkerte data'!$E$426,'Trunkerte data'!$E$426,Indikatorer!E200))</f>
        <v>1.2858884824298755E-2</v>
      </c>
    </row>
    <row r="201" spans="1:5" x14ac:dyDescent="0.25">
      <c r="A201">
        <v>199</v>
      </c>
      <c r="B201" t="s">
        <v>196</v>
      </c>
      <c r="C201" s="2">
        <f>IF(Indikatorer!C201&gt;'Trunkerte data'!$C$427,'Trunkerte data'!$C$427,IF(Indikatorer!C201&lt;'Trunkerte data'!$C$426,'Trunkerte data'!$C$426,Indikatorer!C201))</f>
        <v>599</v>
      </c>
      <c r="D201" s="28">
        <f>IF(Indikatorer!D201&gt;'Trunkerte data'!$D$427,'Trunkerte data'!$D$427,IF(Indikatorer!D201&lt;'Trunkerte data'!$D$426,'Trunkerte data'!$D$426,Indikatorer!D201))</f>
        <v>0.10079392474974114</v>
      </c>
      <c r="E201" s="28">
        <f>IF(Indikatorer!E201&gt;'Trunkerte data'!$E$427,'Trunkerte data'!$E$427,IF(Indikatorer!E201&lt;'Trunkerte data'!$E$426,'Trunkerte data'!$E$426,Indikatorer!E201))</f>
        <v>0.15094339622641506</v>
      </c>
    </row>
    <row r="202" spans="1:5" x14ac:dyDescent="0.25">
      <c r="A202">
        <v>200</v>
      </c>
      <c r="B202" t="s">
        <v>197</v>
      </c>
      <c r="C202" s="2">
        <f>IF(Indikatorer!C202&gt;'Trunkerte data'!$C$427,'Trunkerte data'!$C$427,IF(Indikatorer!C202&lt;'Trunkerte data'!$C$426,'Trunkerte data'!$C$426,Indikatorer!C202))</f>
        <v>498</v>
      </c>
      <c r="D202" s="28">
        <f>IF(Indikatorer!D202&gt;'Trunkerte data'!$D$427,'Trunkerte data'!$D$427,IF(Indikatorer!D202&lt;'Trunkerte data'!$D$426,'Trunkerte data'!$D$426,Indikatorer!D202))</f>
        <v>3.4144569560479399E-2</v>
      </c>
      <c r="E202" s="28">
        <f>IF(Indikatorer!E202&gt;'Trunkerte data'!$E$427,'Trunkerte data'!$E$427,IF(Indikatorer!E202&lt;'Trunkerte data'!$E$426,'Trunkerte data'!$E$426,Indikatorer!E202))</f>
        <v>0.1634712411705348</v>
      </c>
    </row>
    <row r="203" spans="1:5" x14ac:dyDescent="0.25">
      <c r="A203">
        <v>201</v>
      </c>
      <c r="B203" t="s">
        <v>198</v>
      </c>
      <c r="C203" s="2">
        <f>IF(Indikatorer!C203&gt;'Trunkerte data'!$C$427,'Trunkerte data'!$C$427,IF(Indikatorer!C203&lt;'Trunkerte data'!$C$426,'Trunkerte data'!$C$426,Indikatorer!C203))</f>
        <v>578</v>
      </c>
      <c r="D203" s="28">
        <f>IF(Indikatorer!D203&gt;'Trunkerte data'!$D$427,'Trunkerte data'!$D$427,IF(Indikatorer!D203&lt;'Trunkerte data'!$D$426,'Trunkerte data'!$D$426,Indikatorer!D203))</f>
        <v>1.6037446286065071E-2</v>
      </c>
      <c r="E203" s="28">
        <f>IF(Indikatorer!E203&gt;'Trunkerte data'!$E$427,'Trunkerte data'!$E$427,IF(Indikatorer!E203&lt;'Trunkerte data'!$E$426,'Trunkerte data'!$E$426,Indikatorer!E203))</f>
        <v>-5.642361111111116E-2</v>
      </c>
    </row>
    <row r="204" spans="1:5" x14ac:dyDescent="0.25">
      <c r="A204">
        <v>202</v>
      </c>
      <c r="B204" t="s">
        <v>199</v>
      </c>
      <c r="C204" s="2">
        <f>IF(Indikatorer!C204&gt;'Trunkerte data'!$C$427,'Trunkerte data'!$C$427,IF(Indikatorer!C204&lt;'Trunkerte data'!$C$426,'Trunkerte data'!$C$426,Indikatorer!C204))</f>
        <v>458</v>
      </c>
      <c r="D204" s="28">
        <f>IF(Indikatorer!D204&gt;'Trunkerte data'!$D$427,'Trunkerte data'!$D$427,IF(Indikatorer!D204&lt;'Trunkerte data'!$D$426,'Trunkerte data'!$D$426,Indikatorer!D204))</f>
        <v>4.924242424242431E-2</v>
      </c>
      <c r="E204" s="28">
        <f>IF(Indikatorer!E204&gt;'Trunkerte data'!$E$427,'Trunkerte data'!$E$427,IF(Indikatorer!E204&lt;'Trunkerte data'!$E$426,'Trunkerte data'!$E$426,Indikatorer!E204))</f>
        <v>-0.18852459016393441</v>
      </c>
    </row>
    <row r="205" spans="1:5" x14ac:dyDescent="0.25">
      <c r="A205">
        <v>203</v>
      </c>
      <c r="B205" t="s">
        <v>200</v>
      </c>
      <c r="C205" s="2">
        <f>IF(Indikatorer!C205&gt;'Trunkerte data'!$C$427,'Trunkerte data'!$C$427,IF(Indikatorer!C205&lt;'Trunkerte data'!$C$426,'Trunkerte data'!$C$426,Indikatorer!C205))</f>
        <v>635</v>
      </c>
      <c r="D205" s="28">
        <f>IF(Indikatorer!D205&gt;'Trunkerte data'!$D$427,'Trunkerte data'!$D$427,IF(Indikatorer!D205&lt;'Trunkerte data'!$D$426,'Trunkerte data'!$D$426,Indikatorer!D205))</f>
        <v>-1.803187028235953E-2</v>
      </c>
      <c r="E205" s="28">
        <f>IF(Indikatorer!E205&gt;'Trunkerte data'!$E$427,'Trunkerte data'!$E$427,IF(Indikatorer!E205&lt;'Trunkerte data'!$E$426,'Trunkerte data'!$E$426,Indikatorer!E205))</f>
        <v>-2.385575589459088E-2</v>
      </c>
    </row>
    <row r="206" spans="1:5" x14ac:dyDescent="0.25">
      <c r="A206">
        <v>204</v>
      </c>
      <c r="B206" t="s">
        <v>201</v>
      </c>
      <c r="C206" s="2">
        <f>IF(Indikatorer!C206&gt;'Trunkerte data'!$C$427,'Trunkerte data'!$C$427,IF(Indikatorer!C206&lt;'Trunkerte data'!$C$426,'Trunkerte data'!$C$426,Indikatorer!C206))</f>
        <v>509</v>
      </c>
      <c r="D206" s="28">
        <f>IF(Indikatorer!D206&gt;'Trunkerte data'!$D$427,'Trunkerte data'!$D$427,IF(Indikatorer!D206&lt;'Trunkerte data'!$D$426,'Trunkerte data'!$D$426,Indikatorer!D206))</f>
        <v>-1.1416861826697877E-2</v>
      </c>
      <c r="E206" s="28">
        <f>IF(Indikatorer!E206&gt;'Trunkerte data'!$E$427,'Trunkerte data'!$E$427,IF(Indikatorer!E206&lt;'Trunkerte data'!$E$426,'Trunkerte data'!$E$426,Indikatorer!E206))</f>
        <v>-0.10834553440702777</v>
      </c>
    </row>
    <row r="207" spans="1:5" x14ac:dyDescent="0.25">
      <c r="A207">
        <v>205</v>
      </c>
      <c r="B207" t="s">
        <v>202</v>
      </c>
      <c r="C207" s="2">
        <f>IF(Indikatorer!C207&gt;'Trunkerte data'!$C$427,'Trunkerte data'!$C$427,IF(Indikatorer!C207&lt;'Trunkerte data'!$C$426,'Trunkerte data'!$C$426,Indikatorer!C207))</f>
        <v>528</v>
      </c>
      <c r="D207" s="28">
        <f>IF(Indikatorer!D207&gt;'Trunkerte data'!$D$427,'Trunkerte data'!$D$427,IF(Indikatorer!D207&lt;'Trunkerte data'!$D$426,'Trunkerte data'!$D$426,Indikatorer!D207))</f>
        <v>6.5573770491802463E-3</v>
      </c>
      <c r="E207" s="28">
        <f>IF(Indikatorer!E207&gt;'Trunkerte data'!$E$427,'Trunkerte data'!$E$427,IF(Indikatorer!E207&lt;'Trunkerte data'!$E$426,'Trunkerte data'!$E$426,Indikatorer!E207))</f>
        <v>-5.3398058252427161E-2</v>
      </c>
    </row>
    <row r="208" spans="1:5" x14ac:dyDescent="0.25">
      <c r="A208">
        <v>206</v>
      </c>
      <c r="B208" t="s">
        <v>203</v>
      </c>
      <c r="C208" s="2">
        <f>IF(Indikatorer!C208&gt;'Trunkerte data'!$C$427,'Trunkerte data'!$C$427,IF(Indikatorer!C208&lt;'Trunkerte data'!$C$426,'Trunkerte data'!$C$426,Indikatorer!C208))</f>
        <v>537</v>
      </c>
      <c r="D208" s="28">
        <f>IF(Indikatorer!D208&gt;'Trunkerte data'!$D$427,'Trunkerte data'!$D$427,IF(Indikatorer!D208&lt;'Trunkerte data'!$D$426,'Trunkerte data'!$D$426,Indikatorer!D208))</f>
        <v>-5.2770448548812299E-3</v>
      </c>
      <c r="E208" s="28">
        <f>IF(Indikatorer!E208&gt;'Trunkerte data'!$E$427,'Trunkerte data'!$E$427,IF(Indikatorer!E208&lt;'Trunkerte data'!$E$426,'Trunkerte data'!$E$426,Indikatorer!E208))</f>
        <v>-0.20348837209302328</v>
      </c>
    </row>
    <row r="209" spans="1:5" x14ac:dyDescent="0.25">
      <c r="A209">
        <v>207</v>
      </c>
      <c r="B209" t="s">
        <v>204</v>
      </c>
      <c r="C209" s="2">
        <f>IF(Indikatorer!C209&gt;'Trunkerte data'!$C$427,'Trunkerte data'!$C$427,IF(Indikatorer!C209&lt;'Trunkerte data'!$C$426,'Trunkerte data'!$C$426,Indikatorer!C209))</f>
        <v>577</v>
      </c>
      <c r="D209" s="28">
        <f>IF(Indikatorer!D209&gt;'Trunkerte data'!$D$427,'Trunkerte data'!$D$427,IF(Indikatorer!D209&lt;'Trunkerte data'!$D$426,'Trunkerte data'!$D$426,Indikatorer!D209))</f>
        <v>-4.5035823950870024E-2</v>
      </c>
      <c r="E209" s="28">
        <f>IF(Indikatorer!E209&gt;'Trunkerte data'!$E$427,'Trunkerte data'!$E$427,IF(Indikatorer!E209&lt;'Trunkerte data'!$E$426,'Trunkerte data'!$E$426,Indikatorer!E209))</f>
        <v>-0.12602739726027401</v>
      </c>
    </row>
    <row r="210" spans="1:5" x14ac:dyDescent="0.25">
      <c r="A210">
        <v>208</v>
      </c>
      <c r="B210" t="s">
        <v>205</v>
      </c>
      <c r="C210" s="2">
        <f>IF(Indikatorer!C210&gt;'Trunkerte data'!$C$427,'Trunkerte data'!$C$427,IF(Indikatorer!C210&lt;'Trunkerte data'!$C$426,'Trunkerte data'!$C$426,Indikatorer!C210))</f>
        <v>705</v>
      </c>
      <c r="D210" s="28">
        <f>IF(Indikatorer!D210&gt;'Trunkerte data'!$D$427,'Trunkerte data'!$D$427,IF(Indikatorer!D210&lt;'Trunkerte data'!$D$426,'Trunkerte data'!$D$426,Indikatorer!D210))</f>
        <v>5.2807195705788512E-2</v>
      </c>
      <c r="E210" s="28">
        <f>IF(Indikatorer!E210&gt;'Trunkerte data'!$E$427,'Trunkerte data'!$E$427,IF(Indikatorer!E210&lt;'Trunkerte data'!$E$426,'Trunkerte data'!$E$426,Indikatorer!E210))</f>
        <v>0.10532954903815828</v>
      </c>
    </row>
    <row r="211" spans="1:5" x14ac:dyDescent="0.25">
      <c r="A211">
        <v>209</v>
      </c>
      <c r="B211" t="s">
        <v>206</v>
      </c>
      <c r="C211" s="2">
        <f>IF(Indikatorer!C211&gt;'Trunkerte data'!$C$427,'Trunkerte data'!$C$427,IF(Indikatorer!C211&lt;'Trunkerte data'!$C$426,'Trunkerte data'!$C$426,Indikatorer!C211))</f>
        <v>630</v>
      </c>
      <c r="D211" s="28">
        <f>IF(Indikatorer!D211&gt;'Trunkerte data'!$D$427,'Trunkerte data'!$D$427,IF(Indikatorer!D211&lt;'Trunkerte data'!$D$426,'Trunkerte data'!$D$426,Indikatorer!D211))</f>
        <v>2.345078979343862E-2</v>
      </c>
      <c r="E211" s="28">
        <f>IF(Indikatorer!E211&gt;'Trunkerte data'!$E$427,'Trunkerte data'!$E$427,IF(Indikatorer!E211&lt;'Trunkerte data'!$E$426,'Trunkerte data'!$E$426,Indikatorer!E211))</f>
        <v>-5.8031088082901583E-2</v>
      </c>
    </row>
    <row r="212" spans="1:5" x14ac:dyDescent="0.25">
      <c r="A212">
        <v>210</v>
      </c>
      <c r="B212" t="s">
        <v>207</v>
      </c>
      <c r="C212" s="2">
        <f>IF(Indikatorer!C212&gt;'Trunkerte data'!$C$427,'Trunkerte data'!$C$427,IF(Indikatorer!C212&lt;'Trunkerte data'!$C$426,'Trunkerte data'!$C$426,Indikatorer!C212))</f>
        <v>587</v>
      </c>
      <c r="D212" s="28">
        <f>IF(Indikatorer!D212&gt;'Trunkerte data'!$D$427,'Trunkerte data'!$D$427,IF(Indikatorer!D212&lt;'Trunkerte data'!$D$426,'Trunkerte data'!$D$426,Indikatorer!D212))</f>
        <v>3.8943718324886634E-2</v>
      </c>
      <c r="E212" s="28">
        <f>IF(Indikatorer!E212&gt;'Trunkerte data'!$E$427,'Trunkerte data'!$E$427,IF(Indikatorer!E212&lt;'Trunkerte data'!$E$426,'Trunkerte data'!$E$426,Indikatorer!E212))</f>
        <v>7.1271929824561431E-2</v>
      </c>
    </row>
    <row r="213" spans="1:5" x14ac:dyDescent="0.25">
      <c r="A213">
        <v>211</v>
      </c>
      <c r="B213" t="s">
        <v>208</v>
      </c>
      <c r="C213" s="2">
        <f>IF(Indikatorer!C213&gt;'Trunkerte data'!$C$427,'Trunkerte data'!$C$427,IF(Indikatorer!C213&lt;'Trunkerte data'!$C$426,'Trunkerte data'!$C$426,Indikatorer!C213))</f>
        <v>685</v>
      </c>
      <c r="D213" s="28">
        <f>IF(Indikatorer!D213&gt;'Trunkerte data'!$D$427,'Trunkerte data'!$D$427,IF(Indikatorer!D213&lt;'Trunkerte data'!$D$426,'Trunkerte data'!$D$426,Indikatorer!D213))</f>
        <v>5.7373565660858494E-2</v>
      </c>
      <c r="E213" s="28">
        <f>IF(Indikatorer!E213&gt;'Trunkerte data'!$E$427,'Trunkerte data'!$E$427,IF(Indikatorer!E213&lt;'Trunkerte data'!$E$426,'Trunkerte data'!$E$426,Indikatorer!E213))</f>
        <v>1.3961605584642323E-2</v>
      </c>
    </row>
    <row r="214" spans="1:5" x14ac:dyDescent="0.25">
      <c r="A214">
        <v>212</v>
      </c>
      <c r="B214" t="s">
        <v>209</v>
      </c>
      <c r="C214" s="2">
        <f>IF(Indikatorer!C214&gt;'Trunkerte data'!$C$427,'Trunkerte data'!$C$427,IF(Indikatorer!C214&lt;'Trunkerte data'!$C$426,'Trunkerte data'!$C$426,Indikatorer!C214))</f>
        <v>770</v>
      </c>
      <c r="D214" s="28">
        <f>IF(Indikatorer!D214&gt;'Trunkerte data'!$D$427,'Trunkerte data'!$D$427,IF(Indikatorer!D214&lt;'Trunkerte data'!$D$426,'Trunkerte data'!$D$426,Indikatorer!D214))</f>
        <v>0.28701040402673728</v>
      </c>
      <c r="E214" s="28">
        <f>IF(Indikatorer!E214&gt;'Trunkerte data'!$E$427,'Trunkerte data'!$E$427,IF(Indikatorer!E214&lt;'Trunkerte data'!$E$426,'Trunkerte data'!$E$426,Indikatorer!E214))</f>
        <v>8.4631262901107229E-2</v>
      </c>
    </row>
    <row r="215" spans="1:5" x14ac:dyDescent="0.25">
      <c r="A215">
        <v>213</v>
      </c>
      <c r="B215" t="s">
        <v>210</v>
      </c>
      <c r="C215" s="2">
        <f>IF(Indikatorer!C215&gt;'Trunkerte data'!$C$427,'Trunkerte data'!$C$427,IF(Indikatorer!C215&lt;'Trunkerte data'!$C$426,'Trunkerte data'!$C$426,Indikatorer!C215))</f>
        <v>538</v>
      </c>
      <c r="D215" s="28">
        <f>IF(Indikatorer!D215&gt;'Trunkerte data'!$D$427,'Trunkerte data'!$D$427,IF(Indikatorer!D215&lt;'Trunkerte data'!$D$426,'Trunkerte data'!$D$426,Indikatorer!D215))</f>
        <v>0.17475506949191155</v>
      </c>
      <c r="E215" s="28">
        <f>IF(Indikatorer!E215&gt;'Trunkerte data'!$E$427,'Trunkerte data'!$E$427,IF(Indikatorer!E215&lt;'Trunkerte data'!$E$426,'Trunkerte data'!$E$426,Indikatorer!E215))</f>
        <v>0.24383684446436571</v>
      </c>
    </row>
    <row r="216" spans="1:5" x14ac:dyDescent="0.25">
      <c r="A216">
        <v>214</v>
      </c>
      <c r="B216" t="s">
        <v>211</v>
      </c>
      <c r="C216" s="2">
        <f>IF(Indikatorer!C216&gt;'Trunkerte data'!$C$427,'Trunkerte data'!$C$427,IF(Indikatorer!C216&lt;'Trunkerte data'!$C$426,'Trunkerte data'!$C$426,Indikatorer!C216))</f>
        <v>690</v>
      </c>
      <c r="D216" s="28">
        <f>IF(Indikatorer!D216&gt;'Trunkerte data'!$D$427,'Trunkerte data'!$D$427,IF(Indikatorer!D216&lt;'Trunkerte data'!$D$426,'Trunkerte data'!$D$426,Indikatorer!D216))</f>
        <v>0.24479717813051138</v>
      </c>
      <c r="E216" s="28">
        <f>IF(Indikatorer!E216&gt;'Trunkerte data'!$E$427,'Trunkerte data'!$E$427,IF(Indikatorer!E216&lt;'Trunkerte data'!$E$426,'Trunkerte data'!$E$426,Indikatorer!E216))</f>
        <v>0.1350613915416099</v>
      </c>
    </row>
    <row r="217" spans="1:5" x14ac:dyDescent="0.25">
      <c r="A217">
        <v>215</v>
      </c>
      <c r="B217" t="s">
        <v>212</v>
      </c>
      <c r="C217" s="2">
        <f>IF(Indikatorer!C217&gt;'Trunkerte data'!$C$427,'Trunkerte data'!$C$427,IF(Indikatorer!C217&lt;'Trunkerte data'!$C$426,'Trunkerte data'!$C$426,Indikatorer!C217))</f>
        <v>811</v>
      </c>
      <c r="D217" s="28">
        <f>IF(Indikatorer!D217&gt;'Trunkerte data'!$D$427,'Trunkerte data'!$D$427,IF(Indikatorer!D217&lt;'Trunkerte data'!$D$426,'Trunkerte data'!$D$426,Indikatorer!D217))</f>
        <v>0.21225530277523919</v>
      </c>
      <c r="E217" s="28">
        <f>IF(Indikatorer!E217&gt;'Trunkerte data'!$E$427,'Trunkerte data'!$E$427,IF(Indikatorer!E217&lt;'Trunkerte data'!$E$426,'Trunkerte data'!$E$426,Indikatorer!E217))</f>
        <v>0.28404082579447931</v>
      </c>
    </row>
    <row r="218" spans="1:5" x14ac:dyDescent="0.25">
      <c r="A218">
        <v>216</v>
      </c>
      <c r="B218" t="s">
        <v>213</v>
      </c>
      <c r="C218" s="2">
        <f>IF(Indikatorer!C218&gt;'Trunkerte data'!$C$427,'Trunkerte data'!$C$427,IF(Indikatorer!C218&lt;'Trunkerte data'!$C$426,'Trunkerte data'!$C$426,Indikatorer!C218))</f>
        <v>813</v>
      </c>
      <c r="D218" s="28">
        <f>IF(Indikatorer!D218&gt;'Trunkerte data'!$D$427,'Trunkerte data'!$D$427,IF(Indikatorer!D218&lt;'Trunkerte data'!$D$426,'Trunkerte data'!$D$426,Indikatorer!D218))</f>
        <v>0.25210704665913641</v>
      </c>
      <c r="E218" s="28">
        <f>IF(Indikatorer!E218&gt;'Trunkerte data'!$E$427,'Trunkerte data'!$E$427,IF(Indikatorer!E218&lt;'Trunkerte data'!$E$426,'Trunkerte data'!$E$426,Indikatorer!E218))</f>
        <v>0.28987156559908955</v>
      </c>
    </row>
    <row r="219" spans="1:5" x14ac:dyDescent="0.25">
      <c r="A219">
        <v>217</v>
      </c>
      <c r="B219" t="s">
        <v>214</v>
      </c>
      <c r="C219" s="2">
        <f>IF(Indikatorer!C219&gt;'Trunkerte data'!$C$427,'Trunkerte data'!$C$427,IF(Indikatorer!C219&lt;'Trunkerte data'!$C$426,'Trunkerte data'!$C$426,Indikatorer!C219))</f>
        <v>640</v>
      </c>
      <c r="D219" s="28">
        <f>IF(Indikatorer!D219&gt;'Trunkerte data'!$D$427,'Trunkerte data'!$D$427,IF(Indikatorer!D219&lt;'Trunkerte data'!$D$426,'Trunkerte data'!$D$426,Indikatorer!D219))</f>
        <v>7.0835368832438128E-3</v>
      </c>
      <c r="E219" s="28">
        <f>IF(Indikatorer!E219&gt;'Trunkerte data'!$E$427,'Trunkerte data'!$E$427,IF(Indikatorer!E219&lt;'Trunkerte data'!$E$426,'Trunkerte data'!$E$426,Indikatorer!E219))</f>
        <v>-0.21606118546845121</v>
      </c>
    </row>
    <row r="220" spans="1:5" x14ac:dyDescent="0.25">
      <c r="A220">
        <v>218</v>
      </c>
      <c r="B220" t="s">
        <v>215</v>
      </c>
      <c r="C220" s="2">
        <f>IF(Indikatorer!C220&gt;'Trunkerte data'!$C$427,'Trunkerte data'!$C$427,IF(Indikatorer!C220&lt;'Trunkerte data'!$C$426,'Trunkerte data'!$C$426,Indikatorer!C220))</f>
        <v>448</v>
      </c>
      <c r="D220" s="28">
        <f>IF(Indikatorer!D220&gt;'Trunkerte data'!$D$427,'Trunkerte data'!$D$427,IF(Indikatorer!D220&lt;'Trunkerte data'!$D$426,'Trunkerte data'!$D$426,Indikatorer!D220))</f>
        <v>7.5842696629213391E-2</v>
      </c>
      <c r="E220" s="28">
        <f>IF(Indikatorer!E220&gt;'Trunkerte data'!$E$427,'Trunkerte data'!$E$427,IF(Indikatorer!E220&lt;'Trunkerte data'!$E$426,'Trunkerte data'!$E$426,Indikatorer!E220))</f>
        <v>6.0465116279069697E-2</v>
      </c>
    </row>
    <row r="221" spans="1:5" x14ac:dyDescent="0.25">
      <c r="A221">
        <v>219</v>
      </c>
      <c r="B221" t="s">
        <v>216</v>
      </c>
      <c r="C221" s="2">
        <f>IF(Indikatorer!C221&gt;'Trunkerte data'!$C$427,'Trunkerte data'!$C$427,IF(Indikatorer!C221&lt;'Trunkerte data'!$C$426,'Trunkerte data'!$C$426,Indikatorer!C221))</f>
        <v>706</v>
      </c>
      <c r="D221" s="28">
        <f>IF(Indikatorer!D221&gt;'Trunkerte data'!$D$427,'Trunkerte data'!$D$427,IF(Indikatorer!D221&lt;'Trunkerte data'!$D$426,'Trunkerte data'!$D$426,Indikatorer!D221))</f>
        <v>0.1168939604787087</v>
      </c>
      <c r="E221" s="28">
        <f>IF(Indikatorer!E221&gt;'Trunkerte data'!$E$427,'Trunkerte data'!$E$427,IF(Indikatorer!E221&lt;'Trunkerte data'!$E$426,'Trunkerte data'!$E$426,Indikatorer!E221))</f>
        <v>6.4299802761341285E-2</v>
      </c>
    </row>
    <row r="222" spans="1:5" x14ac:dyDescent="0.25">
      <c r="A222">
        <v>220</v>
      </c>
      <c r="B222" t="s">
        <v>217</v>
      </c>
      <c r="C222" s="2">
        <f>IF(Indikatorer!C222&gt;'Trunkerte data'!$C$427,'Trunkerte data'!$C$427,IF(Indikatorer!C222&lt;'Trunkerte data'!$C$426,'Trunkerte data'!$C$426,Indikatorer!C222))</f>
        <v>769</v>
      </c>
      <c r="D222" s="28">
        <f>IF(Indikatorer!D222&gt;'Trunkerte data'!$D$427,'Trunkerte data'!$D$427,IF(Indikatorer!D222&lt;'Trunkerte data'!$D$426,'Trunkerte data'!$D$426,Indikatorer!D222))</f>
        <v>0.28701040402673728</v>
      </c>
      <c r="E222" s="28">
        <f>IF(Indikatorer!E222&gt;'Trunkerte data'!$E$427,'Trunkerte data'!$E$427,IF(Indikatorer!E222&lt;'Trunkerte data'!$E$426,'Trunkerte data'!$E$426,Indikatorer!E222))</f>
        <v>0.19977740678909295</v>
      </c>
    </row>
    <row r="223" spans="1:5" x14ac:dyDescent="0.25">
      <c r="A223">
        <v>221</v>
      </c>
      <c r="B223" t="s">
        <v>218</v>
      </c>
      <c r="C223" s="2">
        <f>IF(Indikatorer!C223&gt;'Trunkerte data'!$C$427,'Trunkerte data'!$C$427,IF(Indikatorer!C223&lt;'Trunkerte data'!$C$426,'Trunkerte data'!$C$426,Indikatorer!C223))</f>
        <v>691</v>
      </c>
      <c r="D223" s="28">
        <f>IF(Indikatorer!D223&gt;'Trunkerte data'!$D$427,'Trunkerte data'!$D$427,IF(Indikatorer!D223&lt;'Trunkerte data'!$D$426,'Trunkerte data'!$D$426,Indikatorer!D223))</f>
        <v>0.18843734881470731</v>
      </c>
      <c r="E223" s="28">
        <f>IF(Indikatorer!E223&gt;'Trunkerte data'!$E$427,'Trunkerte data'!$E$427,IF(Indikatorer!E223&lt;'Trunkerte data'!$E$426,'Trunkerte data'!$E$426,Indikatorer!E223))</f>
        <v>0.26598263614838191</v>
      </c>
    </row>
    <row r="224" spans="1:5" x14ac:dyDescent="0.25">
      <c r="A224">
        <v>222</v>
      </c>
      <c r="B224" t="s">
        <v>219</v>
      </c>
      <c r="C224" s="2">
        <f>IF(Indikatorer!C224&gt;'Trunkerte data'!$C$427,'Trunkerte data'!$C$427,IF(Indikatorer!C224&lt;'Trunkerte data'!$C$426,'Trunkerte data'!$C$426,Indikatorer!C224))</f>
        <v>668</v>
      </c>
      <c r="D224" s="28">
        <f>IF(Indikatorer!D224&gt;'Trunkerte data'!$D$427,'Trunkerte data'!$D$427,IF(Indikatorer!D224&lt;'Trunkerte data'!$D$426,'Trunkerte data'!$D$426,Indikatorer!D224))</f>
        <v>0.10090167453842858</v>
      </c>
      <c r="E224" s="28">
        <f>IF(Indikatorer!E224&gt;'Trunkerte data'!$E$427,'Trunkerte data'!$E$427,IF(Indikatorer!E224&lt;'Trunkerte data'!$E$426,'Trunkerte data'!$E$426,Indikatorer!E224))</f>
        <v>-5.9163987138263652E-2</v>
      </c>
    </row>
    <row r="225" spans="1:5" x14ac:dyDescent="0.25">
      <c r="A225">
        <v>223</v>
      </c>
      <c r="B225" t="s">
        <v>220</v>
      </c>
      <c r="C225" s="2">
        <f>IF(Indikatorer!C225&gt;'Trunkerte data'!$C$427,'Trunkerte data'!$C$427,IF(Indikatorer!C225&lt;'Trunkerte data'!$C$426,'Trunkerte data'!$C$426,Indikatorer!C225))</f>
        <v>737</v>
      </c>
      <c r="D225" s="28">
        <f>IF(Indikatorer!D225&gt;'Trunkerte data'!$D$427,'Trunkerte data'!$D$427,IF(Indikatorer!D225&lt;'Trunkerte data'!$D$426,'Trunkerte data'!$D$426,Indikatorer!D225))</f>
        <v>0.15720170663528021</v>
      </c>
      <c r="E225" s="28">
        <f>IF(Indikatorer!E225&gt;'Trunkerte data'!$E$427,'Trunkerte data'!$E$427,IF(Indikatorer!E225&lt;'Trunkerte data'!$E$426,'Trunkerte data'!$E$426,Indikatorer!E225))</f>
        <v>0.12761331326308745</v>
      </c>
    </row>
    <row r="226" spans="1:5" x14ac:dyDescent="0.25">
      <c r="A226">
        <v>224</v>
      </c>
      <c r="B226" t="s">
        <v>221</v>
      </c>
      <c r="C226" s="2">
        <f>IF(Indikatorer!C226&gt;'Trunkerte data'!$C$427,'Trunkerte data'!$C$427,IF(Indikatorer!C226&lt;'Trunkerte data'!$C$426,'Trunkerte data'!$C$426,Indikatorer!C226))</f>
        <v>630</v>
      </c>
      <c r="D226" s="28">
        <f>IF(Indikatorer!D226&gt;'Trunkerte data'!$D$427,'Trunkerte data'!$D$427,IF(Indikatorer!D226&lt;'Trunkerte data'!$D$426,'Trunkerte data'!$D$426,Indikatorer!D226))</f>
        <v>0.14444444444444438</v>
      </c>
      <c r="E226" s="28">
        <f>IF(Indikatorer!E226&gt;'Trunkerte data'!$E$427,'Trunkerte data'!$E$427,IF(Indikatorer!E226&lt;'Trunkerte data'!$E$426,'Trunkerte data'!$E$426,Indikatorer!E226))</f>
        <v>9.6212896622313249E-2</v>
      </c>
    </row>
    <row r="227" spans="1:5" x14ac:dyDescent="0.25">
      <c r="A227">
        <v>225</v>
      </c>
      <c r="B227" t="s">
        <v>222</v>
      </c>
      <c r="C227" s="2">
        <f>IF(Indikatorer!C227&gt;'Trunkerte data'!$C$427,'Trunkerte data'!$C$427,IF(Indikatorer!C227&lt;'Trunkerte data'!$C$426,'Trunkerte data'!$C$426,Indikatorer!C227))</f>
        <v>387</v>
      </c>
      <c r="D227" s="28">
        <f>IF(Indikatorer!D227&gt;'Trunkerte data'!$D$427,'Trunkerte data'!$D$427,IF(Indikatorer!D227&lt;'Trunkerte data'!$D$426,'Trunkerte data'!$D$426,Indikatorer!D227))</f>
        <v>-5.32258064516129E-2</v>
      </c>
      <c r="E227" s="28">
        <f>IF(Indikatorer!E227&gt;'Trunkerte data'!$E$427,'Trunkerte data'!$E$427,IF(Indikatorer!E227&lt;'Trunkerte data'!$E$426,'Trunkerte data'!$E$426,Indikatorer!E227))</f>
        <v>-0.19157088122605359</v>
      </c>
    </row>
    <row r="228" spans="1:5" x14ac:dyDescent="0.25">
      <c r="A228">
        <v>226</v>
      </c>
      <c r="B228" t="s">
        <v>223</v>
      </c>
      <c r="C228" s="2">
        <f>IF(Indikatorer!C228&gt;'Trunkerte data'!$C$427,'Trunkerte data'!$C$427,IF(Indikatorer!C228&lt;'Trunkerte data'!$C$426,'Trunkerte data'!$C$426,Indikatorer!C228))</f>
        <v>484</v>
      </c>
      <c r="D228" s="28">
        <f>IF(Indikatorer!D228&gt;'Trunkerte data'!$D$427,'Trunkerte data'!$D$427,IF(Indikatorer!D228&lt;'Trunkerte data'!$D$426,'Trunkerte data'!$D$426,Indikatorer!D228))</f>
        <v>4.8436541998773786E-2</v>
      </c>
      <c r="E228" s="28">
        <f>IF(Indikatorer!E228&gt;'Trunkerte data'!$E$427,'Trunkerte data'!$E$427,IF(Indikatorer!E228&lt;'Trunkerte data'!$E$426,'Trunkerte data'!$E$426,Indikatorer!E228))</f>
        <v>6.9642857142857117E-2</v>
      </c>
    </row>
    <row r="229" spans="1:5" x14ac:dyDescent="0.25">
      <c r="A229">
        <v>227</v>
      </c>
      <c r="B229" t="s">
        <v>224</v>
      </c>
      <c r="C229" s="2">
        <f>IF(Indikatorer!C229&gt;'Trunkerte data'!$C$427,'Trunkerte data'!$C$427,IF(Indikatorer!C229&lt;'Trunkerte data'!$C$426,'Trunkerte data'!$C$426,Indikatorer!C229))</f>
        <v>695</v>
      </c>
      <c r="D229" s="28">
        <f>IF(Indikatorer!D229&gt;'Trunkerte data'!$D$427,'Trunkerte data'!$D$427,IF(Indikatorer!D229&lt;'Trunkerte data'!$D$426,'Trunkerte data'!$D$426,Indikatorer!D229))</f>
        <v>5.8019574993386724E-2</v>
      </c>
      <c r="E229" s="28">
        <f>IF(Indikatorer!E229&gt;'Trunkerte data'!$E$427,'Trunkerte data'!$E$427,IF(Indikatorer!E229&lt;'Trunkerte data'!$E$426,'Trunkerte data'!$E$426,Indikatorer!E229))</f>
        <v>4.041916167664672E-2</v>
      </c>
    </row>
    <row r="230" spans="1:5" x14ac:dyDescent="0.25">
      <c r="A230">
        <v>228</v>
      </c>
      <c r="B230" t="s">
        <v>225</v>
      </c>
      <c r="C230" s="2">
        <f>IF(Indikatorer!C230&gt;'Trunkerte data'!$C$427,'Trunkerte data'!$C$427,IF(Indikatorer!C230&lt;'Trunkerte data'!$C$426,'Trunkerte data'!$C$426,Indikatorer!C230))</f>
        <v>429</v>
      </c>
      <c r="D230" s="28">
        <f>IF(Indikatorer!D230&gt;'Trunkerte data'!$D$427,'Trunkerte data'!$D$427,IF(Indikatorer!D230&lt;'Trunkerte data'!$D$426,'Trunkerte data'!$D$426,Indikatorer!D230))</f>
        <v>-1.4546965918536992E-2</v>
      </c>
      <c r="E230" s="28">
        <f>IF(Indikatorer!E230&gt;'Trunkerte data'!$E$427,'Trunkerte data'!$E$427,IF(Indikatorer!E230&lt;'Trunkerte data'!$E$426,'Trunkerte data'!$E$426,Indikatorer!E230))</f>
        <v>0.10265486725663719</v>
      </c>
    </row>
    <row r="231" spans="1:5" x14ac:dyDescent="0.25">
      <c r="A231">
        <v>229</v>
      </c>
      <c r="B231" t="s">
        <v>226</v>
      </c>
      <c r="C231" s="2">
        <f>IF(Indikatorer!C231&gt;'Trunkerte data'!$C$427,'Trunkerte data'!$C$427,IF(Indikatorer!C231&lt;'Trunkerte data'!$C$426,'Trunkerte data'!$C$426,Indikatorer!C231))</f>
        <v>355</v>
      </c>
      <c r="D231" s="28">
        <f>IF(Indikatorer!D231&gt;'Trunkerte data'!$D$427,'Trunkerte data'!$D$427,IF(Indikatorer!D231&lt;'Trunkerte data'!$D$426,'Trunkerte data'!$D$426,Indikatorer!D231))</f>
        <v>-8.8404133180252531E-2</v>
      </c>
      <c r="E231" s="28">
        <f>IF(Indikatorer!E231&gt;'Trunkerte data'!$E$427,'Trunkerte data'!$E$427,IF(Indikatorer!E231&lt;'Trunkerte data'!$E$426,'Trunkerte data'!$E$426,Indikatorer!E231))</f>
        <v>-0.11764705882352944</v>
      </c>
    </row>
    <row r="232" spans="1:5" x14ac:dyDescent="0.25">
      <c r="A232">
        <v>230</v>
      </c>
      <c r="B232" t="s">
        <v>227</v>
      </c>
      <c r="C232" s="2">
        <f>IF(Indikatorer!C232&gt;'Trunkerte data'!$C$427,'Trunkerte data'!$C$427,IF(Indikatorer!C232&lt;'Trunkerte data'!$C$426,'Trunkerte data'!$C$426,Indikatorer!C232))</f>
        <v>468</v>
      </c>
      <c r="D232" s="28">
        <f>IF(Indikatorer!D232&gt;'Trunkerte data'!$D$427,'Trunkerte data'!$D$427,IF(Indikatorer!D232&lt;'Trunkerte data'!$D$426,'Trunkerte data'!$D$426,Indikatorer!D232))</f>
        <v>-3.6193029490616646E-2</v>
      </c>
      <c r="E232" s="28">
        <f>IF(Indikatorer!E232&gt;'Trunkerte data'!$E$427,'Trunkerte data'!$E$427,IF(Indikatorer!E232&lt;'Trunkerte data'!$E$426,'Trunkerte data'!$E$426,Indikatorer!E232))</f>
        <v>-1.1299435028248594E-2</v>
      </c>
    </row>
    <row r="233" spans="1:5" x14ac:dyDescent="0.25">
      <c r="A233">
        <v>231</v>
      </c>
      <c r="B233" t="s">
        <v>228</v>
      </c>
      <c r="C233" s="2">
        <f>IF(Indikatorer!C233&gt;'Trunkerte data'!$C$427,'Trunkerte data'!$C$427,IF(Indikatorer!C233&lt;'Trunkerte data'!$C$426,'Trunkerte data'!$C$426,Indikatorer!C233))</f>
        <v>546</v>
      </c>
      <c r="D233" s="28">
        <f>IF(Indikatorer!D233&gt;'Trunkerte data'!$D$427,'Trunkerte data'!$D$427,IF(Indikatorer!D233&lt;'Trunkerte data'!$D$426,'Trunkerte data'!$D$426,Indikatorer!D233))</f>
        <v>-5.2036199095022662E-2</v>
      </c>
      <c r="E233" s="28">
        <f>IF(Indikatorer!E233&gt;'Trunkerte data'!$E$427,'Trunkerte data'!$E$427,IF(Indikatorer!E233&lt;'Trunkerte data'!$E$426,'Trunkerte data'!$E$426,Indikatorer!E233))</f>
        <v>-0.21528424976700844</v>
      </c>
    </row>
    <row r="234" spans="1:5" x14ac:dyDescent="0.25">
      <c r="A234">
        <v>232</v>
      </c>
      <c r="B234" t="s">
        <v>229</v>
      </c>
      <c r="C234" s="2">
        <f>IF(Indikatorer!C234&gt;'Trunkerte data'!$C$427,'Trunkerte data'!$C$427,IF(Indikatorer!C234&lt;'Trunkerte data'!$C$426,'Trunkerte data'!$C$426,Indikatorer!C234))</f>
        <v>504</v>
      </c>
      <c r="D234" s="28">
        <f>IF(Indikatorer!D234&gt;'Trunkerte data'!$D$427,'Trunkerte data'!$D$427,IF(Indikatorer!D234&lt;'Trunkerte data'!$D$426,'Trunkerte data'!$D$426,Indikatorer!D234))</f>
        <v>-3.9858906525573223E-2</v>
      </c>
      <c r="E234" s="28">
        <f>IF(Indikatorer!E234&gt;'Trunkerte data'!$E$427,'Trunkerte data'!$E$427,IF(Indikatorer!E234&lt;'Trunkerte data'!$E$426,'Trunkerte data'!$E$426,Indikatorer!E234))</f>
        <v>-6.2063615205585343E-3</v>
      </c>
    </row>
    <row r="235" spans="1:5" x14ac:dyDescent="0.25">
      <c r="A235">
        <v>233</v>
      </c>
      <c r="B235" t="s">
        <v>230</v>
      </c>
      <c r="C235" s="2">
        <f>IF(Indikatorer!C235&gt;'Trunkerte data'!$C$427,'Trunkerte data'!$C$427,IF(Indikatorer!C235&lt;'Trunkerte data'!$C$426,'Trunkerte data'!$C$426,Indikatorer!C235))</f>
        <v>517</v>
      </c>
      <c r="D235" s="28">
        <f>IF(Indikatorer!D235&gt;'Trunkerte data'!$D$427,'Trunkerte data'!$D$427,IF(Indikatorer!D235&lt;'Trunkerte data'!$D$426,'Trunkerte data'!$D$426,Indikatorer!D235))</f>
        <v>-7.9342387419585436E-2</v>
      </c>
      <c r="E235" s="28">
        <f>IF(Indikatorer!E235&gt;'Trunkerte data'!$E$427,'Trunkerte data'!$E$427,IF(Indikatorer!E235&lt;'Trunkerte data'!$E$426,'Trunkerte data'!$E$426,Indikatorer!E235))</f>
        <v>-9.7682119205298013E-2</v>
      </c>
    </row>
    <row r="236" spans="1:5" x14ac:dyDescent="0.25">
      <c r="A236">
        <v>234</v>
      </c>
      <c r="B236" t="s">
        <v>231</v>
      </c>
      <c r="C236" s="2">
        <f>IF(Indikatorer!C236&gt;'Trunkerte data'!$C$427,'Trunkerte data'!$C$427,IF(Indikatorer!C236&lt;'Trunkerte data'!$C$426,'Trunkerte data'!$C$426,Indikatorer!C236))</f>
        <v>606</v>
      </c>
      <c r="D236" s="28">
        <f>IF(Indikatorer!D236&gt;'Trunkerte data'!$D$427,'Trunkerte data'!$D$427,IF(Indikatorer!D236&lt;'Trunkerte data'!$D$426,'Trunkerte data'!$D$426,Indikatorer!D236))</f>
        <v>6.0482037289677049E-2</v>
      </c>
      <c r="E236" s="28">
        <f>IF(Indikatorer!E236&gt;'Trunkerte data'!$E$427,'Trunkerte data'!$E$427,IF(Indikatorer!E236&lt;'Trunkerte data'!$E$426,'Trunkerte data'!$E$426,Indikatorer!E236))</f>
        <v>0.2592313489073097</v>
      </c>
    </row>
    <row r="237" spans="1:5" x14ac:dyDescent="0.25">
      <c r="A237">
        <v>235</v>
      </c>
      <c r="B237" t="s">
        <v>232</v>
      </c>
      <c r="C237" s="2">
        <f>IF(Indikatorer!C237&gt;'Trunkerte data'!$C$427,'Trunkerte data'!$C$427,IF(Indikatorer!C237&lt;'Trunkerte data'!$C$426,'Trunkerte data'!$C$426,Indikatorer!C237))</f>
        <v>680</v>
      </c>
      <c r="D237" s="28">
        <f>IF(Indikatorer!D237&gt;'Trunkerte data'!$D$427,'Trunkerte data'!$D$427,IF(Indikatorer!D237&lt;'Trunkerte data'!$D$426,'Trunkerte data'!$D$426,Indikatorer!D237))</f>
        <v>0.16402814423922596</v>
      </c>
      <c r="E237" s="28">
        <f>IF(Indikatorer!E237&gt;'Trunkerte data'!$E$427,'Trunkerte data'!$E$427,IF(Indikatorer!E237&lt;'Trunkerte data'!$E$426,'Trunkerte data'!$E$426,Indikatorer!E237))</f>
        <v>0.16838842975206614</v>
      </c>
    </row>
    <row r="238" spans="1:5" x14ac:dyDescent="0.25">
      <c r="A238">
        <v>236</v>
      </c>
      <c r="B238" t="s">
        <v>233</v>
      </c>
      <c r="C238" s="2">
        <f>IF(Indikatorer!C238&gt;'Trunkerte data'!$C$427,'Trunkerte data'!$C$427,IF(Indikatorer!C238&lt;'Trunkerte data'!$C$426,'Trunkerte data'!$C$426,Indikatorer!C238))</f>
        <v>503</v>
      </c>
      <c r="D238" s="28">
        <f>IF(Indikatorer!D238&gt;'Trunkerte data'!$D$427,'Trunkerte data'!$D$427,IF(Indikatorer!D238&lt;'Trunkerte data'!$D$426,'Trunkerte data'!$D$426,Indikatorer!D238))</f>
        <v>4.1982507288629733E-2</v>
      </c>
      <c r="E238" s="28">
        <f>IF(Indikatorer!E238&gt;'Trunkerte data'!$E$427,'Trunkerte data'!$E$427,IF(Indikatorer!E238&lt;'Trunkerte data'!$E$426,'Trunkerte data'!$E$426,Indikatorer!E238))</f>
        <v>9.9255583126550917E-2</v>
      </c>
    </row>
    <row r="239" spans="1:5" x14ac:dyDescent="0.25">
      <c r="A239">
        <v>237</v>
      </c>
      <c r="B239" t="s">
        <v>234</v>
      </c>
      <c r="C239" s="2">
        <f>IF(Indikatorer!C239&gt;'Trunkerte data'!$C$427,'Trunkerte data'!$C$427,IF(Indikatorer!C239&lt;'Trunkerte data'!$C$426,'Trunkerte data'!$C$426,Indikatorer!C239))</f>
        <v>539</v>
      </c>
      <c r="D239" s="28">
        <f>IF(Indikatorer!D239&gt;'Trunkerte data'!$D$427,'Trunkerte data'!$D$427,IF(Indikatorer!D239&lt;'Trunkerte data'!$D$426,'Trunkerte data'!$D$426,Indikatorer!D239))</f>
        <v>2.7868091035763154E-3</v>
      </c>
      <c r="E239" s="28">
        <f>IF(Indikatorer!E239&gt;'Trunkerte data'!$E$427,'Trunkerte data'!$E$427,IF(Indikatorer!E239&lt;'Trunkerte data'!$E$426,'Trunkerte data'!$E$426,Indikatorer!E239))</f>
        <v>-1.5194681861348536E-2</v>
      </c>
    </row>
    <row r="240" spans="1:5" x14ac:dyDescent="0.25">
      <c r="A240">
        <v>238</v>
      </c>
      <c r="B240" t="s">
        <v>235</v>
      </c>
      <c r="C240" s="2">
        <f>IF(Indikatorer!C240&gt;'Trunkerte data'!$C$427,'Trunkerte data'!$C$427,IF(Indikatorer!C240&lt;'Trunkerte data'!$C$426,'Trunkerte data'!$C$426,Indikatorer!C240))</f>
        <v>588</v>
      </c>
      <c r="D240" s="28">
        <f>IF(Indikatorer!D240&gt;'Trunkerte data'!$D$427,'Trunkerte data'!$D$427,IF(Indikatorer!D240&lt;'Trunkerte data'!$D$426,'Trunkerte data'!$D$426,Indikatorer!D240))</f>
        <v>-2.3310872336550714E-2</v>
      </c>
      <c r="E240" s="28">
        <f>IF(Indikatorer!E240&gt;'Trunkerte data'!$E$427,'Trunkerte data'!$E$427,IF(Indikatorer!E240&lt;'Trunkerte data'!$E$426,'Trunkerte data'!$E$426,Indikatorer!E240))</f>
        <v>-3.8707386363636354E-2</v>
      </c>
    </row>
    <row r="241" spans="1:5" x14ac:dyDescent="0.25">
      <c r="A241">
        <v>239</v>
      </c>
      <c r="B241" t="s">
        <v>236</v>
      </c>
      <c r="C241" s="2">
        <f>IF(Indikatorer!C241&gt;'Trunkerte data'!$C$427,'Trunkerte data'!$C$427,IF(Indikatorer!C241&lt;'Trunkerte data'!$C$426,'Trunkerte data'!$C$426,Indikatorer!C241))</f>
        <v>567</v>
      </c>
      <c r="D241" s="28">
        <f>IF(Indikatorer!D241&gt;'Trunkerte data'!$D$427,'Trunkerte data'!$D$427,IF(Indikatorer!D241&lt;'Trunkerte data'!$D$426,'Trunkerte data'!$D$426,Indikatorer!D241))</f>
        <v>5.4668304668304746E-2</v>
      </c>
      <c r="E241" s="28">
        <f>IF(Indikatorer!E241&gt;'Trunkerte data'!$E$427,'Trunkerte data'!$E$427,IF(Indikatorer!E241&lt;'Trunkerte data'!$E$426,'Trunkerte data'!$E$426,Indikatorer!E241))</f>
        <v>1.5159171298635643E-2</v>
      </c>
    </row>
    <row r="242" spans="1:5" x14ac:dyDescent="0.25">
      <c r="A242">
        <v>240</v>
      </c>
      <c r="B242" t="s">
        <v>237</v>
      </c>
      <c r="C242" s="2">
        <f>IF(Indikatorer!C242&gt;'Trunkerte data'!$C$427,'Trunkerte data'!$C$427,IF(Indikatorer!C242&lt;'Trunkerte data'!$C$426,'Trunkerte data'!$C$426,Indikatorer!C242))</f>
        <v>506</v>
      </c>
      <c r="D242" s="28">
        <f>IF(Indikatorer!D242&gt;'Trunkerte data'!$D$427,'Trunkerte data'!$D$427,IF(Indikatorer!D242&lt;'Trunkerte data'!$D$426,'Trunkerte data'!$D$426,Indikatorer!D242))</f>
        <v>-2.4817053770283204E-2</v>
      </c>
      <c r="E242" s="28">
        <f>IF(Indikatorer!E242&gt;'Trunkerte data'!$E$427,'Trunkerte data'!$E$427,IF(Indikatorer!E242&lt;'Trunkerte data'!$E$426,'Trunkerte data'!$E$426,Indikatorer!E242))</f>
        <v>-7.1726438698915818E-2</v>
      </c>
    </row>
    <row r="243" spans="1:5" x14ac:dyDescent="0.25">
      <c r="A243">
        <v>241</v>
      </c>
      <c r="B243" t="s">
        <v>238</v>
      </c>
      <c r="C243" s="2">
        <f>IF(Indikatorer!C243&gt;'Trunkerte data'!$C$427,'Trunkerte data'!$C$427,IF(Indikatorer!C243&lt;'Trunkerte data'!$C$426,'Trunkerte data'!$C$426,Indikatorer!C243))</f>
        <v>567</v>
      </c>
      <c r="D243" s="28">
        <f>IF(Indikatorer!D243&gt;'Trunkerte data'!$D$427,'Trunkerte data'!$D$427,IF(Indikatorer!D243&lt;'Trunkerte data'!$D$426,'Trunkerte data'!$D$426,Indikatorer!D243))</f>
        <v>-2.7874564459929863E-3</v>
      </c>
      <c r="E243" s="28">
        <f>IF(Indikatorer!E243&gt;'Trunkerte data'!$E$427,'Trunkerte data'!$E$427,IF(Indikatorer!E243&lt;'Trunkerte data'!$E$426,'Trunkerte data'!$E$426,Indikatorer!E243))</f>
        <v>0.14346712211784807</v>
      </c>
    </row>
    <row r="244" spans="1:5" x14ac:dyDescent="0.25">
      <c r="A244">
        <v>242</v>
      </c>
      <c r="B244" t="s">
        <v>239</v>
      </c>
      <c r="C244" s="2">
        <f>IF(Indikatorer!C244&gt;'Trunkerte data'!$C$427,'Trunkerte data'!$C$427,IF(Indikatorer!C244&lt;'Trunkerte data'!$C$426,'Trunkerte data'!$C$426,Indikatorer!C244))</f>
        <v>596</v>
      </c>
      <c r="D244" s="28">
        <f>IF(Indikatorer!D244&gt;'Trunkerte data'!$D$427,'Trunkerte data'!$D$427,IF(Indikatorer!D244&lt;'Trunkerte data'!$D$426,'Trunkerte data'!$D$426,Indikatorer!D244))</f>
        <v>9.0842221404928258E-2</v>
      </c>
      <c r="E244" s="28">
        <f>IF(Indikatorer!E244&gt;'Trunkerte data'!$E$427,'Trunkerte data'!$E$427,IF(Indikatorer!E244&lt;'Trunkerte data'!$E$426,'Trunkerte data'!$E$426,Indikatorer!E244))</f>
        <v>1.0131712259371373E-3</v>
      </c>
    </row>
    <row r="245" spans="1:5" x14ac:dyDescent="0.25">
      <c r="A245">
        <v>243</v>
      </c>
      <c r="B245" t="s">
        <v>240</v>
      </c>
      <c r="C245" s="2">
        <f>IF(Indikatorer!C245&gt;'Trunkerte data'!$C$427,'Trunkerte data'!$C$427,IF(Indikatorer!C245&lt;'Trunkerte data'!$C$426,'Trunkerte data'!$C$426,Indikatorer!C245))</f>
        <v>557</v>
      </c>
      <c r="D245" s="28">
        <f>IF(Indikatorer!D245&gt;'Trunkerte data'!$D$427,'Trunkerte data'!$D$427,IF(Indikatorer!D245&lt;'Trunkerte data'!$D$426,'Trunkerte data'!$D$426,Indikatorer!D245))</f>
        <v>4.1325136612021751E-2</v>
      </c>
      <c r="E245" s="28">
        <f>IF(Indikatorer!E245&gt;'Trunkerte data'!$E$427,'Trunkerte data'!$E$427,IF(Indikatorer!E245&lt;'Trunkerte data'!$E$426,'Trunkerte data'!$E$426,Indikatorer!E245))</f>
        <v>1.2012012012011963E-2</v>
      </c>
    </row>
    <row r="246" spans="1:5" x14ac:dyDescent="0.25">
      <c r="A246">
        <v>244</v>
      </c>
      <c r="B246" t="s">
        <v>241</v>
      </c>
      <c r="C246" s="2">
        <f>IF(Indikatorer!C246&gt;'Trunkerte data'!$C$427,'Trunkerte data'!$C$427,IF(Indikatorer!C246&lt;'Trunkerte data'!$C$426,'Trunkerte data'!$C$426,Indikatorer!C246))</f>
        <v>744</v>
      </c>
      <c r="D246" s="28">
        <f>IF(Indikatorer!D246&gt;'Trunkerte data'!$D$427,'Trunkerte data'!$D$427,IF(Indikatorer!D246&lt;'Trunkerte data'!$D$426,'Trunkerte data'!$D$426,Indikatorer!D246))</f>
        <v>0.13467073702573051</v>
      </c>
      <c r="E246" s="28">
        <f>IF(Indikatorer!E246&gt;'Trunkerte data'!$E$427,'Trunkerte data'!$E$427,IF(Indikatorer!E246&lt;'Trunkerte data'!$E$426,'Trunkerte data'!$E$426,Indikatorer!E246))</f>
        <v>8.4844258484425783E-2</v>
      </c>
    </row>
    <row r="247" spans="1:5" x14ac:dyDescent="0.25">
      <c r="A247">
        <v>245</v>
      </c>
      <c r="B247" t="s">
        <v>242</v>
      </c>
      <c r="C247" s="2">
        <f>IF(Indikatorer!C247&gt;'Trunkerte data'!$C$427,'Trunkerte data'!$C$427,IF(Indikatorer!C247&lt;'Trunkerte data'!$C$426,'Trunkerte data'!$C$426,Indikatorer!C247))</f>
        <v>617</v>
      </c>
      <c r="D247" s="28">
        <f>IF(Indikatorer!D247&gt;'Trunkerte data'!$D$427,'Trunkerte data'!$D$427,IF(Indikatorer!D247&lt;'Trunkerte data'!$D$426,'Trunkerte data'!$D$426,Indikatorer!D247))</f>
        <v>7.1482317531978978E-2</v>
      </c>
      <c r="E247" s="28">
        <f>IF(Indikatorer!E247&gt;'Trunkerte data'!$E$427,'Trunkerte data'!$E$427,IF(Indikatorer!E247&lt;'Trunkerte data'!$E$426,'Trunkerte data'!$E$426,Indikatorer!E247))</f>
        <v>-1.8691588785046731E-2</v>
      </c>
    </row>
    <row r="248" spans="1:5" x14ac:dyDescent="0.25">
      <c r="A248">
        <v>246</v>
      </c>
      <c r="B248" t="s">
        <v>243</v>
      </c>
      <c r="C248" s="2">
        <f>IF(Indikatorer!C248&gt;'Trunkerte data'!$C$427,'Trunkerte data'!$C$427,IF(Indikatorer!C248&lt;'Trunkerte data'!$C$426,'Trunkerte data'!$C$426,Indikatorer!C248))</f>
        <v>454</v>
      </c>
      <c r="D248" s="28">
        <f>IF(Indikatorer!D248&gt;'Trunkerte data'!$D$427,'Trunkerte data'!$D$427,IF(Indikatorer!D248&lt;'Trunkerte data'!$D$426,'Trunkerte data'!$D$426,Indikatorer!D248))</f>
        <v>-2.1119592875318061E-2</v>
      </c>
      <c r="E248" s="28">
        <f>IF(Indikatorer!E248&gt;'Trunkerte data'!$E$427,'Trunkerte data'!$E$427,IF(Indikatorer!E248&lt;'Trunkerte data'!$E$426,'Trunkerte data'!$E$426,Indikatorer!E248))</f>
        <v>6.3331222292584144E-4</v>
      </c>
    </row>
    <row r="249" spans="1:5" x14ac:dyDescent="0.25">
      <c r="A249">
        <v>247</v>
      </c>
      <c r="B249" t="s">
        <v>244</v>
      </c>
      <c r="C249" s="2">
        <f>IF(Indikatorer!C249&gt;'Trunkerte data'!$C$427,'Trunkerte data'!$C$427,IF(Indikatorer!C249&lt;'Trunkerte data'!$C$426,'Trunkerte data'!$C$426,Indikatorer!C249))</f>
        <v>608</v>
      </c>
      <c r="D249" s="28">
        <f>IF(Indikatorer!D249&gt;'Trunkerte data'!$D$427,'Trunkerte data'!$D$427,IF(Indikatorer!D249&lt;'Trunkerte data'!$D$426,'Trunkerte data'!$D$426,Indikatorer!D249))</f>
        <v>-5.4419525065962926E-3</v>
      </c>
      <c r="E249" s="28">
        <f>IF(Indikatorer!E249&gt;'Trunkerte data'!$E$427,'Trunkerte data'!$E$427,IF(Indikatorer!E249&lt;'Trunkerte data'!$E$426,'Trunkerte data'!$E$426,Indikatorer!E249))</f>
        <v>5.4960248876598783E-2</v>
      </c>
    </row>
    <row r="250" spans="1:5" x14ac:dyDescent="0.25">
      <c r="A250">
        <v>248</v>
      </c>
      <c r="B250" t="s">
        <v>245</v>
      </c>
      <c r="C250" s="2">
        <f>IF(Indikatorer!C250&gt;'Trunkerte data'!$C$427,'Trunkerte data'!$C$427,IF(Indikatorer!C250&lt;'Trunkerte data'!$C$426,'Trunkerte data'!$C$426,Indikatorer!C250))</f>
        <v>492</v>
      </c>
      <c r="D250" s="28">
        <f>IF(Indikatorer!D250&gt;'Trunkerte data'!$D$427,'Trunkerte data'!$D$427,IF(Indikatorer!D250&lt;'Trunkerte data'!$D$426,'Trunkerte data'!$D$426,Indikatorer!D250))</f>
        <v>-4.1222947440742064E-2</v>
      </c>
      <c r="E250" s="28">
        <f>IF(Indikatorer!E250&gt;'Trunkerte data'!$E$427,'Trunkerte data'!$E$427,IF(Indikatorer!E250&lt;'Trunkerte data'!$E$426,'Trunkerte data'!$E$426,Indikatorer!E250))</f>
        <v>-1.3297872340425565E-2</v>
      </c>
    </row>
    <row r="251" spans="1:5" x14ac:dyDescent="0.25">
      <c r="A251">
        <v>249</v>
      </c>
      <c r="B251" t="s">
        <v>246</v>
      </c>
      <c r="C251" s="2">
        <f>IF(Indikatorer!C251&gt;'Trunkerte data'!$C$427,'Trunkerte data'!$C$427,IF(Indikatorer!C251&lt;'Trunkerte data'!$C$426,'Trunkerte data'!$C$426,Indikatorer!C251))</f>
        <v>629</v>
      </c>
      <c r="D251" s="28">
        <f>IF(Indikatorer!D251&gt;'Trunkerte data'!$D$427,'Trunkerte data'!$D$427,IF(Indikatorer!D251&lt;'Trunkerte data'!$D$426,'Trunkerte data'!$D$426,Indikatorer!D251))</f>
        <v>3.6935704514363898E-2</v>
      </c>
      <c r="E251" s="28">
        <f>IF(Indikatorer!E251&gt;'Trunkerte data'!$E$427,'Trunkerte data'!$E$427,IF(Indikatorer!E251&lt;'Trunkerte data'!$E$426,'Trunkerte data'!$E$426,Indikatorer!E251))</f>
        <v>9.4405594405595483E-3</v>
      </c>
    </row>
    <row r="252" spans="1:5" x14ac:dyDescent="0.25">
      <c r="A252">
        <v>250</v>
      </c>
      <c r="B252" t="s">
        <v>247</v>
      </c>
      <c r="C252" s="2">
        <f>IF(Indikatorer!C252&gt;'Trunkerte data'!$C$427,'Trunkerte data'!$C$427,IF(Indikatorer!C252&lt;'Trunkerte data'!$C$426,'Trunkerte data'!$C$426,Indikatorer!C252))</f>
        <v>591</v>
      </c>
      <c r="D252" s="28">
        <f>IF(Indikatorer!D252&gt;'Trunkerte data'!$D$427,'Trunkerte data'!$D$427,IF(Indikatorer!D252&lt;'Trunkerte data'!$D$426,'Trunkerte data'!$D$426,Indikatorer!D252))</f>
        <v>-2.4979184013321776E-3</v>
      </c>
      <c r="E252" s="28">
        <f>IF(Indikatorer!E252&gt;'Trunkerte data'!$E$427,'Trunkerte data'!$E$427,IF(Indikatorer!E252&lt;'Trunkerte data'!$E$426,'Trunkerte data'!$E$426,Indikatorer!E252))</f>
        <v>-0.12761506276150625</v>
      </c>
    </row>
    <row r="253" spans="1:5" x14ac:dyDescent="0.25">
      <c r="A253">
        <v>251</v>
      </c>
      <c r="B253" t="s">
        <v>248</v>
      </c>
      <c r="C253" s="2">
        <f>IF(Indikatorer!C253&gt;'Trunkerte data'!$C$427,'Trunkerte data'!$C$427,IF(Indikatorer!C253&lt;'Trunkerte data'!$C$426,'Trunkerte data'!$C$426,Indikatorer!C253))</f>
        <v>612</v>
      </c>
      <c r="D253" s="28">
        <f>IF(Indikatorer!D253&gt;'Trunkerte data'!$D$427,'Trunkerte data'!$D$427,IF(Indikatorer!D253&lt;'Trunkerte data'!$D$426,'Trunkerte data'!$D$426,Indikatorer!D253))</f>
        <v>1.0484011881880084E-2</v>
      </c>
      <c r="E253" s="28">
        <f>IF(Indikatorer!E253&gt;'Trunkerte data'!$E$427,'Trunkerte data'!$E$427,IF(Indikatorer!E253&lt;'Trunkerte data'!$E$426,'Trunkerte data'!$E$426,Indikatorer!E253))</f>
        <v>2.1965748324646261E-2</v>
      </c>
    </row>
    <row r="254" spans="1:5" x14ac:dyDescent="0.25">
      <c r="A254">
        <v>252</v>
      </c>
      <c r="B254" t="s">
        <v>249</v>
      </c>
      <c r="C254" s="2">
        <f>IF(Indikatorer!C254&gt;'Trunkerte data'!$C$427,'Trunkerte data'!$C$427,IF(Indikatorer!C254&lt;'Trunkerte data'!$C$426,'Trunkerte data'!$C$426,Indikatorer!C254))</f>
        <v>595</v>
      </c>
      <c r="D254" s="28">
        <f>IF(Indikatorer!D254&gt;'Trunkerte data'!$D$427,'Trunkerte data'!$D$427,IF(Indikatorer!D254&lt;'Trunkerte data'!$D$426,'Trunkerte data'!$D$426,Indikatorer!D254))</f>
        <v>7.6349537727408379E-2</v>
      </c>
      <c r="E254" s="28">
        <f>IF(Indikatorer!E254&gt;'Trunkerte data'!$E$427,'Trunkerte data'!$E$427,IF(Indikatorer!E254&lt;'Trunkerte data'!$E$426,'Trunkerte data'!$E$426,Indikatorer!E254))</f>
        <v>6.4707468320301942E-3</v>
      </c>
    </row>
    <row r="255" spans="1:5" x14ac:dyDescent="0.25">
      <c r="A255">
        <v>253</v>
      </c>
      <c r="B255" t="s">
        <v>250</v>
      </c>
      <c r="C255" s="2">
        <f>IF(Indikatorer!C255&gt;'Trunkerte data'!$C$427,'Trunkerte data'!$C$427,IF(Indikatorer!C255&lt;'Trunkerte data'!$C$426,'Trunkerte data'!$C$426,Indikatorer!C255))</f>
        <v>765</v>
      </c>
      <c r="D255" s="28">
        <f>IF(Indikatorer!D255&gt;'Trunkerte data'!$D$427,'Trunkerte data'!$D$427,IF(Indikatorer!D255&lt;'Trunkerte data'!$D$426,'Trunkerte data'!$D$426,Indikatorer!D255))</f>
        <v>0.10587944256617465</v>
      </c>
      <c r="E255" s="28">
        <f>IF(Indikatorer!E255&gt;'Trunkerte data'!$E$427,'Trunkerte data'!$E$427,IF(Indikatorer!E255&lt;'Trunkerte data'!$E$426,'Trunkerte data'!$E$426,Indikatorer!E255))</f>
        <v>8.5299692790378412E-2</v>
      </c>
    </row>
    <row r="256" spans="1:5" x14ac:dyDescent="0.25">
      <c r="A256">
        <v>254</v>
      </c>
      <c r="B256" t="s">
        <v>251</v>
      </c>
      <c r="C256" s="2">
        <f>IF(Indikatorer!C256&gt;'Trunkerte data'!$C$427,'Trunkerte data'!$C$427,IF(Indikatorer!C256&lt;'Trunkerte data'!$C$426,'Trunkerte data'!$C$426,Indikatorer!C256))</f>
        <v>813</v>
      </c>
      <c r="D256" s="28">
        <f>IF(Indikatorer!D256&gt;'Trunkerte data'!$D$427,'Trunkerte data'!$D$427,IF(Indikatorer!D256&lt;'Trunkerte data'!$D$426,'Trunkerte data'!$D$426,Indikatorer!D256))</f>
        <v>0.14048568321855748</v>
      </c>
      <c r="E256" s="28">
        <f>IF(Indikatorer!E256&gt;'Trunkerte data'!$E$427,'Trunkerte data'!$E$427,IF(Indikatorer!E256&lt;'Trunkerte data'!$E$426,'Trunkerte data'!$E$426,Indikatorer!E256))</f>
        <v>0.15384299725060524</v>
      </c>
    </row>
    <row r="257" spans="1:5" x14ac:dyDescent="0.25">
      <c r="A257">
        <v>255</v>
      </c>
      <c r="B257" t="s">
        <v>252</v>
      </c>
      <c r="C257" s="2">
        <f>IF(Indikatorer!C257&gt;'Trunkerte data'!$C$427,'Trunkerte data'!$C$427,IF(Indikatorer!C257&lt;'Trunkerte data'!$C$426,'Trunkerte data'!$C$426,Indikatorer!C257))</f>
        <v>752</v>
      </c>
      <c r="D257" s="28">
        <f>IF(Indikatorer!D257&gt;'Trunkerte data'!$D$427,'Trunkerte data'!$D$427,IF(Indikatorer!D257&lt;'Trunkerte data'!$D$426,'Trunkerte data'!$D$426,Indikatorer!D257))</f>
        <v>8.5249977799484844E-2</v>
      </c>
      <c r="E257" s="28">
        <f>IF(Indikatorer!E257&gt;'Trunkerte data'!$E$427,'Trunkerte data'!$E$427,IF(Indikatorer!E257&lt;'Trunkerte data'!$E$426,'Trunkerte data'!$E$426,Indikatorer!E257))</f>
        <v>2.6702393051833972E-2</v>
      </c>
    </row>
    <row r="258" spans="1:5" x14ac:dyDescent="0.25">
      <c r="A258">
        <v>256</v>
      </c>
      <c r="B258" t="s">
        <v>253</v>
      </c>
      <c r="C258" s="2">
        <f>IF(Indikatorer!C258&gt;'Trunkerte data'!$C$427,'Trunkerte data'!$C$427,IF(Indikatorer!C258&lt;'Trunkerte data'!$C$426,'Trunkerte data'!$C$426,Indikatorer!C258))</f>
        <v>517</v>
      </c>
      <c r="D258" s="28">
        <f>IF(Indikatorer!D258&gt;'Trunkerte data'!$D$427,'Trunkerte data'!$D$427,IF(Indikatorer!D258&lt;'Trunkerte data'!$D$426,'Trunkerte data'!$D$426,Indikatorer!D258))</f>
        <v>-9.4174208144796379E-2</v>
      </c>
      <c r="E258" s="28">
        <f>IF(Indikatorer!E258&gt;'Trunkerte data'!$E$427,'Trunkerte data'!$E$427,IF(Indikatorer!E258&lt;'Trunkerte data'!$E$426,'Trunkerte data'!$E$426,Indikatorer!E258))</f>
        <v>-0.10096153846153844</v>
      </c>
    </row>
    <row r="259" spans="1:5" x14ac:dyDescent="0.25">
      <c r="A259">
        <v>257</v>
      </c>
      <c r="B259" t="s">
        <v>254</v>
      </c>
      <c r="C259" s="2">
        <f>IF(Indikatorer!C259&gt;'Trunkerte data'!$C$427,'Trunkerte data'!$C$427,IF(Indikatorer!C259&lt;'Trunkerte data'!$C$426,'Trunkerte data'!$C$426,Indikatorer!C259))</f>
        <v>550</v>
      </c>
      <c r="D259" s="28">
        <f>IF(Indikatorer!D259&gt;'Trunkerte data'!$D$427,'Trunkerte data'!$D$427,IF(Indikatorer!D259&lt;'Trunkerte data'!$D$426,'Trunkerte data'!$D$426,Indikatorer!D259))</f>
        <v>5.542359461599311E-3</v>
      </c>
      <c r="E259" s="28">
        <f>IF(Indikatorer!E259&gt;'Trunkerte data'!$E$427,'Trunkerte data'!$E$427,IF(Indikatorer!E259&lt;'Trunkerte data'!$E$426,'Trunkerte data'!$E$426,Indikatorer!E259))</f>
        <v>3.2957502168256658E-2</v>
      </c>
    </row>
    <row r="260" spans="1:5" x14ac:dyDescent="0.25">
      <c r="A260">
        <v>258</v>
      </c>
      <c r="B260" t="s">
        <v>255</v>
      </c>
      <c r="C260" s="2">
        <f>IF(Indikatorer!C260&gt;'Trunkerte data'!$C$427,'Trunkerte data'!$C$427,IF(Indikatorer!C260&lt;'Trunkerte data'!$C$426,'Trunkerte data'!$C$426,Indikatorer!C260))</f>
        <v>656</v>
      </c>
      <c r="D260" s="28">
        <f>IF(Indikatorer!D260&gt;'Trunkerte data'!$D$427,'Trunkerte data'!$D$427,IF(Indikatorer!D260&lt;'Trunkerte data'!$D$426,'Trunkerte data'!$D$426,Indikatorer!D260))</f>
        <v>7.6433121019108263E-2</v>
      </c>
      <c r="E260" s="28">
        <f>IF(Indikatorer!E260&gt;'Trunkerte data'!$E$427,'Trunkerte data'!$E$427,IF(Indikatorer!E260&lt;'Trunkerte data'!$E$426,'Trunkerte data'!$E$426,Indikatorer!E260))</f>
        <v>8.2878953107960784E-2</v>
      </c>
    </row>
    <row r="261" spans="1:5" x14ac:dyDescent="0.25">
      <c r="A261">
        <v>259</v>
      </c>
      <c r="B261" t="s">
        <v>256</v>
      </c>
      <c r="C261" s="2">
        <f>IF(Indikatorer!C261&gt;'Trunkerte data'!$C$427,'Trunkerte data'!$C$427,IF(Indikatorer!C261&lt;'Trunkerte data'!$C$426,'Trunkerte data'!$C$426,Indikatorer!C261))</f>
        <v>714</v>
      </c>
      <c r="D261" s="28">
        <f>IF(Indikatorer!D261&gt;'Trunkerte data'!$D$427,'Trunkerte data'!$D$427,IF(Indikatorer!D261&lt;'Trunkerte data'!$D$426,'Trunkerte data'!$D$426,Indikatorer!D261))</f>
        <v>0.23622277444818018</v>
      </c>
      <c r="E261" s="28">
        <f>IF(Indikatorer!E261&gt;'Trunkerte data'!$E$427,'Trunkerte data'!$E$427,IF(Indikatorer!E261&lt;'Trunkerte data'!$E$426,'Trunkerte data'!$E$426,Indikatorer!E261))</f>
        <v>0.15092024539877302</v>
      </c>
    </row>
    <row r="262" spans="1:5" x14ac:dyDescent="0.25">
      <c r="A262">
        <v>260</v>
      </c>
      <c r="B262" t="s">
        <v>257</v>
      </c>
      <c r="C262" s="2">
        <f>IF(Indikatorer!C262&gt;'Trunkerte data'!$C$427,'Trunkerte data'!$C$427,IF(Indikatorer!C262&lt;'Trunkerte data'!$C$426,'Trunkerte data'!$C$426,Indikatorer!C262))</f>
        <v>681</v>
      </c>
      <c r="D262" s="28">
        <f>IF(Indikatorer!D262&gt;'Trunkerte data'!$D$427,'Trunkerte data'!$D$427,IF(Indikatorer!D262&lt;'Trunkerte data'!$D$426,'Trunkerte data'!$D$426,Indikatorer!D262))</f>
        <v>0.10909090909090913</v>
      </c>
      <c r="E262" s="28">
        <f>IF(Indikatorer!E262&gt;'Trunkerte data'!$E$427,'Trunkerte data'!$E$427,IF(Indikatorer!E262&lt;'Trunkerte data'!$E$426,'Trunkerte data'!$E$426,Indikatorer!E262))</f>
        <v>-3.1188118811881216E-2</v>
      </c>
    </row>
    <row r="263" spans="1:5" x14ac:dyDescent="0.25">
      <c r="A263">
        <v>261</v>
      </c>
      <c r="B263" t="s">
        <v>258</v>
      </c>
      <c r="C263" s="2">
        <f>IF(Indikatorer!C263&gt;'Trunkerte data'!$C$427,'Trunkerte data'!$C$427,IF(Indikatorer!C263&lt;'Trunkerte data'!$C$426,'Trunkerte data'!$C$426,Indikatorer!C263))</f>
        <v>712</v>
      </c>
      <c r="D263" s="28">
        <f>IF(Indikatorer!D263&gt;'Trunkerte data'!$D$427,'Trunkerte data'!$D$427,IF(Indikatorer!D263&lt;'Trunkerte data'!$D$426,'Trunkerte data'!$D$426,Indikatorer!D263))</f>
        <v>9.438499458939531E-2</v>
      </c>
      <c r="E263" s="28">
        <f>IF(Indikatorer!E263&gt;'Trunkerte data'!$E$427,'Trunkerte data'!$E$427,IF(Indikatorer!E263&lt;'Trunkerte data'!$E$426,'Trunkerte data'!$E$426,Indikatorer!E263))</f>
        <v>0.10687593423019437</v>
      </c>
    </row>
    <row r="264" spans="1:5" x14ac:dyDescent="0.25">
      <c r="A264">
        <v>262</v>
      </c>
      <c r="B264" t="s">
        <v>259</v>
      </c>
      <c r="C264" s="2">
        <f>IF(Indikatorer!C264&gt;'Trunkerte data'!$C$427,'Trunkerte data'!$C$427,IF(Indikatorer!C264&lt;'Trunkerte data'!$C$426,'Trunkerte data'!$C$426,Indikatorer!C264))</f>
        <v>709</v>
      </c>
      <c r="D264" s="28">
        <f>IF(Indikatorer!D264&gt;'Trunkerte data'!$D$427,'Trunkerte data'!$D$427,IF(Indikatorer!D264&lt;'Trunkerte data'!$D$426,'Trunkerte data'!$D$426,Indikatorer!D264))</f>
        <v>5.7272190513678378E-2</v>
      </c>
      <c r="E264" s="28">
        <f>IF(Indikatorer!E264&gt;'Trunkerte data'!$E$427,'Trunkerte data'!$E$427,IF(Indikatorer!E264&lt;'Trunkerte data'!$E$426,'Trunkerte data'!$E$426,Indikatorer!E264))</f>
        <v>6.2346916054329959E-3</v>
      </c>
    </row>
    <row r="265" spans="1:5" x14ac:dyDescent="0.25">
      <c r="A265">
        <v>263</v>
      </c>
      <c r="B265" t="s">
        <v>260</v>
      </c>
      <c r="C265" s="2">
        <f>IF(Indikatorer!C265&gt;'Trunkerte data'!$C$427,'Trunkerte data'!$C$427,IF(Indikatorer!C265&lt;'Trunkerte data'!$C$426,'Trunkerte data'!$C$426,Indikatorer!C265))</f>
        <v>680</v>
      </c>
      <c r="D265" s="28">
        <f>IF(Indikatorer!D265&gt;'Trunkerte data'!$D$427,'Trunkerte data'!$D$427,IF(Indikatorer!D265&lt;'Trunkerte data'!$D$426,'Trunkerte data'!$D$426,Indikatorer!D265))</f>
        <v>9.9616858237547845E-2</v>
      </c>
      <c r="E265" s="28">
        <f>IF(Indikatorer!E265&gt;'Trunkerte data'!$E$427,'Trunkerte data'!$E$427,IF(Indikatorer!E265&lt;'Trunkerte data'!$E$426,'Trunkerte data'!$E$426,Indikatorer!E265))</f>
        <v>6.3687150837988815E-2</v>
      </c>
    </row>
    <row r="266" spans="1:5" x14ac:dyDescent="0.25">
      <c r="A266">
        <v>264</v>
      </c>
      <c r="B266" t="s">
        <v>261</v>
      </c>
      <c r="C266" s="2">
        <f>IF(Indikatorer!C266&gt;'Trunkerte data'!$C$427,'Trunkerte data'!$C$427,IF(Indikatorer!C266&lt;'Trunkerte data'!$C$426,'Trunkerte data'!$C$426,Indikatorer!C266))</f>
        <v>496</v>
      </c>
      <c r="D266" s="28">
        <f>IF(Indikatorer!D266&gt;'Trunkerte data'!$D$427,'Trunkerte data'!$D$427,IF(Indikatorer!D266&lt;'Trunkerte data'!$D$426,'Trunkerte data'!$D$426,Indikatorer!D266))</f>
        <v>-8.4755090809025879E-2</v>
      </c>
      <c r="E266" s="28">
        <f>IF(Indikatorer!E266&gt;'Trunkerte data'!$E$427,'Trunkerte data'!$E$427,IF(Indikatorer!E266&lt;'Trunkerte data'!$E$426,'Trunkerte data'!$E$426,Indikatorer!E266))</f>
        <v>-7.5170842824601403E-2</v>
      </c>
    </row>
    <row r="267" spans="1:5" x14ac:dyDescent="0.25">
      <c r="A267">
        <v>265</v>
      </c>
      <c r="B267" t="s">
        <v>262</v>
      </c>
      <c r="C267" s="2">
        <f>IF(Indikatorer!C267&gt;'Trunkerte data'!$C$427,'Trunkerte data'!$C$427,IF(Indikatorer!C267&lt;'Trunkerte data'!$C$426,'Trunkerte data'!$C$426,Indikatorer!C267))</f>
        <v>589</v>
      </c>
      <c r="D267" s="28">
        <f>IF(Indikatorer!D267&gt;'Trunkerte data'!$D$427,'Trunkerte data'!$D$427,IF(Indikatorer!D267&lt;'Trunkerte data'!$D$426,'Trunkerte data'!$D$426,Indikatorer!D267))</f>
        <v>2.7333333333333432E-2</v>
      </c>
      <c r="E267" s="28">
        <f>IF(Indikatorer!E267&gt;'Trunkerte data'!$E$427,'Trunkerte data'!$E$427,IF(Indikatorer!E267&lt;'Trunkerte data'!$E$426,'Trunkerte data'!$E$426,Indikatorer!E267))</f>
        <v>4.1788549937327168E-4</v>
      </c>
    </row>
    <row r="268" spans="1:5" x14ac:dyDescent="0.25">
      <c r="A268">
        <v>266</v>
      </c>
      <c r="B268" t="s">
        <v>263</v>
      </c>
      <c r="C268" s="2">
        <f>IF(Indikatorer!C268&gt;'Trunkerte data'!$C$427,'Trunkerte data'!$C$427,IF(Indikatorer!C268&lt;'Trunkerte data'!$C$426,'Trunkerte data'!$C$426,Indikatorer!C268))</f>
        <v>594</v>
      </c>
      <c r="D268" s="28">
        <f>IF(Indikatorer!D268&gt;'Trunkerte data'!$D$427,'Trunkerte data'!$D$427,IF(Indikatorer!D268&lt;'Trunkerte data'!$D$426,'Trunkerte data'!$D$426,Indikatorer!D268))</f>
        <v>2.1341463414634054E-2</v>
      </c>
      <c r="E268" s="28">
        <f>IF(Indikatorer!E268&gt;'Trunkerte data'!$E$427,'Trunkerte data'!$E$427,IF(Indikatorer!E268&lt;'Trunkerte data'!$E$426,'Trunkerte data'!$E$426,Indikatorer!E268))</f>
        <v>-0.26239999999999997</v>
      </c>
    </row>
    <row r="269" spans="1:5" x14ac:dyDescent="0.25">
      <c r="A269">
        <v>267</v>
      </c>
      <c r="B269" t="s">
        <v>264</v>
      </c>
      <c r="C269" s="2">
        <f>IF(Indikatorer!C269&gt;'Trunkerte data'!$C$427,'Trunkerte data'!$C$427,IF(Indikatorer!C269&lt;'Trunkerte data'!$C$426,'Trunkerte data'!$C$426,Indikatorer!C269))</f>
        <v>673</v>
      </c>
      <c r="D269" s="28">
        <f>IF(Indikatorer!D269&gt;'Trunkerte data'!$D$427,'Trunkerte data'!$D$427,IF(Indikatorer!D269&lt;'Trunkerte data'!$D$426,'Trunkerte data'!$D$426,Indikatorer!D269))</f>
        <v>3.0534351145038219E-2</v>
      </c>
      <c r="E269" s="28">
        <f>IF(Indikatorer!E269&gt;'Trunkerte data'!$E$427,'Trunkerte data'!$E$427,IF(Indikatorer!E269&lt;'Trunkerte data'!$E$426,'Trunkerte data'!$E$426,Indikatorer!E269))</f>
        <v>-7.5818639798488685E-2</v>
      </c>
    </row>
    <row r="270" spans="1:5" x14ac:dyDescent="0.25">
      <c r="A270">
        <v>268</v>
      </c>
      <c r="B270" t="s">
        <v>265</v>
      </c>
      <c r="C270" s="2">
        <f>IF(Indikatorer!C270&gt;'Trunkerte data'!$C$427,'Trunkerte data'!$C$427,IF(Indikatorer!C270&lt;'Trunkerte data'!$C$426,'Trunkerte data'!$C$426,Indikatorer!C270))</f>
        <v>704</v>
      </c>
      <c r="D270" s="28">
        <f>IF(Indikatorer!D270&gt;'Trunkerte data'!$D$427,'Trunkerte data'!$D$427,IF(Indikatorer!D270&lt;'Trunkerte data'!$D$426,'Trunkerte data'!$D$426,Indikatorer!D270))</f>
        <v>0.27235550708833145</v>
      </c>
      <c r="E270" s="28">
        <f>IF(Indikatorer!E270&gt;'Trunkerte data'!$E$427,'Trunkerte data'!$E$427,IF(Indikatorer!E270&lt;'Trunkerte data'!$E$426,'Trunkerte data'!$E$426,Indikatorer!E270))</f>
        <v>0.33223516667200609</v>
      </c>
    </row>
    <row r="271" spans="1:5" x14ac:dyDescent="0.25">
      <c r="A271">
        <v>269</v>
      </c>
      <c r="B271" t="s">
        <v>266</v>
      </c>
      <c r="C271" s="2">
        <f>IF(Indikatorer!C271&gt;'Trunkerte data'!$C$427,'Trunkerte data'!$C$427,IF(Indikatorer!C271&lt;'Trunkerte data'!$C$426,'Trunkerte data'!$C$426,Indikatorer!C271))</f>
        <v>726</v>
      </c>
      <c r="D271" s="28">
        <f>IF(Indikatorer!D271&gt;'Trunkerte data'!$D$427,'Trunkerte data'!$D$427,IF(Indikatorer!D271&lt;'Trunkerte data'!$D$426,'Trunkerte data'!$D$426,Indikatorer!D271))</f>
        <v>0.19487927832316254</v>
      </c>
      <c r="E271" s="28">
        <f>IF(Indikatorer!E271&gt;'Trunkerte data'!$E$427,'Trunkerte data'!$E$427,IF(Indikatorer!E271&lt;'Trunkerte data'!$E$426,'Trunkerte data'!$E$426,Indikatorer!E271))</f>
        <v>0.147483417869684</v>
      </c>
    </row>
    <row r="272" spans="1:5" x14ac:dyDescent="0.25">
      <c r="A272">
        <v>270</v>
      </c>
      <c r="B272" t="s">
        <v>267</v>
      </c>
      <c r="C272" s="2">
        <f>IF(Indikatorer!C272&gt;'Trunkerte data'!$C$427,'Trunkerte data'!$C$427,IF(Indikatorer!C272&lt;'Trunkerte data'!$C$426,'Trunkerte data'!$C$426,Indikatorer!C272))</f>
        <v>707</v>
      </c>
      <c r="D272" s="28">
        <f>IF(Indikatorer!D272&gt;'Trunkerte data'!$D$427,'Trunkerte data'!$D$427,IF(Indikatorer!D272&lt;'Trunkerte data'!$D$426,'Trunkerte data'!$D$426,Indikatorer!D272))</f>
        <v>0.23002858432375506</v>
      </c>
      <c r="E272" s="28">
        <f>IF(Indikatorer!E272&gt;'Trunkerte data'!$E$427,'Trunkerte data'!$E$427,IF(Indikatorer!E272&lt;'Trunkerte data'!$E$426,'Trunkerte data'!$E$426,Indikatorer!E272))</f>
        <v>7.031924072476281E-2</v>
      </c>
    </row>
    <row r="273" spans="1:5" x14ac:dyDescent="0.25">
      <c r="A273">
        <v>271</v>
      </c>
      <c r="B273" t="s">
        <v>268</v>
      </c>
      <c r="C273" s="2">
        <f>IF(Indikatorer!C273&gt;'Trunkerte data'!$C$427,'Trunkerte data'!$C$427,IF(Indikatorer!C273&lt;'Trunkerte data'!$C$426,'Trunkerte data'!$C$426,Indikatorer!C273))</f>
        <v>629</v>
      </c>
      <c r="D273" s="28">
        <f>IF(Indikatorer!D273&gt;'Trunkerte data'!$D$427,'Trunkerte data'!$D$427,IF(Indikatorer!D273&lt;'Trunkerte data'!$D$426,'Trunkerte data'!$D$426,Indikatorer!D273))</f>
        <v>8.2035788984429425E-2</v>
      </c>
      <c r="E273" s="28">
        <f>IF(Indikatorer!E273&gt;'Trunkerte data'!$E$427,'Trunkerte data'!$E$427,IF(Indikatorer!E273&lt;'Trunkerte data'!$E$426,'Trunkerte data'!$E$426,Indikatorer!E273))</f>
        <v>-1.3336566440349196E-2</v>
      </c>
    </row>
    <row r="274" spans="1:5" x14ac:dyDescent="0.25">
      <c r="A274">
        <v>272</v>
      </c>
      <c r="B274" t="s">
        <v>269</v>
      </c>
      <c r="C274" s="2">
        <f>IF(Indikatorer!C274&gt;'Trunkerte data'!$C$427,'Trunkerte data'!$C$427,IF(Indikatorer!C274&lt;'Trunkerte data'!$C$426,'Trunkerte data'!$C$426,Indikatorer!C274))</f>
        <v>627</v>
      </c>
      <c r="D274" s="28">
        <f>IF(Indikatorer!D274&gt;'Trunkerte data'!$D$427,'Trunkerte data'!$D$427,IF(Indikatorer!D274&lt;'Trunkerte data'!$D$426,'Trunkerte data'!$D$426,Indikatorer!D274))</f>
        <v>2.7335207747578805E-2</v>
      </c>
      <c r="E274" s="28">
        <f>IF(Indikatorer!E274&gt;'Trunkerte data'!$E$427,'Trunkerte data'!$E$427,IF(Indikatorer!E274&lt;'Trunkerte data'!$E$426,'Trunkerte data'!$E$426,Indikatorer!E274))</f>
        <v>-1.1574886004910523E-2</v>
      </c>
    </row>
    <row r="275" spans="1:5" x14ac:dyDescent="0.25">
      <c r="A275">
        <v>273</v>
      </c>
      <c r="B275" t="s">
        <v>270</v>
      </c>
      <c r="C275" s="2">
        <f>IF(Indikatorer!C275&gt;'Trunkerte data'!$C$427,'Trunkerte data'!$C$427,IF(Indikatorer!C275&lt;'Trunkerte data'!$C$426,'Trunkerte data'!$C$426,Indikatorer!C275))</f>
        <v>592</v>
      </c>
      <c r="D275" s="28">
        <f>IF(Indikatorer!D275&gt;'Trunkerte data'!$D$427,'Trunkerte data'!$D$427,IF(Indikatorer!D275&lt;'Trunkerte data'!$D$426,'Trunkerte data'!$D$426,Indikatorer!D275))</f>
        <v>2.4300341296928263E-2</v>
      </c>
      <c r="E275" s="28">
        <f>IF(Indikatorer!E275&gt;'Trunkerte data'!$E$427,'Trunkerte data'!$E$427,IF(Indikatorer!E275&lt;'Trunkerte data'!$E$426,'Trunkerte data'!$E$426,Indikatorer!E275))</f>
        <v>-3.3972125435540068E-2</v>
      </c>
    </row>
    <row r="276" spans="1:5" x14ac:dyDescent="0.25">
      <c r="A276">
        <v>274</v>
      </c>
      <c r="B276" t="s">
        <v>271</v>
      </c>
      <c r="C276" s="2">
        <f>IF(Indikatorer!C276&gt;'Trunkerte data'!$C$427,'Trunkerte data'!$C$427,IF(Indikatorer!C276&lt;'Trunkerte data'!$C$426,'Trunkerte data'!$C$426,Indikatorer!C276))</f>
        <v>533</v>
      </c>
      <c r="D276" s="28">
        <f>IF(Indikatorer!D276&gt;'Trunkerte data'!$D$427,'Trunkerte data'!$D$427,IF(Indikatorer!D276&lt;'Trunkerte data'!$D$426,'Trunkerte data'!$D$426,Indikatorer!D276))</f>
        <v>-4.0479274611398997E-2</v>
      </c>
      <c r="E276" s="28">
        <f>IF(Indikatorer!E276&gt;'Trunkerte data'!$E$427,'Trunkerte data'!$E$427,IF(Indikatorer!E276&lt;'Trunkerte data'!$E$426,'Trunkerte data'!$E$426,Indikatorer!E276))</f>
        <v>-0.26706328953136199</v>
      </c>
    </row>
    <row r="277" spans="1:5" x14ac:dyDescent="0.25">
      <c r="A277">
        <v>275</v>
      </c>
      <c r="B277" t="s">
        <v>272</v>
      </c>
      <c r="C277" s="2">
        <f>IF(Indikatorer!C277&gt;'Trunkerte data'!$C$427,'Trunkerte data'!$C$427,IF(Indikatorer!C277&lt;'Trunkerte data'!$C$426,'Trunkerte data'!$C$426,Indikatorer!C277))</f>
        <v>543</v>
      </c>
      <c r="D277" s="28">
        <f>IF(Indikatorer!D277&gt;'Trunkerte data'!$D$427,'Trunkerte data'!$D$427,IF(Indikatorer!D277&lt;'Trunkerte data'!$D$426,'Trunkerte data'!$D$426,Indikatorer!D277))</f>
        <v>9.1623036649214562E-2</v>
      </c>
      <c r="E277" s="28">
        <f>IF(Indikatorer!E277&gt;'Trunkerte data'!$E$427,'Trunkerte data'!$E$427,IF(Indikatorer!E277&lt;'Trunkerte data'!$E$426,'Trunkerte data'!$E$426,Indikatorer!E277))</f>
        <v>8.2051282051281982E-2</v>
      </c>
    </row>
    <row r="278" spans="1:5" x14ac:dyDescent="0.25">
      <c r="A278">
        <v>276</v>
      </c>
      <c r="B278" t="s">
        <v>273</v>
      </c>
      <c r="C278" s="2">
        <f>IF(Indikatorer!C278&gt;'Trunkerte data'!$C$427,'Trunkerte data'!$C$427,IF(Indikatorer!C278&lt;'Trunkerte data'!$C$426,'Trunkerte data'!$C$426,Indikatorer!C278))</f>
        <v>414</v>
      </c>
      <c r="D278" s="28">
        <f>IF(Indikatorer!D278&gt;'Trunkerte data'!$D$427,'Trunkerte data'!$D$427,IF(Indikatorer!D278&lt;'Trunkerte data'!$D$426,'Trunkerte data'!$D$426,Indikatorer!D278))</f>
        <v>-2.3510971786833812E-2</v>
      </c>
      <c r="E278" s="28">
        <f>IF(Indikatorer!E278&gt;'Trunkerte data'!$E$427,'Trunkerte data'!$E$427,IF(Indikatorer!E278&lt;'Trunkerte data'!$E$426,'Trunkerte data'!$E$426,Indikatorer!E278))</f>
        <v>3.0158730158730052E-2</v>
      </c>
    </row>
    <row r="279" spans="1:5" x14ac:dyDescent="0.25">
      <c r="A279">
        <v>277</v>
      </c>
      <c r="B279" t="s">
        <v>274</v>
      </c>
      <c r="C279" s="2">
        <f>IF(Indikatorer!C279&gt;'Trunkerte data'!$C$427,'Trunkerte data'!$C$427,IF(Indikatorer!C279&lt;'Trunkerte data'!$C$426,'Trunkerte data'!$C$426,Indikatorer!C279))</f>
        <v>608</v>
      </c>
      <c r="D279" s="28">
        <f>IF(Indikatorer!D279&gt;'Trunkerte data'!$D$427,'Trunkerte data'!$D$427,IF(Indikatorer!D279&lt;'Trunkerte data'!$D$426,'Trunkerte data'!$D$426,Indikatorer!D279))</f>
        <v>0.12889879057924891</v>
      </c>
      <c r="E279" s="28">
        <f>IF(Indikatorer!E279&gt;'Trunkerte data'!$E$427,'Trunkerte data'!$E$427,IF(Indikatorer!E279&lt;'Trunkerte data'!$E$426,'Trunkerte data'!$E$426,Indikatorer!E279))</f>
        <v>6.4074874010079164E-2</v>
      </c>
    </row>
    <row r="280" spans="1:5" x14ac:dyDescent="0.25">
      <c r="A280">
        <v>278</v>
      </c>
      <c r="B280" t="s">
        <v>275</v>
      </c>
      <c r="C280" s="2">
        <f>IF(Indikatorer!C280&gt;'Trunkerte data'!$C$427,'Trunkerte data'!$C$427,IF(Indikatorer!C280&lt;'Trunkerte data'!$C$426,'Trunkerte data'!$C$426,Indikatorer!C280))</f>
        <v>652</v>
      </c>
      <c r="D280" s="28">
        <f>IF(Indikatorer!D280&gt;'Trunkerte data'!$D$427,'Trunkerte data'!$D$427,IF(Indikatorer!D280&lt;'Trunkerte data'!$D$426,'Trunkerte data'!$D$426,Indikatorer!D280))</f>
        <v>6.6805388237870966E-2</v>
      </c>
      <c r="E280" s="28">
        <f>IF(Indikatorer!E280&gt;'Trunkerte data'!$E$427,'Trunkerte data'!$E$427,IF(Indikatorer!E280&lt;'Trunkerte data'!$E$426,'Trunkerte data'!$E$426,Indikatorer!E280))</f>
        <v>-3.1827223643080438E-2</v>
      </c>
    </row>
    <row r="281" spans="1:5" x14ac:dyDescent="0.25">
      <c r="A281">
        <v>279</v>
      </c>
      <c r="B281" t="s">
        <v>276</v>
      </c>
      <c r="C281" s="2">
        <f>IF(Indikatorer!C281&gt;'Trunkerte data'!$C$427,'Trunkerte data'!$C$427,IF(Indikatorer!C281&lt;'Trunkerte data'!$C$426,'Trunkerte data'!$C$426,Indikatorer!C281))</f>
        <v>622</v>
      </c>
      <c r="D281" s="28">
        <f>IF(Indikatorer!D281&gt;'Trunkerte data'!$D$427,'Trunkerte data'!$D$427,IF(Indikatorer!D281&lt;'Trunkerte data'!$D$426,'Trunkerte data'!$D$426,Indikatorer!D281))</f>
        <v>2.6448736998514022E-2</v>
      </c>
      <c r="E281" s="28">
        <f>IF(Indikatorer!E281&gt;'Trunkerte data'!$E$427,'Trunkerte data'!$E$427,IF(Indikatorer!E281&lt;'Trunkerte data'!$E$426,'Trunkerte data'!$E$426,Indikatorer!E281))</f>
        <v>-0.11047754811119026</v>
      </c>
    </row>
    <row r="282" spans="1:5" x14ac:dyDescent="0.25">
      <c r="A282">
        <v>280</v>
      </c>
      <c r="B282" t="s">
        <v>277</v>
      </c>
      <c r="C282" s="2">
        <f>IF(Indikatorer!C282&gt;'Trunkerte data'!$C$427,'Trunkerte data'!$C$427,IF(Indikatorer!C282&lt;'Trunkerte data'!$C$426,'Trunkerte data'!$C$426,Indikatorer!C282))</f>
        <v>615</v>
      </c>
      <c r="D282" s="28">
        <f>IF(Indikatorer!D282&gt;'Trunkerte data'!$D$427,'Trunkerte data'!$D$427,IF(Indikatorer!D282&lt;'Trunkerte data'!$D$426,'Trunkerte data'!$D$426,Indikatorer!D282))</f>
        <v>9.1112353269983126E-2</v>
      </c>
      <c r="E282" s="28">
        <f>IF(Indikatorer!E282&gt;'Trunkerte data'!$E$427,'Trunkerte data'!$E$427,IF(Indikatorer!E282&lt;'Trunkerte data'!$E$426,'Trunkerte data'!$E$426,Indikatorer!E282))</f>
        <v>6.2920268972142201E-2</v>
      </c>
    </row>
    <row r="283" spans="1:5" x14ac:dyDescent="0.25">
      <c r="A283">
        <v>281</v>
      </c>
      <c r="B283" t="s">
        <v>278</v>
      </c>
      <c r="C283" s="2">
        <f>IF(Indikatorer!C283&gt;'Trunkerte data'!$C$427,'Trunkerte data'!$C$427,IF(Indikatorer!C283&lt;'Trunkerte data'!$C$426,'Trunkerte data'!$C$426,Indikatorer!C283))</f>
        <v>579</v>
      </c>
      <c r="D283" s="28">
        <f>IF(Indikatorer!D283&gt;'Trunkerte data'!$D$427,'Trunkerte data'!$D$427,IF(Indikatorer!D283&lt;'Trunkerte data'!$D$426,'Trunkerte data'!$D$426,Indikatorer!D283))</f>
        <v>-1.3600302228938377E-2</v>
      </c>
      <c r="E283" s="28">
        <f>IF(Indikatorer!E283&gt;'Trunkerte data'!$E$427,'Trunkerte data'!$E$427,IF(Indikatorer!E283&lt;'Trunkerte data'!$E$426,'Trunkerte data'!$E$426,Indikatorer!E283))</f>
        <v>6.1349693251533388E-3</v>
      </c>
    </row>
    <row r="284" spans="1:5" x14ac:dyDescent="0.25">
      <c r="A284">
        <v>282</v>
      </c>
      <c r="B284" t="s">
        <v>279</v>
      </c>
      <c r="C284" s="2">
        <f>IF(Indikatorer!C284&gt;'Trunkerte data'!$C$427,'Trunkerte data'!$C$427,IF(Indikatorer!C284&lt;'Trunkerte data'!$C$426,'Trunkerte data'!$C$426,Indikatorer!C284))</f>
        <v>561</v>
      </c>
      <c r="D284" s="28">
        <f>IF(Indikatorer!D284&gt;'Trunkerte data'!$D$427,'Trunkerte data'!$D$427,IF(Indikatorer!D284&lt;'Trunkerte data'!$D$426,'Trunkerte data'!$D$426,Indikatorer!D284))</f>
        <v>8.1063553826199453E-3</v>
      </c>
      <c r="E284" s="28">
        <f>IF(Indikatorer!E284&gt;'Trunkerte data'!$E$427,'Trunkerte data'!$E$427,IF(Indikatorer!E284&lt;'Trunkerte data'!$E$426,'Trunkerte data'!$E$426,Indikatorer!E284))</f>
        <v>-6.7592592592592537E-2</v>
      </c>
    </row>
    <row r="285" spans="1:5" x14ac:dyDescent="0.25">
      <c r="A285">
        <v>283</v>
      </c>
      <c r="B285" t="s">
        <v>280</v>
      </c>
      <c r="C285" s="2">
        <f>IF(Indikatorer!C285&gt;'Trunkerte data'!$C$427,'Trunkerte data'!$C$427,IF(Indikatorer!C285&lt;'Trunkerte data'!$C$426,'Trunkerte data'!$C$426,Indikatorer!C285))</f>
        <v>622</v>
      </c>
      <c r="D285" s="28">
        <f>IF(Indikatorer!D285&gt;'Trunkerte data'!$D$427,'Trunkerte data'!$D$427,IF(Indikatorer!D285&lt;'Trunkerte data'!$D$426,'Trunkerte data'!$D$426,Indikatorer!D285))</f>
        <v>-2.8228555843447412E-2</v>
      </c>
      <c r="E285" s="28">
        <f>IF(Indikatorer!E285&gt;'Trunkerte data'!$E$427,'Trunkerte data'!$E$427,IF(Indikatorer!E285&lt;'Trunkerte data'!$E$426,'Trunkerte data'!$E$426,Indikatorer!E285))</f>
        <v>-4.4243338360985374E-2</v>
      </c>
    </row>
    <row r="286" spans="1:5" x14ac:dyDescent="0.25">
      <c r="A286">
        <v>284</v>
      </c>
      <c r="B286" t="s">
        <v>281</v>
      </c>
      <c r="C286" s="2">
        <f>IF(Indikatorer!C286&gt;'Trunkerte data'!$C$427,'Trunkerte data'!$C$427,IF(Indikatorer!C286&lt;'Trunkerte data'!$C$426,'Trunkerte data'!$C$426,Indikatorer!C286))</f>
        <v>582</v>
      </c>
      <c r="D286" s="28">
        <f>IF(Indikatorer!D286&gt;'Trunkerte data'!$D$427,'Trunkerte data'!$D$427,IF(Indikatorer!D286&lt;'Trunkerte data'!$D$426,'Trunkerte data'!$D$426,Indikatorer!D286))</f>
        <v>-1.0414944618945321E-2</v>
      </c>
      <c r="E286" s="28">
        <f>IF(Indikatorer!E286&gt;'Trunkerte data'!$E$427,'Trunkerte data'!$E$427,IF(Indikatorer!E286&lt;'Trunkerte data'!$E$426,'Trunkerte data'!$E$426,Indikatorer!E286))</f>
        <v>5.0614605929139467E-2</v>
      </c>
    </row>
    <row r="287" spans="1:5" x14ac:dyDescent="0.25">
      <c r="A287">
        <v>285</v>
      </c>
      <c r="B287" t="s">
        <v>282</v>
      </c>
      <c r="C287" s="2">
        <f>IF(Indikatorer!C287&gt;'Trunkerte data'!$C$427,'Trunkerte data'!$C$427,IF(Indikatorer!C287&lt;'Trunkerte data'!$C$426,'Trunkerte data'!$C$426,Indikatorer!C287))</f>
        <v>542</v>
      </c>
      <c r="D287" s="28">
        <f>IF(Indikatorer!D287&gt;'Trunkerte data'!$D$427,'Trunkerte data'!$D$427,IF(Indikatorer!D287&lt;'Trunkerte data'!$D$426,'Trunkerte data'!$D$426,Indikatorer!D287))</f>
        <v>-1.6982047549733092E-2</v>
      </c>
      <c r="E287" s="28">
        <f>IF(Indikatorer!E287&gt;'Trunkerte data'!$E$427,'Trunkerte data'!$E$427,IF(Indikatorer!E287&lt;'Trunkerte data'!$E$426,'Trunkerte data'!$E$426,Indikatorer!E287))</f>
        <v>-4.8034934497816595E-2</v>
      </c>
    </row>
    <row r="288" spans="1:5" x14ac:dyDescent="0.25">
      <c r="A288">
        <v>286</v>
      </c>
      <c r="B288" t="s">
        <v>283</v>
      </c>
      <c r="C288" s="2">
        <f>IF(Indikatorer!C288&gt;'Trunkerte data'!$C$427,'Trunkerte data'!$C$427,IF(Indikatorer!C288&lt;'Trunkerte data'!$C$426,'Trunkerte data'!$C$426,Indikatorer!C288))</f>
        <v>459</v>
      </c>
      <c r="D288" s="28">
        <f>IF(Indikatorer!D288&gt;'Trunkerte data'!$D$427,'Trunkerte data'!$D$427,IF(Indikatorer!D288&lt;'Trunkerte data'!$D$426,'Trunkerte data'!$D$426,Indikatorer!D288))</f>
        <v>-4.3087971274685777E-2</v>
      </c>
      <c r="E288" s="28">
        <f>IF(Indikatorer!E288&gt;'Trunkerte data'!$E$427,'Trunkerte data'!$E$427,IF(Indikatorer!E288&lt;'Trunkerte data'!$E$426,'Trunkerte data'!$E$426,Indikatorer!E288))</f>
        <v>-6.6666666666666652E-2</v>
      </c>
    </row>
    <row r="289" spans="1:5" x14ac:dyDescent="0.25">
      <c r="A289">
        <v>287</v>
      </c>
      <c r="B289" t="s">
        <v>284</v>
      </c>
      <c r="C289" s="2">
        <f>IF(Indikatorer!C289&gt;'Trunkerte data'!$C$427,'Trunkerte data'!$C$427,IF(Indikatorer!C289&lt;'Trunkerte data'!$C$426,'Trunkerte data'!$C$426,Indikatorer!C289))</f>
        <v>440</v>
      </c>
      <c r="D289" s="28">
        <f>IF(Indikatorer!D289&gt;'Trunkerte data'!$D$427,'Trunkerte data'!$D$427,IF(Indikatorer!D289&lt;'Trunkerte data'!$D$426,'Trunkerte data'!$D$426,Indikatorer!D289))</f>
        <v>-2.3094688221708681E-3</v>
      </c>
      <c r="E289" s="28">
        <f>IF(Indikatorer!E289&gt;'Trunkerte data'!$E$427,'Trunkerte data'!$E$427,IF(Indikatorer!E289&lt;'Trunkerte data'!$E$426,'Trunkerte data'!$E$426,Indikatorer!E289))</f>
        <v>0.12473347547974423</v>
      </c>
    </row>
    <row r="290" spans="1:5" x14ac:dyDescent="0.25">
      <c r="A290">
        <v>288</v>
      </c>
      <c r="B290" t="s">
        <v>285</v>
      </c>
      <c r="C290" s="2">
        <f>IF(Indikatorer!C290&gt;'Trunkerte data'!$C$427,'Trunkerte data'!$C$427,IF(Indikatorer!C290&lt;'Trunkerte data'!$C$426,'Trunkerte data'!$C$426,Indikatorer!C290))</f>
        <v>481</v>
      </c>
      <c r="D290" s="28">
        <f>IF(Indikatorer!D290&gt;'Trunkerte data'!$D$427,'Trunkerte data'!$D$427,IF(Indikatorer!D290&lt;'Trunkerte data'!$D$426,'Trunkerte data'!$D$426,Indikatorer!D290))</f>
        <v>2.1337126600284417E-2</v>
      </c>
      <c r="E290" s="28">
        <f>IF(Indikatorer!E290&gt;'Trunkerte data'!$E$427,'Trunkerte data'!$E$427,IF(Indikatorer!E290&lt;'Trunkerte data'!$E$426,'Trunkerte data'!$E$426,Indikatorer!E290))</f>
        <v>2.0274689339437435E-2</v>
      </c>
    </row>
    <row r="291" spans="1:5" x14ac:dyDescent="0.25">
      <c r="A291">
        <v>289</v>
      </c>
      <c r="B291" t="s">
        <v>401</v>
      </c>
      <c r="C291" s="2">
        <f>IF(Indikatorer!C291&gt;'Trunkerte data'!$C$427,'Trunkerte data'!$C$427,IF(Indikatorer!C291&lt;'Trunkerte data'!$C$426,'Trunkerte data'!$C$426,Indikatorer!C291))</f>
        <v>894</v>
      </c>
      <c r="D291" s="28">
        <f>IF(Indikatorer!D291&gt;'Trunkerte data'!$D$427,'Trunkerte data'!$D$427,IF(Indikatorer!D291&lt;'Trunkerte data'!$D$426,'Trunkerte data'!$D$426,Indikatorer!D291))</f>
        <v>0.17766648117232431</v>
      </c>
      <c r="E291" s="28">
        <f>IF(Indikatorer!E291&gt;'Trunkerte data'!$E$427,'Trunkerte data'!$E$427,IF(Indikatorer!E291&lt;'Trunkerte data'!$E$426,'Trunkerte data'!$E$426,Indikatorer!E291))</f>
        <v>0.13170276548013748</v>
      </c>
    </row>
    <row r="292" spans="1:5" x14ac:dyDescent="0.25">
      <c r="A292">
        <v>290</v>
      </c>
      <c r="B292" t="s">
        <v>426</v>
      </c>
      <c r="C292" s="2">
        <f>IF(Indikatorer!C292&gt;'Trunkerte data'!$C$427,'Trunkerte data'!$C$427,IF(Indikatorer!C292&lt;'Trunkerte data'!$C$426,'Trunkerte data'!$C$426,Indikatorer!C292))</f>
        <v>726</v>
      </c>
      <c r="D292" s="28">
        <f>IF(Indikatorer!D292&gt;'Trunkerte data'!$D$427,'Trunkerte data'!$D$427,IF(Indikatorer!D292&lt;'Trunkerte data'!$D$426,'Trunkerte data'!$D$426,Indikatorer!D292))</f>
        <v>6.5360744763382383E-2</v>
      </c>
      <c r="E292" s="28">
        <f>IF(Indikatorer!E292&gt;'Trunkerte data'!$E$427,'Trunkerte data'!$E$427,IF(Indikatorer!E292&lt;'Trunkerte data'!$E$426,'Trunkerte data'!$E$426,Indikatorer!E292))</f>
        <v>6.6639577407557882E-2</v>
      </c>
    </row>
    <row r="293" spans="1:5" x14ac:dyDescent="0.25">
      <c r="A293">
        <v>291</v>
      </c>
      <c r="B293" t="s">
        <v>425</v>
      </c>
      <c r="C293" s="2">
        <f>IF(Indikatorer!C293&gt;'Trunkerte data'!$C$427,'Trunkerte data'!$C$427,IF(Indikatorer!C293&lt;'Trunkerte data'!$C$426,'Trunkerte data'!$C$426,Indikatorer!C293))</f>
        <v>704</v>
      </c>
      <c r="D293" s="28">
        <f>IF(Indikatorer!D293&gt;'Trunkerte data'!$D$427,'Trunkerte data'!$D$427,IF(Indikatorer!D293&lt;'Trunkerte data'!$D$426,'Trunkerte data'!$D$426,Indikatorer!D293))</f>
        <v>3.8017975025849138E-2</v>
      </c>
      <c r="E293" s="28">
        <f>IF(Indikatorer!E293&gt;'Trunkerte data'!$E$427,'Trunkerte data'!$E$427,IF(Indikatorer!E293&lt;'Trunkerte data'!$E$426,'Trunkerte data'!$E$426,Indikatorer!E293))</f>
        <v>3.5960443512136564E-2</v>
      </c>
    </row>
    <row r="294" spans="1:5" x14ac:dyDescent="0.25">
      <c r="A294">
        <v>292</v>
      </c>
      <c r="B294" t="s">
        <v>402</v>
      </c>
      <c r="C294" s="2">
        <f>IF(Indikatorer!C294&gt;'Trunkerte data'!$C$427,'Trunkerte data'!$C$427,IF(Indikatorer!C294&lt;'Trunkerte data'!$C$426,'Trunkerte data'!$C$426,Indikatorer!C294))</f>
        <v>585</v>
      </c>
      <c r="D294" s="28">
        <f>IF(Indikatorer!D294&gt;'Trunkerte data'!$D$427,'Trunkerte data'!$D$427,IF(Indikatorer!D294&lt;'Trunkerte data'!$D$426,'Trunkerte data'!$D$426,Indikatorer!D294))</f>
        <v>2.8255238992229703E-3</v>
      </c>
      <c r="E294" s="28">
        <f>IF(Indikatorer!E294&gt;'Trunkerte data'!$E$427,'Trunkerte data'!$E$427,IF(Indikatorer!E294&lt;'Trunkerte data'!$E$426,'Trunkerte data'!$E$426,Indikatorer!E294))</f>
        <v>0.13124274099883859</v>
      </c>
    </row>
    <row r="295" spans="1:5" x14ac:dyDescent="0.25">
      <c r="A295">
        <v>293</v>
      </c>
      <c r="B295" t="s">
        <v>403</v>
      </c>
      <c r="C295" s="2">
        <f>IF(Indikatorer!C295&gt;'Trunkerte data'!$C$427,'Trunkerte data'!$C$427,IF(Indikatorer!C295&lt;'Trunkerte data'!$C$426,'Trunkerte data'!$C$426,Indikatorer!C295))</f>
        <v>522</v>
      </c>
      <c r="D295" s="28">
        <f>IF(Indikatorer!D295&gt;'Trunkerte data'!$D$427,'Trunkerte data'!$D$427,IF(Indikatorer!D295&lt;'Trunkerte data'!$D$426,'Trunkerte data'!$D$426,Indikatorer!D295))</f>
        <v>-3.8197845249755114E-2</v>
      </c>
      <c r="E295" s="28">
        <f>IF(Indikatorer!E295&gt;'Trunkerte data'!$E$427,'Trunkerte data'!$E$427,IF(Indikatorer!E295&lt;'Trunkerte data'!$E$426,'Trunkerte data'!$E$426,Indikatorer!E295))</f>
        <v>-3.2520325203251987E-2</v>
      </c>
    </row>
    <row r="296" spans="1:5" x14ac:dyDescent="0.25">
      <c r="A296">
        <v>294</v>
      </c>
      <c r="B296" t="s">
        <v>404</v>
      </c>
      <c r="C296" s="2">
        <f>IF(Indikatorer!C296&gt;'Trunkerte data'!$C$427,'Trunkerte data'!$C$427,IF(Indikatorer!C296&lt;'Trunkerte data'!$C$426,'Trunkerte data'!$C$426,Indikatorer!C296))</f>
        <v>525</v>
      </c>
      <c r="D296" s="28">
        <f>IF(Indikatorer!D296&gt;'Trunkerte data'!$D$427,'Trunkerte data'!$D$427,IF(Indikatorer!D296&lt;'Trunkerte data'!$D$426,'Trunkerte data'!$D$426,Indikatorer!D296))</f>
        <v>0.15665342601787491</v>
      </c>
      <c r="E296" s="28">
        <f>IF(Indikatorer!E296&gt;'Trunkerte data'!$E$427,'Trunkerte data'!$E$427,IF(Indikatorer!E296&lt;'Trunkerte data'!$E$426,'Trunkerte data'!$E$426,Indikatorer!E296))</f>
        <v>0.24403855910705219</v>
      </c>
    </row>
    <row r="297" spans="1:5" x14ac:dyDescent="0.25">
      <c r="A297">
        <v>295</v>
      </c>
      <c r="B297" t="s">
        <v>405</v>
      </c>
      <c r="C297" s="2">
        <f>IF(Indikatorer!C297&gt;'Trunkerte data'!$C$427,'Trunkerte data'!$C$427,IF(Indikatorer!C297&lt;'Trunkerte data'!$C$426,'Trunkerte data'!$C$426,Indikatorer!C297))</f>
        <v>519</v>
      </c>
      <c r="D297" s="28">
        <f>IF(Indikatorer!D297&gt;'Trunkerte data'!$D$427,'Trunkerte data'!$D$427,IF(Indikatorer!D297&lt;'Trunkerte data'!$D$426,'Trunkerte data'!$D$426,Indikatorer!D297))</f>
        <v>0.2184106614017769</v>
      </c>
      <c r="E297" s="28">
        <f>IF(Indikatorer!E297&gt;'Trunkerte data'!$E$427,'Trunkerte data'!$E$427,IF(Indikatorer!E297&lt;'Trunkerte data'!$E$426,'Trunkerte data'!$E$426,Indikatorer!E297))</f>
        <v>0.33223516667200609</v>
      </c>
    </row>
    <row r="298" spans="1:5" x14ac:dyDescent="0.25">
      <c r="A298">
        <v>296</v>
      </c>
      <c r="B298" t="s">
        <v>406</v>
      </c>
      <c r="C298" s="2">
        <f>IF(Indikatorer!C298&gt;'Trunkerte data'!$C$427,'Trunkerte data'!$C$427,IF(Indikatorer!C298&lt;'Trunkerte data'!$C$426,'Trunkerte data'!$C$426,Indikatorer!C298))</f>
        <v>632</v>
      </c>
      <c r="D298" s="28">
        <f>IF(Indikatorer!D298&gt;'Trunkerte data'!$D$427,'Trunkerte data'!$D$427,IF(Indikatorer!D298&lt;'Trunkerte data'!$D$426,'Trunkerte data'!$D$426,Indikatorer!D298))</f>
        <v>3.928501276762919E-2</v>
      </c>
      <c r="E298" s="28">
        <f>IF(Indikatorer!E298&gt;'Trunkerte data'!$E$427,'Trunkerte data'!$E$427,IF(Indikatorer!E298&lt;'Trunkerte data'!$E$426,'Trunkerte data'!$E$426,Indikatorer!E298))</f>
        <v>9.8878271707519838E-2</v>
      </c>
    </row>
    <row r="299" spans="1:5" x14ac:dyDescent="0.25">
      <c r="A299">
        <v>297</v>
      </c>
      <c r="B299" t="s">
        <v>407</v>
      </c>
      <c r="C299" s="2">
        <f>IF(Indikatorer!C299&gt;'Trunkerte data'!$C$427,'Trunkerte data'!$C$427,IF(Indikatorer!C299&lt;'Trunkerte data'!$C$426,'Trunkerte data'!$C$426,Indikatorer!C299))</f>
        <v>549</v>
      </c>
      <c r="D299" s="28">
        <f>IF(Indikatorer!D299&gt;'Trunkerte data'!$D$427,'Trunkerte data'!$D$427,IF(Indikatorer!D299&lt;'Trunkerte data'!$D$426,'Trunkerte data'!$D$426,Indikatorer!D299))</f>
        <v>-3.6056338028168988E-2</v>
      </c>
      <c r="E299" s="28">
        <f>IF(Indikatorer!E299&gt;'Trunkerte data'!$E$427,'Trunkerte data'!$E$427,IF(Indikatorer!E299&lt;'Trunkerte data'!$E$426,'Trunkerte data'!$E$426,Indikatorer!E299))</f>
        <v>-0.19148936170212771</v>
      </c>
    </row>
    <row r="300" spans="1:5" x14ac:dyDescent="0.25">
      <c r="A300">
        <v>298</v>
      </c>
      <c r="B300" t="s">
        <v>408</v>
      </c>
      <c r="C300" s="2">
        <f>IF(Indikatorer!C300&gt;'Trunkerte data'!$C$427,'Trunkerte data'!$C$427,IF(Indikatorer!C300&lt;'Trunkerte data'!$C$426,'Trunkerte data'!$C$426,Indikatorer!C300))</f>
        <v>576</v>
      </c>
      <c r="D300" s="28">
        <f>IF(Indikatorer!D300&gt;'Trunkerte data'!$D$427,'Trunkerte data'!$D$427,IF(Indikatorer!D300&lt;'Trunkerte data'!$D$426,'Trunkerte data'!$D$426,Indikatorer!D300))</f>
        <v>5.7224292918219621E-2</v>
      </c>
      <c r="E300" s="28">
        <f>IF(Indikatorer!E300&gt;'Trunkerte data'!$E$427,'Trunkerte data'!$E$427,IF(Indikatorer!E300&lt;'Trunkerte data'!$E$426,'Trunkerte data'!$E$426,Indikatorer!E300))</f>
        <v>5.885815185403187E-2</v>
      </c>
    </row>
    <row r="301" spans="1:5" x14ac:dyDescent="0.25">
      <c r="A301">
        <v>299</v>
      </c>
      <c r="B301" t="s">
        <v>409</v>
      </c>
      <c r="C301" s="2">
        <f>IF(Indikatorer!C301&gt;'Trunkerte data'!$C$427,'Trunkerte data'!$C$427,IF(Indikatorer!C301&lt;'Trunkerte data'!$C$426,'Trunkerte data'!$C$426,Indikatorer!C301))</f>
        <v>530</v>
      </c>
      <c r="D301" s="28">
        <f>IF(Indikatorer!D301&gt;'Trunkerte data'!$D$427,'Trunkerte data'!$D$427,IF(Indikatorer!D301&lt;'Trunkerte data'!$D$426,'Trunkerte data'!$D$426,Indikatorer!D301))</f>
        <v>1.5346838551257846E-3</v>
      </c>
      <c r="E301" s="28">
        <f>IF(Indikatorer!E301&gt;'Trunkerte data'!$E$427,'Trunkerte data'!$E$427,IF(Indikatorer!E301&lt;'Trunkerte data'!$E$426,'Trunkerte data'!$E$426,Indikatorer!E301))</f>
        <v>9.1387245233399028E-2</v>
      </c>
    </row>
    <row r="302" spans="1:5" x14ac:dyDescent="0.25">
      <c r="A302">
        <v>300</v>
      </c>
      <c r="B302" t="s">
        <v>410</v>
      </c>
      <c r="C302" s="2">
        <f>IF(Indikatorer!C302&gt;'Trunkerte data'!$C$427,'Trunkerte data'!$C$427,IF(Indikatorer!C302&lt;'Trunkerte data'!$C$426,'Trunkerte data'!$C$426,Indikatorer!C302))</f>
        <v>402</v>
      </c>
      <c r="D302" s="28">
        <f>IF(Indikatorer!D302&gt;'Trunkerte data'!$D$427,'Trunkerte data'!$D$427,IF(Indikatorer!D302&lt;'Trunkerte data'!$D$426,'Trunkerte data'!$D$426,Indikatorer!D302))</f>
        <v>-6.893203883495147E-2</v>
      </c>
      <c r="E302" s="28">
        <f>IF(Indikatorer!E302&gt;'Trunkerte data'!$E$427,'Trunkerte data'!$E$427,IF(Indikatorer!E302&lt;'Trunkerte data'!$E$426,'Trunkerte data'!$E$426,Indikatorer!E302))</f>
        <v>4.2755344418052177E-2</v>
      </c>
    </row>
    <row r="303" spans="1:5" x14ac:dyDescent="0.25">
      <c r="A303">
        <v>301</v>
      </c>
      <c r="B303" t="s">
        <v>411</v>
      </c>
      <c r="C303" s="2">
        <f>IF(Indikatorer!C303&gt;'Trunkerte data'!$C$427,'Trunkerte data'!$C$427,IF(Indikatorer!C303&lt;'Trunkerte data'!$C$426,'Trunkerte data'!$C$426,Indikatorer!C303))</f>
        <v>416</v>
      </c>
      <c r="D303" s="28">
        <f>IF(Indikatorer!D303&gt;'Trunkerte data'!$D$427,'Trunkerte data'!$D$427,IF(Indikatorer!D303&lt;'Trunkerte data'!$D$426,'Trunkerte data'!$D$426,Indikatorer!D303))</f>
        <v>-6.9457659372026637E-2</v>
      </c>
      <c r="E303" s="28">
        <f>IF(Indikatorer!E303&gt;'Trunkerte data'!$E$427,'Trunkerte data'!$E$427,IF(Indikatorer!E303&lt;'Trunkerte data'!$E$426,'Trunkerte data'!$E$426,Indikatorer!E303))</f>
        <v>-0.1629464285714286</v>
      </c>
    </row>
    <row r="304" spans="1:5" x14ac:dyDescent="0.25">
      <c r="A304">
        <v>302</v>
      </c>
      <c r="B304" t="s">
        <v>412</v>
      </c>
      <c r="C304" s="2">
        <f>IF(Indikatorer!C304&gt;'Trunkerte data'!$C$427,'Trunkerte data'!$C$427,IF(Indikatorer!C304&lt;'Trunkerte data'!$C$426,'Trunkerte data'!$C$426,Indikatorer!C304))</f>
        <v>648</v>
      </c>
      <c r="D304" s="28">
        <f>IF(Indikatorer!D304&gt;'Trunkerte data'!$D$427,'Trunkerte data'!$D$427,IF(Indikatorer!D304&lt;'Trunkerte data'!$D$426,'Trunkerte data'!$D$426,Indikatorer!D304))</f>
        <v>6.7677231664369897E-2</v>
      </c>
      <c r="E304" s="28">
        <f>IF(Indikatorer!E304&gt;'Trunkerte data'!$E$427,'Trunkerte data'!$E$427,IF(Indikatorer!E304&lt;'Trunkerte data'!$E$426,'Trunkerte data'!$E$426,Indikatorer!E304))</f>
        <v>-2.5300442757748565E-3</v>
      </c>
    </row>
    <row r="305" spans="1:5" x14ac:dyDescent="0.25">
      <c r="A305">
        <v>303</v>
      </c>
      <c r="B305" t="s">
        <v>413</v>
      </c>
      <c r="C305" s="2">
        <f>IF(Indikatorer!C305&gt;'Trunkerte data'!$C$427,'Trunkerte data'!$C$427,IF(Indikatorer!C305&lt;'Trunkerte data'!$C$426,'Trunkerte data'!$C$426,Indikatorer!C305))</f>
        <v>548</v>
      </c>
      <c r="D305" s="28">
        <f>IF(Indikatorer!D305&gt;'Trunkerte data'!$D$427,'Trunkerte data'!$D$427,IF(Indikatorer!D305&lt;'Trunkerte data'!$D$426,'Trunkerte data'!$D$426,Indikatorer!D305))</f>
        <v>-2.9981024667931733E-2</v>
      </c>
      <c r="E305" s="28">
        <f>IF(Indikatorer!E305&gt;'Trunkerte data'!$E$427,'Trunkerte data'!$E$427,IF(Indikatorer!E305&lt;'Trunkerte data'!$E$426,'Trunkerte data'!$E$426,Indikatorer!E305))</f>
        <v>-0.11195928753180662</v>
      </c>
    </row>
    <row r="306" spans="1:5" x14ac:dyDescent="0.25">
      <c r="A306">
        <v>304</v>
      </c>
      <c r="B306" t="s">
        <v>414</v>
      </c>
      <c r="C306" s="2">
        <f>IF(Indikatorer!C306&gt;'Trunkerte data'!$C$427,'Trunkerte data'!$C$427,IF(Indikatorer!C306&lt;'Trunkerte data'!$C$426,'Trunkerte data'!$C$426,Indikatorer!C306))</f>
        <v>622</v>
      </c>
      <c r="D306" s="28">
        <f>IF(Indikatorer!D306&gt;'Trunkerte data'!$D$427,'Trunkerte data'!$D$427,IF(Indikatorer!D306&lt;'Trunkerte data'!$D$426,'Trunkerte data'!$D$426,Indikatorer!D306))</f>
        <v>1.538461538461533E-2</v>
      </c>
      <c r="E306" s="28">
        <f>IF(Indikatorer!E306&gt;'Trunkerte data'!$E$427,'Trunkerte data'!$E$427,IF(Indikatorer!E306&lt;'Trunkerte data'!$E$426,'Trunkerte data'!$E$426,Indikatorer!E306))</f>
        <v>-3.4505640345056432E-2</v>
      </c>
    </row>
    <row r="307" spans="1:5" x14ac:dyDescent="0.25">
      <c r="A307">
        <v>305</v>
      </c>
      <c r="B307" t="s">
        <v>415</v>
      </c>
      <c r="C307" s="2">
        <f>IF(Indikatorer!C307&gt;'Trunkerte data'!$C$427,'Trunkerte data'!$C$427,IF(Indikatorer!C307&lt;'Trunkerte data'!$C$426,'Trunkerte data'!$C$426,Indikatorer!C307))</f>
        <v>767</v>
      </c>
      <c r="D307" s="28">
        <f>IF(Indikatorer!D307&gt;'Trunkerte data'!$D$427,'Trunkerte data'!$D$427,IF(Indikatorer!D307&lt;'Trunkerte data'!$D$426,'Trunkerte data'!$D$426,Indikatorer!D307))</f>
        <v>9.9796522382537889E-2</v>
      </c>
      <c r="E307" s="28">
        <f>IF(Indikatorer!E307&gt;'Trunkerte data'!$E$427,'Trunkerte data'!$E$427,IF(Indikatorer!E307&lt;'Trunkerte data'!$E$426,'Trunkerte data'!$E$426,Indikatorer!E307))</f>
        <v>4.1615016823091988E-2</v>
      </c>
    </row>
    <row r="308" spans="1:5" x14ac:dyDescent="0.25">
      <c r="A308">
        <v>306</v>
      </c>
      <c r="B308" t="s">
        <v>416</v>
      </c>
      <c r="C308" s="2">
        <f>IF(Indikatorer!C308&gt;'Trunkerte data'!$C$427,'Trunkerte data'!$C$427,IF(Indikatorer!C308&lt;'Trunkerte data'!$C$426,'Trunkerte data'!$C$426,Indikatorer!C308))</f>
        <v>662</v>
      </c>
      <c r="D308" s="28">
        <f>IF(Indikatorer!D308&gt;'Trunkerte data'!$D$427,'Trunkerte data'!$D$427,IF(Indikatorer!D308&lt;'Trunkerte data'!$D$426,'Trunkerte data'!$D$426,Indikatorer!D308))</f>
        <v>-8.4641156762476077E-3</v>
      </c>
      <c r="E308" s="28">
        <f>IF(Indikatorer!E308&gt;'Trunkerte data'!$E$427,'Trunkerte data'!$E$427,IF(Indikatorer!E308&lt;'Trunkerte data'!$E$426,'Trunkerte data'!$E$426,Indikatorer!E308))</f>
        <v>-1.8298261665141813E-2</v>
      </c>
    </row>
    <row r="309" spans="1:5" x14ac:dyDescent="0.25">
      <c r="A309">
        <v>307</v>
      </c>
      <c r="B309" t="s">
        <v>417</v>
      </c>
      <c r="C309" s="2">
        <f>IF(Indikatorer!C309&gt;'Trunkerte data'!$C$427,'Trunkerte data'!$C$427,IF(Indikatorer!C309&lt;'Trunkerte data'!$C$426,'Trunkerte data'!$C$426,Indikatorer!C309))</f>
        <v>498</v>
      </c>
      <c r="D309" s="28">
        <f>IF(Indikatorer!D309&gt;'Trunkerte data'!$D$427,'Trunkerte data'!$D$427,IF(Indikatorer!D309&lt;'Trunkerte data'!$D$426,'Trunkerte data'!$D$426,Indikatorer!D309))</f>
        <v>-1.4450867052023142E-2</v>
      </c>
      <c r="E309" s="28">
        <f>IF(Indikatorer!E309&gt;'Trunkerte data'!$E$427,'Trunkerte data'!$E$427,IF(Indikatorer!E309&lt;'Trunkerte data'!$E$426,'Trunkerte data'!$E$426,Indikatorer!E309))</f>
        <v>-6.8965517241379337E-2</v>
      </c>
    </row>
    <row r="310" spans="1:5" x14ac:dyDescent="0.25">
      <c r="A310">
        <v>308</v>
      </c>
      <c r="B310" t="s">
        <v>418</v>
      </c>
      <c r="C310" s="2">
        <f>IF(Indikatorer!C310&gt;'Trunkerte data'!$C$427,'Trunkerte data'!$C$427,IF(Indikatorer!C310&lt;'Trunkerte data'!$C$426,'Trunkerte data'!$C$426,Indikatorer!C310))</f>
        <v>646</v>
      </c>
      <c r="D310" s="28">
        <f>IF(Indikatorer!D310&gt;'Trunkerte data'!$D$427,'Trunkerte data'!$D$427,IF(Indikatorer!D310&lt;'Trunkerte data'!$D$426,'Trunkerte data'!$D$426,Indikatorer!D310))</f>
        <v>7.3017490236033211E-2</v>
      </c>
      <c r="E310" s="28">
        <f>IF(Indikatorer!E310&gt;'Trunkerte data'!$E$427,'Trunkerte data'!$E$427,IF(Indikatorer!E310&lt;'Trunkerte data'!$E$426,'Trunkerte data'!$E$426,Indikatorer!E310))</f>
        <v>0.11432706222865407</v>
      </c>
    </row>
    <row r="311" spans="1:5" x14ac:dyDescent="0.25">
      <c r="A311">
        <v>309</v>
      </c>
      <c r="B311" t="s">
        <v>419</v>
      </c>
      <c r="C311" s="2">
        <f>IF(Indikatorer!C311&gt;'Trunkerte data'!$C$427,'Trunkerte data'!$C$427,IF(Indikatorer!C311&lt;'Trunkerte data'!$C$426,'Trunkerte data'!$C$426,Indikatorer!C311))</f>
        <v>778</v>
      </c>
      <c r="D311" s="28">
        <f>IF(Indikatorer!D311&gt;'Trunkerte data'!$D$427,'Trunkerte data'!$D$427,IF(Indikatorer!D311&lt;'Trunkerte data'!$D$426,'Trunkerte data'!$D$426,Indikatorer!D311))</f>
        <v>0.13345917225950776</v>
      </c>
      <c r="E311" s="28">
        <f>IF(Indikatorer!E311&gt;'Trunkerte data'!$E$427,'Trunkerte data'!$E$427,IF(Indikatorer!E311&lt;'Trunkerte data'!$E$426,'Trunkerte data'!$E$426,Indikatorer!E311))</f>
        <v>0.14549763033175345</v>
      </c>
    </row>
    <row r="312" spans="1:5" x14ac:dyDescent="0.25">
      <c r="A312">
        <v>310</v>
      </c>
      <c r="B312" t="s">
        <v>420</v>
      </c>
      <c r="C312" s="2">
        <f>IF(Indikatorer!C312&gt;'Trunkerte data'!$C$427,'Trunkerte data'!$C$427,IF(Indikatorer!C312&lt;'Trunkerte data'!$C$426,'Trunkerte data'!$C$426,Indikatorer!C312))</f>
        <v>740</v>
      </c>
      <c r="D312" s="28">
        <f>IF(Indikatorer!D312&gt;'Trunkerte data'!$D$427,'Trunkerte data'!$D$427,IF(Indikatorer!D312&lt;'Trunkerte data'!$D$426,'Trunkerte data'!$D$426,Indikatorer!D312))</f>
        <v>0.28701040402673728</v>
      </c>
      <c r="E312" s="28">
        <f>IF(Indikatorer!E312&gt;'Trunkerte data'!$E$427,'Trunkerte data'!$E$427,IF(Indikatorer!E312&lt;'Trunkerte data'!$E$426,'Trunkerte data'!$E$426,Indikatorer!E312))</f>
        <v>0.1650264950794853</v>
      </c>
    </row>
    <row r="313" spans="1:5" x14ac:dyDescent="0.25">
      <c r="A313">
        <v>311</v>
      </c>
      <c r="B313" t="s">
        <v>421</v>
      </c>
      <c r="C313" s="2">
        <f>IF(Indikatorer!C313&gt;'Trunkerte data'!$C$427,'Trunkerte data'!$C$427,IF(Indikatorer!C313&lt;'Trunkerte data'!$C$426,'Trunkerte data'!$C$426,Indikatorer!C313))</f>
        <v>786</v>
      </c>
      <c r="D313" s="28">
        <f>IF(Indikatorer!D313&gt;'Trunkerte data'!$D$427,'Trunkerte data'!$D$427,IF(Indikatorer!D313&lt;'Trunkerte data'!$D$426,'Trunkerte data'!$D$426,Indikatorer!D313))</f>
        <v>0.10522469857508221</v>
      </c>
      <c r="E313" s="28">
        <f>IF(Indikatorer!E313&gt;'Trunkerte data'!$E$427,'Trunkerte data'!$E$427,IF(Indikatorer!E313&lt;'Trunkerte data'!$E$426,'Trunkerte data'!$E$426,Indikatorer!E313))</f>
        <v>-3.2362459546925182E-3</v>
      </c>
    </row>
    <row r="314" spans="1:5" x14ac:dyDescent="0.25">
      <c r="A314">
        <v>312</v>
      </c>
      <c r="B314" t="s">
        <v>422</v>
      </c>
      <c r="C314" s="2">
        <f>IF(Indikatorer!C314&gt;'Trunkerte data'!$C$427,'Trunkerte data'!$C$427,IF(Indikatorer!C314&lt;'Trunkerte data'!$C$426,'Trunkerte data'!$C$426,Indikatorer!C314))</f>
        <v>807</v>
      </c>
      <c r="D314" s="28">
        <f>IF(Indikatorer!D314&gt;'Trunkerte data'!$D$427,'Trunkerte data'!$D$427,IF(Indikatorer!D314&lt;'Trunkerte data'!$D$426,'Trunkerte data'!$D$426,Indikatorer!D314))</f>
        <v>0.12157117351079361</v>
      </c>
      <c r="E314" s="28">
        <f>IF(Indikatorer!E314&gt;'Trunkerte data'!$E$427,'Trunkerte data'!$E$427,IF(Indikatorer!E314&lt;'Trunkerte data'!$E$426,'Trunkerte data'!$E$426,Indikatorer!E314))</f>
        <v>0.2342878393454817</v>
      </c>
    </row>
    <row r="315" spans="1:5" x14ac:dyDescent="0.25">
      <c r="A315">
        <v>313</v>
      </c>
      <c r="B315" t="s">
        <v>423</v>
      </c>
      <c r="C315" s="2">
        <f>IF(Indikatorer!C315&gt;'Trunkerte data'!$C$427,'Trunkerte data'!$C$427,IF(Indikatorer!C315&lt;'Trunkerte data'!$C$426,'Trunkerte data'!$C$426,Indikatorer!C315))</f>
        <v>648</v>
      </c>
      <c r="D315" s="28">
        <f>IF(Indikatorer!D315&gt;'Trunkerte data'!$D$427,'Trunkerte data'!$D$427,IF(Indikatorer!D315&lt;'Trunkerte data'!$D$426,'Trunkerte data'!$D$426,Indikatorer!D315))</f>
        <v>3.9573820395738313E-2</v>
      </c>
      <c r="E315" s="28">
        <f>IF(Indikatorer!E315&gt;'Trunkerte data'!$E$427,'Trunkerte data'!$E$427,IF(Indikatorer!E315&lt;'Trunkerte data'!$E$426,'Trunkerte data'!$E$426,Indikatorer!E315))</f>
        <v>-8.7292161520190037E-2</v>
      </c>
    </row>
    <row r="316" spans="1:5" x14ac:dyDescent="0.25">
      <c r="A316">
        <v>314</v>
      </c>
      <c r="B316" t="s">
        <v>424</v>
      </c>
      <c r="C316" s="2">
        <f>IF(Indikatorer!C316&gt;'Trunkerte data'!$C$427,'Trunkerte data'!$C$427,IF(Indikatorer!C316&lt;'Trunkerte data'!$C$426,'Trunkerte data'!$C$426,Indikatorer!C316))</f>
        <v>414</v>
      </c>
      <c r="D316" s="28">
        <f>IF(Indikatorer!D316&gt;'Trunkerte data'!$D$427,'Trunkerte data'!$D$427,IF(Indikatorer!D316&lt;'Trunkerte data'!$D$426,'Trunkerte data'!$D$426,Indikatorer!D316))</f>
        <v>2.3282887077997749E-3</v>
      </c>
      <c r="E316" s="28">
        <f>IF(Indikatorer!E316&gt;'Trunkerte data'!$E$427,'Trunkerte data'!$E$427,IF(Indikatorer!E316&lt;'Trunkerte data'!$E$426,'Trunkerte data'!$E$426,Indikatorer!E316))</f>
        <v>-4.1775456919060039E-2</v>
      </c>
    </row>
    <row r="317" spans="1:5" x14ac:dyDescent="0.25">
      <c r="A317">
        <v>315</v>
      </c>
      <c r="B317" t="s">
        <v>427</v>
      </c>
      <c r="C317" s="2">
        <f>IF(Indikatorer!C317&gt;'Trunkerte data'!$C$427,'Trunkerte data'!$C$427,IF(Indikatorer!C317&lt;'Trunkerte data'!$C$426,'Trunkerte data'!$C$426,Indikatorer!C317))</f>
        <v>569</v>
      </c>
      <c r="D317" s="28">
        <f>IF(Indikatorer!D317&gt;'Trunkerte data'!$D$427,'Trunkerte data'!$D$427,IF(Indikatorer!D317&lt;'Trunkerte data'!$D$426,'Trunkerte data'!$D$426,Indikatorer!D317))</f>
        <v>3.9888312724367658E-4</v>
      </c>
      <c r="E317" s="28">
        <f>IF(Indikatorer!E317&gt;'Trunkerte data'!$E$427,'Trunkerte data'!$E$427,IF(Indikatorer!E317&lt;'Trunkerte data'!$E$426,'Trunkerte data'!$E$426,Indikatorer!E317))</f>
        <v>9.3071354705274167E-3</v>
      </c>
    </row>
    <row r="318" spans="1:5" x14ac:dyDescent="0.25">
      <c r="A318">
        <v>316</v>
      </c>
      <c r="B318" t="s">
        <v>428</v>
      </c>
      <c r="C318" s="2">
        <f>IF(Indikatorer!C318&gt;'Trunkerte data'!$C$427,'Trunkerte data'!$C$427,IF(Indikatorer!C318&lt;'Trunkerte data'!$C$426,'Trunkerte data'!$C$426,Indikatorer!C318))</f>
        <v>792</v>
      </c>
      <c r="D318" s="28">
        <f>IF(Indikatorer!D318&gt;'Trunkerte data'!$D$427,'Trunkerte data'!$D$427,IF(Indikatorer!D318&lt;'Trunkerte data'!$D$426,'Trunkerte data'!$D$426,Indikatorer!D318))</f>
        <v>0.16534306713362601</v>
      </c>
      <c r="E318" s="28">
        <f>IF(Indikatorer!E318&gt;'Trunkerte data'!$E$427,'Trunkerte data'!$E$427,IF(Indikatorer!E318&lt;'Trunkerte data'!$E$426,'Trunkerte data'!$E$426,Indikatorer!E318))</f>
        <v>0.135235468816292</v>
      </c>
    </row>
    <row r="319" spans="1:5" x14ac:dyDescent="0.25">
      <c r="A319">
        <v>317</v>
      </c>
      <c r="B319" t="s">
        <v>429</v>
      </c>
      <c r="C319" s="2">
        <f>IF(Indikatorer!C319&gt;'Trunkerte data'!$C$427,'Trunkerte data'!$C$427,IF(Indikatorer!C319&lt;'Trunkerte data'!$C$426,'Trunkerte data'!$C$426,Indikatorer!C319))</f>
        <v>629</v>
      </c>
      <c r="D319" s="28">
        <f>IF(Indikatorer!D319&gt;'Trunkerte data'!$D$427,'Trunkerte data'!$D$427,IF(Indikatorer!D319&lt;'Trunkerte data'!$D$426,'Trunkerte data'!$D$426,Indikatorer!D319))</f>
        <v>6.8671271840715198E-2</v>
      </c>
      <c r="E319" s="28">
        <f>IF(Indikatorer!E319&gt;'Trunkerte data'!$E$427,'Trunkerte data'!$E$427,IF(Indikatorer!E319&lt;'Trunkerte data'!$E$426,'Trunkerte data'!$E$426,Indikatorer!E319))</f>
        <v>1.7957351290684542E-2</v>
      </c>
    </row>
    <row r="320" spans="1:5" x14ac:dyDescent="0.25">
      <c r="A320">
        <v>318</v>
      </c>
      <c r="B320" t="s">
        <v>430</v>
      </c>
      <c r="C320" s="2">
        <f>IF(Indikatorer!C320&gt;'Trunkerte data'!$C$427,'Trunkerte data'!$C$427,IF(Indikatorer!C320&lt;'Trunkerte data'!$C$426,'Trunkerte data'!$C$426,Indikatorer!C320))</f>
        <v>740</v>
      </c>
      <c r="D320" s="28">
        <f>IF(Indikatorer!D320&gt;'Trunkerte data'!$D$427,'Trunkerte data'!$D$427,IF(Indikatorer!D320&lt;'Trunkerte data'!$D$426,'Trunkerte data'!$D$426,Indikatorer!D320))</f>
        <v>9.4590876575138871E-2</v>
      </c>
      <c r="E320" s="28">
        <f>IF(Indikatorer!E320&gt;'Trunkerte data'!$E$427,'Trunkerte data'!$E$427,IF(Indikatorer!E320&lt;'Trunkerte data'!$E$426,'Trunkerte data'!$E$426,Indikatorer!E320))</f>
        <v>9.6167008898015105E-2</v>
      </c>
    </row>
    <row r="321" spans="1:5" x14ac:dyDescent="0.25">
      <c r="A321">
        <v>319</v>
      </c>
      <c r="B321" t="s">
        <v>431</v>
      </c>
      <c r="C321" s="2">
        <f>IF(Indikatorer!C321&gt;'Trunkerte data'!$C$427,'Trunkerte data'!$C$427,IF(Indikatorer!C321&lt;'Trunkerte data'!$C$426,'Trunkerte data'!$C$426,Indikatorer!C321))</f>
        <v>727</v>
      </c>
      <c r="D321" s="28">
        <f>IF(Indikatorer!D321&gt;'Trunkerte data'!$D$427,'Trunkerte data'!$D$427,IF(Indikatorer!D321&lt;'Trunkerte data'!$D$426,'Trunkerte data'!$D$426,Indikatorer!D321))</f>
        <v>6.3529580289356735E-2</v>
      </c>
      <c r="E321" s="28">
        <f>IF(Indikatorer!E321&gt;'Trunkerte data'!$E$427,'Trunkerte data'!$E$427,IF(Indikatorer!E321&lt;'Trunkerte data'!$E$426,'Trunkerte data'!$E$426,Indikatorer!E321))</f>
        <v>6.2417871222076204E-2</v>
      </c>
    </row>
    <row r="322" spans="1:5" x14ac:dyDescent="0.25">
      <c r="A322">
        <v>320</v>
      </c>
      <c r="B322" t="s">
        <v>432</v>
      </c>
      <c r="C322" s="2">
        <f>IF(Indikatorer!C322&gt;'Trunkerte data'!$C$427,'Trunkerte data'!$C$427,IF(Indikatorer!C322&lt;'Trunkerte data'!$C$426,'Trunkerte data'!$C$426,Indikatorer!C322))</f>
        <v>561</v>
      </c>
      <c r="D322" s="28">
        <f>IF(Indikatorer!D322&gt;'Trunkerte data'!$D$427,'Trunkerte data'!$D$427,IF(Indikatorer!D322&lt;'Trunkerte data'!$D$426,'Trunkerte data'!$D$426,Indikatorer!D322))</f>
        <v>-4.1174227983225342E-2</v>
      </c>
      <c r="E322" s="28">
        <f>IF(Indikatorer!E322&gt;'Trunkerte data'!$E$427,'Trunkerte data'!$E$427,IF(Indikatorer!E322&lt;'Trunkerte data'!$E$426,'Trunkerte data'!$E$426,Indikatorer!E322))</f>
        <v>6.6878980891719841E-2</v>
      </c>
    </row>
    <row r="323" spans="1:5" x14ac:dyDescent="0.25">
      <c r="A323">
        <v>321</v>
      </c>
      <c r="B323" t="s">
        <v>433</v>
      </c>
      <c r="C323" s="2">
        <f>IF(Indikatorer!C323&gt;'Trunkerte data'!$C$427,'Trunkerte data'!$C$427,IF(Indikatorer!C323&lt;'Trunkerte data'!$C$426,'Trunkerte data'!$C$426,Indikatorer!C323))</f>
        <v>555</v>
      </c>
      <c r="D323" s="28">
        <f>IF(Indikatorer!D323&gt;'Trunkerte data'!$D$427,'Trunkerte data'!$D$427,IF(Indikatorer!D323&lt;'Trunkerte data'!$D$426,'Trunkerte data'!$D$426,Indikatorer!D323))</f>
        <v>-8.5008615738081605E-2</v>
      </c>
      <c r="E323" s="28">
        <f>IF(Indikatorer!E323&gt;'Trunkerte data'!$E$427,'Trunkerte data'!$E$427,IF(Indikatorer!E323&lt;'Trunkerte data'!$E$426,'Trunkerte data'!$E$426,Indikatorer!E323))</f>
        <v>-8.4084084084084076E-2</v>
      </c>
    </row>
    <row r="324" spans="1:5" x14ac:dyDescent="0.25">
      <c r="A324">
        <v>322</v>
      </c>
      <c r="B324" t="s">
        <v>434</v>
      </c>
      <c r="C324" s="2">
        <f>IF(Indikatorer!C324&gt;'Trunkerte data'!$C$427,'Trunkerte data'!$C$427,IF(Indikatorer!C324&lt;'Trunkerte data'!$C$426,'Trunkerte data'!$C$426,Indikatorer!C324))</f>
        <v>523</v>
      </c>
      <c r="D324" s="28">
        <f>IF(Indikatorer!D324&gt;'Trunkerte data'!$D$427,'Trunkerte data'!$D$427,IF(Indikatorer!D324&lt;'Trunkerte data'!$D$426,'Trunkerte data'!$D$426,Indikatorer!D324))</f>
        <v>-1.7296313154301357E-2</v>
      </c>
      <c r="E324" s="28">
        <f>IF(Indikatorer!E324&gt;'Trunkerte data'!$E$427,'Trunkerte data'!$E$427,IF(Indikatorer!E324&lt;'Trunkerte data'!$E$426,'Trunkerte data'!$E$426,Indikatorer!E324))</f>
        <v>-6.4102564102564097E-2</v>
      </c>
    </row>
    <row r="325" spans="1:5" x14ac:dyDescent="0.25">
      <c r="A325">
        <v>323</v>
      </c>
      <c r="B325" t="s">
        <v>435</v>
      </c>
      <c r="C325" s="2">
        <f>IF(Indikatorer!C325&gt;'Trunkerte data'!$C$427,'Trunkerte data'!$C$427,IF(Indikatorer!C325&lt;'Trunkerte data'!$C$426,'Trunkerte data'!$C$426,Indikatorer!C325))</f>
        <v>378</v>
      </c>
      <c r="D325" s="28">
        <f>IF(Indikatorer!D325&gt;'Trunkerte data'!$D$427,'Trunkerte data'!$D$427,IF(Indikatorer!D325&lt;'Trunkerte data'!$D$426,'Trunkerte data'!$D$426,Indikatorer!D325))</f>
        <v>-6.4646464646464619E-2</v>
      </c>
      <c r="E325" s="28">
        <f>IF(Indikatorer!E325&gt;'Trunkerte data'!$E$427,'Trunkerte data'!$E$427,IF(Indikatorer!E325&lt;'Trunkerte data'!$E$426,'Trunkerte data'!$E$426,Indikatorer!E325))</f>
        <v>-7.9939668174962342E-2</v>
      </c>
    </row>
    <row r="326" spans="1:5" x14ac:dyDescent="0.25">
      <c r="A326">
        <v>324</v>
      </c>
      <c r="B326" t="s">
        <v>436</v>
      </c>
      <c r="C326" s="2">
        <f>IF(Indikatorer!C326&gt;'Trunkerte data'!$C$427,'Trunkerte data'!$C$427,IF(Indikatorer!C326&lt;'Trunkerte data'!$C$426,'Trunkerte data'!$C$426,Indikatorer!C326))</f>
        <v>393</v>
      </c>
      <c r="D326" s="28">
        <f>IF(Indikatorer!D326&gt;'Trunkerte data'!$D$427,'Trunkerte data'!$D$427,IF(Indikatorer!D326&lt;'Trunkerte data'!$D$426,'Trunkerte data'!$D$426,Indikatorer!D326))</f>
        <v>-0.10836501901140683</v>
      </c>
      <c r="E326" s="28">
        <f>IF(Indikatorer!E326&gt;'Trunkerte data'!$E$427,'Trunkerte data'!$E$427,IF(Indikatorer!E326&lt;'Trunkerte data'!$E$426,'Trunkerte data'!$E$426,Indikatorer!E326))</f>
        <v>-0.14601769911504425</v>
      </c>
    </row>
    <row r="327" spans="1:5" x14ac:dyDescent="0.25">
      <c r="A327">
        <v>325</v>
      </c>
      <c r="B327" t="s">
        <v>437</v>
      </c>
      <c r="C327" s="2">
        <f>IF(Indikatorer!C327&gt;'Trunkerte data'!$C$427,'Trunkerte data'!$C$427,IF(Indikatorer!C327&lt;'Trunkerte data'!$C$426,'Trunkerte data'!$C$426,Indikatorer!C327))</f>
        <v>405</v>
      </c>
      <c r="D327" s="28">
        <f>IF(Indikatorer!D327&gt;'Trunkerte data'!$D$427,'Trunkerte data'!$D$427,IF(Indikatorer!D327&lt;'Trunkerte data'!$D$426,'Trunkerte data'!$D$426,Indikatorer!D327))</f>
        <v>-6.5380493033226128E-2</v>
      </c>
      <c r="E327" s="28">
        <f>IF(Indikatorer!E327&gt;'Trunkerte data'!$E$427,'Trunkerte data'!$E$427,IF(Indikatorer!E327&lt;'Trunkerte data'!$E$426,'Trunkerte data'!$E$426,Indikatorer!E327))</f>
        <v>-8.4337349397590411E-2</v>
      </c>
    </row>
    <row r="328" spans="1:5" x14ac:dyDescent="0.25">
      <c r="A328">
        <v>326</v>
      </c>
      <c r="B328" t="s">
        <v>438</v>
      </c>
      <c r="C328" s="2">
        <f>IF(Indikatorer!C328&gt;'Trunkerte data'!$C$427,'Trunkerte data'!$C$427,IF(Indikatorer!C328&lt;'Trunkerte data'!$C$426,'Trunkerte data'!$C$426,Indikatorer!C328))</f>
        <v>550</v>
      </c>
      <c r="D328" s="28">
        <f>IF(Indikatorer!D328&gt;'Trunkerte data'!$D$427,'Trunkerte data'!$D$427,IF(Indikatorer!D328&lt;'Trunkerte data'!$D$426,'Trunkerte data'!$D$426,Indikatorer!D328))</f>
        <v>3.3514872224549741E-2</v>
      </c>
      <c r="E328" s="28">
        <f>IF(Indikatorer!E328&gt;'Trunkerte data'!$E$427,'Trunkerte data'!$E$427,IF(Indikatorer!E328&lt;'Trunkerte data'!$E$426,'Trunkerte data'!$E$426,Indikatorer!E328))</f>
        <v>1.7391304347826875E-3</v>
      </c>
    </row>
    <row r="329" spans="1:5" x14ac:dyDescent="0.25">
      <c r="A329">
        <v>327</v>
      </c>
      <c r="B329" t="s">
        <v>439</v>
      </c>
      <c r="C329" s="2">
        <f>IF(Indikatorer!C329&gt;'Trunkerte data'!$C$427,'Trunkerte data'!$C$427,IF(Indikatorer!C329&lt;'Trunkerte data'!$C$426,'Trunkerte data'!$C$426,Indikatorer!C329))</f>
        <v>509</v>
      </c>
      <c r="D329" s="28">
        <f>IF(Indikatorer!D329&gt;'Trunkerte data'!$D$427,'Trunkerte data'!$D$427,IF(Indikatorer!D329&lt;'Trunkerte data'!$D$426,'Trunkerte data'!$D$426,Indikatorer!D329))</f>
        <v>-1.5797788309637184E-3</v>
      </c>
      <c r="E329" s="28">
        <f>IF(Indikatorer!E329&gt;'Trunkerte data'!$E$427,'Trunkerte data'!$E$427,IF(Indikatorer!E329&lt;'Trunkerte data'!$E$426,'Trunkerte data'!$E$426,Indikatorer!E329))</f>
        <v>2.9880478087649376E-2</v>
      </c>
    </row>
    <row r="330" spans="1:5" x14ac:dyDescent="0.25">
      <c r="A330">
        <v>328</v>
      </c>
      <c r="B330" t="s">
        <v>440</v>
      </c>
      <c r="C330" s="2">
        <f>IF(Indikatorer!C330&gt;'Trunkerte data'!$C$427,'Trunkerte data'!$C$427,IF(Indikatorer!C330&lt;'Trunkerte data'!$C$426,'Trunkerte data'!$C$426,Indikatorer!C330))</f>
        <v>614</v>
      </c>
      <c r="D330" s="28">
        <f>IF(Indikatorer!D330&gt;'Trunkerte data'!$D$427,'Trunkerte data'!$D$427,IF(Indikatorer!D330&lt;'Trunkerte data'!$D$426,'Trunkerte data'!$D$426,Indikatorer!D330))</f>
        <v>9.5577746077032844E-2</v>
      </c>
      <c r="E330" s="28">
        <f>IF(Indikatorer!E330&gt;'Trunkerte data'!$E$427,'Trunkerte data'!$E$427,IF(Indikatorer!E330&lt;'Trunkerte data'!$E$426,'Trunkerte data'!$E$426,Indikatorer!E330))</f>
        <v>0.17340590979782267</v>
      </c>
    </row>
    <row r="331" spans="1:5" x14ac:dyDescent="0.25">
      <c r="A331">
        <v>329</v>
      </c>
      <c r="B331" t="s">
        <v>441</v>
      </c>
      <c r="C331" s="2">
        <f>IF(Indikatorer!C331&gt;'Trunkerte data'!$C$427,'Trunkerte data'!$C$427,IF(Indikatorer!C331&lt;'Trunkerte data'!$C$426,'Trunkerte data'!$C$426,Indikatorer!C331))</f>
        <v>467</v>
      </c>
      <c r="D331" s="28">
        <f>IF(Indikatorer!D331&gt;'Trunkerte data'!$D$427,'Trunkerte data'!$D$427,IF(Indikatorer!D331&lt;'Trunkerte data'!$D$426,'Trunkerte data'!$D$426,Indikatorer!D331))</f>
        <v>-0.1179775280898876</v>
      </c>
      <c r="E331" s="28">
        <f>IF(Indikatorer!E331&gt;'Trunkerte data'!$E$427,'Trunkerte data'!$E$427,IF(Indikatorer!E331&lt;'Trunkerte data'!$E$426,'Trunkerte data'!$E$426,Indikatorer!E331))</f>
        <v>-2.1645021645021689E-2</v>
      </c>
    </row>
    <row r="332" spans="1:5" x14ac:dyDescent="0.25">
      <c r="A332">
        <v>330</v>
      </c>
      <c r="B332" t="s">
        <v>442</v>
      </c>
      <c r="C332" s="2">
        <f>IF(Indikatorer!C332&gt;'Trunkerte data'!$C$427,'Trunkerte data'!$C$427,IF(Indikatorer!C332&lt;'Trunkerte data'!$C$426,'Trunkerte data'!$C$426,Indikatorer!C332))</f>
        <v>373</v>
      </c>
      <c r="D332" s="28">
        <f>IF(Indikatorer!D332&gt;'Trunkerte data'!$D$427,'Trunkerte data'!$D$427,IF(Indikatorer!D332&lt;'Trunkerte data'!$D$426,'Trunkerte data'!$D$426,Indikatorer!D332))</f>
        <v>-6.6780821917808209E-2</v>
      </c>
      <c r="E332" s="28">
        <f>IF(Indikatorer!E332&gt;'Trunkerte data'!$E$427,'Trunkerte data'!$E$427,IF(Indikatorer!E332&lt;'Trunkerte data'!$E$426,'Trunkerte data'!$E$426,Indikatorer!E332))</f>
        <v>0.19908466819221959</v>
      </c>
    </row>
    <row r="333" spans="1:5" x14ac:dyDescent="0.25">
      <c r="A333">
        <v>331</v>
      </c>
      <c r="B333" t="s">
        <v>443</v>
      </c>
      <c r="C333" s="2">
        <f>IF(Indikatorer!C333&gt;'Trunkerte data'!$C$427,'Trunkerte data'!$C$427,IF(Indikatorer!C333&lt;'Trunkerte data'!$C$426,'Trunkerte data'!$C$426,Indikatorer!C333))</f>
        <v>598</v>
      </c>
      <c r="D333" s="28">
        <f>IF(Indikatorer!D333&gt;'Trunkerte data'!$D$427,'Trunkerte data'!$D$427,IF(Indikatorer!D333&lt;'Trunkerte data'!$D$426,'Trunkerte data'!$D$426,Indikatorer!D333))</f>
        <v>9.9278427469519759E-2</v>
      </c>
      <c r="E333" s="28">
        <f>IF(Indikatorer!E333&gt;'Trunkerte data'!$E$427,'Trunkerte data'!$E$427,IF(Indikatorer!E333&lt;'Trunkerte data'!$E$426,'Trunkerte data'!$E$426,Indikatorer!E333))</f>
        <v>0.13743218806509949</v>
      </c>
    </row>
    <row r="334" spans="1:5" x14ac:dyDescent="0.25">
      <c r="A334">
        <v>332</v>
      </c>
      <c r="B334" t="s">
        <v>444</v>
      </c>
      <c r="C334" s="2">
        <f>IF(Indikatorer!C334&gt;'Trunkerte data'!$C$427,'Trunkerte data'!$C$427,IF(Indikatorer!C334&lt;'Trunkerte data'!$C$426,'Trunkerte data'!$C$426,Indikatorer!C334))</f>
        <v>534</v>
      </c>
      <c r="D334" s="28">
        <f>IF(Indikatorer!D334&gt;'Trunkerte data'!$D$427,'Trunkerte data'!$D$427,IF(Indikatorer!D334&lt;'Trunkerte data'!$D$426,'Trunkerte data'!$D$426,Indikatorer!D334))</f>
        <v>1.2812931204415623E-2</v>
      </c>
      <c r="E334" s="28">
        <f>IF(Indikatorer!E334&gt;'Trunkerte data'!$E$427,'Trunkerte data'!$E$427,IF(Indikatorer!E334&lt;'Trunkerte data'!$E$426,'Trunkerte data'!$E$426,Indikatorer!E334))</f>
        <v>4.8395581273014132E-2</v>
      </c>
    </row>
    <row r="335" spans="1:5" x14ac:dyDescent="0.25">
      <c r="A335">
        <v>333</v>
      </c>
      <c r="B335" t="s">
        <v>445</v>
      </c>
      <c r="C335" s="2">
        <f>IF(Indikatorer!C335&gt;'Trunkerte data'!$C$427,'Trunkerte data'!$C$427,IF(Indikatorer!C335&lt;'Trunkerte data'!$C$426,'Trunkerte data'!$C$426,Indikatorer!C335))</f>
        <v>375</v>
      </c>
      <c r="D335" s="28">
        <f>IF(Indikatorer!D335&gt;'Trunkerte data'!$D$427,'Trunkerte data'!$D$427,IF(Indikatorer!D335&lt;'Trunkerte data'!$D$426,'Trunkerte data'!$D$426,Indikatorer!D335))</f>
        <v>1.7152658662091813E-3</v>
      </c>
      <c r="E335" s="28">
        <f>IF(Indikatorer!E335&gt;'Trunkerte data'!$E$427,'Trunkerte data'!$E$427,IF(Indikatorer!E335&lt;'Trunkerte data'!$E$426,'Trunkerte data'!$E$426,Indikatorer!E335))</f>
        <v>-7.1146245059288571E-2</v>
      </c>
    </row>
    <row r="336" spans="1:5" x14ac:dyDescent="0.25">
      <c r="A336">
        <v>334</v>
      </c>
      <c r="B336" t="s">
        <v>446</v>
      </c>
      <c r="C336" s="2">
        <f>IF(Indikatorer!C336&gt;'Trunkerte data'!$C$427,'Trunkerte data'!$C$427,IF(Indikatorer!C336&lt;'Trunkerte data'!$C$426,'Trunkerte data'!$C$426,Indikatorer!C336))</f>
        <v>657</v>
      </c>
      <c r="D336" s="28">
        <f>IF(Indikatorer!D336&gt;'Trunkerte data'!$D$427,'Trunkerte data'!$D$427,IF(Indikatorer!D336&lt;'Trunkerte data'!$D$426,'Trunkerte data'!$D$426,Indikatorer!D336))</f>
        <v>8.8313217544899736E-4</v>
      </c>
      <c r="E336" s="28">
        <f>IF(Indikatorer!E336&gt;'Trunkerte data'!$E$427,'Trunkerte data'!$E$427,IF(Indikatorer!E336&lt;'Trunkerte data'!$E$426,'Trunkerte data'!$E$426,Indikatorer!E336))</f>
        <v>1.0492700729926918E-2</v>
      </c>
    </row>
    <row r="337" spans="1:5" x14ac:dyDescent="0.25">
      <c r="A337">
        <v>335</v>
      </c>
      <c r="B337" t="s">
        <v>447</v>
      </c>
      <c r="C337" s="2">
        <f>IF(Indikatorer!C337&gt;'Trunkerte data'!$C$427,'Trunkerte data'!$C$427,IF(Indikatorer!C337&lt;'Trunkerte data'!$C$426,'Trunkerte data'!$C$426,Indikatorer!C337))</f>
        <v>583</v>
      </c>
      <c r="D337" s="28">
        <f>IF(Indikatorer!D337&gt;'Trunkerte data'!$D$427,'Trunkerte data'!$D$427,IF(Indikatorer!D337&lt;'Trunkerte data'!$D$426,'Trunkerte data'!$D$426,Indikatorer!D337))</f>
        <v>2.619289340101516E-2</v>
      </c>
      <c r="E337" s="28">
        <f>IF(Indikatorer!E337&gt;'Trunkerte data'!$E$427,'Trunkerte data'!$E$427,IF(Indikatorer!E337&lt;'Trunkerte data'!$E$426,'Trunkerte data'!$E$426,Indikatorer!E337))</f>
        <v>-2.2737927801218971E-2</v>
      </c>
    </row>
    <row r="338" spans="1:5" x14ac:dyDescent="0.25">
      <c r="A338">
        <v>336</v>
      </c>
      <c r="B338" t="s">
        <v>286</v>
      </c>
      <c r="C338" s="2">
        <f>IF(Indikatorer!C338&gt;'Trunkerte data'!$C$427,'Trunkerte data'!$C$427,IF(Indikatorer!C338&lt;'Trunkerte data'!$C$426,'Trunkerte data'!$C$426,Indikatorer!C338))</f>
        <v>795</v>
      </c>
      <c r="D338" s="28">
        <f>IF(Indikatorer!D338&gt;'Trunkerte data'!$D$427,'Trunkerte data'!$D$427,IF(Indikatorer!D338&lt;'Trunkerte data'!$D$426,'Trunkerte data'!$D$426,Indikatorer!D338))</f>
        <v>0.11951727921009336</v>
      </c>
      <c r="E338" s="28">
        <f>IF(Indikatorer!E338&gt;'Trunkerte data'!$E$427,'Trunkerte data'!$E$427,IF(Indikatorer!E338&lt;'Trunkerte data'!$E$426,'Trunkerte data'!$E$426,Indikatorer!E338))</f>
        <v>8.2299581330438798E-2</v>
      </c>
    </row>
    <row r="339" spans="1:5" x14ac:dyDescent="0.25">
      <c r="A339">
        <v>337</v>
      </c>
      <c r="B339" t="s">
        <v>287</v>
      </c>
      <c r="C339" s="2">
        <f>IF(Indikatorer!C339&gt;'Trunkerte data'!$C$427,'Trunkerte data'!$C$427,IF(Indikatorer!C339&lt;'Trunkerte data'!$C$426,'Trunkerte data'!$C$426,Indikatorer!C339))</f>
        <v>708</v>
      </c>
      <c r="D339" s="28">
        <f>IF(Indikatorer!D339&gt;'Trunkerte data'!$D$427,'Trunkerte data'!$D$427,IF(Indikatorer!D339&lt;'Trunkerte data'!$D$426,'Trunkerte data'!$D$426,Indikatorer!D339))</f>
        <v>2.4862029397300756E-2</v>
      </c>
      <c r="E339" s="28">
        <f>IF(Indikatorer!E339&gt;'Trunkerte data'!$E$427,'Trunkerte data'!$E$427,IF(Indikatorer!E339&lt;'Trunkerte data'!$E$426,'Trunkerte data'!$E$426,Indikatorer!E339))</f>
        <v>4.6124206708975546E-2</v>
      </c>
    </row>
    <row r="340" spans="1:5" x14ac:dyDescent="0.25">
      <c r="A340">
        <v>338</v>
      </c>
      <c r="B340" t="s">
        <v>288</v>
      </c>
      <c r="C340" s="2">
        <f>IF(Indikatorer!C340&gt;'Trunkerte data'!$C$427,'Trunkerte data'!$C$427,IF(Indikatorer!C340&lt;'Trunkerte data'!$C$426,'Trunkerte data'!$C$426,Indikatorer!C340))</f>
        <v>400</v>
      </c>
      <c r="D340" s="28">
        <f>IF(Indikatorer!D340&gt;'Trunkerte data'!$D$427,'Trunkerte data'!$D$427,IF(Indikatorer!D340&lt;'Trunkerte data'!$D$426,'Trunkerte data'!$D$426,Indikatorer!D340))</f>
        <v>-0.12943262411347523</v>
      </c>
      <c r="E340" s="28">
        <f>IF(Indikatorer!E340&gt;'Trunkerte data'!$E$427,'Trunkerte data'!$E$427,IF(Indikatorer!E340&lt;'Trunkerte data'!$E$426,'Trunkerte data'!$E$426,Indikatorer!E340))</f>
        <v>-0.26706328953136199</v>
      </c>
    </row>
    <row r="341" spans="1:5" x14ac:dyDescent="0.25">
      <c r="A341">
        <v>339</v>
      </c>
      <c r="B341" t="s">
        <v>289</v>
      </c>
      <c r="C341" s="2">
        <f>IF(Indikatorer!C341&gt;'Trunkerte data'!$C$427,'Trunkerte data'!$C$427,IF(Indikatorer!C341&lt;'Trunkerte data'!$C$426,'Trunkerte data'!$C$426,Indikatorer!C341))</f>
        <v>509</v>
      </c>
      <c r="D341" s="28">
        <f>IF(Indikatorer!D341&gt;'Trunkerte data'!$D$427,'Trunkerte data'!$D$427,IF(Indikatorer!D341&lt;'Trunkerte data'!$D$426,'Trunkerte data'!$D$426,Indikatorer!D341))</f>
        <v>0</v>
      </c>
      <c r="E341" s="28">
        <f>IF(Indikatorer!E341&gt;'Trunkerte data'!$E$427,'Trunkerte data'!$E$427,IF(Indikatorer!E341&lt;'Trunkerte data'!$E$426,'Trunkerte data'!$E$426,Indikatorer!E341))</f>
        <v>-5.4871220604703286E-2</v>
      </c>
    </row>
    <row r="342" spans="1:5" x14ac:dyDescent="0.25">
      <c r="A342">
        <v>340</v>
      </c>
      <c r="B342" t="s">
        <v>290</v>
      </c>
      <c r="C342" s="2">
        <f>IF(Indikatorer!C342&gt;'Trunkerte data'!$C$427,'Trunkerte data'!$C$427,IF(Indikatorer!C342&lt;'Trunkerte data'!$C$426,'Trunkerte data'!$C$426,Indikatorer!C342))</f>
        <v>622</v>
      </c>
      <c r="D342" s="28">
        <f>IF(Indikatorer!D342&gt;'Trunkerte data'!$D$427,'Trunkerte data'!$D$427,IF(Indikatorer!D342&lt;'Trunkerte data'!$D$426,'Trunkerte data'!$D$426,Indikatorer!D342))</f>
        <v>5.4054054054053946E-2</v>
      </c>
      <c r="E342" s="28">
        <f>IF(Indikatorer!E342&gt;'Trunkerte data'!$E$427,'Trunkerte data'!$E$427,IF(Indikatorer!E342&lt;'Trunkerte data'!$E$426,'Trunkerte data'!$E$426,Indikatorer!E342))</f>
        <v>4.037005887300249E-2</v>
      </c>
    </row>
    <row r="343" spans="1:5" x14ac:dyDescent="0.25">
      <c r="A343">
        <v>341</v>
      </c>
      <c r="B343" t="s">
        <v>291</v>
      </c>
      <c r="C343" s="2">
        <f>IF(Indikatorer!C343&gt;'Trunkerte data'!$C$427,'Trunkerte data'!$C$427,IF(Indikatorer!C343&lt;'Trunkerte data'!$C$426,'Trunkerte data'!$C$426,Indikatorer!C343))</f>
        <v>389</v>
      </c>
      <c r="D343" s="28">
        <f>IF(Indikatorer!D343&gt;'Trunkerte data'!$D$427,'Trunkerte data'!$D$427,IF(Indikatorer!D343&lt;'Trunkerte data'!$D$426,'Trunkerte data'!$D$426,Indikatorer!D343))</f>
        <v>-5.0038491147036179E-2</v>
      </c>
      <c r="E343" s="28">
        <f>IF(Indikatorer!E343&gt;'Trunkerte data'!$E$427,'Trunkerte data'!$E$427,IF(Indikatorer!E343&lt;'Trunkerte data'!$E$426,'Trunkerte data'!$E$426,Indikatorer!E343))</f>
        <v>-9.61145194274029E-2</v>
      </c>
    </row>
    <row r="344" spans="1:5" x14ac:dyDescent="0.25">
      <c r="A344">
        <v>342</v>
      </c>
      <c r="B344" t="s">
        <v>292</v>
      </c>
      <c r="C344" s="2">
        <f>IF(Indikatorer!C344&gt;'Trunkerte data'!$C$427,'Trunkerte data'!$C$427,IF(Indikatorer!C344&lt;'Trunkerte data'!$C$426,'Trunkerte data'!$C$426,Indikatorer!C344))</f>
        <v>362</v>
      </c>
      <c r="D344" s="28">
        <f>IF(Indikatorer!D344&gt;'Trunkerte data'!$D$427,'Trunkerte data'!$D$427,IF(Indikatorer!D344&lt;'Trunkerte data'!$D$426,'Trunkerte data'!$D$426,Indikatorer!D344))</f>
        <v>4.7619047619047672E-2</v>
      </c>
      <c r="E344" s="28">
        <f>IF(Indikatorer!E344&gt;'Trunkerte data'!$E$427,'Trunkerte data'!$E$427,IF(Indikatorer!E344&lt;'Trunkerte data'!$E$426,'Trunkerte data'!$E$426,Indikatorer!E344))</f>
        <v>2.659574468085113E-2</v>
      </c>
    </row>
    <row r="345" spans="1:5" x14ac:dyDescent="0.25">
      <c r="A345">
        <v>343</v>
      </c>
      <c r="B345" t="s">
        <v>293</v>
      </c>
      <c r="C345" s="2">
        <f>IF(Indikatorer!C345&gt;'Trunkerte data'!$C$427,'Trunkerte data'!$C$427,IF(Indikatorer!C345&lt;'Trunkerte data'!$C$426,'Trunkerte data'!$C$426,Indikatorer!C345))</f>
        <v>468</v>
      </c>
      <c r="D345" s="28">
        <f>IF(Indikatorer!D345&gt;'Trunkerte data'!$D$427,'Trunkerte data'!$D$427,IF(Indikatorer!D345&lt;'Trunkerte data'!$D$426,'Trunkerte data'!$D$426,Indikatorer!D345))</f>
        <v>6.3020214030915511E-2</v>
      </c>
      <c r="E345" s="28">
        <f>IF(Indikatorer!E345&gt;'Trunkerte data'!$E$427,'Trunkerte data'!$E$427,IF(Indikatorer!E345&lt;'Trunkerte data'!$E$426,'Trunkerte data'!$E$426,Indikatorer!E345))</f>
        <v>1.2077294685990392E-2</v>
      </c>
    </row>
    <row r="346" spans="1:5" x14ac:dyDescent="0.25">
      <c r="A346">
        <v>344</v>
      </c>
      <c r="B346" t="s">
        <v>294</v>
      </c>
      <c r="C346" s="2">
        <f>IF(Indikatorer!C346&gt;'Trunkerte data'!$C$427,'Trunkerte data'!$C$427,IF(Indikatorer!C346&lt;'Trunkerte data'!$C$426,'Trunkerte data'!$C$426,Indikatorer!C346))</f>
        <v>648</v>
      </c>
      <c r="D346" s="28">
        <f>IF(Indikatorer!D346&gt;'Trunkerte data'!$D$427,'Trunkerte data'!$D$427,IF(Indikatorer!D346&lt;'Trunkerte data'!$D$426,'Trunkerte data'!$D$426,Indikatorer!D346))</f>
        <v>2.8096885813148731E-2</v>
      </c>
      <c r="E346" s="28">
        <f>IF(Indikatorer!E346&gt;'Trunkerte data'!$E$427,'Trunkerte data'!$E$427,IF(Indikatorer!E346&lt;'Trunkerte data'!$E$426,'Trunkerte data'!$E$426,Indikatorer!E346))</f>
        <v>9.5997760985166547E-2</v>
      </c>
    </row>
    <row r="347" spans="1:5" x14ac:dyDescent="0.25">
      <c r="A347">
        <v>345</v>
      </c>
      <c r="B347" t="s">
        <v>295</v>
      </c>
      <c r="C347" s="2">
        <f>IF(Indikatorer!C347&gt;'Trunkerte data'!$C$427,'Trunkerte data'!$C$427,IF(Indikatorer!C347&lt;'Trunkerte data'!$C$426,'Trunkerte data'!$C$426,Indikatorer!C347))</f>
        <v>547</v>
      </c>
      <c r="D347" s="28">
        <f>IF(Indikatorer!D347&gt;'Trunkerte data'!$D$427,'Trunkerte data'!$D$427,IF(Indikatorer!D347&lt;'Trunkerte data'!$D$426,'Trunkerte data'!$D$426,Indikatorer!D347))</f>
        <v>7.30098916627413E-2</v>
      </c>
      <c r="E347" s="28">
        <f>IF(Indikatorer!E347&gt;'Trunkerte data'!$E$427,'Trunkerte data'!$E$427,IF(Indikatorer!E347&lt;'Trunkerte data'!$E$426,'Trunkerte data'!$E$426,Indikatorer!E347))</f>
        <v>-0.10803324099722988</v>
      </c>
    </row>
    <row r="348" spans="1:5" x14ac:dyDescent="0.25">
      <c r="A348">
        <v>346</v>
      </c>
      <c r="B348" t="s">
        <v>296</v>
      </c>
      <c r="C348" s="2">
        <f>IF(Indikatorer!C348&gt;'Trunkerte data'!$C$427,'Trunkerte data'!$C$427,IF(Indikatorer!C348&lt;'Trunkerte data'!$C$426,'Trunkerte data'!$C$426,Indikatorer!C348))</f>
        <v>699</v>
      </c>
      <c r="D348" s="28">
        <f>IF(Indikatorer!D348&gt;'Trunkerte data'!$D$427,'Trunkerte data'!$D$427,IF(Indikatorer!D348&lt;'Trunkerte data'!$D$426,'Trunkerte data'!$D$426,Indikatorer!D348))</f>
        <v>-7.8107729717780128E-3</v>
      </c>
      <c r="E348" s="28">
        <f>IF(Indikatorer!E348&gt;'Trunkerte data'!$E$427,'Trunkerte data'!$E$427,IF(Indikatorer!E348&lt;'Trunkerte data'!$E$426,'Trunkerte data'!$E$426,Indikatorer!E348))</f>
        <v>3.2679738562091609E-2</v>
      </c>
    </row>
    <row r="349" spans="1:5" x14ac:dyDescent="0.25">
      <c r="A349">
        <v>347</v>
      </c>
      <c r="B349" t="s">
        <v>297</v>
      </c>
      <c r="C349" s="2">
        <f>IF(Indikatorer!C349&gt;'Trunkerte data'!$C$427,'Trunkerte data'!$C$427,IF(Indikatorer!C349&lt;'Trunkerte data'!$C$426,'Trunkerte data'!$C$426,Indikatorer!C349))</f>
        <v>487</v>
      </c>
      <c r="D349" s="28">
        <f>IF(Indikatorer!D349&gt;'Trunkerte data'!$D$427,'Trunkerte data'!$D$427,IF(Indikatorer!D349&lt;'Trunkerte data'!$D$426,'Trunkerte data'!$D$426,Indikatorer!D349))</f>
        <v>-4.6103896103896091E-2</v>
      </c>
      <c r="E349" s="28">
        <f>IF(Indikatorer!E349&gt;'Trunkerte data'!$E$427,'Trunkerte data'!$E$427,IF(Indikatorer!E349&lt;'Trunkerte data'!$E$426,'Trunkerte data'!$E$426,Indikatorer!E349))</f>
        <v>-2.3465703971119134E-2</v>
      </c>
    </row>
    <row r="350" spans="1:5" x14ac:dyDescent="0.25">
      <c r="A350">
        <v>348</v>
      </c>
      <c r="B350" t="s">
        <v>298</v>
      </c>
      <c r="C350" s="2">
        <f>IF(Indikatorer!C350&gt;'Trunkerte data'!$C$427,'Trunkerte data'!$C$427,IF(Indikatorer!C350&lt;'Trunkerte data'!$C$426,'Trunkerte data'!$C$426,Indikatorer!C350))</f>
        <v>429</v>
      </c>
      <c r="D350" s="28">
        <f>IF(Indikatorer!D350&gt;'Trunkerte data'!$D$427,'Trunkerte data'!$D$427,IF(Indikatorer!D350&lt;'Trunkerte data'!$D$426,'Trunkerte data'!$D$426,Indikatorer!D350))</f>
        <v>-4.5883940620782715E-2</v>
      </c>
      <c r="E350" s="28">
        <f>IF(Indikatorer!E350&gt;'Trunkerte data'!$E$427,'Trunkerte data'!$E$427,IF(Indikatorer!E350&lt;'Trunkerte data'!$E$426,'Trunkerte data'!$E$426,Indikatorer!E350))</f>
        <v>-8.6696562032884894E-2</v>
      </c>
    </row>
    <row r="351" spans="1:5" x14ac:dyDescent="0.25">
      <c r="A351">
        <v>349</v>
      </c>
      <c r="B351" t="s">
        <v>299</v>
      </c>
      <c r="C351" s="2">
        <f>IF(Indikatorer!C351&gt;'Trunkerte data'!$C$427,'Trunkerte data'!$C$427,IF(Indikatorer!C351&lt;'Trunkerte data'!$C$426,'Trunkerte data'!$C$426,Indikatorer!C351))</f>
        <v>405</v>
      </c>
      <c r="D351" s="28">
        <f>IF(Indikatorer!D351&gt;'Trunkerte data'!$D$427,'Trunkerte data'!$D$427,IF(Indikatorer!D351&lt;'Trunkerte data'!$D$426,'Trunkerte data'!$D$426,Indikatorer!D351))</f>
        <v>-5.3055742108797821E-2</v>
      </c>
      <c r="E351" s="28">
        <f>IF(Indikatorer!E351&gt;'Trunkerte data'!$E$427,'Trunkerte data'!$E$427,IF(Indikatorer!E351&lt;'Trunkerte data'!$E$426,'Trunkerte data'!$E$426,Indikatorer!E351))</f>
        <v>-7.5438596491228083E-2</v>
      </c>
    </row>
    <row r="352" spans="1:5" x14ac:dyDescent="0.25">
      <c r="A352">
        <v>350</v>
      </c>
      <c r="B352" t="s">
        <v>300</v>
      </c>
      <c r="C352" s="2">
        <f>IF(Indikatorer!C352&gt;'Trunkerte data'!$C$427,'Trunkerte data'!$C$427,IF(Indikatorer!C352&lt;'Trunkerte data'!$C$426,'Trunkerte data'!$C$426,Indikatorer!C352))</f>
        <v>501</v>
      </c>
      <c r="D352" s="28">
        <f>IF(Indikatorer!D352&gt;'Trunkerte data'!$D$427,'Trunkerte data'!$D$427,IF(Indikatorer!D352&lt;'Trunkerte data'!$D$426,'Trunkerte data'!$D$426,Indikatorer!D352))</f>
        <v>3.4346846846846857E-2</v>
      </c>
      <c r="E352" s="28">
        <f>IF(Indikatorer!E352&gt;'Trunkerte data'!$E$427,'Trunkerte data'!$E$427,IF(Indikatorer!E352&lt;'Trunkerte data'!$E$426,'Trunkerte data'!$E$426,Indikatorer!E352))</f>
        <v>1.5550239234449759E-2</v>
      </c>
    </row>
    <row r="353" spans="1:5" x14ac:dyDescent="0.25">
      <c r="A353">
        <v>351</v>
      </c>
      <c r="B353" t="s">
        <v>301</v>
      </c>
      <c r="C353" s="2">
        <f>IF(Indikatorer!C353&gt;'Trunkerte data'!$C$427,'Trunkerte data'!$C$427,IF(Indikatorer!C353&lt;'Trunkerte data'!$C$426,'Trunkerte data'!$C$426,Indikatorer!C353))</f>
        <v>570</v>
      </c>
      <c r="D353" s="28">
        <f>IF(Indikatorer!D353&gt;'Trunkerte data'!$D$427,'Trunkerte data'!$D$427,IF(Indikatorer!D353&lt;'Trunkerte data'!$D$426,'Trunkerte data'!$D$426,Indikatorer!D353))</f>
        <v>3.1042128603104846E-3</v>
      </c>
      <c r="E353" s="28">
        <f>IF(Indikatorer!E353&gt;'Trunkerte data'!$E$427,'Trunkerte data'!$E$427,IF(Indikatorer!E353&lt;'Trunkerte data'!$E$426,'Trunkerte data'!$E$426,Indikatorer!E353))</f>
        <v>0.15775401069518713</v>
      </c>
    </row>
    <row r="354" spans="1:5" x14ac:dyDescent="0.25">
      <c r="A354">
        <v>352</v>
      </c>
      <c r="B354" t="s">
        <v>302</v>
      </c>
      <c r="C354" s="2">
        <f>IF(Indikatorer!C354&gt;'Trunkerte data'!$C$427,'Trunkerte data'!$C$427,IF(Indikatorer!C354&lt;'Trunkerte data'!$C$426,'Trunkerte data'!$C$426,Indikatorer!C354))</f>
        <v>711</v>
      </c>
      <c r="D354" s="28">
        <f>IF(Indikatorer!D354&gt;'Trunkerte data'!$D$427,'Trunkerte data'!$D$427,IF(Indikatorer!D354&lt;'Trunkerte data'!$D$426,'Trunkerte data'!$D$426,Indikatorer!D354))</f>
        <v>3.616514489876943E-2</v>
      </c>
      <c r="E354" s="28">
        <f>IF(Indikatorer!E354&gt;'Trunkerte data'!$E$427,'Trunkerte data'!$E$427,IF(Indikatorer!E354&lt;'Trunkerte data'!$E$426,'Trunkerte data'!$E$426,Indikatorer!E354))</f>
        <v>0.10629178810217721</v>
      </c>
    </row>
    <row r="355" spans="1:5" x14ac:dyDescent="0.25">
      <c r="A355">
        <v>353</v>
      </c>
      <c r="B355" t="s">
        <v>303</v>
      </c>
      <c r="C355" s="2">
        <f>IF(Indikatorer!C355&gt;'Trunkerte data'!$C$427,'Trunkerte data'!$C$427,IF(Indikatorer!C355&lt;'Trunkerte data'!$C$426,'Trunkerte data'!$C$426,Indikatorer!C355))</f>
        <v>325</v>
      </c>
      <c r="D355" s="28">
        <f>IF(Indikatorer!D355&gt;'Trunkerte data'!$D$427,'Trunkerte data'!$D$427,IF(Indikatorer!D355&lt;'Trunkerte data'!$D$426,'Trunkerte data'!$D$426,Indikatorer!D355))</f>
        <v>-2.5380710659898442E-2</v>
      </c>
      <c r="E355" s="28">
        <f>IF(Indikatorer!E355&gt;'Trunkerte data'!$E$427,'Trunkerte data'!$E$427,IF(Indikatorer!E355&lt;'Trunkerte data'!$E$426,'Trunkerte data'!$E$426,Indikatorer!E355))</f>
        <v>1.7793594306049876E-2</v>
      </c>
    </row>
    <row r="356" spans="1:5" x14ac:dyDescent="0.25">
      <c r="A356">
        <v>354</v>
      </c>
      <c r="B356" t="s">
        <v>304</v>
      </c>
      <c r="C356" s="2">
        <f>IF(Indikatorer!C356&gt;'Trunkerte data'!$C$427,'Trunkerte data'!$C$427,IF(Indikatorer!C356&lt;'Trunkerte data'!$C$426,'Trunkerte data'!$C$426,Indikatorer!C356))</f>
        <v>338</v>
      </c>
      <c r="D356" s="28">
        <f>IF(Indikatorer!D356&gt;'Trunkerte data'!$D$427,'Trunkerte data'!$D$427,IF(Indikatorer!D356&lt;'Trunkerte data'!$D$426,'Trunkerte data'!$D$426,Indikatorer!D356))</f>
        <v>4.2600896860986559E-2</v>
      </c>
      <c r="E356" s="28">
        <f>IF(Indikatorer!E356&gt;'Trunkerte data'!$E$427,'Trunkerte data'!$E$427,IF(Indikatorer!E356&lt;'Trunkerte data'!$E$426,'Trunkerte data'!$E$426,Indikatorer!E356))</f>
        <v>6.7632850241545972E-2</v>
      </c>
    </row>
    <row r="357" spans="1:5" x14ac:dyDescent="0.25">
      <c r="A357">
        <v>355</v>
      </c>
      <c r="B357" t="s">
        <v>305</v>
      </c>
      <c r="C357" s="2">
        <f>IF(Indikatorer!C357&gt;'Trunkerte data'!$C$427,'Trunkerte data'!$C$427,IF(Indikatorer!C357&lt;'Trunkerte data'!$C$426,'Trunkerte data'!$C$426,Indikatorer!C357))</f>
        <v>328</v>
      </c>
      <c r="D357" s="28">
        <f>IF(Indikatorer!D357&gt;'Trunkerte data'!$D$427,'Trunkerte data'!$D$427,IF(Indikatorer!D357&lt;'Trunkerte data'!$D$426,'Trunkerte data'!$D$426,Indikatorer!D357))</f>
        <v>-5.6589724497393856E-2</v>
      </c>
      <c r="E357" s="28">
        <f>IF(Indikatorer!E357&gt;'Trunkerte data'!$E$427,'Trunkerte data'!$E$427,IF(Indikatorer!E357&lt;'Trunkerte data'!$E$426,'Trunkerte data'!$E$426,Indikatorer!E357))</f>
        <v>-0.15780730897009965</v>
      </c>
    </row>
    <row r="358" spans="1:5" x14ac:dyDescent="0.25">
      <c r="A358">
        <v>356</v>
      </c>
      <c r="B358" t="s">
        <v>306</v>
      </c>
      <c r="C358" s="2">
        <f>IF(Indikatorer!C358&gt;'Trunkerte data'!$C$427,'Trunkerte data'!$C$427,IF(Indikatorer!C358&lt;'Trunkerte data'!$C$426,'Trunkerte data'!$C$426,Indikatorer!C358))</f>
        <v>487</v>
      </c>
      <c r="D358" s="28">
        <f>IF(Indikatorer!D358&gt;'Trunkerte data'!$D$427,'Trunkerte data'!$D$427,IF(Indikatorer!D358&lt;'Trunkerte data'!$D$426,'Trunkerte data'!$D$426,Indikatorer!D358))</f>
        <v>-3.4218820351193169E-2</v>
      </c>
      <c r="E358" s="28">
        <f>IF(Indikatorer!E358&gt;'Trunkerte data'!$E$427,'Trunkerte data'!$E$427,IF(Indikatorer!E358&lt;'Trunkerte data'!$E$426,'Trunkerte data'!$E$426,Indikatorer!E358))</f>
        <v>-3.4809057113889819E-2</v>
      </c>
    </row>
    <row r="359" spans="1:5" x14ac:dyDescent="0.25">
      <c r="A359">
        <v>357</v>
      </c>
      <c r="B359" t="s">
        <v>307</v>
      </c>
      <c r="C359" s="2">
        <f>IF(Indikatorer!C359&gt;'Trunkerte data'!$C$427,'Trunkerte data'!$C$427,IF(Indikatorer!C359&lt;'Trunkerte data'!$C$426,'Trunkerte data'!$C$426,Indikatorer!C359))</f>
        <v>450</v>
      </c>
      <c r="D359" s="28">
        <f>IF(Indikatorer!D359&gt;'Trunkerte data'!$D$427,'Trunkerte data'!$D$427,IF(Indikatorer!D359&lt;'Trunkerte data'!$D$426,'Trunkerte data'!$D$426,Indikatorer!D359))</f>
        <v>-2.7390677558865928E-2</v>
      </c>
      <c r="E359" s="28">
        <f>IF(Indikatorer!E359&gt;'Trunkerte data'!$E$427,'Trunkerte data'!$E$427,IF(Indikatorer!E359&lt;'Trunkerte data'!$E$426,'Trunkerte data'!$E$426,Indikatorer!E359))</f>
        <v>2.6854219948849067E-2</v>
      </c>
    </row>
    <row r="360" spans="1:5" x14ac:dyDescent="0.25">
      <c r="A360">
        <v>358</v>
      </c>
      <c r="B360" t="s">
        <v>308</v>
      </c>
      <c r="C360" s="2">
        <f>IF(Indikatorer!C360&gt;'Trunkerte data'!$C$427,'Trunkerte data'!$C$427,IF(Indikatorer!C360&lt;'Trunkerte data'!$C$426,'Trunkerte data'!$C$426,Indikatorer!C360))</f>
        <v>415</v>
      </c>
      <c r="D360" s="28">
        <f>IF(Indikatorer!D360&gt;'Trunkerte data'!$D$427,'Trunkerte data'!$D$427,IF(Indikatorer!D360&lt;'Trunkerte data'!$D$426,'Trunkerte data'!$D$426,Indikatorer!D360))</f>
        <v>-9.1463414634146312E-2</v>
      </c>
      <c r="E360" s="28">
        <f>IF(Indikatorer!E360&gt;'Trunkerte data'!$E$427,'Trunkerte data'!$E$427,IF(Indikatorer!E360&lt;'Trunkerte data'!$E$426,'Trunkerte data'!$E$426,Indikatorer!E360))</f>
        <v>4.6620046620047262E-3</v>
      </c>
    </row>
    <row r="361" spans="1:5" x14ac:dyDescent="0.25">
      <c r="A361">
        <v>359</v>
      </c>
      <c r="B361" t="s">
        <v>309</v>
      </c>
      <c r="C361" s="2">
        <f>IF(Indikatorer!C361&gt;'Trunkerte data'!$C$427,'Trunkerte data'!$C$427,IF(Indikatorer!C361&lt;'Trunkerte data'!$C$426,'Trunkerte data'!$C$426,Indikatorer!C361))</f>
        <v>592</v>
      </c>
      <c r="D361" s="28">
        <f>IF(Indikatorer!D361&gt;'Trunkerte data'!$D$427,'Trunkerte data'!$D$427,IF(Indikatorer!D361&lt;'Trunkerte data'!$D$426,'Trunkerte data'!$D$426,Indikatorer!D361))</f>
        <v>2.9863481228669109E-3</v>
      </c>
      <c r="E361" s="28">
        <f>IF(Indikatorer!E361&gt;'Trunkerte data'!$E$427,'Trunkerte data'!$E$427,IF(Indikatorer!E361&lt;'Trunkerte data'!$E$426,'Trunkerte data'!$E$426,Indikatorer!E361))</f>
        <v>-9.5877277085332224E-4</v>
      </c>
    </row>
    <row r="362" spans="1:5" x14ac:dyDescent="0.25">
      <c r="A362">
        <v>360</v>
      </c>
      <c r="B362" t="s">
        <v>310</v>
      </c>
      <c r="C362" s="2">
        <f>IF(Indikatorer!C362&gt;'Trunkerte data'!$C$427,'Trunkerte data'!$C$427,IF(Indikatorer!C362&lt;'Trunkerte data'!$C$426,'Trunkerte data'!$C$426,Indikatorer!C362))</f>
        <v>677</v>
      </c>
      <c r="D362" s="28">
        <f>IF(Indikatorer!D362&gt;'Trunkerte data'!$D$427,'Trunkerte data'!$D$427,IF(Indikatorer!D362&lt;'Trunkerte data'!$D$426,'Trunkerte data'!$D$426,Indikatorer!D362))</f>
        <v>2.7892234548335892E-2</v>
      </c>
      <c r="E362" s="28">
        <f>IF(Indikatorer!E362&gt;'Trunkerte data'!$E$427,'Trunkerte data'!$E$427,IF(Indikatorer!E362&lt;'Trunkerte data'!$E$426,'Trunkerte data'!$E$426,Indikatorer!E362))</f>
        <v>0.14338028169014083</v>
      </c>
    </row>
    <row r="363" spans="1:5" x14ac:dyDescent="0.25">
      <c r="A363">
        <v>361</v>
      </c>
      <c r="B363" t="s">
        <v>311</v>
      </c>
      <c r="C363" s="2">
        <f>IF(Indikatorer!C363&gt;'Trunkerte data'!$C$427,'Trunkerte data'!$C$427,IF(Indikatorer!C363&lt;'Trunkerte data'!$C$426,'Trunkerte data'!$C$426,Indikatorer!C363))</f>
        <v>547</v>
      </c>
      <c r="D363" s="28">
        <f>IF(Indikatorer!D363&gt;'Trunkerte data'!$D$427,'Trunkerte data'!$D$427,IF(Indikatorer!D363&lt;'Trunkerte data'!$D$426,'Trunkerte data'!$D$426,Indikatorer!D363))</f>
        <v>-6.0460652591170838E-2</v>
      </c>
      <c r="E363" s="28">
        <f>IF(Indikatorer!E363&gt;'Trunkerte data'!$E$427,'Trunkerte data'!$E$427,IF(Indikatorer!E363&lt;'Trunkerte data'!$E$426,'Trunkerte data'!$E$426,Indikatorer!E363))</f>
        <v>4.1763341067285298E-2</v>
      </c>
    </row>
    <row r="364" spans="1:5" x14ac:dyDescent="0.25">
      <c r="A364">
        <v>362</v>
      </c>
      <c r="B364" t="s">
        <v>312</v>
      </c>
      <c r="C364" s="2">
        <f>IF(Indikatorer!C364&gt;'Trunkerte data'!$C$427,'Trunkerte data'!$C$427,IF(Indikatorer!C364&lt;'Trunkerte data'!$C$426,'Trunkerte data'!$C$426,Indikatorer!C364))</f>
        <v>403</v>
      </c>
      <c r="D364" s="28">
        <f>IF(Indikatorer!D364&gt;'Trunkerte data'!$D$427,'Trunkerte data'!$D$427,IF(Indikatorer!D364&lt;'Trunkerte data'!$D$426,'Trunkerte data'!$D$426,Indikatorer!D364))</f>
        <v>-5.1119402985074669E-2</v>
      </c>
      <c r="E364" s="28">
        <f>IF(Indikatorer!E364&gt;'Trunkerte data'!$E$427,'Trunkerte data'!$E$427,IF(Indikatorer!E364&lt;'Trunkerte data'!$E$426,'Trunkerte data'!$E$426,Indikatorer!E364))</f>
        <v>0.109375</v>
      </c>
    </row>
    <row r="365" spans="1:5" x14ac:dyDescent="0.25">
      <c r="A365">
        <v>363</v>
      </c>
      <c r="B365" t="s">
        <v>313</v>
      </c>
      <c r="C365" s="2">
        <f>IF(Indikatorer!C365&gt;'Trunkerte data'!$C$427,'Trunkerte data'!$C$427,IF(Indikatorer!C365&lt;'Trunkerte data'!$C$426,'Trunkerte data'!$C$426,Indikatorer!C365))</f>
        <v>415</v>
      </c>
      <c r="D365" s="28">
        <f>IF(Indikatorer!D365&gt;'Trunkerte data'!$D$427,'Trunkerte data'!$D$427,IF(Indikatorer!D365&lt;'Trunkerte data'!$D$426,'Trunkerte data'!$D$426,Indikatorer!D365))</f>
        <v>2.2021456804065531E-2</v>
      </c>
      <c r="E365" s="28">
        <f>IF(Indikatorer!E365&gt;'Trunkerte data'!$E$427,'Trunkerte data'!$E$427,IF(Indikatorer!E365&lt;'Trunkerte data'!$E$426,'Trunkerte data'!$E$426,Indikatorer!E365))</f>
        <v>3.8809831824062169E-2</v>
      </c>
    </row>
    <row r="366" spans="1:5" x14ac:dyDescent="0.25">
      <c r="A366">
        <v>364</v>
      </c>
      <c r="B366" t="s">
        <v>314</v>
      </c>
      <c r="C366" s="2">
        <f>IF(Indikatorer!C366&gt;'Trunkerte data'!$C$427,'Trunkerte data'!$C$427,IF(Indikatorer!C366&lt;'Trunkerte data'!$C$426,'Trunkerte data'!$C$426,Indikatorer!C366))</f>
        <v>408</v>
      </c>
      <c r="D366" s="28">
        <f>IF(Indikatorer!D366&gt;'Trunkerte data'!$D$427,'Trunkerte data'!$D$427,IF(Indikatorer!D366&lt;'Trunkerte data'!$D$426,'Trunkerte data'!$D$426,Indikatorer!D366))</f>
        <v>-4.4834307992202782E-2</v>
      </c>
      <c r="E366" s="28">
        <f>IF(Indikatorer!E366&gt;'Trunkerte data'!$E$427,'Trunkerte data'!$E$427,IF(Indikatorer!E366&lt;'Trunkerte data'!$E$426,'Trunkerte data'!$E$426,Indikatorer!E366))</f>
        <v>-6.7484662576687171E-2</v>
      </c>
    </row>
    <row r="367" spans="1:5" x14ac:dyDescent="0.25">
      <c r="A367">
        <v>365</v>
      </c>
      <c r="B367" t="s">
        <v>315</v>
      </c>
      <c r="C367" s="2">
        <f>IF(Indikatorer!C367&gt;'Trunkerte data'!$C$427,'Trunkerte data'!$C$427,IF(Indikatorer!C367&lt;'Trunkerte data'!$C$426,'Trunkerte data'!$C$426,Indikatorer!C367))</f>
        <v>514</v>
      </c>
      <c r="D367" s="28">
        <f>IF(Indikatorer!D367&gt;'Trunkerte data'!$D$427,'Trunkerte data'!$D$427,IF(Indikatorer!D367&lt;'Trunkerte data'!$D$426,'Trunkerte data'!$D$426,Indikatorer!D367))</f>
        <v>-5.4497120070890581E-2</v>
      </c>
      <c r="E367" s="28">
        <f>IF(Indikatorer!E367&gt;'Trunkerte data'!$E$427,'Trunkerte data'!$E$427,IF(Indikatorer!E367&lt;'Trunkerte data'!$E$426,'Trunkerte data'!$E$426,Indikatorer!E367))</f>
        <v>-5.144694533762062E-2</v>
      </c>
    </row>
    <row r="368" spans="1:5" x14ac:dyDescent="0.25">
      <c r="A368">
        <v>366</v>
      </c>
      <c r="B368" t="s">
        <v>316</v>
      </c>
      <c r="C368" s="2">
        <f>IF(Indikatorer!C368&gt;'Trunkerte data'!$C$427,'Trunkerte data'!$C$427,IF(Indikatorer!C368&lt;'Trunkerte data'!$C$426,'Trunkerte data'!$C$426,Indikatorer!C368))</f>
        <v>494</v>
      </c>
      <c r="D368" s="28">
        <f>IF(Indikatorer!D368&gt;'Trunkerte data'!$D$427,'Trunkerte data'!$D$427,IF(Indikatorer!D368&lt;'Trunkerte data'!$D$426,'Trunkerte data'!$D$426,Indikatorer!D368))</f>
        <v>-7.3964497041420163E-2</v>
      </c>
      <c r="E368" s="28">
        <f>IF(Indikatorer!E368&gt;'Trunkerte data'!$E$427,'Trunkerte data'!$E$427,IF(Indikatorer!E368&lt;'Trunkerte data'!$E$426,'Trunkerte data'!$E$426,Indikatorer!E368))</f>
        <v>1.7467248908296984E-2</v>
      </c>
    </row>
    <row r="369" spans="1:5" x14ac:dyDescent="0.25">
      <c r="A369">
        <v>367</v>
      </c>
      <c r="B369" t="s">
        <v>317</v>
      </c>
      <c r="C369" s="2">
        <f>IF(Indikatorer!C369&gt;'Trunkerte data'!$C$427,'Trunkerte data'!$C$427,IF(Indikatorer!C369&lt;'Trunkerte data'!$C$426,'Trunkerte data'!$C$426,Indikatorer!C369))</f>
        <v>534</v>
      </c>
      <c r="D369" s="28">
        <f>IF(Indikatorer!D369&gt;'Trunkerte data'!$D$427,'Trunkerte data'!$D$427,IF(Indikatorer!D369&lt;'Trunkerte data'!$D$426,'Trunkerte data'!$D$426,Indikatorer!D369))</f>
        <v>3.0124908155767738E-2</v>
      </c>
      <c r="E369" s="28">
        <f>IF(Indikatorer!E369&gt;'Trunkerte data'!$E$427,'Trunkerte data'!$E$427,IF(Indikatorer!E369&lt;'Trunkerte data'!$E$426,'Trunkerte data'!$E$426,Indikatorer!E369))</f>
        <v>-4.587155963302747E-2</v>
      </c>
    </row>
    <row r="370" spans="1:5" x14ac:dyDescent="0.25">
      <c r="A370">
        <v>368</v>
      </c>
      <c r="B370" t="s">
        <v>318</v>
      </c>
      <c r="C370" s="2">
        <f>IF(Indikatorer!C370&gt;'Trunkerte data'!$C$427,'Trunkerte data'!$C$427,IF(Indikatorer!C370&lt;'Trunkerte data'!$C$426,'Trunkerte data'!$C$426,Indikatorer!C370))</f>
        <v>521</v>
      </c>
      <c r="D370" s="28">
        <f>IF(Indikatorer!D370&gt;'Trunkerte data'!$D$427,'Trunkerte data'!$D$427,IF(Indikatorer!D370&lt;'Trunkerte data'!$D$426,'Trunkerte data'!$D$426,Indikatorer!D370))</f>
        <v>-4.8435171385991072E-2</v>
      </c>
      <c r="E370" s="28">
        <f>IF(Indikatorer!E370&gt;'Trunkerte data'!$E$427,'Trunkerte data'!$E$427,IF(Indikatorer!E370&lt;'Trunkerte data'!$E$426,'Trunkerte data'!$E$426,Indikatorer!E370))</f>
        <v>-0.15752625437572931</v>
      </c>
    </row>
    <row r="371" spans="1:5" x14ac:dyDescent="0.25">
      <c r="A371">
        <v>369</v>
      </c>
      <c r="B371" t="s">
        <v>319</v>
      </c>
      <c r="C371" s="2">
        <f>IF(Indikatorer!C371&gt;'Trunkerte data'!$C$427,'Trunkerte data'!$C$427,IF(Indikatorer!C371&lt;'Trunkerte data'!$C$426,'Trunkerte data'!$C$426,Indikatorer!C371))</f>
        <v>373</v>
      </c>
      <c r="D371" s="28">
        <f>IF(Indikatorer!D371&gt;'Trunkerte data'!$D$427,'Trunkerte data'!$D$427,IF(Indikatorer!D371&lt;'Trunkerte data'!$D$426,'Trunkerte data'!$D$426,Indikatorer!D371))</f>
        <v>-9.4754653130287636E-2</v>
      </c>
      <c r="E371" s="28">
        <f>IF(Indikatorer!E371&gt;'Trunkerte data'!$E$427,'Trunkerte data'!$E$427,IF(Indikatorer!E371&lt;'Trunkerte data'!$E$426,'Trunkerte data'!$E$426,Indikatorer!E371))</f>
        <v>-0.22653721682847894</v>
      </c>
    </row>
    <row r="372" spans="1:5" x14ac:dyDescent="0.25">
      <c r="A372">
        <v>370</v>
      </c>
      <c r="B372" t="s">
        <v>320</v>
      </c>
      <c r="C372" s="2">
        <f>IF(Indikatorer!C372&gt;'Trunkerte data'!$C$427,'Trunkerte data'!$C$427,IF(Indikatorer!C372&lt;'Trunkerte data'!$C$426,'Trunkerte data'!$C$426,Indikatorer!C372))</f>
        <v>386</v>
      </c>
      <c r="D372" s="28">
        <f>IF(Indikatorer!D372&gt;'Trunkerte data'!$D$427,'Trunkerte data'!$D$427,IF(Indikatorer!D372&lt;'Trunkerte data'!$D$426,'Trunkerte data'!$D$426,Indikatorer!D372))</f>
        <v>-5.3475935828877219E-3</v>
      </c>
      <c r="E372" s="28">
        <f>IF(Indikatorer!E372&gt;'Trunkerte data'!$E$427,'Trunkerte data'!$E$427,IF(Indikatorer!E372&lt;'Trunkerte data'!$E$426,'Trunkerte data'!$E$426,Indikatorer!E372))</f>
        <v>2.8653295128939771E-3</v>
      </c>
    </row>
    <row r="373" spans="1:5" x14ac:dyDescent="0.25">
      <c r="A373">
        <v>371</v>
      </c>
      <c r="B373" t="s">
        <v>321</v>
      </c>
      <c r="C373" s="2">
        <f>IF(Indikatorer!C373&gt;'Trunkerte data'!$C$427,'Trunkerte data'!$C$427,IF(Indikatorer!C373&lt;'Trunkerte data'!$C$426,'Trunkerte data'!$C$426,Indikatorer!C373))</f>
        <v>513</v>
      </c>
      <c r="D373" s="28">
        <f>IF(Indikatorer!D373&gt;'Trunkerte data'!$D$427,'Trunkerte data'!$D$427,IF(Indikatorer!D373&lt;'Trunkerte data'!$D$426,'Trunkerte data'!$D$426,Indikatorer!D373))</f>
        <v>-7.4759945130315475E-2</v>
      </c>
      <c r="E373" s="28">
        <f>IF(Indikatorer!E373&gt;'Trunkerte data'!$E$427,'Trunkerte data'!$E$427,IF(Indikatorer!E373&lt;'Trunkerte data'!$E$426,'Trunkerte data'!$E$426,Indikatorer!E373))</f>
        <v>-9.061488673139162E-2</v>
      </c>
    </row>
    <row r="374" spans="1:5" x14ac:dyDescent="0.25">
      <c r="A374">
        <v>372</v>
      </c>
      <c r="B374" t="s">
        <v>322</v>
      </c>
      <c r="C374" s="2">
        <f>IF(Indikatorer!C374&gt;'Trunkerte data'!$C$427,'Trunkerte data'!$C$427,IF(Indikatorer!C374&lt;'Trunkerte data'!$C$426,'Trunkerte data'!$C$426,Indikatorer!C374))</f>
        <v>633</v>
      </c>
      <c r="D374" s="28">
        <f>IF(Indikatorer!D374&gt;'Trunkerte data'!$D$427,'Trunkerte data'!$D$427,IF(Indikatorer!D374&lt;'Trunkerte data'!$D$426,'Trunkerte data'!$D$426,Indikatorer!D374))</f>
        <v>5.1093531875290754E-2</v>
      </c>
      <c r="E374" s="28">
        <f>IF(Indikatorer!E374&gt;'Trunkerte data'!$E$427,'Trunkerte data'!$E$427,IF(Indikatorer!E374&lt;'Trunkerte data'!$E$426,'Trunkerte data'!$E$426,Indikatorer!E374))</f>
        <v>0.1180629955003214</v>
      </c>
    </row>
    <row r="375" spans="1:5" x14ac:dyDescent="0.25">
      <c r="A375">
        <v>373</v>
      </c>
      <c r="B375" t="s">
        <v>323</v>
      </c>
      <c r="C375" s="2">
        <f>IF(Indikatorer!C375&gt;'Trunkerte data'!$C$427,'Trunkerte data'!$C$427,IF(Indikatorer!C375&lt;'Trunkerte data'!$C$426,'Trunkerte data'!$C$426,Indikatorer!C375))</f>
        <v>645</v>
      </c>
      <c r="D375" s="28">
        <f>IF(Indikatorer!D375&gt;'Trunkerte data'!$D$427,'Trunkerte data'!$D$427,IF(Indikatorer!D375&lt;'Trunkerte data'!$D$426,'Trunkerte data'!$D$426,Indikatorer!D375))</f>
        <v>5.0266903914590655E-2</v>
      </c>
      <c r="E375" s="28">
        <f>IF(Indikatorer!E375&gt;'Trunkerte data'!$E$427,'Trunkerte data'!$E$427,IF(Indikatorer!E375&lt;'Trunkerte data'!$E$426,'Trunkerte data'!$E$426,Indikatorer!E375))</f>
        <v>5.975521958243335E-2</v>
      </c>
    </row>
    <row r="376" spans="1:5" x14ac:dyDescent="0.25">
      <c r="A376">
        <v>374</v>
      </c>
      <c r="B376" t="s">
        <v>324</v>
      </c>
      <c r="C376" s="2">
        <f>IF(Indikatorer!C376&gt;'Trunkerte data'!$C$427,'Trunkerte data'!$C$427,IF(Indikatorer!C376&lt;'Trunkerte data'!$C$426,'Trunkerte data'!$C$426,Indikatorer!C376))</f>
        <v>596</v>
      </c>
      <c r="D376" s="28">
        <f>IF(Indikatorer!D376&gt;'Trunkerte data'!$D$427,'Trunkerte data'!$D$427,IF(Indikatorer!D376&lt;'Trunkerte data'!$D$426,'Trunkerte data'!$D$426,Indikatorer!D376))</f>
        <v>1.2899962058935177E-2</v>
      </c>
      <c r="E376" s="28">
        <f>IF(Indikatorer!E376&gt;'Trunkerte data'!$E$427,'Trunkerte data'!$E$427,IF(Indikatorer!E376&lt;'Trunkerte data'!$E$426,'Trunkerte data'!$E$426,Indikatorer!E376))</f>
        <v>-3.2644178454842243E-2</v>
      </c>
    </row>
    <row r="377" spans="1:5" x14ac:dyDescent="0.25">
      <c r="A377">
        <v>375</v>
      </c>
      <c r="B377" t="s">
        <v>325</v>
      </c>
      <c r="C377" s="2">
        <f>IF(Indikatorer!C377&gt;'Trunkerte data'!$C$427,'Trunkerte data'!$C$427,IF(Indikatorer!C377&lt;'Trunkerte data'!$C$426,'Trunkerte data'!$C$426,Indikatorer!C377))</f>
        <v>518</v>
      </c>
      <c r="D377" s="28">
        <f>IF(Indikatorer!D377&gt;'Trunkerte data'!$D$427,'Trunkerte data'!$D$427,IF(Indikatorer!D377&lt;'Trunkerte data'!$D$426,'Trunkerte data'!$D$426,Indikatorer!D377))</f>
        <v>-9.4860296654018628E-2</v>
      </c>
      <c r="E377" s="28">
        <f>IF(Indikatorer!E377&gt;'Trunkerte data'!$E$427,'Trunkerte data'!$E$427,IF(Indikatorer!E377&lt;'Trunkerte data'!$E$426,'Trunkerte data'!$E$426,Indikatorer!E377))</f>
        <v>-8.6105675146771032E-2</v>
      </c>
    </row>
    <row r="378" spans="1:5" x14ac:dyDescent="0.25">
      <c r="A378">
        <v>376</v>
      </c>
      <c r="B378" t="s">
        <v>326</v>
      </c>
      <c r="C378" s="2">
        <f>IF(Indikatorer!C378&gt;'Trunkerte data'!$C$427,'Trunkerte data'!$C$427,IF(Indikatorer!C378&lt;'Trunkerte data'!$C$426,'Trunkerte data'!$C$426,Indikatorer!C378))</f>
        <v>594</v>
      </c>
      <c r="D378" s="28">
        <f>IF(Indikatorer!D378&gt;'Trunkerte data'!$D$427,'Trunkerte data'!$D$427,IF(Indikatorer!D378&lt;'Trunkerte data'!$D$426,'Trunkerte data'!$D$426,Indikatorer!D378))</f>
        <v>2.0954079358002753E-2</v>
      </c>
      <c r="E378" s="28">
        <f>IF(Indikatorer!E378&gt;'Trunkerte data'!$E$427,'Trunkerte data'!$E$427,IF(Indikatorer!E378&lt;'Trunkerte data'!$E$426,'Trunkerte data'!$E$426,Indikatorer!E378))</f>
        <v>9.880395215808635E-3</v>
      </c>
    </row>
    <row r="379" spans="1:5" x14ac:dyDescent="0.25">
      <c r="A379">
        <v>377</v>
      </c>
      <c r="B379" t="s">
        <v>327</v>
      </c>
      <c r="C379" s="2">
        <f>IF(Indikatorer!C379&gt;'Trunkerte data'!$C$427,'Trunkerte data'!$C$427,IF(Indikatorer!C379&lt;'Trunkerte data'!$C$426,'Trunkerte data'!$C$426,Indikatorer!C379))</f>
        <v>679</v>
      </c>
      <c r="D379" s="28">
        <f>IF(Indikatorer!D379&gt;'Trunkerte data'!$D$427,'Trunkerte data'!$D$427,IF(Indikatorer!D379&lt;'Trunkerte data'!$D$426,'Trunkerte data'!$D$426,Indikatorer!D379))</f>
        <v>6.9566113573121813E-2</v>
      </c>
      <c r="E379" s="28">
        <f>IF(Indikatorer!E379&gt;'Trunkerte data'!$E$427,'Trunkerte data'!$E$427,IF(Indikatorer!E379&lt;'Trunkerte data'!$E$426,'Trunkerte data'!$E$426,Indikatorer!E379))</f>
        <v>-8.7076983969919253E-3</v>
      </c>
    </row>
    <row r="380" spans="1:5" x14ac:dyDescent="0.25">
      <c r="A380">
        <v>378</v>
      </c>
      <c r="B380" t="s">
        <v>328</v>
      </c>
      <c r="C380" s="2">
        <f>IF(Indikatorer!C380&gt;'Trunkerte data'!$C$427,'Trunkerte data'!$C$427,IF(Indikatorer!C380&lt;'Trunkerte data'!$C$426,'Trunkerte data'!$C$426,Indikatorer!C380))</f>
        <v>528</v>
      </c>
      <c r="D380" s="28">
        <f>IF(Indikatorer!D380&gt;'Trunkerte data'!$D$427,'Trunkerte data'!$D$427,IF(Indikatorer!D380&lt;'Trunkerte data'!$D$426,'Trunkerte data'!$D$426,Indikatorer!D380))</f>
        <v>-4.7360248447204989E-2</v>
      </c>
      <c r="E380" s="28">
        <f>IF(Indikatorer!E380&gt;'Trunkerte data'!$E$427,'Trunkerte data'!$E$427,IF(Indikatorer!E380&lt;'Trunkerte data'!$E$426,'Trunkerte data'!$E$426,Indikatorer!E380))</f>
        <v>-0.18590522478736327</v>
      </c>
    </row>
    <row r="381" spans="1:5" x14ac:dyDescent="0.25">
      <c r="A381">
        <v>379</v>
      </c>
      <c r="B381" t="s">
        <v>329</v>
      </c>
      <c r="C381" s="2">
        <f>IF(Indikatorer!C381&gt;'Trunkerte data'!$C$427,'Trunkerte data'!$C$427,IF(Indikatorer!C381&lt;'Trunkerte data'!$C$426,'Trunkerte data'!$C$426,Indikatorer!C381))</f>
        <v>436</v>
      </c>
      <c r="D381" s="28">
        <f>IF(Indikatorer!D381&gt;'Trunkerte data'!$D$427,'Trunkerte data'!$D$427,IF(Indikatorer!D381&lt;'Trunkerte data'!$D$426,'Trunkerte data'!$D$426,Indikatorer!D381))</f>
        <v>-7.1799307958477554E-2</v>
      </c>
      <c r="E381" s="28">
        <f>IF(Indikatorer!E381&gt;'Trunkerte data'!$E$427,'Trunkerte data'!$E$427,IF(Indikatorer!E381&lt;'Trunkerte data'!$E$426,'Trunkerte data'!$E$426,Indikatorer!E381))</f>
        <v>-7.385229540918159E-2</v>
      </c>
    </row>
    <row r="382" spans="1:5" x14ac:dyDescent="0.25">
      <c r="A382">
        <v>380</v>
      </c>
      <c r="B382" t="s">
        <v>330</v>
      </c>
      <c r="C382" s="2">
        <f>IF(Indikatorer!C382&gt;'Trunkerte data'!$C$427,'Trunkerte data'!$C$427,IF(Indikatorer!C382&lt;'Trunkerte data'!$C$426,'Trunkerte data'!$C$426,Indikatorer!C382))</f>
        <v>803</v>
      </c>
      <c r="D382" s="28">
        <f>IF(Indikatorer!D382&gt;'Trunkerte data'!$D$427,'Trunkerte data'!$D$427,IF(Indikatorer!D382&lt;'Trunkerte data'!$D$426,'Trunkerte data'!$D$426,Indikatorer!D382))</f>
        <v>0.15581777584816714</v>
      </c>
      <c r="E382" s="28">
        <f>IF(Indikatorer!E382&gt;'Trunkerte data'!$E$427,'Trunkerte data'!$E$427,IF(Indikatorer!E382&lt;'Trunkerte data'!$E$426,'Trunkerte data'!$E$426,Indikatorer!E382))</f>
        <v>0.12997881355932206</v>
      </c>
    </row>
    <row r="383" spans="1:5" x14ac:dyDescent="0.25">
      <c r="A383">
        <v>381</v>
      </c>
      <c r="B383" t="s">
        <v>331</v>
      </c>
      <c r="C383" s="2">
        <f>IF(Indikatorer!C383&gt;'Trunkerte data'!$C$427,'Trunkerte data'!$C$427,IF(Indikatorer!C383&lt;'Trunkerte data'!$C$426,'Trunkerte data'!$C$426,Indikatorer!C383))</f>
        <v>735</v>
      </c>
      <c r="D383" s="28">
        <f>IF(Indikatorer!D383&gt;'Trunkerte data'!$D$427,'Trunkerte data'!$D$427,IF(Indikatorer!D383&lt;'Trunkerte data'!$D$426,'Trunkerte data'!$D$426,Indikatorer!D383))</f>
        <v>4.4609821728893273E-2</v>
      </c>
      <c r="E383" s="28">
        <f>IF(Indikatorer!E383&gt;'Trunkerte data'!$E$427,'Trunkerte data'!$E$427,IF(Indikatorer!E383&lt;'Trunkerte data'!$E$426,'Trunkerte data'!$E$426,Indikatorer!E383))</f>
        <v>3.3296525949205735E-2</v>
      </c>
    </row>
    <row r="384" spans="1:5" x14ac:dyDescent="0.25">
      <c r="A384">
        <v>382</v>
      </c>
      <c r="B384" t="s">
        <v>332</v>
      </c>
      <c r="C384" s="2">
        <f>IF(Indikatorer!C384&gt;'Trunkerte data'!$C$427,'Trunkerte data'!$C$427,IF(Indikatorer!C384&lt;'Trunkerte data'!$C$426,'Trunkerte data'!$C$426,Indikatorer!C384))</f>
        <v>584</v>
      </c>
      <c r="D384" s="28">
        <f>IF(Indikatorer!D384&gt;'Trunkerte data'!$D$427,'Trunkerte data'!$D$427,IF(Indikatorer!D384&lt;'Trunkerte data'!$D$426,'Trunkerte data'!$D$426,Indikatorer!D384))</f>
        <v>-2.0341207349081403E-2</v>
      </c>
      <c r="E384" s="28">
        <f>IF(Indikatorer!E384&gt;'Trunkerte data'!$E$427,'Trunkerte data'!$E$427,IF(Indikatorer!E384&lt;'Trunkerte data'!$E$426,'Trunkerte data'!$E$426,Indikatorer!E384))</f>
        <v>-0.152876280535855</v>
      </c>
    </row>
    <row r="385" spans="1:5" x14ac:dyDescent="0.25">
      <c r="A385">
        <v>383</v>
      </c>
      <c r="B385" t="s">
        <v>333</v>
      </c>
      <c r="C385" s="2">
        <f>IF(Indikatorer!C385&gt;'Trunkerte data'!$C$427,'Trunkerte data'!$C$427,IF(Indikatorer!C385&lt;'Trunkerte data'!$C$426,'Trunkerte data'!$C$426,Indikatorer!C385))</f>
        <v>553</v>
      </c>
      <c r="D385" s="28">
        <f>IF(Indikatorer!D385&gt;'Trunkerte data'!$D$427,'Trunkerte data'!$D$427,IF(Indikatorer!D385&lt;'Trunkerte data'!$D$426,'Trunkerte data'!$D$426,Indikatorer!D385))</f>
        <v>5.723204994797082E-2</v>
      </c>
      <c r="E385" s="28">
        <f>IF(Indikatorer!E385&gt;'Trunkerte data'!$E$427,'Trunkerte data'!$E$427,IF(Indikatorer!E385&lt;'Trunkerte data'!$E$426,'Trunkerte data'!$E$426,Indikatorer!E385))</f>
        <v>3.9800995024874553E-3</v>
      </c>
    </row>
    <row r="386" spans="1:5" x14ac:dyDescent="0.25">
      <c r="A386">
        <v>384</v>
      </c>
      <c r="B386" t="s">
        <v>334</v>
      </c>
      <c r="C386" s="2">
        <f>IF(Indikatorer!C386&gt;'Trunkerte data'!$C$427,'Trunkerte data'!$C$427,IF(Indikatorer!C386&lt;'Trunkerte data'!$C$426,'Trunkerte data'!$C$426,Indikatorer!C386))</f>
        <v>401</v>
      </c>
      <c r="D386" s="28">
        <f>IF(Indikatorer!D386&gt;'Trunkerte data'!$D$427,'Trunkerte data'!$D$427,IF(Indikatorer!D386&lt;'Trunkerte data'!$D$426,'Trunkerte data'!$D$426,Indikatorer!D386))</f>
        <v>-0.11435832274459978</v>
      </c>
      <c r="E386" s="28">
        <f>IF(Indikatorer!E386&gt;'Trunkerte data'!$E$427,'Trunkerte data'!$E$427,IF(Indikatorer!E386&lt;'Trunkerte data'!$E$426,'Trunkerte data'!$E$426,Indikatorer!E386))</f>
        <v>-4.7619047619047672E-2</v>
      </c>
    </row>
    <row r="387" spans="1:5" x14ac:dyDescent="0.25">
      <c r="A387">
        <v>385</v>
      </c>
      <c r="B387" t="s">
        <v>335</v>
      </c>
      <c r="C387" s="2">
        <f>IF(Indikatorer!C387&gt;'Trunkerte data'!$C$427,'Trunkerte data'!$C$427,IF(Indikatorer!C387&lt;'Trunkerte data'!$C$426,'Trunkerte data'!$C$426,Indikatorer!C387))</f>
        <v>478</v>
      </c>
      <c r="D387" s="28">
        <f>IF(Indikatorer!D387&gt;'Trunkerte data'!$D$427,'Trunkerte data'!$D$427,IF(Indikatorer!D387&lt;'Trunkerte data'!$D$426,'Trunkerte data'!$D$426,Indikatorer!D387))</f>
        <v>-8.564437194127239E-2</v>
      </c>
      <c r="E387" s="28">
        <f>IF(Indikatorer!E387&gt;'Trunkerte data'!$E$427,'Trunkerte data'!$E$427,IF(Indikatorer!E387&lt;'Trunkerte data'!$E$426,'Trunkerte data'!$E$426,Indikatorer!E387))</f>
        <v>0.18115942028985499</v>
      </c>
    </row>
    <row r="388" spans="1:5" x14ac:dyDescent="0.25">
      <c r="A388">
        <v>386</v>
      </c>
      <c r="B388" t="s">
        <v>336</v>
      </c>
      <c r="C388" s="2">
        <f>IF(Indikatorer!C388&gt;'Trunkerte data'!$C$427,'Trunkerte data'!$C$427,IF(Indikatorer!C388&lt;'Trunkerte data'!$C$426,'Trunkerte data'!$C$426,Indikatorer!C388))</f>
        <v>488</v>
      </c>
      <c r="D388" s="28">
        <f>IF(Indikatorer!D388&gt;'Trunkerte data'!$D$427,'Trunkerte data'!$D$427,IF(Indikatorer!D388&lt;'Trunkerte data'!$D$426,'Trunkerte data'!$D$426,Indikatorer!D388))</f>
        <v>6.429277942631062E-2</v>
      </c>
      <c r="E388" s="28">
        <f>IF(Indikatorer!E388&gt;'Trunkerte data'!$E$427,'Trunkerte data'!$E$427,IF(Indikatorer!E388&lt;'Trunkerte data'!$E$426,'Trunkerte data'!$E$426,Indikatorer!E388))</f>
        <v>3.7249283667621702E-2</v>
      </c>
    </row>
    <row r="389" spans="1:5" x14ac:dyDescent="0.25">
      <c r="A389">
        <v>387</v>
      </c>
      <c r="B389" t="s">
        <v>337</v>
      </c>
      <c r="C389" s="2">
        <f>IF(Indikatorer!C389&gt;'Trunkerte data'!$C$427,'Trunkerte data'!$C$427,IF(Indikatorer!C389&lt;'Trunkerte data'!$C$426,'Trunkerte data'!$C$426,Indikatorer!C389))</f>
        <v>577</v>
      </c>
      <c r="D389" s="28">
        <f>IF(Indikatorer!D389&gt;'Trunkerte data'!$D$427,'Trunkerte data'!$D$427,IF(Indikatorer!D389&lt;'Trunkerte data'!$D$426,'Trunkerte data'!$D$426,Indikatorer!D389))</f>
        <v>1.8877551020408223E-2</v>
      </c>
      <c r="E389" s="28">
        <f>IF(Indikatorer!E389&gt;'Trunkerte data'!$E$427,'Trunkerte data'!$E$427,IF(Indikatorer!E389&lt;'Trunkerte data'!$E$426,'Trunkerte data'!$E$426,Indikatorer!E389))</f>
        <v>5.2048726467331052E-2</v>
      </c>
    </row>
    <row r="390" spans="1:5" x14ac:dyDescent="0.25">
      <c r="A390">
        <v>388</v>
      </c>
      <c r="B390" t="s">
        <v>338</v>
      </c>
      <c r="C390" s="2">
        <f>IF(Indikatorer!C390&gt;'Trunkerte data'!$C$427,'Trunkerte data'!$C$427,IF(Indikatorer!C390&lt;'Trunkerte data'!$C$426,'Trunkerte data'!$C$426,Indikatorer!C390))</f>
        <v>544</v>
      </c>
      <c r="D390" s="28">
        <f>IF(Indikatorer!D390&gt;'Trunkerte data'!$D$427,'Trunkerte data'!$D$427,IF(Indikatorer!D390&lt;'Trunkerte data'!$D$426,'Trunkerte data'!$D$426,Indikatorer!D390))</f>
        <v>-5.3763440860215006E-3</v>
      </c>
      <c r="E390" s="28">
        <f>IF(Indikatorer!E390&gt;'Trunkerte data'!$E$427,'Trunkerte data'!$E$427,IF(Indikatorer!E390&lt;'Trunkerte data'!$E$426,'Trunkerte data'!$E$426,Indikatorer!E390))</f>
        <v>6.0000000000000053E-2</v>
      </c>
    </row>
    <row r="391" spans="1:5" x14ac:dyDescent="0.25">
      <c r="A391">
        <v>389</v>
      </c>
      <c r="B391" t="s">
        <v>339</v>
      </c>
      <c r="C391" s="2">
        <f>IF(Indikatorer!C391&gt;'Trunkerte data'!$C$427,'Trunkerte data'!$C$427,IF(Indikatorer!C391&lt;'Trunkerte data'!$C$426,'Trunkerte data'!$C$426,Indikatorer!C391))</f>
        <v>580</v>
      </c>
      <c r="D391" s="28">
        <f>IF(Indikatorer!D391&gt;'Trunkerte data'!$D$427,'Trunkerte data'!$D$427,IF(Indikatorer!D391&lt;'Trunkerte data'!$D$426,'Trunkerte data'!$D$426,Indikatorer!D391))</f>
        <v>2.8983308042488609E-2</v>
      </c>
      <c r="E391" s="28">
        <f>IF(Indikatorer!E391&gt;'Trunkerte data'!$E$427,'Trunkerte data'!$E$427,IF(Indikatorer!E391&lt;'Trunkerte data'!$E$426,'Trunkerte data'!$E$426,Indikatorer!E391))</f>
        <v>1.7180256340332711E-2</v>
      </c>
    </row>
    <row r="392" spans="1:5" x14ac:dyDescent="0.25">
      <c r="A392">
        <v>390</v>
      </c>
      <c r="B392" t="s">
        <v>340</v>
      </c>
      <c r="C392" s="2">
        <f>IF(Indikatorer!C392&gt;'Trunkerte data'!$C$427,'Trunkerte data'!$C$427,IF(Indikatorer!C392&lt;'Trunkerte data'!$C$426,'Trunkerte data'!$C$426,Indikatorer!C392))</f>
        <v>609</v>
      </c>
      <c r="D392" s="28">
        <f>IF(Indikatorer!D392&gt;'Trunkerte data'!$D$427,'Trunkerte data'!$D$427,IF(Indikatorer!D392&lt;'Trunkerte data'!$D$426,'Trunkerte data'!$D$426,Indikatorer!D392))</f>
        <v>5.4600301659125217E-2</v>
      </c>
      <c r="E392" s="28">
        <f>IF(Indikatorer!E392&gt;'Trunkerte data'!$E$427,'Trunkerte data'!$E$427,IF(Indikatorer!E392&lt;'Trunkerte data'!$E$426,'Trunkerte data'!$E$426,Indikatorer!E392))</f>
        <v>-1.4245014245014231E-2</v>
      </c>
    </row>
    <row r="393" spans="1:5" x14ac:dyDescent="0.25">
      <c r="A393">
        <v>391</v>
      </c>
      <c r="B393" t="s">
        <v>341</v>
      </c>
      <c r="C393" s="2">
        <f>IF(Indikatorer!C393&gt;'Trunkerte data'!$C$427,'Trunkerte data'!$C$427,IF(Indikatorer!C393&lt;'Trunkerte data'!$C$426,'Trunkerte data'!$C$426,Indikatorer!C393))</f>
        <v>486</v>
      </c>
      <c r="D393" s="28">
        <f>IF(Indikatorer!D393&gt;'Trunkerte data'!$D$427,'Trunkerte data'!$D$427,IF(Indikatorer!D393&lt;'Trunkerte data'!$D$426,'Trunkerte data'!$D$426,Indikatorer!D393))</f>
        <v>-0.10039525691699602</v>
      </c>
      <c r="E393" s="28">
        <f>IF(Indikatorer!E393&gt;'Trunkerte data'!$E$427,'Trunkerte data'!$E$427,IF(Indikatorer!E393&lt;'Trunkerte data'!$E$426,'Trunkerte data'!$E$426,Indikatorer!E393))</f>
        <v>-0.11111111111111116</v>
      </c>
    </row>
    <row r="394" spans="1:5" x14ac:dyDescent="0.25">
      <c r="A394">
        <v>392</v>
      </c>
      <c r="B394" t="s">
        <v>342</v>
      </c>
      <c r="C394" s="2">
        <f>IF(Indikatorer!C394&gt;'Trunkerte data'!$C$427,'Trunkerte data'!$C$427,IF(Indikatorer!C394&lt;'Trunkerte data'!$C$426,'Trunkerte data'!$C$426,Indikatorer!C394))</f>
        <v>500</v>
      </c>
      <c r="D394" s="28">
        <f>IF(Indikatorer!D394&gt;'Trunkerte data'!$D$427,'Trunkerte data'!$D$427,IF(Indikatorer!D394&lt;'Trunkerte data'!$D$426,'Trunkerte data'!$D$426,Indikatorer!D394))</f>
        <v>-1.9108280254777066E-2</v>
      </c>
      <c r="E394" s="28">
        <f>IF(Indikatorer!E394&gt;'Trunkerte data'!$E$427,'Trunkerte data'!$E$427,IF(Indikatorer!E394&lt;'Trunkerte data'!$E$426,'Trunkerte data'!$E$426,Indikatorer!E394))</f>
        <v>-0.17580340264650285</v>
      </c>
    </row>
    <row r="395" spans="1:5" x14ac:dyDescent="0.25">
      <c r="A395">
        <v>393</v>
      </c>
      <c r="B395" t="s">
        <v>343</v>
      </c>
      <c r="C395" s="2">
        <f>IF(Indikatorer!C395&gt;'Trunkerte data'!$C$427,'Trunkerte data'!$C$427,IF(Indikatorer!C395&lt;'Trunkerte data'!$C$426,'Trunkerte data'!$C$426,Indikatorer!C395))</f>
        <v>403</v>
      </c>
      <c r="D395" s="28">
        <f>IF(Indikatorer!D395&gt;'Trunkerte data'!$D$427,'Trunkerte data'!$D$427,IF(Indikatorer!D395&lt;'Trunkerte data'!$D$426,'Trunkerte data'!$D$426,Indikatorer!D395))</f>
        <v>-5.8282208588957052E-2</v>
      </c>
      <c r="E395" s="28">
        <f>IF(Indikatorer!E395&gt;'Trunkerte data'!$E$427,'Trunkerte data'!$E$427,IF(Indikatorer!E395&lt;'Trunkerte data'!$E$426,'Trunkerte data'!$E$426,Indikatorer!E395))</f>
        <v>-3.3734939759036187E-2</v>
      </c>
    </row>
    <row r="396" spans="1:5" x14ac:dyDescent="0.25">
      <c r="A396">
        <v>394</v>
      </c>
      <c r="B396" t="s">
        <v>344</v>
      </c>
      <c r="C396" s="2">
        <f>IF(Indikatorer!C396&gt;'Trunkerte data'!$C$427,'Trunkerte data'!$C$427,IF(Indikatorer!C396&lt;'Trunkerte data'!$C$426,'Trunkerte data'!$C$426,Indikatorer!C396))</f>
        <v>423</v>
      </c>
      <c r="D396" s="28">
        <f>IF(Indikatorer!D396&gt;'Trunkerte data'!$D$427,'Trunkerte data'!$D$427,IF(Indikatorer!D396&lt;'Trunkerte data'!$D$426,'Trunkerte data'!$D$426,Indikatorer!D396))</f>
        <v>-4.9896049896049899E-2</v>
      </c>
      <c r="E396" s="28">
        <f>IF(Indikatorer!E396&gt;'Trunkerte data'!$E$427,'Trunkerte data'!$E$427,IF(Indikatorer!E396&lt;'Trunkerte data'!$E$426,'Trunkerte data'!$E$426,Indikatorer!E396))</f>
        <v>0.13466334164588534</v>
      </c>
    </row>
    <row r="397" spans="1:5" x14ac:dyDescent="0.25">
      <c r="A397">
        <v>395</v>
      </c>
      <c r="B397" t="s">
        <v>345</v>
      </c>
      <c r="C397" s="2">
        <f>IF(Indikatorer!C397&gt;'Trunkerte data'!$C$427,'Trunkerte data'!$C$427,IF(Indikatorer!C397&lt;'Trunkerte data'!$C$426,'Trunkerte data'!$C$426,Indikatorer!C397))</f>
        <v>633</v>
      </c>
      <c r="D397" s="28">
        <f>IF(Indikatorer!D397&gt;'Trunkerte data'!$D$427,'Trunkerte data'!$D$427,IF(Indikatorer!D397&lt;'Trunkerte data'!$D$426,'Trunkerte data'!$D$426,Indikatorer!D397))</f>
        <v>6.0759952843021603E-2</v>
      </c>
      <c r="E397" s="28">
        <f>IF(Indikatorer!E397&gt;'Trunkerte data'!$E$427,'Trunkerte data'!$E$427,IF(Indikatorer!E397&lt;'Trunkerte data'!$E$426,'Trunkerte data'!$E$426,Indikatorer!E397))</f>
        <v>0.13562453806356256</v>
      </c>
    </row>
    <row r="398" spans="1:5" x14ac:dyDescent="0.25">
      <c r="A398">
        <v>396</v>
      </c>
      <c r="B398" t="s">
        <v>346</v>
      </c>
      <c r="C398" s="2">
        <f>IF(Indikatorer!C398&gt;'Trunkerte data'!$C$427,'Trunkerte data'!$C$427,IF(Indikatorer!C398&lt;'Trunkerte data'!$C$426,'Trunkerte data'!$C$426,Indikatorer!C398))</f>
        <v>538</v>
      </c>
      <c r="D398" s="28">
        <f>IF(Indikatorer!D398&gt;'Trunkerte data'!$D$427,'Trunkerte data'!$D$427,IF(Indikatorer!D398&lt;'Trunkerte data'!$D$426,'Trunkerte data'!$D$426,Indikatorer!D398))</f>
        <v>2.0829592386424789E-2</v>
      </c>
      <c r="E398" s="28">
        <f>IF(Indikatorer!E398&gt;'Trunkerte data'!$E$427,'Trunkerte data'!$E$427,IF(Indikatorer!E398&lt;'Trunkerte data'!$E$426,'Trunkerte data'!$E$426,Indikatorer!E398))</f>
        <v>5.4054054054053946E-2</v>
      </c>
    </row>
    <row r="399" spans="1:5" x14ac:dyDescent="0.25">
      <c r="A399">
        <v>397</v>
      </c>
      <c r="B399" t="s">
        <v>347</v>
      </c>
      <c r="C399" s="2">
        <f>IF(Indikatorer!C399&gt;'Trunkerte data'!$C$427,'Trunkerte data'!$C$427,IF(Indikatorer!C399&lt;'Trunkerte data'!$C$426,'Trunkerte data'!$C$426,Indikatorer!C399))</f>
        <v>435</v>
      </c>
      <c r="D399" s="28">
        <f>IF(Indikatorer!D399&gt;'Trunkerte data'!$D$427,'Trunkerte data'!$D$427,IF(Indikatorer!D399&lt;'Trunkerte data'!$D$426,'Trunkerte data'!$D$426,Indikatorer!D399))</f>
        <v>-3.0290102389078477E-2</v>
      </c>
      <c r="E399" s="28">
        <f>IF(Indikatorer!E399&gt;'Trunkerte data'!$E$427,'Trunkerte data'!$E$427,IF(Indikatorer!E399&lt;'Trunkerte data'!$E$426,'Trunkerte data'!$E$426,Indikatorer!E399))</f>
        <v>-2.6624068157614533E-2</v>
      </c>
    </row>
    <row r="400" spans="1:5" x14ac:dyDescent="0.25">
      <c r="A400">
        <v>398</v>
      </c>
      <c r="B400" t="s">
        <v>348</v>
      </c>
      <c r="C400" s="2">
        <f>IF(Indikatorer!C400&gt;'Trunkerte data'!$C$427,'Trunkerte data'!$C$427,IF(Indikatorer!C400&lt;'Trunkerte data'!$C$426,'Trunkerte data'!$C$426,Indikatorer!C400))</f>
        <v>462</v>
      </c>
      <c r="D400" s="28">
        <f>IF(Indikatorer!D400&gt;'Trunkerte data'!$D$427,'Trunkerte data'!$D$427,IF(Indikatorer!D400&lt;'Trunkerte data'!$D$426,'Trunkerte data'!$D$426,Indikatorer!D400))</f>
        <v>-0.10096905282900903</v>
      </c>
      <c r="E400" s="28">
        <f>IF(Indikatorer!E400&gt;'Trunkerte data'!$E$427,'Trunkerte data'!$E$427,IF(Indikatorer!E400&lt;'Trunkerte data'!$E$426,'Trunkerte data'!$E$426,Indikatorer!E400))</f>
        <v>-9.076042518397387E-2</v>
      </c>
    </row>
    <row r="401" spans="1:5" x14ac:dyDescent="0.25">
      <c r="A401">
        <v>399</v>
      </c>
      <c r="B401" t="s">
        <v>349</v>
      </c>
      <c r="C401" s="2">
        <f>IF(Indikatorer!C401&gt;'Trunkerte data'!$C$427,'Trunkerte data'!$C$427,IF(Indikatorer!C401&lt;'Trunkerte data'!$C$426,'Trunkerte data'!$C$426,Indikatorer!C401))</f>
        <v>479</v>
      </c>
      <c r="D401" s="28">
        <f>IF(Indikatorer!D401&gt;'Trunkerte data'!$D$427,'Trunkerte data'!$D$427,IF(Indikatorer!D401&lt;'Trunkerte data'!$D$426,'Trunkerte data'!$D$426,Indikatorer!D401))</f>
        <v>-1.098901098901095E-2</v>
      </c>
      <c r="E401" s="28">
        <f>IF(Indikatorer!E401&gt;'Trunkerte data'!$E$427,'Trunkerte data'!$E$427,IF(Indikatorer!E401&lt;'Trunkerte data'!$E$426,'Trunkerte data'!$E$426,Indikatorer!E401))</f>
        <v>7.623318385650224E-2</v>
      </c>
    </row>
    <row r="402" spans="1:5" x14ac:dyDescent="0.25">
      <c r="A402">
        <v>400</v>
      </c>
      <c r="B402" t="s">
        <v>350</v>
      </c>
      <c r="C402" s="2">
        <f>IF(Indikatorer!C402&gt;'Trunkerte data'!$C$427,'Trunkerte data'!$C$427,IF(Indikatorer!C402&lt;'Trunkerte data'!$C$426,'Trunkerte data'!$C$426,Indikatorer!C402))</f>
        <v>434</v>
      </c>
      <c r="D402" s="28">
        <f>IF(Indikatorer!D402&gt;'Trunkerte data'!$D$427,'Trunkerte data'!$D$427,IF(Indikatorer!D402&lt;'Trunkerte data'!$D$426,'Trunkerte data'!$D$426,Indikatorer!D402))</f>
        <v>-3.9639639639639679E-2</v>
      </c>
      <c r="E402" s="28">
        <f>IF(Indikatorer!E402&gt;'Trunkerte data'!$E$427,'Trunkerte data'!$E$427,IF(Indikatorer!E402&lt;'Trunkerte data'!$E$426,'Trunkerte data'!$E$426,Indikatorer!E402))</f>
        <v>5.2112676056337959E-2</v>
      </c>
    </row>
    <row r="403" spans="1:5" x14ac:dyDescent="0.25">
      <c r="A403">
        <v>401</v>
      </c>
      <c r="B403" t="s">
        <v>351</v>
      </c>
      <c r="C403" s="2">
        <f>IF(Indikatorer!C403&gt;'Trunkerte data'!$C$427,'Trunkerte data'!$C$427,IF(Indikatorer!C403&lt;'Trunkerte data'!$C$426,'Trunkerte data'!$C$426,Indikatorer!C403))</f>
        <v>560</v>
      </c>
      <c r="D403" s="28">
        <f>IF(Indikatorer!D403&gt;'Trunkerte data'!$D$427,'Trunkerte data'!$D$427,IF(Indikatorer!D403&lt;'Trunkerte data'!$D$426,'Trunkerte data'!$D$426,Indikatorer!D403))</f>
        <v>-1.8206338503034436E-2</v>
      </c>
      <c r="E403" s="28">
        <f>IF(Indikatorer!E403&gt;'Trunkerte data'!$E$427,'Trunkerte data'!$E$427,IF(Indikatorer!E403&lt;'Trunkerte data'!$E$426,'Trunkerte data'!$E$426,Indikatorer!E403))</f>
        <v>4.6683046683046792E-2</v>
      </c>
    </row>
    <row r="404" spans="1:5" x14ac:dyDescent="0.25">
      <c r="A404">
        <v>402</v>
      </c>
      <c r="B404" t="s">
        <v>352</v>
      </c>
      <c r="C404" s="2">
        <f>IF(Indikatorer!C404&gt;'Trunkerte data'!$C$427,'Trunkerte data'!$C$427,IF(Indikatorer!C404&lt;'Trunkerte data'!$C$426,'Trunkerte data'!$C$426,Indikatorer!C404))</f>
        <v>583</v>
      </c>
      <c r="D404" s="28">
        <f>IF(Indikatorer!D404&gt;'Trunkerte data'!$D$427,'Trunkerte data'!$D$427,IF(Indikatorer!D404&lt;'Trunkerte data'!$D$426,'Trunkerte data'!$D$426,Indikatorer!D404))</f>
        <v>4.681847201532241E-2</v>
      </c>
      <c r="E404" s="28">
        <f>IF(Indikatorer!E404&gt;'Trunkerte data'!$E$427,'Trunkerte data'!$E$427,IF(Indikatorer!E404&lt;'Trunkerte data'!$E$426,'Trunkerte data'!$E$426,Indikatorer!E404))</f>
        <v>-2.8345724907063219E-2</v>
      </c>
    </row>
    <row r="405" spans="1:5" x14ac:dyDescent="0.25">
      <c r="A405">
        <v>403</v>
      </c>
      <c r="B405" t="s">
        <v>353</v>
      </c>
      <c r="C405" s="2">
        <f>IF(Indikatorer!C405&gt;'Trunkerte data'!$C$427,'Trunkerte data'!$C$427,IF(Indikatorer!C405&lt;'Trunkerte data'!$C$426,'Trunkerte data'!$C$426,Indikatorer!C405))</f>
        <v>415</v>
      </c>
      <c r="D405" s="28">
        <f>IF(Indikatorer!D405&gt;'Trunkerte data'!$D$427,'Trunkerte data'!$D$427,IF(Indikatorer!D405&lt;'Trunkerte data'!$D$426,'Trunkerte data'!$D$426,Indikatorer!D405))</f>
        <v>-8.7342709104367144E-2</v>
      </c>
      <c r="E405" s="28">
        <f>IF(Indikatorer!E405&gt;'Trunkerte data'!$E$427,'Trunkerte data'!$E$427,IF(Indikatorer!E405&lt;'Trunkerte data'!$E$426,'Trunkerte data'!$E$426,Indikatorer!E405))</f>
        <v>-0.16044776119402981</v>
      </c>
    </row>
    <row r="406" spans="1:5" x14ac:dyDescent="0.25">
      <c r="A406">
        <v>404</v>
      </c>
      <c r="B406" t="s">
        <v>354</v>
      </c>
      <c r="C406" s="2">
        <f>IF(Indikatorer!C406&gt;'Trunkerte data'!$C$427,'Trunkerte data'!$C$427,IF(Indikatorer!C406&lt;'Trunkerte data'!$C$426,'Trunkerte data'!$C$426,Indikatorer!C406))</f>
        <v>519</v>
      </c>
      <c r="D406" s="28">
        <f>IF(Indikatorer!D406&gt;'Trunkerte data'!$D$427,'Trunkerte data'!$D$427,IF(Indikatorer!D406&lt;'Trunkerte data'!$D$426,'Trunkerte data'!$D$426,Indikatorer!D406))</f>
        <v>-7.9615048118985121E-2</v>
      </c>
      <c r="E406" s="28">
        <f>IF(Indikatorer!E406&gt;'Trunkerte data'!$E$427,'Trunkerte data'!$E$427,IF(Indikatorer!E406&lt;'Trunkerte data'!$E$426,'Trunkerte data'!$E$426,Indikatorer!E406))</f>
        <v>-1.5037593984962405E-2</v>
      </c>
    </row>
    <row r="407" spans="1:5" x14ac:dyDescent="0.25">
      <c r="A407">
        <v>405</v>
      </c>
      <c r="B407" t="s">
        <v>355</v>
      </c>
      <c r="C407" s="2">
        <f>IF(Indikatorer!C407&gt;'Trunkerte data'!$C$427,'Trunkerte data'!$C$427,IF(Indikatorer!C407&lt;'Trunkerte data'!$C$426,'Trunkerte data'!$C$426,Indikatorer!C407))</f>
        <v>635</v>
      </c>
      <c r="D407" s="28">
        <f>IF(Indikatorer!D407&gt;'Trunkerte data'!$D$427,'Trunkerte data'!$D$427,IF(Indikatorer!D407&lt;'Trunkerte data'!$D$426,'Trunkerte data'!$D$426,Indikatorer!D407))</f>
        <v>4.8987589810580712E-3</v>
      </c>
      <c r="E407" s="28">
        <f>IF(Indikatorer!E407&gt;'Trunkerte data'!$E$427,'Trunkerte data'!$E$427,IF(Indikatorer!E407&lt;'Trunkerte data'!$E$426,'Trunkerte data'!$E$426,Indikatorer!E407))</f>
        <v>-4.6592709984152103E-2</v>
      </c>
    </row>
    <row r="408" spans="1:5" x14ac:dyDescent="0.25">
      <c r="A408">
        <v>406</v>
      </c>
      <c r="B408" t="s">
        <v>356</v>
      </c>
      <c r="C408" s="2">
        <f>IF(Indikatorer!C408&gt;'Trunkerte data'!$C$427,'Trunkerte data'!$C$427,IF(Indikatorer!C408&lt;'Trunkerte data'!$C$426,'Trunkerte data'!$C$426,Indikatorer!C408))</f>
        <v>696</v>
      </c>
      <c r="D408" s="28">
        <f>IF(Indikatorer!D408&gt;'Trunkerte data'!$D$427,'Trunkerte data'!$D$427,IF(Indikatorer!D408&lt;'Trunkerte data'!$D$426,'Trunkerte data'!$D$426,Indikatorer!D408))</f>
        <v>0.12096688318602911</v>
      </c>
      <c r="E408" s="28">
        <f>IF(Indikatorer!E408&gt;'Trunkerte data'!$E$427,'Trunkerte data'!$E$427,IF(Indikatorer!E408&lt;'Trunkerte data'!$E$426,'Trunkerte data'!$E$426,Indikatorer!E408))</f>
        <v>2.5929899856938388E-2</v>
      </c>
    </row>
    <row r="409" spans="1:5" x14ac:dyDescent="0.25">
      <c r="A409">
        <v>407</v>
      </c>
      <c r="B409" t="s">
        <v>357</v>
      </c>
      <c r="C409" s="2">
        <f>IF(Indikatorer!C409&gt;'Trunkerte data'!$C$427,'Trunkerte data'!$C$427,IF(Indikatorer!C409&lt;'Trunkerte data'!$C$426,'Trunkerte data'!$C$426,Indikatorer!C409))</f>
        <v>469</v>
      </c>
      <c r="D409" s="28">
        <f>IF(Indikatorer!D409&gt;'Trunkerte data'!$D$427,'Trunkerte data'!$D$427,IF(Indikatorer!D409&lt;'Trunkerte data'!$D$426,'Trunkerte data'!$D$426,Indikatorer!D409))</f>
        <v>-9.106239460371035E-3</v>
      </c>
      <c r="E409" s="28">
        <f>IF(Indikatorer!E409&gt;'Trunkerte data'!$E$427,'Trunkerte data'!$E$427,IF(Indikatorer!E409&lt;'Trunkerte data'!$E$426,'Trunkerte data'!$E$426,Indikatorer!E409))</f>
        <v>-6.5682656826568264E-2</v>
      </c>
    </row>
    <row r="410" spans="1:5" x14ac:dyDescent="0.25">
      <c r="A410">
        <v>408</v>
      </c>
      <c r="B410" t="s">
        <v>358</v>
      </c>
      <c r="C410" s="2">
        <f>IF(Indikatorer!C410&gt;'Trunkerte data'!$C$427,'Trunkerte data'!$C$427,IF(Indikatorer!C410&lt;'Trunkerte data'!$C$426,'Trunkerte data'!$C$426,Indikatorer!C410))</f>
        <v>719</v>
      </c>
      <c r="D410" s="28">
        <f>IF(Indikatorer!D410&gt;'Trunkerte data'!$D$427,'Trunkerte data'!$D$427,IF(Indikatorer!D410&lt;'Trunkerte data'!$D$426,'Trunkerte data'!$D$426,Indikatorer!D410))</f>
        <v>0.13023770038695415</v>
      </c>
      <c r="E410" s="28">
        <f>IF(Indikatorer!E410&gt;'Trunkerte data'!$E$427,'Trunkerte data'!$E$427,IF(Indikatorer!E410&lt;'Trunkerte data'!$E$426,'Trunkerte data'!$E$426,Indikatorer!E410))</f>
        <v>0.14255625762110635</v>
      </c>
    </row>
    <row r="411" spans="1:5" x14ac:dyDescent="0.25">
      <c r="A411">
        <v>409</v>
      </c>
      <c r="B411" t="s">
        <v>359</v>
      </c>
      <c r="C411" s="2">
        <f>IF(Indikatorer!C411&gt;'Trunkerte data'!$C$427,'Trunkerte data'!$C$427,IF(Indikatorer!C411&lt;'Trunkerte data'!$C$426,'Trunkerte data'!$C$426,Indikatorer!C411))</f>
        <v>370</v>
      </c>
      <c r="D411" s="28">
        <f>IF(Indikatorer!D411&gt;'Trunkerte data'!$D$427,'Trunkerte data'!$D$427,IF(Indikatorer!D411&lt;'Trunkerte data'!$D$426,'Trunkerte data'!$D$426,Indikatorer!D411))</f>
        <v>-0.15826086956521734</v>
      </c>
      <c r="E411" s="28">
        <f>IF(Indikatorer!E411&gt;'Trunkerte data'!$E$427,'Trunkerte data'!$E$427,IF(Indikatorer!E411&lt;'Trunkerte data'!$E$426,'Trunkerte data'!$E$426,Indikatorer!E411))</f>
        <v>-0.16781609195402303</v>
      </c>
    </row>
    <row r="412" spans="1:5" x14ac:dyDescent="0.25">
      <c r="A412">
        <v>410</v>
      </c>
      <c r="B412" t="s">
        <v>360</v>
      </c>
      <c r="C412" s="2">
        <f>IF(Indikatorer!C412&gt;'Trunkerte data'!$C$427,'Trunkerte data'!$C$427,IF(Indikatorer!C412&lt;'Trunkerte data'!$C$426,'Trunkerte data'!$C$426,Indikatorer!C412))</f>
        <v>364</v>
      </c>
      <c r="D412" s="28">
        <f>IF(Indikatorer!D412&gt;'Trunkerte data'!$D$427,'Trunkerte data'!$D$427,IF(Indikatorer!D412&lt;'Trunkerte data'!$D$426,'Trunkerte data'!$D$426,Indikatorer!D412))</f>
        <v>3.184079601990053E-2</v>
      </c>
      <c r="E412" s="28">
        <f>IF(Indikatorer!E412&gt;'Trunkerte data'!$E$427,'Trunkerte data'!$E$427,IF(Indikatorer!E412&lt;'Trunkerte data'!$E$426,'Trunkerte data'!$E$426,Indikatorer!E412))</f>
        <v>4.8101265822784844E-2</v>
      </c>
    </row>
    <row r="413" spans="1:5" x14ac:dyDescent="0.25">
      <c r="A413">
        <v>411</v>
      </c>
      <c r="B413" t="s">
        <v>361</v>
      </c>
      <c r="C413" s="2">
        <f>IF(Indikatorer!C413&gt;'Trunkerte data'!$C$427,'Trunkerte data'!$C$427,IF(Indikatorer!C413&lt;'Trunkerte data'!$C$426,'Trunkerte data'!$C$426,Indikatorer!C413))</f>
        <v>450</v>
      </c>
      <c r="D413" s="28">
        <f>IF(Indikatorer!D413&gt;'Trunkerte data'!$D$427,'Trunkerte data'!$D$427,IF(Indikatorer!D413&lt;'Trunkerte data'!$D$426,'Trunkerte data'!$D$426,Indikatorer!D413))</f>
        <v>-5.9523809523809534E-2</v>
      </c>
      <c r="E413" s="28">
        <f>IF(Indikatorer!E413&gt;'Trunkerte data'!$E$427,'Trunkerte data'!$E$427,IF(Indikatorer!E413&lt;'Trunkerte data'!$E$426,'Trunkerte data'!$E$426,Indikatorer!E413))</f>
        <v>0.14857142857142858</v>
      </c>
    </row>
    <row r="414" spans="1:5" x14ac:dyDescent="0.25">
      <c r="A414">
        <v>412</v>
      </c>
      <c r="B414" t="s">
        <v>362</v>
      </c>
      <c r="C414" s="2">
        <f>IF(Indikatorer!C414&gt;'Trunkerte data'!$C$427,'Trunkerte data'!$C$427,IF(Indikatorer!C414&lt;'Trunkerte data'!$C$426,'Trunkerte data'!$C$426,Indikatorer!C414))</f>
        <v>403</v>
      </c>
      <c r="D414" s="28">
        <f>IF(Indikatorer!D414&gt;'Trunkerte data'!$D$427,'Trunkerte data'!$D$427,IF(Indikatorer!D414&lt;'Trunkerte data'!$D$426,'Trunkerte data'!$D$426,Indikatorer!D414))</f>
        <v>-8.7187263078089439E-2</v>
      </c>
      <c r="E414" s="28">
        <f>IF(Indikatorer!E414&gt;'Trunkerte data'!$E$427,'Trunkerte data'!$E$427,IF(Indikatorer!E414&lt;'Trunkerte data'!$E$426,'Trunkerte data'!$E$426,Indikatorer!E414))</f>
        <v>-0.18378378378378379</v>
      </c>
    </row>
    <row r="415" spans="1:5" x14ac:dyDescent="0.25">
      <c r="A415">
        <v>413</v>
      </c>
      <c r="B415" t="s">
        <v>363</v>
      </c>
      <c r="C415" s="2">
        <f>IF(Indikatorer!C415&gt;'Trunkerte data'!$C$427,'Trunkerte data'!$C$427,IF(Indikatorer!C415&lt;'Trunkerte data'!$C$426,'Trunkerte data'!$C$426,Indikatorer!C415))</f>
        <v>533</v>
      </c>
      <c r="D415" s="28">
        <f>IF(Indikatorer!D415&gt;'Trunkerte data'!$D$427,'Trunkerte data'!$D$427,IF(Indikatorer!D415&lt;'Trunkerte data'!$D$426,'Trunkerte data'!$D$426,Indikatorer!D415))</f>
        <v>5.1924251679902333E-3</v>
      </c>
      <c r="E415" s="28">
        <f>IF(Indikatorer!E415&gt;'Trunkerte data'!$E$427,'Trunkerte data'!$E$427,IF(Indikatorer!E415&lt;'Trunkerte data'!$E$426,'Trunkerte data'!$E$426,Indikatorer!E415))</f>
        <v>1.591695501730106E-2</v>
      </c>
    </row>
    <row r="416" spans="1:5" x14ac:dyDescent="0.25">
      <c r="A416">
        <v>414</v>
      </c>
      <c r="B416" t="s">
        <v>364</v>
      </c>
      <c r="C416" s="2">
        <f>IF(Indikatorer!C416&gt;'Trunkerte data'!$C$427,'Trunkerte data'!$C$427,IF(Indikatorer!C416&lt;'Trunkerte data'!$C$426,'Trunkerte data'!$C$426,Indikatorer!C416))</f>
        <v>539</v>
      </c>
      <c r="D416" s="28">
        <f>IF(Indikatorer!D416&gt;'Trunkerte data'!$D$427,'Trunkerte data'!$D$427,IF(Indikatorer!D416&lt;'Trunkerte data'!$D$426,'Trunkerte data'!$D$426,Indikatorer!D416))</f>
        <v>-4.1052885776382553E-2</v>
      </c>
      <c r="E416" s="28">
        <f>IF(Indikatorer!E416&gt;'Trunkerte data'!$E$427,'Trunkerte data'!$E$427,IF(Indikatorer!E416&lt;'Trunkerte data'!$E$426,'Trunkerte data'!$E$426,Indikatorer!E416))</f>
        <v>-7.291666666666663E-2</v>
      </c>
    </row>
    <row r="417" spans="1:5" x14ac:dyDescent="0.25">
      <c r="A417">
        <v>415</v>
      </c>
      <c r="B417" t="s">
        <v>365</v>
      </c>
      <c r="C417" s="2">
        <f>IF(Indikatorer!C417&gt;'Trunkerte data'!$C$427,'Trunkerte data'!$C$427,IF(Indikatorer!C417&lt;'Trunkerte data'!$C$426,'Trunkerte data'!$C$426,Indikatorer!C417))</f>
        <v>550</v>
      </c>
      <c r="D417" s="28">
        <f>IF(Indikatorer!D417&gt;'Trunkerte data'!$D$427,'Trunkerte data'!$D$427,IF(Indikatorer!D417&lt;'Trunkerte data'!$D$426,'Trunkerte data'!$D$426,Indikatorer!D417))</f>
        <v>-6.1608075182735811E-2</v>
      </c>
      <c r="E417" s="28">
        <f>IF(Indikatorer!E417&gt;'Trunkerte data'!$E$427,'Trunkerte data'!$E$427,IF(Indikatorer!E417&lt;'Trunkerte data'!$E$426,'Trunkerte data'!$E$426,Indikatorer!E417))</f>
        <v>5.8565153733527442E-3</v>
      </c>
    </row>
    <row r="418" spans="1:5" x14ac:dyDescent="0.25">
      <c r="A418">
        <v>416</v>
      </c>
      <c r="B418" t="s">
        <v>366</v>
      </c>
      <c r="C418" s="2">
        <f>IF(Indikatorer!C418&gt;'Trunkerte data'!$C$427,'Trunkerte data'!$C$427,IF(Indikatorer!C418&lt;'Trunkerte data'!$C$426,'Trunkerte data'!$C$426,Indikatorer!C418))</f>
        <v>443</v>
      </c>
      <c r="D418" s="28">
        <f>IF(Indikatorer!D418&gt;'Trunkerte data'!$D$427,'Trunkerte data'!$D$427,IF(Indikatorer!D418&lt;'Trunkerte data'!$D$426,'Trunkerte data'!$D$426,Indikatorer!D418))</f>
        <v>-1.9896831245394209E-2</v>
      </c>
      <c r="E418" s="28">
        <f>IF(Indikatorer!E418&gt;'Trunkerte data'!$E$427,'Trunkerte data'!$E$427,IF(Indikatorer!E418&lt;'Trunkerte data'!$E$426,'Trunkerte data'!$E$426,Indikatorer!E418))</f>
        <v>-4.6153846153846101E-2</v>
      </c>
    </row>
    <row r="419" spans="1:5" x14ac:dyDescent="0.25">
      <c r="A419">
        <v>417</v>
      </c>
      <c r="B419" t="s">
        <v>367</v>
      </c>
      <c r="C419" s="2">
        <f>IF(Indikatorer!C419&gt;'Trunkerte data'!$C$427,'Trunkerte data'!$C$427,IF(Indikatorer!C419&lt;'Trunkerte data'!$C$426,'Trunkerte data'!$C$426,Indikatorer!C419))</f>
        <v>407</v>
      </c>
      <c r="D419" s="28">
        <f>IF(Indikatorer!D419&gt;'Trunkerte data'!$D$427,'Trunkerte data'!$D$427,IF(Indikatorer!D419&lt;'Trunkerte data'!$D$426,'Trunkerte data'!$D$426,Indikatorer!D419))</f>
        <v>8.6998087954110792E-2</v>
      </c>
      <c r="E419" s="28">
        <f>IF(Indikatorer!E419&gt;'Trunkerte data'!$E$427,'Trunkerte data'!$E$427,IF(Indikatorer!E419&lt;'Trunkerte data'!$E$426,'Trunkerte data'!$E$426,Indikatorer!E419))</f>
        <v>0.18829516539440205</v>
      </c>
    </row>
    <row r="420" spans="1:5" x14ac:dyDescent="0.25">
      <c r="A420">
        <v>418</v>
      </c>
      <c r="B420" t="s">
        <v>368</v>
      </c>
      <c r="C420" s="2">
        <f>IF(Indikatorer!C420&gt;'Trunkerte data'!$C$427,'Trunkerte data'!$C$427,IF(Indikatorer!C420&lt;'Trunkerte data'!$C$426,'Trunkerte data'!$C$426,Indikatorer!C420))</f>
        <v>429</v>
      </c>
      <c r="D420" s="28">
        <f>IF(Indikatorer!D420&gt;'Trunkerte data'!$D$427,'Trunkerte data'!$D$427,IF(Indikatorer!D420&lt;'Trunkerte data'!$D$426,'Trunkerte data'!$D$426,Indikatorer!D420))</f>
        <v>-8.7476979742173167E-2</v>
      </c>
      <c r="E420" s="28">
        <f>IF(Indikatorer!E420&gt;'Trunkerte data'!$E$427,'Trunkerte data'!$E$427,IF(Indikatorer!E420&lt;'Trunkerte data'!$E$426,'Trunkerte data'!$E$426,Indikatorer!E420))</f>
        <v>7.1599045346062429E-3</v>
      </c>
    </row>
    <row r="421" spans="1:5" x14ac:dyDescent="0.25">
      <c r="A421">
        <v>419</v>
      </c>
      <c r="B421" t="s">
        <v>369</v>
      </c>
      <c r="C421" s="2">
        <f>IF(Indikatorer!C421&gt;'Trunkerte data'!$C$427,'Trunkerte data'!$C$427,IF(Indikatorer!C421&lt;'Trunkerte data'!$C$426,'Trunkerte data'!$C$426,Indikatorer!C421))</f>
        <v>480</v>
      </c>
      <c r="D421" s="28">
        <f>IF(Indikatorer!D421&gt;'Trunkerte data'!$D$427,'Trunkerte data'!$D$427,IF(Indikatorer!D421&lt;'Trunkerte data'!$D$426,'Trunkerte data'!$D$426,Indikatorer!D421))</f>
        <v>-2.282645182947296E-2</v>
      </c>
      <c r="E421" s="28">
        <f>IF(Indikatorer!E421&gt;'Trunkerte data'!$E$427,'Trunkerte data'!$E$427,IF(Indikatorer!E421&lt;'Trunkerte data'!$E$426,'Trunkerte data'!$E$426,Indikatorer!E421))</f>
        <v>8.6046511627906996E-2</v>
      </c>
    </row>
    <row r="422" spans="1:5" x14ac:dyDescent="0.25">
      <c r="A422">
        <v>420</v>
      </c>
      <c r="B422" t="s">
        <v>370</v>
      </c>
      <c r="C422" s="2">
        <f>IF(Indikatorer!C422&gt;'Trunkerte data'!$C$427,'Trunkerte data'!$C$427,IF(Indikatorer!C422&lt;'Trunkerte data'!$C$426,'Trunkerte data'!$C$426,Indikatorer!C422))</f>
        <v>474</v>
      </c>
      <c r="D422" s="28">
        <f>IF(Indikatorer!D422&gt;'Trunkerte data'!$D$427,'Trunkerte data'!$D$427,IF(Indikatorer!D422&lt;'Trunkerte data'!$D$426,'Trunkerte data'!$D$426,Indikatorer!D422))</f>
        <v>7.5791855203619862E-2</v>
      </c>
      <c r="E422" s="28">
        <f>IF(Indikatorer!E422&gt;'Trunkerte data'!$E$427,'Trunkerte data'!$E$427,IF(Indikatorer!E422&lt;'Trunkerte data'!$E$426,'Trunkerte data'!$E$426,Indikatorer!E422))</f>
        <v>-8.9635854341736709E-2</v>
      </c>
    </row>
    <row r="423" spans="1:5" x14ac:dyDescent="0.25">
      <c r="A423">
        <v>421</v>
      </c>
      <c r="B423" t="s">
        <v>371</v>
      </c>
      <c r="C423" s="2">
        <f>IF(Indikatorer!C423&gt;'Trunkerte data'!$C$427,'Trunkerte data'!$C$427,IF(Indikatorer!C423&lt;'Trunkerte data'!$C$426,'Trunkerte data'!$C$426,Indikatorer!C423))</f>
        <v>548</v>
      </c>
      <c r="D423" s="28">
        <f>IF(Indikatorer!D423&gt;'Trunkerte data'!$D$427,'Trunkerte data'!$D$427,IF(Indikatorer!D423&lt;'Trunkerte data'!$D$426,'Trunkerte data'!$D$426,Indikatorer!D423))</f>
        <v>7.2882158069096148E-2</v>
      </c>
      <c r="E423" s="28">
        <f>IF(Indikatorer!E423&gt;'Trunkerte data'!$E$427,'Trunkerte data'!$E$427,IF(Indikatorer!E423&lt;'Trunkerte data'!$E$426,'Trunkerte data'!$E$426,Indikatorer!E423))</f>
        <v>0.20247933884297531</v>
      </c>
    </row>
    <row r="424" spans="1:5" x14ac:dyDescent="0.25">
      <c r="A424">
        <v>422</v>
      </c>
      <c r="B424" t="s">
        <v>372</v>
      </c>
      <c r="C424" s="2">
        <f>IF(Indikatorer!C424&gt;'Trunkerte data'!$C$427,'Trunkerte data'!$C$427,IF(Indikatorer!C424&lt;'Trunkerte data'!$C$426,'Trunkerte data'!$C$426,Indikatorer!C424))</f>
        <v>636</v>
      </c>
      <c r="D424" s="28">
        <f>IF(Indikatorer!D424&gt;'Trunkerte data'!$D$427,'Trunkerte data'!$D$427,IF(Indikatorer!D424&lt;'Trunkerte data'!$D$426,'Trunkerte data'!$D$426,Indikatorer!D424))</f>
        <v>7.4710221285563705E-2</v>
      </c>
      <c r="E424" s="28">
        <f>IF(Indikatorer!E424&gt;'Trunkerte data'!$E$427,'Trunkerte data'!$E$427,IF(Indikatorer!E424&lt;'Trunkerte data'!$E$426,'Trunkerte data'!$E$426,Indikatorer!E424))</f>
        <v>0.12687402103378842</v>
      </c>
    </row>
    <row r="426" spans="1:5" x14ac:dyDescent="0.25">
      <c r="A426" s="7" t="s">
        <v>390</v>
      </c>
      <c r="B426" s="7"/>
      <c r="C426" s="12">
        <f>Indikatorer!C427-Trunkeringsgrenser!$B$2*Indikatorer!C426</f>
        <v>273.77711189558198</v>
      </c>
      <c r="D426" s="29">
        <f>Indikatorer!D427-Trunkeringsgrenser!$B$3*Indikatorer!D426</f>
        <v>-0.18128508271199739</v>
      </c>
      <c r="E426" s="29">
        <f>Indikatorer!E427-Trunkeringsgrenser!$B$4*Indikatorer!E426</f>
        <v>-0.26706328953136199</v>
      </c>
    </row>
    <row r="427" spans="1:5" x14ac:dyDescent="0.25">
      <c r="A427" s="7" t="s">
        <v>391</v>
      </c>
      <c r="B427" s="7"/>
      <c r="C427" s="12">
        <f>Indikatorer!C427+Trunkeringsgrenser!$B$2*Indikatorer!C426</f>
        <v>1004.3603288627119</v>
      </c>
      <c r="D427" s="29">
        <f>Indikatorer!D427+Trunkeringsgrenser!$B$3*Indikatorer!D426</f>
        <v>0.28701040402673728</v>
      </c>
      <c r="E427" s="29">
        <f>Indikatorer!E427+Trunkeringsgrenser!$B$4*Indikatorer!E426</f>
        <v>0.33223516667200609</v>
      </c>
    </row>
    <row r="428" spans="1:5" x14ac:dyDescent="0.25">
      <c r="A428" s="7" t="s">
        <v>385</v>
      </c>
      <c r="B428" s="7"/>
      <c r="C428" s="12">
        <f t="shared" ref="C428:E428" si="0">C427-C426</f>
        <v>730.58321696712983</v>
      </c>
      <c r="D428" s="29">
        <f t="shared" si="0"/>
        <v>0.46829548673873467</v>
      </c>
      <c r="E428" s="29">
        <f t="shared" si="0"/>
        <v>0.59929845620336808</v>
      </c>
    </row>
    <row r="430" spans="1:5" x14ac:dyDescent="0.25">
      <c r="C430" s="8"/>
      <c r="D430" s="8"/>
      <c r="E430" s="8"/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E427"/>
  <sheetViews>
    <sheetView workbookViewId="0">
      <selection activeCell="D3" sqref="D3"/>
    </sheetView>
  </sheetViews>
  <sheetFormatPr baseColWidth="10" defaultRowHeight="15" x14ac:dyDescent="0.25"/>
  <cols>
    <col min="1" max="2" width="17.42578125" customWidth="1"/>
    <col min="4" max="4" width="13" bestFit="1" customWidth="1"/>
    <col min="5" max="5" width="15.7109375" customWidth="1"/>
  </cols>
  <sheetData>
    <row r="1" spans="1:5" x14ac:dyDescent="0.25">
      <c r="A1" s="9" t="s">
        <v>394</v>
      </c>
      <c r="B1" s="9"/>
      <c r="C1" s="23"/>
      <c r="D1" s="16" t="s">
        <v>396</v>
      </c>
      <c r="E1" s="15" t="s">
        <v>397</v>
      </c>
    </row>
    <row r="2" spans="1:5" x14ac:dyDescent="0.25">
      <c r="A2" t="s">
        <v>449</v>
      </c>
      <c r="B2" t="s">
        <v>0</v>
      </c>
      <c r="C2" t="s">
        <v>389</v>
      </c>
      <c r="D2" t="s">
        <v>387</v>
      </c>
      <c r="E2" s="6" t="s">
        <v>388</v>
      </c>
    </row>
    <row r="3" spans="1:5" x14ac:dyDescent="0.25">
      <c r="A3">
        <v>1</v>
      </c>
      <c r="B3" t="s">
        <v>1</v>
      </c>
      <c r="C3" s="2">
        <f>Rådata!C3</f>
        <v>835</v>
      </c>
      <c r="D3" s="27">
        <f>Rådata!E3/Rådata!D3-1</f>
        <v>0.10616130770612542</v>
      </c>
      <c r="E3" s="27">
        <f>Rådata!G3/Rådata!F3-1</f>
        <v>1.4705882352941124E-2</v>
      </c>
    </row>
    <row r="4" spans="1:5" x14ac:dyDescent="0.25">
      <c r="A4">
        <v>2</v>
      </c>
      <c r="B4" t="s">
        <v>2</v>
      </c>
      <c r="C4" s="2">
        <f>Rådata!C4</f>
        <v>925</v>
      </c>
      <c r="D4" s="27">
        <f>Rådata!E4/Rådata!D4-1</f>
        <v>0.13180595816016494</v>
      </c>
      <c r="E4" s="27">
        <f>Rådata!G4/Rådata!F4-1</f>
        <v>-8.203870264377211E-2</v>
      </c>
    </row>
    <row r="5" spans="1:5" x14ac:dyDescent="0.25">
      <c r="A5">
        <v>3</v>
      </c>
      <c r="B5" t="s">
        <v>3</v>
      </c>
      <c r="C5" s="2">
        <f>Rådata!C5</f>
        <v>880</v>
      </c>
      <c r="D5" s="27">
        <f>Rådata!E5/Rådata!D5-1</f>
        <v>8.9617140711165666E-2</v>
      </c>
      <c r="E5" s="27">
        <f>Rådata!G5/Rådata!F5-1</f>
        <v>0.2092857778173085</v>
      </c>
    </row>
    <row r="6" spans="1:5" x14ac:dyDescent="0.25">
      <c r="A6">
        <v>4</v>
      </c>
      <c r="B6" t="s">
        <v>4</v>
      </c>
      <c r="C6" s="2">
        <f>Rådata!C6</f>
        <v>874</v>
      </c>
      <c r="D6" s="27">
        <f>Rådata!E6/Rådata!D6-1</f>
        <v>0.12376397323870569</v>
      </c>
      <c r="E6" s="27">
        <f>Rådata!G6/Rådata!F6-1</f>
        <v>-6.4932767162066529E-2</v>
      </c>
    </row>
    <row r="7" spans="1:5" x14ac:dyDescent="0.25">
      <c r="A7">
        <v>5</v>
      </c>
      <c r="B7" t="s">
        <v>5</v>
      </c>
      <c r="C7" s="2">
        <f>Rådata!C7</f>
        <v>720</v>
      </c>
      <c r="D7" s="27">
        <f>Rådata!E7/Rådata!D7-1</f>
        <v>0.16417525773195885</v>
      </c>
      <c r="E7" s="27">
        <f>Rådata!G7/Rådata!F7-1</f>
        <v>0.13511029411764697</v>
      </c>
    </row>
    <row r="8" spans="1:5" x14ac:dyDescent="0.25">
      <c r="A8">
        <v>6</v>
      </c>
      <c r="B8" t="s">
        <v>6</v>
      </c>
      <c r="C8" s="2">
        <f>Rådata!C8</f>
        <v>649</v>
      </c>
      <c r="D8" s="27">
        <f>Rådata!E8/Rådata!D8-1</f>
        <v>-1.3408609738884913E-2</v>
      </c>
      <c r="E8" s="27">
        <f>Rådata!G8/Rådata!F8-1</f>
        <v>-4.6321525885558601E-2</v>
      </c>
    </row>
    <row r="9" spans="1:5" x14ac:dyDescent="0.25">
      <c r="A9">
        <v>7</v>
      </c>
      <c r="B9" t="s">
        <v>7</v>
      </c>
      <c r="C9" s="2">
        <f>Rådata!C9</f>
        <v>737</v>
      </c>
      <c r="D9" s="27">
        <f>Rådata!E9/Rådata!D9-1</f>
        <v>2.2746659084446952E-2</v>
      </c>
      <c r="E9" s="27">
        <f>Rådata!G9/Rådata!F9-1</f>
        <v>-0.1212814645308925</v>
      </c>
    </row>
    <row r="10" spans="1:5" x14ac:dyDescent="0.25">
      <c r="A10">
        <v>8</v>
      </c>
      <c r="B10" t="s">
        <v>8</v>
      </c>
      <c r="C10" s="2">
        <f>Rådata!C10</f>
        <v>661</v>
      </c>
      <c r="D10" s="27">
        <f>Rådata!E10/Rådata!D10-1</f>
        <v>3.9453717754172946E-2</v>
      </c>
      <c r="E10" s="27">
        <f>Rådata!G10/Rådata!F10-1</f>
        <v>0.14948453608247414</v>
      </c>
    </row>
    <row r="11" spans="1:5" x14ac:dyDescent="0.25">
      <c r="A11">
        <v>9</v>
      </c>
      <c r="B11" t="s">
        <v>9</v>
      </c>
      <c r="C11" s="2">
        <f>Rådata!C11</f>
        <v>791</v>
      </c>
      <c r="D11" s="27">
        <f>Rådata!E11/Rådata!D11-1</f>
        <v>7.4689627553063742E-2</v>
      </c>
      <c r="E11" s="27">
        <f>Rådata!G11/Rådata!F11-1</f>
        <v>7.2563925362819637E-2</v>
      </c>
    </row>
    <row r="12" spans="1:5" x14ac:dyDescent="0.25">
      <c r="A12">
        <v>10</v>
      </c>
      <c r="B12" t="s">
        <v>10</v>
      </c>
      <c r="C12" s="2">
        <f>Rådata!C12</f>
        <v>863</v>
      </c>
      <c r="D12" s="27">
        <f>Rådata!E12/Rådata!D12-1</f>
        <v>0.16511721907841559</v>
      </c>
      <c r="E12" s="27">
        <f>Rådata!G12/Rådata!F12-1</f>
        <v>2.3646873357856091E-2</v>
      </c>
    </row>
    <row r="13" spans="1:5" x14ac:dyDescent="0.25">
      <c r="A13">
        <v>11</v>
      </c>
      <c r="B13" t="s">
        <v>11</v>
      </c>
      <c r="C13" s="2">
        <f>Rådata!C13</f>
        <v>886</v>
      </c>
      <c r="D13" s="27">
        <f>Rådata!E13/Rådata!D13-1</f>
        <v>9.7075860143764459E-2</v>
      </c>
      <c r="E13" s="27">
        <f>Rådata!G13/Rådata!F13-1</f>
        <v>-1.3977353149327687E-2</v>
      </c>
    </row>
    <row r="14" spans="1:5" x14ac:dyDescent="0.25">
      <c r="A14">
        <v>12</v>
      </c>
      <c r="B14" t="s">
        <v>12</v>
      </c>
      <c r="C14" s="2">
        <f>Rådata!C14</f>
        <v>846</v>
      </c>
      <c r="D14" s="27">
        <f>Rådata!E14/Rådata!D14-1</f>
        <v>0.10128415564352622</v>
      </c>
      <c r="E14" s="27">
        <f>Rådata!G14/Rådata!F14-1</f>
        <v>-2.5251488400739097E-2</v>
      </c>
    </row>
    <row r="15" spans="1:5" x14ac:dyDescent="0.25">
      <c r="A15">
        <v>13</v>
      </c>
      <c r="B15" t="s">
        <v>13</v>
      </c>
      <c r="C15" s="2">
        <f>Rådata!C15</f>
        <v>785</v>
      </c>
      <c r="D15" s="27">
        <f>Rådata!E15/Rådata!D15-1</f>
        <v>0.10840902431878119</v>
      </c>
      <c r="E15" s="27">
        <f>Rådata!G15/Rådata!F15-1</f>
        <v>2.5210084033613356E-2</v>
      </c>
    </row>
    <row r="16" spans="1:5" x14ac:dyDescent="0.25">
      <c r="A16">
        <v>14</v>
      </c>
      <c r="B16" t="s">
        <v>14</v>
      </c>
      <c r="C16" s="2">
        <f>Rådata!C16</f>
        <v>787</v>
      </c>
      <c r="D16" s="27">
        <f>Rådata!E16/Rådata!D16-1</f>
        <v>0.10029617662897139</v>
      </c>
      <c r="E16" s="27">
        <f>Rådata!G16/Rådata!F16-1</f>
        <v>-6.2044950933839771E-2</v>
      </c>
    </row>
    <row r="17" spans="1:5" x14ac:dyDescent="0.25">
      <c r="A17">
        <v>15</v>
      </c>
      <c r="B17" t="s">
        <v>15</v>
      </c>
      <c r="C17" s="2">
        <f>Rådata!C17</f>
        <v>835</v>
      </c>
      <c r="D17" s="27">
        <f>Rådata!E17/Rådata!D17-1</f>
        <v>0.11181244364292153</v>
      </c>
      <c r="E17" s="27">
        <f>Rådata!G17/Rådata!F17-1</f>
        <v>0.21223628691983132</v>
      </c>
    </row>
    <row r="18" spans="1:5" x14ac:dyDescent="0.25">
      <c r="A18">
        <v>16</v>
      </c>
      <c r="B18" t="s">
        <v>16</v>
      </c>
      <c r="C18" s="2">
        <f>Rådata!C18</f>
        <v>883</v>
      </c>
      <c r="D18" s="27">
        <f>Rådata!E18/Rådata!D18-1</f>
        <v>0.13787123347062646</v>
      </c>
      <c r="E18" s="27">
        <f>Rådata!G18/Rådata!F18-1</f>
        <v>0.13830211239537671</v>
      </c>
    </row>
    <row r="19" spans="1:5" x14ac:dyDescent="0.25">
      <c r="A19">
        <v>17</v>
      </c>
      <c r="B19" t="s">
        <v>17</v>
      </c>
      <c r="C19" s="2">
        <f>Rådata!C19</f>
        <v>817</v>
      </c>
      <c r="D19" s="27">
        <f>Rådata!E19/Rådata!D19-1</f>
        <v>0.28492292870905578</v>
      </c>
      <c r="E19" s="27">
        <f>Rådata!G19/Rådata!F19-1</f>
        <v>0.31031220435193951</v>
      </c>
    </row>
    <row r="20" spans="1:5" x14ac:dyDescent="0.25">
      <c r="A20">
        <v>18</v>
      </c>
      <c r="B20" t="s">
        <v>18</v>
      </c>
      <c r="C20" s="2">
        <f>Rådata!C20</f>
        <v>843</v>
      </c>
      <c r="D20" s="27">
        <f>Rådata!E20/Rådata!D20-1</f>
        <v>0.21384884228920931</v>
      </c>
      <c r="E20" s="27">
        <f>Rådata!G20/Rådata!F20-1</f>
        <v>0.14299153339604898</v>
      </c>
    </row>
    <row r="21" spans="1:5" x14ac:dyDescent="0.25">
      <c r="A21">
        <v>19</v>
      </c>
      <c r="B21" t="s">
        <v>19</v>
      </c>
      <c r="C21" s="2">
        <f>Rådata!C21</f>
        <v>873</v>
      </c>
      <c r="D21" s="27">
        <f>Rådata!E21/Rådata!D21-1</f>
        <v>0.28134784553451619</v>
      </c>
      <c r="E21" s="27">
        <f>Rådata!G21/Rådata!F21-1</f>
        <v>0.54734693877551011</v>
      </c>
    </row>
    <row r="22" spans="1:5" x14ac:dyDescent="0.25">
      <c r="A22">
        <v>20</v>
      </c>
      <c r="B22" t="s">
        <v>20</v>
      </c>
      <c r="C22" s="2">
        <f>Rådata!C22</f>
        <v>920</v>
      </c>
      <c r="D22" s="27">
        <f>Rådata!E22/Rådata!D22-1</f>
        <v>0.12665614563071159</v>
      </c>
      <c r="E22" s="27">
        <f>Rådata!G22/Rådata!F22-1</f>
        <v>0.19448959687906364</v>
      </c>
    </row>
    <row r="23" spans="1:5" x14ac:dyDescent="0.25">
      <c r="A23">
        <v>21</v>
      </c>
      <c r="B23" t="s">
        <v>21</v>
      </c>
      <c r="C23" s="2">
        <f>Rådata!C23</f>
        <v>896</v>
      </c>
      <c r="D23" s="27">
        <f>Rådata!E23/Rådata!D23-1</f>
        <v>0.29684663484165941</v>
      </c>
      <c r="E23" s="27">
        <f>Rådata!G23/Rådata!F23-1</f>
        <v>0.25714285714285712</v>
      </c>
    </row>
    <row r="24" spans="1:5" x14ac:dyDescent="0.25">
      <c r="A24">
        <v>22</v>
      </c>
      <c r="B24" t="s">
        <v>22</v>
      </c>
      <c r="C24" s="2">
        <f>Rådata!C24</f>
        <v>906</v>
      </c>
      <c r="D24" s="27">
        <f>Rådata!E24/Rådata!D24-1</f>
        <v>0.13340532757379409</v>
      </c>
      <c r="E24" s="27">
        <f>Rådata!G24/Rådata!F24-1</f>
        <v>0.16403061224489801</v>
      </c>
    </row>
    <row r="25" spans="1:5" x14ac:dyDescent="0.25">
      <c r="A25">
        <v>23</v>
      </c>
      <c r="B25" t="s">
        <v>23</v>
      </c>
      <c r="C25" s="2">
        <f>Rådata!C25</f>
        <v>844</v>
      </c>
      <c r="D25" s="27">
        <f>Rådata!E25/Rådata!D25-1</f>
        <v>0.12375677446250966</v>
      </c>
      <c r="E25" s="27">
        <f>Rådata!G25/Rådata!F25-1</f>
        <v>8.9468779123951458E-2</v>
      </c>
    </row>
    <row r="26" spans="1:5" x14ac:dyDescent="0.25">
      <c r="A26">
        <v>24</v>
      </c>
      <c r="B26" t="s">
        <v>24</v>
      </c>
      <c r="C26" s="2">
        <f>Rådata!C26</f>
        <v>928</v>
      </c>
      <c r="D26" s="27">
        <f>Rådata!E26/Rådata!D26-1</f>
        <v>0.124828074855166</v>
      </c>
      <c r="E26" s="27">
        <f>Rådata!G26/Rådata!F26-1</f>
        <v>8.9615772375938096E-2</v>
      </c>
    </row>
    <row r="27" spans="1:5" x14ac:dyDescent="0.25">
      <c r="A27">
        <v>25</v>
      </c>
      <c r="B27" t="s">
        <v>25</v>
      </c>
      <c r="C27" s="2">
        <f>Rådata!C27</f>
        <v>967</v>
      </c>
      <c r="D27" s="27">
        <f>Rådata!E27/Rådata!D27-1</f>
        <v>0.15969027045225004</v>
      </c>
      <c r="E27" s="27">
        <f>Rådata!G27/Rådata!F27-1</f>
        <v>0.11036625761065011</v>
      </c>
    </row>
    <row r="28" spans="1:5" x14ac:dyDescent="0.25">
      <c r="A28">
        <v>26</v>
      </c>
      <c r="B28" t="s">
        <v>26</v>
      </c>
      <c r="C28" s="2">
        <f>Rådata!C28</f>
        <v>931</v>
      </c>
      <c r="D28" s="27">
        <f>Rådata!E28/Rådata!D28-1</f>
        <v>0.16416395326565802</v>
      </c>
      <c r="E28" s="27">
        <f>Rådata!G28/Rådata!F28-1</f>
        <v>0.10651379195746102</v>
      </c>
    </row>
    <row r="29" spans="1:5" x14ac:dyDescent="0.25">
      <c r="A29">
        <v>27</v>
      </c>
      <c r="B29" t="s">
        <v>27</v>
      </c>
      <c r="C29" s="2">
        <f>Rådata!C29</f>
        <v>793</v>
      </c>
      <c r="D29" s="27">
        <f>Rådata!E29/Rådata!D29-1</f>
        <v>0.18951939353794067</v>
      </c>
      <c r="E29" s="27">
        <f>Rådata!G29/Rådata!F29-1</f>
        <v>8.3041191936897407E-2</v>
      </c>
    </row>
    <row r="30" spans="1:5" x14ac:dyDescent="0.25">
      <c r="A30">
        <v>28</v>
      </c>
      <c r="B30" t="s">
        <v>28</v>
      </c>
      <c r="C30" s="2">
        <f>Rådata!C30</f>
        <v>865</v>
      </c>
      <c r="D30" s="27">
        <f>Rådata!E30/Rådata!D30-1</f>
        <v>0.27942348084305069</v>
      </c>
      <c r="E30" s="27">
        <f>Rådata!G30/Rådata!F30-1</f>
        <v>0.35706492089470809</v>
      </c>
    </row>
    <row r="31" spans="1:5" x14ac:dyDescent="0.25">
      <c r="A31">
        <v>29</v>
      </c>
      <c r="B31" t="s">
        <v>29</v>
      </c>
      <c r="C31" s="2">
        <f>Rådata!C31</f>
        <v>876</v>
      </c>
      <c r="D31" s="27">
        <f>Rådata!E31/Rådata!D31-1</f>
        <v>0.1792019593836105</v>
      </c>
      <c r="E31" s="27">
        <f>Rådata!G31/Rådata!F31-1</f>
        <v>0.19709634843818735</v>
      </c>
    </row>
    <row r="32" spans="1:5" x14ac:dyDescent="0.25">
      <c r="A32">
        <v>30</v>
      </c>
      <c r="B32" t="s">
        <v>30</v>
      </c>
      <c r="C32" s="2">
        <f>Rådata!C32</f>
        <v>937</v>
      </c>
      <c r="D32" s="27">
        <f>Rådata!E32/Rådata!D32-1</f>
        <v>0.17713451068915154</v>
      </c>
      <c r="E32" s="27">
        <f>Rådata!G32/Rådata!F32-1</f>
        <v>0.1791975068172964</v>
      </c>
    </row>
    <row r="33" spans="1:5" x14ac:dyDescent="0.25">
      <c r="A33">
        <v>31</v>
      </c>
      <c r="B33" t="s">
        <v>31</v>
      </c>
      <c r="C33" s="2">
        <f>Rådata!C33</f>
        <v>814</v>
      </c>
      <c r="D33" s="27">
        <f>Rådata!E33/Rådata!D33-1</f>
        <v>0.13115942028985517</v>
      </c>
      <c r="E33" s="27">
        <f>Rådata!G33/Rådata!F33-1</f>
        <v>0.19298245614035081</v>
      </c>
    </row>
    <row r="34" spans="1:5" x14ac:dyDescent="0.25">
      <c r="A34">
        <v>32</v>
      </c>
      <c r="B34" t="s">
        <v>32</v>
      </c>
      <c r="C34" s="2">
        <f>Rådata!C34</f>
        <v>971</v>
      </c>
      <c r="D34" s="27">
        <f>Rådata!E34/Rådata!D34-1</f>
        <v>0.19260322014984865</v>
      </c>
      <c r="E34" s="27">
        <f>Rådata!G34/Rådata!F34-1</f>
        <v>0.28352612177450109</v>
      </c>
    </row>
    <row r="35" spans="1:5" x14ac:dyDescent="0.25">
      <c r="A35">
        <v>33</v>
      </c>
      <c r="B35" t="s">
        <v>33</v>
      </c>
      <c r="C35" s="2">
        <f>Rådata!C35</f>
        <v>968</v>
      </c>
      <c r="D35" s="27">
        <f>Rådata!E35/Rådata!D35-1</f>
        <v>0.1951454786100455</v>
      </c>
      <c r="E35" s="27">
        <f>Rådata!G35/Rådata!F35-1</f>
        <v>0.17747150594131433</v>
      </c>
    </row>
    <row r="36" spans="1:5" x14ac:dyDescent="0.25">
      <c r="A36">
        <v>34</v>
      </c>
      <c r="B36" t="s">
        <v>34</v>
      </c>
      <c r="C36" s="2">
        <f>Rådata!C36</f>
        <v>888</v>
      </c>
      <c r="D36" s="27">
        <f>Rådata!E36/Rådata!D36-1</f>
        <v>0.16251001602564097</v>
      </c>
      <c r="E36" s="27">
        <f>Rådata!G36/Rådata!F36-1</f>
        <v>0.11484439548333802</v>
      </c>
    </row>
    <row r="37" spans="1:5" x14ac:dyDescent="0.25">
      <c r="A37">
        <v>35</v>
      </c>
      <c r="B37" t="s">
        <v>35</v>
      </c>
      <c r="C37" s="2">
        <f>Rådata!C37</f>
        <v>881</v>
      </c>
      <c r="D37" s="27">
        <f>Rådata!E37/Rådata!D37-1</f>
        <v>0.22286568279469465</v>
      </c>
      <c r="E37" s="27">
        <f>Rådata!G37/Rådata!F37-1</f>
        <v>0.18333333333333335</v>
      </c>
    </row>
    <row r="38" spans="1:5" x14ac:dyDescent="0.25">
      <c r="A38">
        <v>36</v>
      </c>
      <c r="B38" t="s">
        <v>36</v>
      </c>
      <c r="C38" s="2">
        <f>Rådata!C38</f>
        <v>903</v>
      </c>
      <c r="D38" s="27">
        <f>Rådata!E38/Rådata!D38-1</f>
        <v>0.35184472001848577</v>
      </c>
      <c r="E38" s="27">
        <f>Rådata!G38/Rådata!F38-1</f>
        <v>0.27147629256618644</v>
      </c>
    </row>
    <row r="39" spans="1:5" x14ac:dyDescent="0.25">
      <c r="A39">
        <v>37</v>
      </c>
      <c r="B39" t="s">
        <v>37</v>
      </c>
      <c r="C39" s="2">
        <f>Rådata!C39</f>
        <v>813</v>
      </c>
      <c r="D39" s="27">
        <f>Rådata!E39/Rådata!D39-1</f>
        <v>0.16587079422580819</v>
      </c>
      <c r="E39" s="27">
        <f>Rådata!G39/Rådata!F39-1</f>
        <v>0.13299333071792852</v>
      </c>
    </row>
    <row r="40" spans="1:5" x14ac:dyDescent="0.25">
      <c r="A40">
        <v>38</v>
      </c>
      <c r="B40" t="s">
        <v>38</v>
      </c>
      <c r="C40" s="2">
        <f>Rådata!C40</f>
        <v>840</v>
      </c>
      <c r="D40" s="27">
        <f>Rådata!E40/Rådata!D40-1</f>
        <v>0.26280128271438907</v>
      </c>
      <c r="E40" s="27">
        <f>Rådata!G40/Rådata!F40-1</f>
        <v>6.5438373570521069E-2</v>
      </c>
    </row>
    <row r="41" spans="1:5" x14ac:dyDescent="0.25">
      <c r="A41">
        <v>39</v>
      </c>
      <c r="B41" t="s">
        <v>39</v>
      </c>
      <c r="C41" s="2">
        <f>Rådata!C41</f>
        <v>831</v>
      </c>
      <c r="D41" s="27">
        <f>Rådata!E41/Rådata!D41-1</f>
        <v>0.20130979498861046</v>
      </c>
      <c r="E41" s="27">
        <f>Rådata!G41/Rådata!F41-1</f>
        <v>0.2598558711318355</v>
      </c>
    </row>
    <row r="42" spans="1:5" x14ac:dyDescent="0.25">
      <c r="A42">
        <v>40</v>
      </c>
      <c r="B42" t="s">
        <v>40</v>
      </c>
      <c r="C42" s="2">
        <f>Rådata!C42</f>
        <v>722</v>
      </c>
      <c r="D42" s="27">
        <f>Rådata!E42/Rådata!D42-1</f>
        <v>0.12181958365458745</v>
      </c>
      <c r="E42" s="27">
        <f>Rådata!G42/Rådata!F42-1</f>
        <v>-8.2579185520362031E-2</v>
      </c>
    </row>
    <row r="43" spans="1:5" x14ac:dyDescent="0.25">
      <c r="A43">
        <v>41</v>
      </c>
      <c r="B43" t="s">
        <v>41</v>
      </c>
      <c r="C43" s="2">
        <f>Rådata!C43</f>
        <v>1000</v>
      </c>
      <c r="D43" s="27">
        <f>Rådata!E43/Rådata!D43-1</f>
        <v>0.21534513148517087</v>
      </c>
      <c r="E43" s="27">
        <f>Rådata!G43/Rådata!F43-1</f>
        <v>0.12624312999007214</v>
      </c>
    </row>
    <row r="44" spans="1:5" x14ac:dyDescent="0.25">
      <c r="A44">
        <v>42</v>
      </c>
      <c r="B44" t="s">
        <v>42</v>
      </c>
      <c r="C44" s="2">
        <f>Rådata!C44</f>
        <v>787</v>
      </c>
      <c r="D44" s="27">
        <f>Rådata!E44/Rådata!D44-1</f>
        <v>3.602924112323036E-2</v>
      </c>
      <c r="E44" s="27">
        <f>Rådata!G44/Rådata!F44-1</f>
        <v>-3.0017452006980805E-2</v>
      </c>
    </row>
    <row r="45" spans="1:5" x14ac:dyDescent="0.25">
      <c r="A45">
        <v>43</v>
      </c>
      <c r="B45" t="s">
        <v>43</v>
      </c>
      <c r="C45" s="2">
        <f>Rådata!C45</f>
        <v>869</v>
      </c>
      <c r="D45" s="27">
        <f>Rådata!E45/Rådata!D45-1</f>
        <v>9.6348848041850399E-2</v>
      </c>
      <c r="E45" s="27">
        <f>Rådata!G45/Rådata!F45-1</f>
        <v>8.9120631341600864E-2</v>
      </c>
    </row>
    <row r="46" spans="1:5" x14ac:dyDescent="0.25">
      <c r="A46">
        <v>44</v>
      </c>
      <c r="B46" t="s">
        <v>44</v>
      </c>
      <c r="C46" s="2">
        <f>Rådata!C46</f>
        <v>780</v>
      </c>
      <c r="D46" s="27">
        <f>Rådata!E46/Rådata!D46-1</f>
        <v>5.8422468255457494E-2</v>
      </c>
      <c r="E46" s="27">
        <f>Rådata!G46/Rådata!F46-1</f>
        <v>6.6946531153336375E-2</v>
      </c>
    </row>
    <row r="47" spans="1:5" x14ac:dyDescent="0.25">
      <c r="A47">
        <v>45</v>
      </c>
      <c r="B47" t="s">
        <v>45</v>
      </c>
      <c r="C47" s="2">
        <f>Rådata!C47</f>
        <v>788</v>
      </c>
      <c r="D47" s="27">
        <f>Rådata!E47/Rådata!D47-1</f>
        <v>4.6763576522216077E-2</v>
      </c>
      <c r="E47" s="27">
        <f>Rådata!G47/Rådata!F47-1</f>
        <v>5.0142450142450112E-2</v>
      </c>
    </row>
    <row r="48" spans="1:5" x14ac:dyDescent="0.25">
      <c r="A48">
        <v>46</v>
      </c>
      <c r="B48" t="s">
        <v>46</v>
      </c>
      <c r="C48" s="2">
        <f>Rådata!C48</f>
        <v>807</v>
      </c>
      <c r="D48" s="27">
        <f>Rådata!E48/Rådata!D48-1</f>
        <v>8.9850874369702849E-2</v>
      </c>
      <c r="E48" s="27">
        <f>Rådata!G48/Rådata!F48-1</f>
        <v>7.7643087310111936E-2</v>
      </c>
    </row>
    <row r="49" spans="1:5" x14ac:dyDescent="0.25">
      <c r="A49">
        <v>47</v>
      </c>
      <c r="B49" t="s">
        <v>47</v>
      </c>
      <c r="C49" s="2">
        <f>Rådata!C49</f>
        <v>707</v>
      </c>
      <c r="D49" s="27">
        <f>Rådata!E49/Rådata!D49-1</f>
        <v>8.9020771513352859E-3</v>
      </c>
      <c r="E49" s="27">
        <f>Rådata!G49/Rådata!F49-1</f>
        <v>7.1143617021276695E-2</v>
      </c>
    </row>
    <row r="50" spans="1:5" x14ac:dyDescent="0.25">
      <c r="A50">
        <v>48</v>
      </c>
      <c r="B50" t="s">
        <v>48</v>
      </c>
      <c r="C50" s="2">
        <f>Rådata!C50</f>
        <v>769</v>
      </c>
      <c r="D50" s="27">
        <f>Rådata!E50/Rådata!D50-1</f>
        <v>1.4444157854010875E-2</v>
      </c>
      <c r="E50" s="27">
        <f>Rådata!G50/Rådata!F50-1</f>
        <v>-6.5816536404771364E-3</v>
      </c>
    </row>
    <row r="51" spans="1:5" x14ac:dyDescent="0.25">
      <c r="A51">
        <v>49</v>
      </c>
      <c r="B51" t="s">
        <v>49</v>
      </c>
      <c r="C51" s="2">
        <f>Rådata!C51</f>
        <v>689</v>
      </c>
      <c r="D51" s="27">
        <f>Rådata!E51/Rådata!D51-1</f>
        <v>-4.0407204385278006E-2</v>
      </c>
      <c r="E51" s="27">
        <f>Rådata!G51/Rådata!F51-1</f>
        <v>-7.4709742554265546E-2</v>
      </c>
    </row>
    <row r="52" spans="1:5" x14ac:dyDescent="0.25">
      <c r="A52">
        <v>50</v>
      </c>
      <c r="B52" t="s">
        <v>50</v>
      </c>
      <c r="C52" s="2">
        <f>Rådata!C52</f>
        <v>656</v>
      </c>
      <c r="D52" s="27">
        <f>Rådata!E52/Rådata!D52-1</f>
        <v>-7.2787267080745344E-2</v>
      </c>
      <c r="E52" s="27">
        <f>Rådata!G52/Rådata!F52-1</f>
        <v>-5.4636591478696706E-2</v>
      </c>
    </row>
    <row r="53" spans="1:5" x14ac:dyDescent="0.25">
      <c r="A53">
        <v>51</v>
      </c>
      <c r="B53" t="s">
        <v>51</v>
      </c>
      <c r="C53" s="2">
        <f>Rådata!C53</f>
        <v>661</v>
      </c>
      <c r="D53" s="27">
        <f>Rådata!E53/Rådata!D53-1</f>
        <v>-3.6165176223040496E-2</v>
      </c>
      <c r="E53" s="27">
        <f>Rådata!G53/Rådata!F53-1</f>
        <v>-6.1994609164420456E-2</v>
      </c>
    </row>
    <row r="54" spans="1:5" x14ac:dyDescent="0.25">
      <c r="A54">
        <v>52</v>
      </c>
      <c r="B54" t="s">
        <v>52</v>
      </c>
      <c r="C54" s="2">
        <f>Rådata!C54</f>
        <v>663</v>
      </c>
      <c r="D54" s="27">
        <f>Rådata!E54/Rådata!D54-1</f>
        <v>-3.4562806293525927E-2</v>
      </c>
      <c r="E54" s="27">
        <f>Rådata!G54/Rådata!F54-1</f>
        <v>-5.5957867017774832E-2</v>
      </c>
    </row>
    <row r="55" spans="1:5" x14ac:dyDescent="0.25">
      <c r="A55">
        <v>53</v>
      </c>
      <c r="B55" t="s">
        <v>53</v>
      </c>
      <c r="C55" s="2">
        <f>Rådata!C55</f>
        <v>758</v>
      </c>
      <c r="D55" s="27">
        <f>Rådata!E55/Rådata!D55-1</f>
        <v>9.4807892004153738E-2</v>
      </c>
      <c r="E55" s="27">
        <f>Rådata!G55/Rådata!F55-1</f>
        <v>8.1684256816182854E-2</v>
      </c>
    </row>
    <row r="56" spans="1:5" x14ac:dyDescent="0.25">
      <c r="A56">
        <v>54</v>
      </c>
      <c r="B56" t="s">
        <v>54</v>
      </c>
      <c r="C56" s="2">
        <f>Rådata!C56</f>
        <v>605</v>
      </c>
      <c r="D56" s="27">
        <f>Rådata!E56/Rådata!D56-1</f>
        <v>-3.4208198171630788E-2</v>
      </c>
      <c r="E56" s="27">
        <f>Rådata!G56/Rådata!F56-1</f>
        <v>-2.7874564459930307E-2</v>
      </c>
    </row>
    <row r="57" spans="1:5" x14ac:dyDescent="0.25">
      <c r="A57">
        <v>55</v>
      </c>
      <c r="B57" t="s">
        <v>55</v>
      </c>
      <c r="C57" s="2">
        <f>Rådata!C57</f>
        <v>621</v>
      </c>
      <c r="D57" s="27">
        <f>Rådata!E57/Rådata!D57-1</f>
        <v>5.4621848739495826E-2</v>
      </c>
      <c r="E57" s="27">
        <f>Rådata!G57/Rådata!F57-1</f>
        <v>7.6036866359447064E-2</v>
      </c>
    </row>
    <row r="58" spans="1:5" x14ac:dyDescent="0.25">
      <c r="A58">
        <v>56</v>
      </c>
      <c r="B58" t="s">
        <v>56</v>
      </c>
      <c r="C58" s="2">
        <f>Rådata!C58</f>
        <v>543</v>
      </c>
      <c r="D58" s="27">
        <f>Rådata!E58/Rådata!D58-1</f>
        <v>-6.4695009242144219E-2</v>
      </c>
      <c r="E58" s="27">
        <f>Rådata!G58/Rådata!F58-1</f>
        <v>-7.1962616822429881E-2</v>
      </c>
    </row>
    <row r="59" spans="1:5" x14ac:dyDescent="0.25">
      <c r="A59">
        <v>57</v>
      </c>
      <c r="B59" t="s">
        <v>57</v>
      </c>
      <c r="C59" s="2">
        <f>Rådata!C59</f>
        <v>476</v>
      </c>
      <c r="D59" s="27">
        <f>Rådata!E59/Rådata!D59-1</f>
        <v>-9.5863746958637419E-2</v>
      </c>
      <c r="E59" s="27">
        <f>Rådata!G59/Rådata!F59-1</f>
        <v>-0.21649484536082475</v>
      </c>
    </row>
    <row r="60" spans="1:5" x14ac:dyDescent="0.25">
      <c r="A60">
        <v>58</v>
      </c>
      <c r="B60" t="s">
        <v>58</v>
      </c>
      <c r="C60" s="2">
        <f>Rådata!C60</f>
        <v>434</v>
      </c>
      <c r="D60" s="27">
        <f>Rådata!E60/Rådata!D60-1</f>
        <v>-0.12739726027397258</v>
      </c>
      <c r="E60" s="27">
        <f>Rådata!G60/Rådata!F60-1</f>
        <v>-0.18927444794952686</v>
      </c>
    </row>
    <row r="61" spans="1:5" x14ac:dyDescent="0.25">
      <c r="A61">
        <v>59</v>
      </c>
      <c r="B61" t="s">
        <v>59</v>
      </c>
      <c r="C61" s="2">
        <f>Rådata!C61</f>
        <v>550</v>
      </c>
      <c r="D61" s="27">
        <f>Rådata!E61/Rådata!D61-1</f>
        <v>-5.0966608084358489E-2</v>
      </c>
      <c r="E61" s="27">
        <f>Rådata!G61/Rådata!F61-1</f>
        <v>3.1695721077653616E-3</v>
      </c>
    </row>
    <row r="62" spans="1:5" x14ac:dyDescent="0.25">
      <c r="A62">
        <v>60</v>
      </c>
      <c r="B62" t="s">
        <v>60</v>
      </c>
      <c r="C62" s="2">
        <f>Rådata!C62</f>
        <v>650</v>
      </c>
      <c r="D62" s="27">
        <f>Rådata!E62/Rådata!D62-1</f>
        <v>3.9657419474958155E-2</v>
      </c>
      <c r="E62" s="27">
        <f>Rådata!G62/Rådata!F62-1</f>
        <v>-1.0091453800063044E-2</v>
      </c>
    </row>
    <row r="63" spans="1:5" x14ac:dyDescent="0.25">
      <c r="A63">
        <v>61</v>
      </c>
      <c r="B63" t="s">
        <v>61</v>
      </c>
      <c r="C63" s="2">
        <f>Rådata!C63</f>
        <v>571</v>
      </c>
      <c r="D63" s="27">
        <f>Rådata!E63/Rådata!D63-1</f>
        <v>4.5267489711933173E-3</v>
      </c>
      <c r="E63" s="27">
        <f>Rådata!G63/Rådata!F63-1</f>
        <v>0.1261180679785332</v>
      </c>
    </row>
    <row r="64" spans="1:5" x14ac:dyDescent="0.25">
      <c r="A64">
        <v>62</v>
      </c>
      <c r="B64" t="s">
        <v>62</v>
      </c>
      <c r="C64" s="2">
        <f>Rådata!C64</f>
        <v>498</v>
      </c>
      <c r="D64" s="27">
        <f>Rådata!E64/Rådata!D64-1</f>
        <v>-6.9616519174041325E-2</v>
      </c>
      <c r="E64" s="27">
        <f>Rådata!G64/Rådata!F64-1</f>
        <v>-0.17292225201072386</v>
      </c>
    </row>
    <row r="65" spans="1:5" x14ac:dyDescent="0.25">
      <c r="A65">
        <v>63</v>
      </c>
      <c r="B65" t="s">
        <v>63</v>
      </c>
      <c r="C65" s="2">
        <f>Rådata!C65</f>
        <v>579</v>
      </c>
      <c r="D65" s="27">
        <f>Rådata!E65/Rådata!D65-1</f>
        <v>-4.8473097430925871E-2</v>
      </c>
      <c r="E65" s="27">
        <f>Rådata!G65/Rådata!F65-1</f>
        <v>-6.7173637515842821E-2</v>
      </c>
    </row>
    <row r="66" spans="1:5" x14ac:dyDescent="0.25">
      <c r="A66">
        <v>64</v>
      </c>
      <c r="B66" t="s">
        <v>64</v>
      </c>
      <c r="C66" s="2">
        <f>Rådata!C66</f>
        <v>819</v>
      </c>
      <c r="D66" s="27">
        <f>Rådata!E66/Rådata!D66-1</f>
        <v>8.7872498727336712E-2</v>
      </c>
      <c r="E66" s="27">
        <f>Rådata!G66/Rådata!F66-1</f>
        <v>9.5833333333333437E-2</v>
      </c>
    </row>
    <row r="67" spans="1:5" x14ac:dyDescent="0.25">
      <c r="A67">
        <v>65</v>
      </c>
      <c r="B67" t="s">
        <v>65</v>
      </c>
      <c r="C67" s="2">
        <f>Rådata!C67</f>
        <v>796</v>
      </c>
      <c r="D67" s="27">
        <f>Rådata!E67/Rådata!D67-1</f>
        <v>8.5496401847409587E-2</v>
      </c>
      <c r="E67" s="27">
        <f>Rådata!G67/Rådata!F67-1</f>
        <v>6.1972371450498942E-2</v>
      </c>
    </row>
    <row r="68" spans="1:5" x14ac:dyDescent="0.25">
      <c r="A68">
        <v>66</v>
      </c>
      <c r="B68" t="s">
        <v>66</v>
      </c>
      <c r="C68" s="2">
        <f>Rådata!C68</f>
        <v>565</v>
      </c>
      <c r="D68" s="27">
        <f>Rådata!E68/Rådata!D68-1</f>
        <v>-4.8719772403982953E-2</v>
      </c>
      <c r="E68" s="27">
        <f>Rådata!G68/Rådata!F68-1</f>
        <v>-9.4759511844939026E-2</v>
      </c>
    </row>
    <row r="69" spans="1:5" x14ac:dyDescent="0.25">
      <c r="A69">
        <v>67</v>
      </c>
      <c r="B69" t="s">
        <v>67</v>
      </c>
      <c r="C69" s="2">
        <f>Rådata!C69</f>
        <v>527</v>
      </c>
      <c r="D69" s="27">
        <f>Rådata!E69/Rådata!D69-1</f>
        <v>-4.7441860465116226E-2</v>
      </c>
      <c r="E69" s="27">
        <f>Rådata!G69/Rådata!F69-1</f>
        <v>-0.14613778705636749</v>
      </c>
    </row>
    <row r="70" spans="1:5" x14ac:dyDescent="0.25">
      <c r="A70">
        <v>68</v>
      </c>
      <c r="B70" t="s">
        <v>68</v>
      </c>
      <c r="C70" s="2">
        <f>Rådata!C70</f>
        <v>548</v>
      </c>
      <c r="D70" s="27">
        <f>Rådata!E70/Rådata!D70-1</f>
        <v>-5.4529841133533652E-2</v>
      </c>
      <c r="E70" s="27">
        <f>Rådata!G70/Rådata!F70-1</f>
        <v>-0.12311780336581046</v>
      </c>
    </row>
    <row r="71" spans="1:5" x14ac:dyDescent="0.25">
      <c r="A71">
        <v>69</v>
      </c>
      <c r="B71" t="s">
        <v>69</v>
      </c>
      <c r="C71" s="2">
        <f>Rådata!C71</f>
        <v>556</v>
      </c>
      <c r="D71" s="27">
        <f>Rådata!E71/Rådata!D71-1</f>
        <v>-3.1198686371100126E-2</v>
      </c>
      <c r="E71" s="27">
        <f>Rådata!G71/Rådata!F71-1</f>
        <v>-0.13092369477911647</v>
      </c>
    </row>
    <row r="72" spans="1:5" x14ac:dyDescent="0.25">
      <c r="A72">
        <v>70</v>
      </c>
      <c r="B72" t="s">
        <v>70</v>
      </c>
      <c r="C72" s="2">
        <f>Rådata!C72</f>
        <v>610</v>
      </c>
      <c r="D72" s="27">
        <f>Rådata!E72/Rådata!D72-1</f>
        <v>-2.2556390977443663E-2</v>
      </c>
      <c r="E72" s="27">
        <f>Rådata!G72/Rådata!F72-1</f>
        <v>-2.4852844996729906E-2</v>
      </c>
    </row>
    <row r="73" spans="1:5" x14ac:dyDescent="0.25">
      <c r="A73">
        <v>71</v>
      </c>
      <c r="B73" t="s">
        <v>71</v>
      </c>
      <c r="C73" s="2">
        <f>Rådata!C73</f>
        <v>639</v>
      </c>
      <c r="D73" s="27">
        <f>Rådata!E73/Rådata!D73-1</f>
        <v>-1.1571675302245232E-2</v>
      </c>
      <c r="E73" s="27">
        <f>Rådata!G73/Rådata!F73-1</f>
        <v>-5.3050397877984046E-2</v>
      </c>
    </row>
    <row r="74" spans="1:5" x14ac:dyDescent="0.25">
      <c r="A74">
        <v>72</v>
      </c>
      <c r="B74" t="s">
        <v>72</v>
      </c>
      <c r="C74" s="2">
        <f>Rådata!C74</f>
        <v>631</v>
      </c>
      <c r="D74" s="27">
        <f>Rådata!E74/Rådata!D74-1</f>
        <v>-3.0004918839153905E-2</v>
      </c>
      <c r="E74" s="27">
        <f>Rådata!G74/Rådata!F74-1</f>
        <v>-1.9414281013491297E-2</v>
      </c>
    </row>
    <row r="75" spans="1:5" x14ac:dyDescent="0.25">
      <c r="A75">
        <v>73</v>
      </c>
      <c r="B75" t="s">
        <v>73</v>
      </c>
      <c r="C75" s="2">
        <f>Rådata!C75</f>
        <v>629</v>
      </c>
      <c r="D75" s="27">
        <f>Rådata!E75/Rådata!D75-1</f>
        <v>-1.1253516723976231E-2</v>
      </c>
      <c r="E75" s="27">
        <f>Rådata!G75/Rådata!F75-1</f>
        <v>-6.926406926406925E-2</v>
      </c>
    </row>
    <row r="76" spans="1:5" x14ac:dyDescent="0.25">
      <c r="A76">
        <v>74</v>
      </c>
      <c r="B76" t="s">
        <v>74</v>
      </c>
      <c r="C76" s="2">
        <f>Rådata!C76</f>
        <v>648</v>
      </c>
      <c r="D76" s="27">
        <f>Rådata!E76/Rådata!D76-1</f>
        <v>-1.2069343866578874E-2</v>
      </c>
      <c r="E76" s="27">
        <f>Rådata!G76/Rådata!F76-1</f>
        <v>-5.7692307692307709E-2</v>
      </c>
    </row>
    <row r="77" spans="1:5" x14ac:dyDescent="0.25">
      <c r="A77">
        <v>75</v>
      </c>
      <c r="B77" t="s">
        <v>75</v>
      </c>
      <c r="C77" s="2">
        <f>Rådata!C77</f>
        <v>700</v>
      </c>
      <c r="D77" s="27">
        <f>Rådata!E77/Rådata!D77-1</f>
        <v>3.8626609442059978E-2</v>
      </c>
      <c r="E77" s="27">
        <f>Rådata!G77/Rådata!F77-1</f>
        <v>-2.2589531680440755E-2</v>
      </c>
    </row>
    <row r="78" spans="1:5" x14ac:dyDescent="0.25">
      <c r="A78">
        <v>76</v>
      </c>
      <c r="B78" t="s">
        <v>76</v>
      </c>
      <c r="C78" s="2">
        <f>Rådata!C78</f>
        <v>683</v>
      </c>
      <c r="D78" s="27">
        <f>Rådata!E78/Rådata!D78-1</f>
        <v>1.4720314033366044E-2</v>
      </c>
      <c r="E78" s="27">
        <f>Rådata!G78/Rådata!F78-1</f>
        <v>-4.075630252100837E-2</v>
      </c>
    </row>
    <row r="79" spans="1:5" x14ac:dyDescent="0.25">
      <c r="A79">
        <v>77</v>
      </c>
      <c r="B79" t="s">
        <v>77</v>
      </c>
      <c r="C79" s="2">
        <f>Rådata!C79</f>
        <v>734</v>
      </c>
      <c r="D79" s="27">
        <f>Rådata!E79/Rådata!D79-1</f>
        <v>3.4609771353117047E-2</v>
      </c>
      <c r="E79" s="27">
        <f>Rådata!G79/Rådata!F79-1</f>
        <v>7.8326840270658282E-2</v>
      </c>
    </row>
    <row r="80" spans="1:5" x14ac:dyDescent="0.25">
      <c r="A80">
        <v>78</v>
      </c>
      <c r="B80" t="s">
        <v>78</v>
      </c>
      <c r="C80" s="2">
        <f>Rådata!C80</f>
        <v>762</v>
      </c>
      <c r="D80" s="27">
        <f>Rådata!E80/Rådata!D80-1</f>
        <v>4.5122918318794669E-2</v>
      </c>
      <c r="E80" s="27">
        <f>Rådata!G80/Rådata!F80-1</f>
        <v>1.582575994985902E-2</v>
      </c>
    </row>
    <row r="81" spans="1:5" x14ac:dyDescent="0.25">
      <c r="A81">
        <v>79</v>
      </c>
      <c r="B81" t="s">
        <v>79</v>
      </c>
      <c r="C81" s="2">
        <f>Rådata!C81</f>
        <v>766</v>
      </c>
      <c r="D81" s="27">
        <f>Rådata!E81/Rådata!D81-1</f>
        <v>7.3420968259057418E-2</v>
      </c>
      <c r="E81" s="27">
        <f>Rådata!G81/Rådata!F81-1</f>
        <v>-5.6499770326136844E-2</v>
      </c>
    </row>
    <row r="82" spans="1:5" x14ac:dyDescent="0.25">
      <c r="A82">
        <v>80</v>
      </c>
      <c r="B82" t="s">
        <v>80</v>
      </c>
      <c r="C82" s="2">
        <f>Rådata!C82</f>
        <v>782</v>
      </c>
      <c r="D82" s="27">
        <f>Rådata!E82/Rådata!D82-1</f>
        <v>6.5477587420793348E-2</v>
      </c>
      <c r="E82" s="27">
        <f>Rådata!G82/Rådata!F82-1</f>
        <v>-3.5500230520977394E-2</v>
      </c>
    </row>
    <row r="83" spans="1:5" x14ac:dyDescent="0.25">
      <c r="A83">
        <v>81</v>
      </c>
      <c r="B83" t="s">
        <v>81</v>
      </c>
      <c r="C83" s="2">
        <f>Rådata!C83</f>
        <v>776</v>
      </c>
      <c r="D83" s="27">
        <f>Rådata!E83/Rådata!D83-1</f>
        <v>4.5537757437071003E-2</v>
      </c>
      <c r="E83" s="27">
        <f>Rådata!G83/Rådata!F83-1</f>
        <v>2.5270128964796079E-2</v>
      </c>
    </row>
    <row r="84" spans="1:5" x14ac:dyDescent="0.25">
      <c r="A84">
        <v>82</v>
      </c>
      <c r="B84" t="s">
        <v>82</v>
      </c>
      <c r="C84" s="2">
        <f>Rådata!C84</f>
        <v>670</v>
      </c>
      <c r="D84" s="27">
        <f>Rådata!E84/Rådata!D84-1</f>
        <v>-3.6244099797707374E-2</v>
      </c>
      <c r="E84" s="27">
        <f>Rådata!G84/Rådata!F84-1</f>
        <v>-0.13932702418506837</v>
      </c>
    </row>
    <row r="85" spans="1:5" x14ac:dyDescent="0.25">
      <c r="A85">
        <v>83</v>
      </c>
      <c r="B85" t="s">
        <v>83</v>
      </c>
      <c r="C85" s="2">
        <f>Rådata!C85</f>
        <v>679</v>
      </c>
      <c r="D85" s="27">
        <f>Rådata!E85/Rådata!D85-1</f>
        <v>7.8869047619047894E-3</v>
      </c>
      <c r="E85" s="27">
        <f>Rådata!G85/Rådata!F85-1</f>
        <v>5.0650721069293025E-2</v>
      </c>
    </row>
    <row r="86" spans="1:5" x14ac:dyDescent="0.25">
      <c r="A86">
        <v>84</v>
      </c>
      <c r="B86" t="s">
        <v>84</v>
      </c>
      <c r="C86" s="2">
        <f>Rådata!C86</f>
        <v>569</v>
      </c>
      <c r="D86" s="27">
        <f>Rådata!E86/Rådata!D86-1</f>
        <v>-5.2598622417031948E-2</v>
      </c>
      <c r="E86" s="27">
        <f>Rådata!G86/Rådata!F86-1</f>
        <v>-7.8592814371257536E-2</v>
      </c>
    </row>
    <row r="87" spans="1:5" x14ac:dyDescent="0.25">
      <c r="A87">
        <v>85</v>
      </c>
      <c r="B87" t="s">
        <v>85</v>
      </c>
      <c r="C87" s="2">
        <f>Rådata!C87</f>
        <v>579</v>
      </c>
      <c r="D87" s="27">
        <f>Rådata!E87/Rådata!D87-1</f>
        <v>-3.0846484935437624E-2</v>
      </c>
      <c r="E87" s="27">
        <f>Rådata!G87/Rådata!F87-1</f>
        <v>2.8169014084507005E-2</v>
      </c>
    </row>
    <row r="88" spans="1:5" x14ac:dyDescent="0.25">
      <c r="A88">
        <v>86</v>
      </c>
      <c r="B88" t="s">
        <v>86</v>
      </c>
      <c r="C88" s="2">
        <f>Rådata!C88</f>
        <v>662</v>
      </c>
      <c r="D88" s="27">
        <f>Rådata!E88/Rådata!D88-1</f>
        <v>1.5967438948027546E-2</v>
      </c>
      <c r="E88" s="27">
        <f>Rådata!G88/Rådata!F88-1</f>
        <v>-3.1030303030303075E-2</v>
      </c>
    </row>
    <row r="89" spans="1:5" x14ac:dyDescent="0.25">
      <c r="A89">
        <v>87</v>
      </c>
      <c r="B89" t="s">
        <v>87</v>
      </c>
      <c r="C89" s="2">
        <f>Rådata!C89</f>
        <v>585</v>
      </c>
      <c r="D89" s="27">
        <f>Rådata!E89/Rådata!D89-1</f>
        <v>-4.4303797468354444E-2</v>
      </c>
      <c r="E89" s="27">
        <f>Rådata!G89/Rådata!F89-1</f>
        <v>-6.243272335844996E-2</v>
      </c>
    </row>
    <row r="90" spans="1:5" x14ac:dyDescent="0.25">
      <c r="A90">
        <v>88</v>
      </c>
      <c r="B90" t="s">
        <v>88</v>
      </c>
      <c r="C90" s="2">
        <f>Rådata!C90</f>
        <v>593</v>
      </c>
      <c r="D90" s="27">
        <f>Rådata!E90/Rådata!D90-1</f>
        <v>2.5900189513581751E-2</v>
      </c>
      <c r="E90" s="27">
        <f>Rådata!G90/Rådata!F90-1</f>
        <v>-9.5377842993397133E-3</v>
      </c>
    </row>
    <row r="91" spans="1:5" x14ac:dyDescent="0.25">
      <c r="A91">
        <v>89</v>
      </c>
      <c r="B91" t="s">
        <v>89</v>
      </c>
      <c r="C91" s="2">
        <f>Rådata!C91</f>
        <v>531</v>
      </c>
      <c r="D91" s="27">
        <f>Rådata!E91/Rådata!D91-1</f>
        <v>3.14267756128217E-3</v>
      </c>
      <c r="E91" s="27">
        <f>Rådata!G91/Rådata!F91-1</f>
        <v>6.8587105624142719E-3</v>
      </c>
    </row>
    <row r="92" spans="1:5" x14ac:dyDescent="0.25">
      <c r="A92">
        <v>90</v>
      </c>
      <c r="B92" t="s">
        <v>90</v>
      </c>
      <c r="C92" s="2">
        <f>Rådata!C92</f>
        <v>931</v>
      </c>
      <c r="D92" s="27">
        <f>Rådata!E92/Rådata!D92-1</f>
        <v>0.16402179465349898</v>
      </c>
      <c r="E92" s="27">
        <f>Rådata!G92/Rådata!F92-1</f>
        <v>7.1174271643030806E-2</v>
      </c>
    </row>
    <row r="93" spans="1:5" x14ac:dyDescent="0.25">
      <c r="A93">
        <v>91</v>
      </c>
      <c r="B93" t="s">
        <v>91</v>
      </c>
      <c r="C93" s="2">
        <f>Rådata!C93</f>
        <v>844</v>
      </c>
      <c r="D93" s="27">
        <f>Rådata!E93/Rådata!D93-1</f>
        <v>0.15107426831331416</v>
      </c>
      <c r="E93" s="27">
        <f>Rådata!G93/Rådata!F93-1</f>
        <v>9.8024156950359487E-2</v>
      </c>
    </row>
    <row r="94" spans="1:5" x14ac:dyDescent="0.25">
      <c r="A94">
        <v>92</v>
      </c>
      <c r="B94" t="s">
        <v>92</v>
      </c>
      <c r="C94" s="2">
        <f>Rådata!C94</f>
        <v>804</v>
      </c>
      <c r="D94" s="27">
        <f>Rådata!E94/Rådata!D94-1</f>
        <v>5.8094063766073623E-2</v>
      </c>
      <c r="E94" s="27">
        <f>Rådata!G94/Rådata!F94-1</f>
        <v>2.3998254672388253E-3</v>
      </c>
    </row>
    <row r="95" spans="1:5" x14ac:dyDescent="0.25">
      <c r="A95">
        <v>93</v>
      </c>
      <c r="B95" t="s">
        <v>93</v>
      </c>
      <c r="C95" s="2">
        <f>Rådata!C95</f>
        <v>792</v>
      </c>
      <c r="D95" s="27">
        <f>Rådata!E95/Rådata!D95-1</f>
        <v>0.24576894775570279</v>
      </c>
      <c r="E95" s="27">
        <f>Rådata!G95/Rådata!F95-1</f>
        <v>0.22532894736842102</v>
      </c>
    </row>
    <row r="96" spans="1:5" x14ac:dyDescent="0.25">
      <c r="A96">
        <v>94</v>
      </c>
      <c r="B96" t="s">
        <v>94</v>
      </c>
      <c r="C96" s="2">
        <f>Rådata!C96</f>
        <v>551</v>
      </c>
      <c r="D96" s="27">
        <f>Rådata!E96/Rådata!D96-1</f>
        <v>9.3023255813953432E-2</v>
      </c>
      <c r="E96" s="27">
        <f>Rådata!G96/Rådata!F96-1</f>
        <v>0.16010498687664043</v>
      </c>
    </row>
    <row r="97" spans="1:5" x14ac:dyDescent="0.25">
      <c r="A97">
        <v>95</v>
      </c>
      <c r="B97" t="s">
        <v>95</v>
      </c>
      <c r="C97" s="2">
        <f>Rådata!C97</f>
        <v>643</v>
      </c>
      <c r="D97" s="27">
        <f>Rådata!E97/Rådata!D97-1</f>
        <v>-2.864583333333337E-2</v>
      </c>
      <c r="E97" s="27">
        <f>Rådata!G97/Rådata!F97-1</f>
        <v>-9.4244149272612265E-2</v>
      </c>
    </row>
    <row r="98" spans="1:5" x14ac:dyDescent="0.25">
      <c r="A98">
        <v>96</v>
      </c>
      <c r="B98" t="s">
        <v>96</v>
      </c>
      <c r="C98" s="2">
        <f>Rådata!C98</f>
        <v>685</v>
      </c>
      <c r="D98" s="27">
        <f>Rådata!E98/Rådata!D98-1</f>
        <v>3.9909808342728281E-2</v>
      </c>
      <c r="E98" s="27">
        <f>Rådata!G98/Rådata!F98-1</f>
        <v>-2.3962200472494088E-2</v>
      </c>
    </row>
    <row r="99" spans="1:5" x14ac:dyDescent="0.25">
      <c r="A99">
        <v>97</v>
      </c>
      <c r="B99" t="s">
        <v>97</v>
      </c>
      <c r="C99" s="2">
        <f>Rådata!C99</f>
        <v>615</v>
      </c>
      <c r="D99" s="27">
        <f>Rådata!E99/Rådata!D99-1</f>
        <v>0.24401426388181346</v>
      </c>
      <c r="E99" s="27">
        <f>Rådata!G99/Rådata!F99-1</f>
        <v>9.3294460641399457E-2</v>
      </c>
    </row>
    <row r="100" spans="1:5" x14ac:dyDescent="0.25">
      <c r="A100">
        <v>98</v>
      </c>
      <c r="B100" t="s">
        <v>98</v>
      </c>
      <c r="C100" s="2">
        <f>Rådata!C100</f>
        <v>649</v>
      </c>
      <c r="D100" s="27">
        <f>Rådata!E100/Rådata!D100-1</f>
        <v>1.6587677725118377E-2</v>
      </c>
      <c r="E100" s="27">
        <f>Rådata!G100/Rådata!F100-1</f>
        <v>3.3812341504649179E-2</v>
      </c>
    </row>
    <row r="101" spans="1:5" x14ac:dyDescent="0.25">
      <c r="A101">
        <v>99</v>
      </c>
      <c r="B101" t="s">
        <v>99</v>
      </c>
      <c r="C101" s="2">
        <f>Rådata!C101</f>
        <v>628</v>
      </c>
      <c r="D101" s="27">
        <f>Rådata!E101/Rådata!D101-1</f>
        <v>1.3407821229050265E-2</v>
      </c>
      <c r="E101" s="27">
        <f>Rådata!G101/Rådata!F101-1</f>
        <v>-1.3735046521931804E-2</v>
      </c>
    </row>
    <row r="102" spans="1:5" x14ac:dyDescent="0.25">
      <c r="A102">
        <v>100</v>
      </c>
      <c r="B102" t="s">
        <v>100</v>
      </c>
      <c r="C102" s="2">
        <f>Rådata!C102</f>
        <v>654</v>
      </c>
      <c r="D102" s="27">
        <f>Rådata!E102/Rådata!D102-1</f>
        <v>1.7162471395881784E-3</v>
      </c>
      <c r="E102" s="27">
        <f>Rådata!G102/Rådata!F102-1</f>
        <v>4.6204620462046986E-3</v>
      </c>
    </row>
    <row r="103" spans="1:5" x14ac:dyDescent="0.25">
      <c r="A103">
        <v>101</v>
      </c>
      <c r="B103" t="s">
        <v>101</v>
      </c>
      <c r="C103" s="2">
        <f>Rådata!C103</f>
        <v>625</v>
      </c>
      <c r="D103" s="27">
        <f>Rådata!E103/Rådata!D103-1</f>
        <v>6.4622641509433976E-2</v>
      </c>
      <c r="E103" s="27">
        <f>Rådata!G103/Rådata!F103-1</f>
        <v>0.15177610333692138</v>
      </c>
    </row>
    <row r="104" spans="1:5" x14ac:dyDescent="0.25">
      <c r="A104">
        <v>102</v>
      </c>
      <c r="B104" t="s">
        <v>102</v>
      </c>
      <c r="C104" s="2">
        <f>Rådata!C104</f>
        <v>805</v>
      </c>
      <c r="D104" s="27">
        <f>Rådata!E104/Rådata!D104-1</f>
        <v>9.5083008976090344E-2</v>
      </c>
      <c r="E104" s="27">
        <f>Rådata!G104/Rådata!F104-1</f>
        <v>2.4712643678160839E-2</v>
      </c>
    </row>
    <row r="105" spans="1:5" x14ac:dyDescent="0.25">
      <c r="A105">
        <v>103</v>
      </c>
      <c r="B105" t="s">
        <v>103</v>
      </c>
      <c r="C105" s="2">
        <f>Rådata!C105</f>
        <v>850</v>
      </c>
      <c r="D105" s="27">
        <f>Rådata!E105/Rådata!D105-1</f>
        <v>0.16332414138881934</v>
      </c>
      <c r="E105" s="27">
        <f>Rådata!G105/Rådata!F105-1</f>
        <v>0.17416144489495022</v>
      </c>
    </row>
    <row r="106" spans="1:5" x14ac:dyDescent="0.25">
      <c r="A106">
        <v>104</v>
      </c>
      <c r="B106" t="s">
        <v>104</v>
      </c>
      <c r="C106" s="2">
        <f>Rådata!C106</f>
        <v>890</v>
      </c>
      <c r="D106" s="27">
        <f>Rådata!E106/Rådata!D106-1</f>
        <v>0.12986241257942122</v>
      </c>
      <c r="E106" s="27">
        <f>Rådata!G106/Rådata!F106-1</f>
        <v>0.13153070577451875</v>
      </c>
    </row>
    <row r="107" spans="1:5" x14ac:dyDescent="0.25">
      <c r="A107">
        <v>105</v>
      </c>
      <c r="B107" t="s">
        <v>105</v>
      </c>
      <c r="C107" s="2">
        <f>Rådata!C107</f>
        <v>892</v>
      </c>
      <c r="D107" s="27">
        <f>Rådata!E107/Rådata!D107-1</f>
        <v>0.15649009300444794</v>
      </c>
      <c r="E107" s="27">
        <f>Rådata!G107/Rådata!F107-1</f>
        <v>0.22144670050761417</v>
      </c>
    </row>
    <row r="108" spans="1:5" x14ac:dyDescent="0.25">
      <c r="A108">
        <v>106</v>
      </c>
      <c r="B108" t="s">
        <v>106</v>
      </c>
      <c r="C108" s="2">
        <f>Rådata!C108</f>
        <v>879</v>
      </c>
      <c r="D108" s="27">
        <f>Rådata!E108/Rådata!D108-1</f>
        <v>0.2307649138559964</v>
      </c>
      <c r="E108" s="27">
        <f>Rådata!G108/Rådata!F108-1</f>
        <v>0.18735798388762648</v>
      </c>
    </row>
    <row r="109" spans="1:5" x14ac:dyDescent="0.25">
      <c r="A109">
        <v>107</v>
      </c>
      <c r="B109" t="s">
        <v>107</v>
      </c>
      <c r="C109" s="2">
        <f>Rådata!C109</f>
        <v>799</v>
      </c>
      <c r="D109" s="27">
        <f>Rådata!E109/Rådata!D109-1</f>
        <v>5.8981533296026845E-2</v>
      </c>
      <c r="E109" s="27">
        <f>Rådata!G109/Rådata!F109-1</f>
        <v>-0.10845910845910844</v>
      </c>
    </row>
    <row r="110" spans="1:5" x14ac:dyDescent="0.25">
      <c r="A110">
        <v>108</v>
      </c>
      <c r="B110" t="s">
        <v>108</v>
      </c>
      <c r="C110" s="2">
        <f>Rådata!C110</f>
        <v>703</v>
      </c>
      <c r="D110" s="27">
        <f>Rådata!E110/Rådata!D110-1</f>
        <v>6.8569163694015112E-2</v>
      </c>
      <c r="E110" s="27">
        <f>Rådata!G110/Rådata!F110-1</f>
        <v>1.2953367875647714E-3</v>
      </c>
    </row>
    <row r="111" spans="1:5" x14ac:dyDescent="0.25">
      <c r="A111">
        <v>109</v>
      </c>
      <c r="B111" t="s">
        <v>109</v>
      </c>
      <c r="C111" s="2">
        <f>Rådata!C111</f>
        <v>574</v>
      </c>
      <c r="D111" s="27">
        <f>Rådata!E111/Rådata!D111-1</f>
        <v>-2.1398002853066922E-3</v>
      </c>
      <c r="E111" s="27">
        <f>Rådata!G111/Rådata!F111-1</f>
        <v>0.10227272727272729</v>
      </c>
    </row>
    <row r="112" spans="1:5" x14ac:dyDescent="0.25">
      <c r="A112">
        <v>110</v>
      </c>
      <c r="B112" t="s">
        <v>110</v>
      </c>
      <c r="C112" s="2">
        <f>Rådata!C112</f>
        <v>532</v>
      </c>
      <c r="D112" s="27">
        <f>Rådata!E112/Rådata!D112-1</f>
        <v>1.5835312747427555E-3</v>
      </c>
      <c r="E112" s="27">
        <f>Rådata!G112/Rådata!F112-1</f>
        <v>3.1796502384737746E-3</v>
      </c>
    </row>
    <row r="113" spans="1:5" x14ac:dyDescent="0.25">
      <c r="A113">
        <v>111</v>
      </c>
      <c r="B113" t="s">
        <v>111</v>
      </c>
      <c r="C113" s="2">
        <f>Rådata!C113</f>
        <v>882</v>
      </c>
      <c r="D113" s="27">
        <f>Rådata!E113/Rådata!D113-1</f>
        <v>8.7601455359641811E-2</v>
      </c>
      <c r="E113" s="27">
        <f>Rådata!G113/Rådata!F113-1</f>
        <v>5.4344667247893108E-2</v>
      </c>
    </row>
    <row r="114" spans="1:5" x14ac:dyDescent="0.25">
      <c r="A114">
        <v>112</v>
      </c>
      <c r="B114" t="s">
        <v>112</v>
      </c>
      <c r="C114" s="2">
        <f>Rådata!C114</f>
        <v>885</v>
      </c>
      <c r="D114" s="27">
        <f>Rådata!E114/Rådata!D114-1</f>
        <v>0.19814365348198337</v>
      </c>
      <c r="E114" s="27">
        <f>Rådata!G114/Rådata!F114-1</f>
        <v>5.0742433974383161E-2</v>
      </c>
    </row>
    <row r="115" spans="1:5" x14ac:dyDescent="0.25">
      <c r="A115">
        <v>113</v>
      </c>
      <c r="B115" t="s">
        <v>113</v>
      </c>
      <c r="C115" s="2">
        <f>Rådata!C115</f>
        <v>864</v>
      </c>
      <c r="D115" s="27">
        <f>Rådata!E115/Rådata!D115-1</f>
        <v>8.2752841355470563E-2</v>
      </c>
      <c r="E115" s="27">
        <f>Rådata!G115/Rådata!F115-1</f>
        <v>6.8033409263477562E-2</v>
      </c>
    </row>
    <row r="116" spans="1:5" x14ac:dyDescent="0.25">
      <c r="A116">
        <v>114</v>
      </c>
      <c r="B116" t="s">
        <v>114</v>
      </c>
      <c r="C116" s="2">
        <f>Rådata!C116</f>
        <v>783</v>
      </c>
      <c r="D116" s="27">
        <f>Rådata!E116/Rådata!D116-1</f>
        <v>2.8920507268790585E-2</v>
      </c>
      <c r="E116" s="27">
        <f>Rådata!G116/Rådata!F116-1</f>
        <v>-3.7491919844860999E-2</v>
      </c>
    </row>
    <row r="117" spans="1:5" x14ac:dyDescent="0.25">
      <c r="A117">
        <v>115</v>
      </c>
      <c r="B117" t="s">
        <v>398</v>
      </c>
      <c r="C117" s="2">
        <f>Rådata!C117</f>
        <v>839</v>
      </c>
      <c r="D117" s="27">
        <f>Rådata!E117/Rådata!D117-1</f>
        <v>6.3333637858578484E-2</v>
      </c>
      <c r="E117" s="27">
        <f>Rådata!G117/Rådata!F117-1</f>
        <v>1.7637253320428092E-2</v>
      </c>
    </row>
    <row r="118" spans="1:5" x14ac:dyDescent="0.25">
      <c r="A118">
        <v>116</v>
      </c>
      <c r="B118" t="s">
        <v>115</v>
      </c>
      <c r="C118" s="2">
        <f>Rådata!C118</f>
        <v>847</v>
      </c>
      <c r="D118" s="27">
        <f>Rådata!E118/Rådata!D118-1</f>
        <v>0.21323623355053023</v>
      </c>
      <c r="E118" s="27">
        <f>Rådata!G118/Rådata!F118-1</f>
        <v>0.14948199309324117</v>
      </c>
    </row>
    <row r="119" spans="1:5" x14ac:dyDescent="0.25">
      <c r="A119">
        <v>117</v>
      </c>
      <c r="B119" t="s">
        <v>399</v>
      </c>
      <c r="C119" s="2">
        <f>Rådata!C119</f>
        <v>835</v>
      </c>
      <c r="D119" s="27">
        <f>Rådata!E119/Rådata!D119-1</f>
        <v>9.45029239766082E-2</v>
      </c>
      <c r="E119" s="27">
        <f>Rådata!G119/Rådata!F119-1</f>
        <v>-3.0866721177432499E-2</v>
      </c>
    </row>
    <row r="120" spans="1:5" x14ac:dyDescent="0.25">
      <c r="A120">
        <v>118</v>
      </c>
      <c r="B120" t="s">
        <v>116</v>
      </c>
      <c r="C120" s="2">
        <f>Rådata!C120</f>
        <v>814</v>
      </c>
      <c r="D120" s="27">
        <f>Rådata!E120/Rådata!D120-1</f>
        <v>0.14000721067179422</v>
      </c>
      <c r="E120" s="27">
        <f>Rådata!G120/Rådata!F120-1</f>
        <v>0.13523006673691595</v>
      </c>
    </row>
    <row r="121" spans="1:5" x14ac:dyDescent="0.25">
      <c r="A121">
        <v>119</v>
      </c>
      <c r="B121" t="s">
        <v>400</v>
      </c>
      <c r="C121" s="2">
        <f>Rådata!C121</f>
        <v>836</v>
      </c>
      <c r="D121" s="27">
        <f>Rådata!E121/Rådata!D121-1</f>
        <v>7.5731913864021339E-2</v>
      </c>
      <c r="E121" s="27">
        <f>Rådata!G121/Rådata!F121-1</f>
        <v>8.7512719872074429E-2</v>
      </c>
    </row>
    <row r="122" spans="1:5" x14ac:dyDescent="0.25">
      <c r="A122">
        <v>120</v>
      </c>
      <c r="B122" t="s">
        <v>117</v>
      </c>
      <c r="C122" s="2">
        <f>Rådata!C122</f>
        <v>855</v>
      </c>
      <c r="D122" s="27">
        <f>Rådata!E122/Rådata!D122-1</f>
        <v>6.5367748771227641E-2</v>
      </c>
      <c r="E122" s="27">
        <f>Rådata!G122/Rådata!F122-1</f>
        <v>-3.8607201401842706E-2</v>
      </c>
    </row>
    <row r="123" spans="1:5" x14ac:dyDescent="0.25">
      <c r="A123">
        <v>121</v>
      </c>
      <c r="B123" t="s">
        <v>118</v>
      </c>
      <c r="C123" s="2">
        <f>Rådata!C123</f>
        <v>840</v>
      </c>
      <c r="D123" s="27">
        <f>Rådata!E123/Rådata!D123-1</f>
        <v>7.1406028089001206E-2</v>
      </c>
      <c r="E123" s="27">
        <f>Rådata!G123/Rådata!F123-1</f>
        <v>5.0708582417122949E-2</v>
      </c>
    </row>
    <row r="124" spans="1:5" x14ac:dyDescent="0.25">
      <c r="A124">
        <v>122</v>
      </c>
      <c r="B124" t="s">
        <v>119</v>
      </c>
      <c r="C124" s="2">
        <f>Rådata!C124</f>
        <v>758</v>
      </c>
      <c r="D124" s="27">
        <f>Rådata!E124/Rådata!D124-1</f>
        <v>4.3858931347680263E-2</v>
      </c>
      <c r="E124" s="27">
        <f>Rådata!G124/Rådata!F124-1</f>
        <v>-2.9998170843241301E-2</v>
      </c>
    </row>
    <row r="125" spans="1:5" x14ac:dyDescent="0.25">
      <c r="A125">
        <v>123</v>
      </c>
      <c r="B125" t="s">
        <v>120</v>
      </c>
      <c r="C125" s="2">
        <f>Rådata!C125</f>
        <v>660</v>
      </c>
      <c r="D125" s="27">
        <f>Rådata!E125/Rådata!D125-1</f>
        <v>-2.1168501270110163E-3</v>
      </c>
      <c r="E125" s="27">
        <f>Rådata!G125/Rådata!F125-1</f>
        <v>-1.7821782178217838E-2</v>
      </c>
    </row>
    <row r="126" spans="1:5" x14ac:dyDescent="0.25">
      <c r="A126">
        <v>124</v>
      </c>
      <c r="B126" t="s">
        <v>121</v>
      </c>
      <c r="C126" s="2">
        <f>Rådata!C126</f>
        <v>773</v>
      </c>
      <c r="D126" s="27">
        <f>Rådata!E126/Rådata!D126-1</f>
        <v>5.4761396771210169E-3</v>
      </c>
      <c r="E126" s="27">
        <f>Rådata!G126/Rådata!F126-1</f>
        <v>-0.1087835354649026</v>
      </c>
    </row>
    <row r="127" spans="1:5" x14ac:dyDescent="0.25">
      <c r="A127">
        <v>125</v>
      </c>
      <c r="B127" t="s">
        <v>122</v>
      </c>
      <c r="C127" s="2">
        <f>Rådata!C127</f>
        <v>728</v>
      </c>
      <c r="D127" s="27">
        <f>Rådata!E127/Rådata!D127-1</f>
        <v>1.0018128041217489E-2</v>
      </c>
      <c r="E127" s="27">
        <f>Rådata!G127/Rådata!F127-1</f>
        <v>-8.7691614066726764E-2</v>
      </c>
    </row>
    <row r="128" spans="1:5" x14ac:dyDescent="0.25">
      <c r="A128">
        <v>126</v>
      </c>
      <c r="B128" t="s">
        <v>123</v>
      </c>
      <c r="C128" s="2">
        <f>Rådata!C128</f>
        <v>627</v>
      </c>
      <c r="D128" s="27">
        <f>Rådata!E128/Rådata!D128-1</f>
        <v>2.9013539651836506E-3</v>
      </c>
      <c r="E128" s="27">
        <f>Rådata!G128/Rådata!F128-1</f>
        <v>2.9914529914529808E-2</v>
      </c>
    </row>
    <row r="129" spans="1:5" x14ac:dyDescent="0.25">
      <c r="A129">
        <v>127</v>
      </c>
      <c r="B129" t="s">
        <v>124</v>
      </c>
      <c r="C129" s="2">
        <f>Rådata!C129</f>
        <v>708</v>
      </c>
      <c r="D129" s="27">
        <f>Rådata!E129/Rådata!D129-1</f>
        <v>1.3686131386860811E-3</v>
      </c>
      <c r="E129" s="27">
        <f>Rådata!G129/Rådata!F129-1</f>
        <v>-3.1547104580812446E-2</v>
      </c>
    </row>
    <row r="130" spans="1:5" x14ac:dyDescent="0.25">
      <c r="A130">
        <v>128</v>
      </c>
      <c r="B130" t="s">
        <v>125</v>
      </c>
      <c r="C130" s="2">
        <f>Rådata!C130</f>
        <v>739</v>
      </c>
      <c r="D130" s="27">
        <f>Rådata!E130/Rådata!D130-1</f>
        <v>0.17419838739921234</v>
      </c>
      <c r="E130" s="27">
        <f>Rådata!G130/Rådata!F130-1</f>
        <v>8.6617245415528732E-2</v>
      </c>
    </row>
    <row r="131" spans="1:5" x14ac:dyDescent="0.25">
      <c r="A131">
        <v>129</v>
      </c>
      <c r="B131" t="s">
        <v>126</v>
      </c>
      <c r="C131" s="2">
        <f>Rådata!C131</f>
        <v>703</v>
      </c>
      <c r="D131" s="27">
        <f>Rådata!E131/Rådata!D131-1</f>
        <v>6.0790273556230456E-3</v>
      </c>
      <c r="E131" s="27">
        <f>Rådata!G131/Rådata!F131-1</f>
        <v>-0.10612244897959189</v>
      </c>
    </row>
    <row r="132" spans="1:5" x14ac:dyDescent="0.25">
      <c r="A132">
        <v>130</v>
      </c>
      <c r="B132" t="s">
        <v>127</v>
      </c>
      <c r="C132" s="2">
        <f>Rådata!C132</f>
        <v>590</v>
      </c>
      <c r="D132" s="27">
        <f>Rådata!E132/Rådata!D132-1</f>
        <v>-3.6928104575163379E-2</v>
      </c>
      <c r="E132" s="27">
        <f>Rådata!G132/Rådata!F132-1</f>
        <v>-8.4860828241683617E-2</v>
      </c>
    </row>
    <row r="133" spans="1:5" x14ac:dyDescent="0.25">
      <c r="A133">
        <v>131</v>
      </c>
      <c r="B133" t="s">
        <v>128</v>
      </c>
      <c r="C133" s="2">
        <f>Rådata!C133</f>
        <v>583</v>
      </c>
      <c r="D133" s="27">
        <f>Rådata!E133/Rådata!D133-1</f>
        <v>-1.6059295861643008E-2</v>
      </c>
      <c r="E133" s="27">
        <f>Rådata!G133/Rådata!F133-1</f>
        <v>0.17627118644067807</v>
      </c>
    </row>
    <row r="134" spans="1:5" x14ac:dyDescent="0.25">
      <c r="A134">
        <v>132</v>
      </c>
      <c r="B134" t="s">
        <v>129</v>
      </c>
      <c r="C134" s="2">
        <f>Rådata!C134</f>
        <v>631</v>
      </c>
      <c r="D134" s="27">
        <f>Rådata!E134/Rådata!D134-1</f>
        <v>1.568360040913741E-2</v>
      </c>
      <c r="E134" s="27">
        <f>Rådata!G134/Rådata!F134-1</f>
        <v>-5.4122089364380122E-2</v>
      </c>
    </row>
    <row r="135" spans="1:5" x14ac:dyDescent="0.25">
      <c r="A135">
        <v>133</v>
      </c>
      <c r="B135" t="s">
        <v>130</v>
      </c>
      <c r="C135" s="2">
        <f>Rådata!C135</f>
        <v>601</v>
      </c>
      <c r="D135" s="27">
        <f>Rådata!E135/Rådata!D135-1</f>
        <v>-3.933910306845001E-2</v>
      </c>
      <c r="E135" s="27">
        <f>Rådata!G135/Rådata!F135-1</f>
        <v>-5.5705300988319828E-2</v>
      </c>
    </row>
    <row r="136" spans="1:5" x14ac:dyDescent="0.25">
      <c r="A136">
        <v>134</v>
      </c>
      <c r="B136" t="s">
        <v>131</v>
      </c>
      <c r="C136" s="2">
        <f>Rådata!C136</f>
        <v>525</v>
      </c>
      <c r="D136" s="27">
        <f>Rådata!E136/Rådata!D136-1</f>
        <v>7.3454545454545439E-2</v>
      </c>
      <c r="E136" s="27">
        <f>Rådata!G136/Rådata!F136-1</f>
        <v>0.1206896551724137</v>
      </c>
    </row>
    <row r="137" spans="1:5" x14ac:dyDescent="0.25">
      <c r="A137">
        <v>135</v>
      </c>
      <c r="B137" t="s">
        <v>132</v>
      </c>
      <c r="C137" s="2">
        <f>Rådata!C137</f>
        <v>440</v>
      </c>
      <c r="D137" s="27">
        <f>Rådata!E137/Rådata!D137-1</f>
        <v>-3.2281731474688158E-2</v>
      </c>
      <c r="E137" s="27">
        <f>Rådata!G137/Rådata!F137-1</f>
        <v>-0.13344887348353551</v>
      </c>
    </row>
    <row r="138" spans="1:5" x14ac:dyDescent="0.25">
      <c r="A138">
        <v>136</v>
      </c>
      <c r="B138" t="s">
        <v>133</v>
      </c>
      <c r="C138" s="2">
        <f>Rådata!C138</f>
        <v>537</v>
      </c>
      <c r="D138" s="27">
        <f>Rådata!E138/Rådata!D138-1</f>
        <v>-7.7050538525269219E-2</v>
      </c>
      <c r="E138" s="27">
        <f>Rådata!G138/Rådata!F138-1</f>
        <v>-0.12767940354147256</v>
      </c>
    </row>
    <row r="139" spans="1:5" x14ac:dyDescent="0.25">
      <c r="A139">
        <v>137</v>
      </c>
      <c r="B139" t="s">
        <v>134</v>
      </c>
      <c r="C139" s="2">
        <f>Rådata!C139</f>
        <v>545</v>
      </c>
      <c r="D139" s="27">
        <f>Rådata!E139/Rådata!D139-1</f>
        <v>1.1400651465798051E-2</v>
      </c>
      <c r="E139" s="27">
        <f>Rådata!G139/Rådata!F139-1</f>
        <v>7.0307960488088295E-2</v>
      </c>
    </row>
    <row r="140" spans="1:5" x14ac:dyDescent="0.25">
      <c r="A140">
        <v>138</v>
      </c>
      <c r="B140" t="s">
        <v>135</v>
      </c>
      <c r="C140" s="2">
        <f>Rådata!C140</f>
        <v>693</v>
      </c>
      <c r="D140" s="27">
        <f>Rådata!E140/Rådata!D140-1</f>
        <v>9.1663029244870575E-3</v>
      </c>
      <c r="E140" s="27">
        <f>Rådata!G140/Rådata!F140-1</f>
        <v>-2.1342646488164529E-2</v>
      </c>
    </row>
    <row r="141" spans="1:5" x14ac:dyDescent="0.25">
      <c r="A141">
        <v>139</v>
      </c>
      <c r="B141" t="s">
        <v>136</v>
      </c>
      <c r="C141" s="2">
        <f>Rådata!C141</f>
        <v>806</v>
      </c>
      <c r="D141" s="27">
        <f>Rådata!E141/Rådata!D141-1</f>
        <v>0.16154791154791148</v>
      </c>
      <c r="E141" s="27">
        <f>Rådata!G141/Rådata!F141-1</f>
        <v>5.7762612722398243E-2</v>
      </c>
    </row>
    <row r="142" spans="1:5" x14ac:dyDescent="0.25">
      <c r="A142">
        <v>140</v>
      </c>
      <c r="B142" t="s">
        <v>137</v>
      </c>
      <c r="C142" s="2">
        <f>Rådata!C142</f>
        <v>795</v>
      </c>
      <c r="D142" s="27">
        <f>Rådata!E142/Rådata!D142-1</f>
        <v>0.11281423970841553</v>
      </c>
      <c r="E142" s="27">
        <f>Rådata!G142/Rådata!F142-1</f>
        <v>3.9195878371552695E-2</v>
      </c>
    </row>
    <row r="143" spans="1:5" x14ac:dyDescent="0.25">
      <c r="A143">
        <v>141</v>
      </c>
      <c r="B143" t="s">
        <v>138</v>
      </c>
      <c r="C143" s="2">
        <f>Rådata!C143</f>
        <v>656</v>
      </c>
      <c r="D143" s="27">
        <f>Rådata!E143/Rådata!D143-1</f>
        <v>-7.9586152009547551E-4</v>
      </c>
      <c r="E143" s="27">
        <f>Rådata!G143/Rådata!F143-1</f>
        <v>-9.1563786008230452E-2</v>
      </c>
    </row>
    <row r="144" spans="1:5" x14ac:dyDescent="0.25">
      <c r="A144">
        <v>142</v>
      </c>
      <c r="B144" t="s">
        <v>139</v>
      </c>
      <c r="C144" s="2">
        <f>Rådata!C144</f>
        <v>570</v>
      </c>
      <c r="D144" s="27">
        <f>Rådata!E144/Rådata!D144-1</f>
        <v>0.12875536480686689</v>
      </c>
      <c r="E144" s="27">
        <f>Rådata!G144/Rådata!F144-1</f>
        <v>-7.8904991948470227E-2</v>
      </c>
    </row>
    <row r="145" spans="1:5" x14ac:dyDescent="0.25">
      <c r="A145">
        <v>143</v>
      </c>
      <c r="B145" t="s">
        <v>140</v>
      </c>
      <c r="C145" s="2">
        <f>Rådata!C145</f>
        <v>703</v>
      </c>
      <c r="D145" s="27">
        <f>Rådata!E145/Rådata!D145-1</f>
        <v>3.9333562349707973E-2</v>
      </c>
      <c r="E145" s="27">
        <f>Rådata!G145/Rådata!F145-1</f>
        <v>-4.995766299745974E-2</v>
      </c>
    </row>
    <row r="146" spans="1:5" x14ac:dyDescent="0.25">
      <c r="A146">
        <v>144</v>
      </c>
      <c r="B146" t="s">
        <v>141</v>
      </c>
      <c r="C146" s="2">
        <f>Rådata!C146</f>
        <v>697</v>
      </c>
      <c r="D146" s="27">
        <f>Rådata!E146/Rådata!D146-1</f>
        <v>0.20046228199201521</v>
      </c>
      <c r="E146" s="27">
        <f>Rådata!G146/Rådata!F146-1</f>
        <v>9.5199349064279959E-2</v>
      </c>
    </row>
    <row r="147" spans="1:5" x14ac:dyDescent="0.25">
      <c r="A147">
        <v>145</v>
      </c>
      <c r="B147" t="s">
        <v>142</v>
      </c>
      <c r="C147" s="2">
        <f>Rådata!C147</f>
        <v>782</v>
      </c>
      <c r="D147" s="27">
        <f>Rådata!E147/Rådata!D147-1</f>
        <v>0.17488198485014816</v>
      </c>
      <c r="E147" s="27">
        <f>Rådata!G147/Rådata!F147-1</f>
        <v>0.31306715063520874</v>
      </c>
    </row>
    <row r="148" spans="1:5" x14ac:dyDescent="0.25">
      <c r="A148">
        <v>146</v>
      </c>
      <c r="B148" t="s">
        <v>143</v>
      </c>
      <c r="C148" s="2">
        <f>Rådata!C148</f>
        <v>708</v>
      </c>
      <c r="D148" s="27">
        <f>Rådata!E148/Rådata!D148-1</f>
        <v>0.17388347313534336</v>
      </c>
      <c r="E148" s="27">
        <f>Rådata!G148/Rådata!F148-1</f>
        <v>6.4391500321957507E-2</v>
      </c>
    </row>
    <row r="149" spans="1:5" x14ac:dyDescent="0.25">
      <c r="A149">
        <v>147</v>
      </c>
      <c r="B149" t="s">
        <v>144</v>
      </c>
      <c r="C149" s="2">
        <f>Rådata!C149</f>
        <v>561</v>
      </c>
      <c r="D149" s="27">
        <f>Rådata!E149/Rådata!D149-1</f>
        <v>2.2589531680440755E-2</v>
      </c>
      <c r="E149" s="27">
        <f>Rådata!G149/Rådata!F149-1</f>
        <v>8.5434173669467706E-2</v>
      </c>
    </row>
    <row r="150" spans="1:5" x14ac:dyDescent="0.25">
      <c r="A150">
        <v>148</v>
      </c>
      <c r="B150" t="s">
        <v>145</v>
      </c>
      <c r="C150" s="2">
        <f>Rådata!C150</f>
        <v>625</v>
      </c>
      <c r="D150" s="27">
        <f>Rådata!E150/Rådata!D150-1</f>
        <v>0.12678421494542391</v>
      </c>
      <c r="E150" s="27">
        <f>Rådata!G150/Rådata!F150-1</f>
        <v>0.30640668523676884</v>
      </c>
    </row>
    <row r="151" spans="1:5" x14ac:dyDescent="0.25">
      <c r="A151">
        <v>149</v>
      </c>
      <c r="B151" t="s">
        <v>146</v>
      </c>
      <c r="C151" s="2">
        <f>Rådata!C151</f>
        <v>682</v>
      </c>
      <c r="D151" s="27">
        <f>Rådata!E151/Rådata!D151-1</f>
        <v>9.0196078431372451E-2</v>
      </c>
      <c r="E151" s="27">
        <f>Rådata!G151/Rådata!F151-1</f>
        <v>6.6181336863004647E-2</v>
      </c>
    </row>
    <row r="152" spans="1:5" x14ac:dyDescent="0.25">
      <c r="A152">
        <v>150</v>
      </c>
      <c r="B152" t="s">
        <v>147</v>
      </c>
      <c r="C152" s="2">
        <f>Rådata!C152</f>
        <v>551</v>
      </c>
      <c r="D152" s="27">
        <f>Rådata!E152/Rådata!D152-1</f>
        <v>-5.6603773584905648E-2</v>
      </c>
      <c r="E152" s="27">
        <f>Rådata!G152/Rådata!F152-1</f>
        <v>-5.1851851851851816E-2</v>
      </c>
    </row>
    <row r="153" spans="1:5" x14ac:dyDescent="0.25">
      <c r="A153">
        <v>151</v>
      </c>
      <c r="B153" t="s">
        <v>148</v>
      </c>
      <c r="C153" s="2">
        <f>Rådata!C153</f>
        <v>466</v>
      </c>
      <c r="D153" s="27">
        <f>Rådata!E153/Rådata!D153-1</f>
        <v>-5.6060606060606033E-2</v>
      </c>
      <c r="E153" s="27">
        <f>Rådata!G153/Rådata!F153-1</f>
        <v>-0.10660660660660659</v>
      </c>
    </row>
    <row r="154" spans="1:5" x14ac:dyDescent="0.25">
      <c r="A154">
        <v>152</v>
      </c>
      <c r="B154" t="s">
        <v>149</v>
      </c>
      <c r="C154" s="2">
        <f>Rådata!C154</f>
        <v>453</v>
      </c>
      <c r="D154" s="27">
        <f>Rådata!E154/Rådata!D154-1</f>
        <v>5.5432372505543226E-2</v>
      </c>
      <c r="E154" s="27">
        <f>Rådata!G154/Rådata!F154-1</f>
        <v>0.18401486988847582</v>
      </c>
    </row>
    <row r="155" spans="1:5" x14ac:dyDescent="0.25">
      <c r="A155">
        <v>153</v>
      </c>
      <c r="B155" t="s">
        <v>150</v>
      </c>
      <c r="C155" s="2">
        <f>Rådata!C155</f>
        <v>852</v>
      </c>
      <c r="D155" s="27">
        <f>Rådata!E155/Rådata!D155-1</f>
        <v>0.14681397738951696</v>
      </c>
      <c r="E155" s="27">
        <f>Rådata!G155/Rådata!F155-1</f>
        <v>8.4312339899302202E-2</v>
      </c>
    </row>
    <row r="156" spans="1:5" x14ac:dyDescent="0.25">
      <c r="A156">
        <v>154</v>
      </c>
      <c r="B156" t="s">
        <v>151</v>
      </c>
      <c r="C156" s="2">
        <f>Rådata!C156</f>
        <v>775</v>
      </c>
      <c r="D156" s="27">
        <f>Rådata!E156/Rådata!D156-1</f>
        <v>9.8591549295774739E-2</v>
      </c>
      <c r="E156" s="27">
        <f>Rådata!G156/Rådata!F156-1</f>
        <v>4.4072429108302114E-2</v>
      </c>
    </row>
    <row r="157" spans="1:5" x14ac:dyDescent="0.25">
      <c r="A157">
        <v>155</v>
      </c>
      <c r="B157" t="s">
        <v>152</v>
      </c>
      <c r="C157" s="2">
        <f>Rådata!C157</f>
        <v>682</v>
      </c>
      <c r="D157" s="27">
        <f>Rådata!E157/Rådata!D157-1</f>
        <v>4.0805454932878682E-2</v>
      </c>
      <c r="E157" s="27">
        <f>Rådata!G157/Rådata!F157-1</f>
        <v>8.6803677663601864E-2</v>
      </c>
    </row>
    <row r="158" spans="1:5" x14ac:dyDescent="0.25">
      <c r="A158">
        <v>156</v>
      </c>
      <c r="B158" t="s">
        <v>153</v>
      </c>
      <c r="C158" s="2">
        <f>Rådata!C158</f>
        <v>683</v>
      </c>
      <c r="D158" s="27">
        <f>Rådata!E158/Rådata!D158-1</f>
        <v>2.5959367945823875E-2</v>
      </c>
      <c r="E158" s="27">
        <f>Rådata!G158/Rådata!F158-1</f>
        <v>1.9345238095238138E-2</v>
      </c>
    </row>
    <row r="159" spans="1:5" x14ac:dyDescent="0.25">
      <c r="A159">
        <v>157</v>
      </c>
      <c r="B159" t="s">
        <v>154</v>
      </c>
      <c r="C159" s="2">
        <f>Rådata!C159</f>
        <v>758</v>
      </c>
      <c r="D159" s="27">
        <f>Rådata!E159/Rådata!D159-1</f>
        <v>0.14894464356829951</v>
      </c>
      <c r="E159" s="27">
        <f>Rådata!G159/Rådata!F159-1</f>
        <v>9.2059553349876033E-2</v>
      </c>
    </row>
    <row r="160" spans="1:5" x14ac:dyDescent="0.25">
      <c r="A160">
        <v>158</v>
      </c>
      <c r="B160" t="s">
        <v>155</v>
      </c>
      <c r="C160" s="2">
        <f>Rådata!C160</f>
        <v>758</v>
      </c>
      <c r="D160" s="27">
        <f>Rådata!E160/Rådata!D160-1</f>
        <v>0.15960451977401124</v>
      </c>
      <c r="E160" s="27">
        <f>Rådata!G160/Rådata!F160-1</f>
        <v>0.41898864809081537</v>
      </c>
    </row>
    <row r="161" spans="1:5" x14ac:dyDescent="0.25">
      <c r="A161">
        <v>159</v>
      </c>
      <c r="B161" t="s">
        <v>156</v>
      </c>
      <c r="C161" s="2">
        <f>Rådata!C161</f>
        <v>781</v>
      </c>
      <c r="D161" s="27">
        <f>Rådata!E161/Rådata!D161-1</f>
        <v>0.16196243456840809</v>
      </c>
      <c r="E161" s="27">
        <f>Rådata!G161/Rådata!F161-1</f>
        <v>1.9452887537994012E-2</v>
      </c>
    </row>
    <row r="162" spans="1:5" x14ac:dyDescent="0.25">
      <c r="A162">
        <v>160</v>
      </c>
      <c r="B162" t="s">
        <v>157</v>
      </c>
      <c r="C162" s="2">
        <f>Rådata!C162</f>
        <v>641</v>
      </c>
      <c r="D162" s="27">
        <f>Rådata!E162/Rådata!D162-1</f>
        <v>7.5454122030740534E-2</v>
      </c>
      <c r="E162" s="27">
        <f>Rådata!G162/Rådata!F162-1</f>
        <v>-0.10682110682110679</v>
      </c>
    </row>
    <row r="163" spans="1:5" x14ac:dyDescent="0.25">
      <c r="A163">
        <v>161</v>
      </c>
      <c r="B163" t="s">
        <v>158</v>
      </c>
      <c r="C163" s="2">
        <f>Rådata!C163</f>
        <v>546</v>
      </c>
      <c r="D163" s="27">
        <f>Rådata!E163/Rådata!D163-1</f>
        <v>4.9272116461366089E-2</v>
      </c>
      <c r="E163" s="27">
        <f>Rådata!G163/Rådata!F163-1</f>
        <v>0.16872427983539096</v>
      </c>
    </row>
    <row r="164" spans="1:5" x14ac:dyDescent="0.25">
      <c r="A164">
        <v>162</v>
      </c>
      <c r="B164" t="s">
        <v>159</v>
      </c>
      <c r="C164" s="2">
        <f>Rådata!C164</f>
        <v>603</v>
      </c>
      <c r="D164" s="27">
        <f>Rådata!E164/Rådata!D164-1</f>
        <v>0.10658307210031337</v>
      </c>
      <c r="E164" s="27">
        <f>Rådata!G164/Rådata!F164-1</f>
        <v>-4.4510385756676429E-3</v>
      </c>
    </row>
    <row r="165" spans="1:5" x14ac:dyDescent="0.25">
      <c r="A165">
        <v>163</v>
      </c>
      <c r="B165" t="s">
        <v>160</v>
      </c>
      <c r="C165" s="2">
        <f>Rådata!C165</f>
        <v>677</v>
      </c>
      <c r="D165" s="27">
        <f>Rådata!E165/Rådata!D165-1</f>
        <v>9.5132743362831951E-2</v>
      </c>
      <c r="E165" s="27">
        <f>Rådata!G165/Rådata!F165-1</f>
        <v>-1.0465724751439032E-2</v>
      </c>
    </row>
    <row r="166" spans="1:5" x14ac:dyDescent="0.25">
      <c r="A166">
        <v>164</v>
      </c>
      <c r="B166" t="s">
        <v>161</v>
      </c>
      <c r="C166" s="2">
        <f>Rådata!C166</f>
        <v>701</v>
      </c>
      <c r="D166" s="27">
        <f>Rådata!E166/Rådata!D166-1</f>
        <v>0.16558089033659074</v>
      </c>
      <c r="E166" s="27">
        <f>Rådata!G166/Rådata!F166-1</f>
        <v>0.12289422811378081</v>
      </c>
    </row>
    <row r="167" spans="1:5" x14ac:dyDescent="0.25">
      <c r="A167">
        <v>165</v>
      </c>
      <c r="B167" t="s">
        <v>162</v>
      </c>
      <c r="C167" s="2">
        <f>Rådata!C167</f>
        <v>585</v>
      </c>
      <c r="D167" s="27">
        <f>Rådata!E167/Rådata!D167-1</f>
        <v>6.4415259537210723E-2</v>
      </c>
      <c r="E167" s="27">
        <f>Rådata!G167/Rådata!F167-1</f>
        <v>0.1776416539050536</v>
      </c>
    </row>
    <row r="168" spans="1:5" x14ac:dyDescent="0.25">
      <c r="A168">
        <v>166</v>
      </c>
      <c r="B168" t="s">
        <v>163</v>
      </c>
      <c r="C168" s="2">
        <f>Rådata!C168</f>
        <v>646</v>
      </c>
      <c r="D168" s="27">
        <f>Rådata!E168/Rådata!D168-1</f>
        <v>7.0241286863270691E-2</v>
      </c>
      <c r="E168" s="27">
        <f>Rådata!G168/Rådata!F168-1</f>
        <v>-5.1964512040557631E-2</v>
      </c>
    </row>
    <row r="169" spans="1:5" x14ac:dyDescent="0.25">
      <c r="A169">
        <v>167</v>
      </c>
      <c r="B169" t="s">
        <v>164</v>
      </c>
      <c r="C169" s="2">
        <f>Rådata!C169</f>
        <v>589</v>
      </c>
      <c r="D169" s="27">
        <f>Rådata!E169/Rådata!D169-1</f>
        <v>5.6994818652849721E-2</v>
      </c>
      <c r="E169" s="27">
        <f>Rådata!G169/Rådata!F169-1</f>
        <v>4.1136141038197849E-2</v>
      </c>
    </row>
    <row r="170" spans="1:5" x14ac:dyDescent="0.25">
      <c r="A170">
        <v>168</v>
      </c>
      <c r="B170" t="s">
        <v>165</v>
      </c>
      <c r="C170" s="2">
        <f>Rådata!C170</f>
        <v>747</v>
      </c>
      <c r="D170" s="27">
        <f>Rådata!E170/Rådata!D170-1</f>
        <v>9.5998234515227265E-2</v>
      </c>
      <c r="E170" s="27">
        <f>Rådata!G170/Rådata!F170-1</f>
        <v>4.5774072257642739E-2</v>
      </c>
    </row>
    <row r="171" spans="1:5" x14ac:dyDescent="0.25">
      <c r="A171">
        <v>169</v>
      </c>
      <c r="B171" t="s">
        <v>166</v>
      </c>
      <c r="C171" s="2">
        <f>Rådata!C171</f>
        <v>880</v>
      </c>
      <c r="D171" s="27">
        <f>Rådata!E171/Rådata!D171-1</f>
        <v>0.24773993091708402</v>
      </c>
      <c r="E171" s="27">
        <f>Rådata!G171/Rådata!F171-1</f>
        <v>0.14517148464788265</v>
      </c>
    </row>
    <row r="172" spans="1:5" x14ac:dyDescent="0.25">
      <c r="A172">
        <v>170</v>
      </c>
      <c r="B172" t="s">
        <v>167</v>
      </c>
      <c r="C172" s="2">
        <f>Rådata!C172</f>
        <v>902</v>
      </c>
      <c r="D172" s="27">
        <f>Rådata!E172/Rådata!D172-1</f>
        <v>0.13138984784554397</v>
      </c>
      <c r="E172" s="27">
        <f>Rådata!G172/Rådata!F172-1</f>
        <v>3.7868545754980998E-2</v>
      </c>
    </row>
    <row r="173" spans="1:5" x14ac:dyDescent="0.25">
      <c r="A173">
        <v>171</v>
      </c>
      <c r="B173" t="s">
        <v>168</v>
      </c>
      <c r="C173" s="2">
        <f>Rådata!C173</f>
        <v>831</v>
      </c>
      <c r="D173" s="27">
        <f>Rådata!E173/Rådata!D173-1</f>
        <v>0.15054329319258275</v>
      </c>
      <c r="E173" s="27">
        <f>Rådata!G173/Rådata!F173-1</f>
        <v>4.1534339023421962E-2</v>
      </c>
    </row>
    <row r="174" spans="1:5" x14ac:dyDescent="0.25">
      <c r="A174">
        <v>172</v>
      </c>
      <c r="B174" t="s">
        <v>169</v>
      </c>
      <c r="C174" s="2">
        <f>Rådata!C174</f>
        <v>655</v>
      </c>
      <c r="D174" s="27">
        <f>Rådata!E174/Rådata!D174-1</f>
        <v>1.5309246785058184E-2</v>
      </c>
      <c r="E174" s="27">
        <f>Rådata!G174/Rådata!F174-1</f>
        <v>2.5022341376228718E-2</v>
      </c>
    </row>
    <row r="175" spans="1:5" x14ac:dyDescent="0.25">
      <c r="A175">
        <v>173</v>
      </c>
      <c r="B175" t="s">
        <v>170</v>
      </c>
      <c r="C175" s="2">
        <f>Rådata!C175</f>
        <v>638</v>
      </c>
      <c r="D175" s="27">
        <f>Rådata!E175/Rådata!D175-1</f>
        <v>4.4551282051282115E-2</v>
      </c>
      <c r="E175" s="27">
        <f>Rådata!G175/Rådata!F175-1</f>
        <v>-6.0903732809430289E-2</v>
      </c>
    </row>
    <row r="176" spans="1:5" x14ac:dyDescent="0.25">
      <c r="A176">
        <v>174</v>
      </c>
      <c r="B176" t="s">
        <v>171</v>
      </c>
      <c r="C176" s="2">
        <f>Rådata!C176</f>
        <v>694</v>
      </c>
      <c r="D176" s="27">
        <f>Rådata!E176/Rådata!D176-1</f>
        <v>0.12724371759074593</v>
      </c>
      <c r="E176" s="27">
        <f>Rådata!G176/Rådata!F176-1</f>
        <v>1.3940520446096727E-2</v>
      </c>
    </row>
    <row r="177" spans="1:5" x14ac:dyDescent="0.25">
      <c r="A177">
        <v>175</v>
      </c>
      <c r="B177" t="s">
        <v>172</v>
      </c>
      <c r="C177" s="2">
        <f>Rådata!C177</f>
        <v>781</v>
      </c>
      <c r="D177" s="27">
        <f>Rådata!E177/Rådata!D177-1</f>
        <v>0.24734607218683657</v>
      </c>
      <c r="E177" s="27">
        <f>Rådata!G177/Rådata!F177-1</f>
        <v>0.21780072904009717</v>
      </c>
    </row>
    <row r="178" spans="1:5" x14ac:dyDescent="0.25">
      <c r="A178">
        <v>176</v>
      </c>
      <c r="B178" t="s">
        <v>173</v>
      </c>
      <c r="C178" s="2">
        <f>Rådata!C178</f>
        <v>852</v>
      </c>
      <c r="D178" s="27">
        <f>Rådata!E178/Rådata!D178-1</f>
        <v>0.24693864187021153</v>
      </c>
      <c r="E178" s="27">
        <f>Rådata!G178/Rådata!F178-1</f>
        <v>0.34144309281786378</v>
      </c>
    </row>
    <row r="179" spans="1:5" x14ac:dyDescent="0.25">
      <c r="A179">
        <v>177</v>
      </c>
      <c r="B179" t="s">
        <v>174</v>
      </c>
      <c r="C179" s="2">
        <f>Rådata!C179</f>
        <v>838</v>
      </c>
      <c r="D179" s="27">
        <f>Rådata!E179/Rådata!D179-1</f>
        <v>0.23976608187134496</v>
      </c>
      <c r="E179" s="27">
        <f>Rådata!G179/Rådata!F179-1</f>
        <v>7.0763500931098733E-2</v>
      </c>
    </row>
    <row r="180" spans="1:5" x14ac:dyDescent="0.25">
      <c r="A180">
        <v>178</v>
      </c>
      <c r="B180" t="s">
        <v>175</v>
      </c>
      <c r="C180" s="2">
        <f>Rådata!C180</f>
        <v>801</v>
      </c>
      <c r="D180" s="27">
        <f>Rådata!E180/Rådata!D180-1</f>
        <v>0.23708554204344656</v>
      </c>
      <c r="E180" s="27">
        <f>Rådata!G180/Rådata!F180-1</f>
        <v>0.32838909968954821</v>
      </c>
    </row>
    <row r="181" spans="1:5" x14ac:dyDescent="0.25">
      <c r="A181">
        <v>179</v>
      </c>
      <c r="B181" t="s">
        <v>176</v>
      </c>
      <c r="C181" s="2">
        <f>Rådata!C181</f>
        <v>864</v>
      </c>
      <c r="D181" s="27">
        <f>Rådata!E181/Rådata!D181-1</f>
        <v>0.25887931868769964</v>
      </c>
      <c r="E181" s="27">
        <f>Rådata!G181/Rådata!F181-1</f>
        <v>0.46079148653142665</v>
      </c>
    </row>
    <row r="182" spans="1:5" x14ac:dyDescent="0.25">
      <c r="A182">
        <v>180</v>
      </c>
      <c r="B182" t="s">
        <v>177</v>
      </c>
      <c r="C182" s="2">
        <f>Rådata!C182</f>
        <v>869</v>
      </c>
      <c r="D182" s="27">
        <f>Rådata!E182/Rådata!D182-1</f>
        <v>0.14440585201557732</v>
      </c>
      <c r="E182" s="27">
        <f>Rådata!G182/Rådata!F182-1</f>
        <v>-2.3515579071134662E-2</v>
      </c>
    </row>
    <row r="183" spans="1:5" x14ac:dyDescent="0.25">
      <c r="A183">
        <v>181</v>
      </c>
      <c r="B183" t="s">
        <v>178</v>
      </c>
      <c r="C183" s="2">
        <f>Rådata!C183</f>
        <v>648</v>
      </c>
      <c r="D183" s="27">
        <f>Rådata!E183/Rådata!D183-1</f>
        <v>0.12873980054397105</v>
      </c>
      <c r="E183" s="27">
        <f>Rådata!G183/Rådata!F183-1</f>
        <v>9.1085271317829397E-2</v>
      </c>
    </row>
    <row r="184" spans="1:5" x14ac:dyDescent="0.25">
      <c r="A184">
        <v>182</v>
      </c>
      <c r="B184" t="s">
        <v>179</v>
      </c>
      <c r="C184" s="2">
        <f>Rådata!C184</f>
        <v>706</v>
      </c>
      <c r="D184" s="27">
        <f>Rådata!E184/Rådata!D184-1</f>
        <v>0.18847381265252494</v>
      </c>
      <c r="E184" s="27">
        <f>Rådata!G184/Rådata!F184-1</f>
        <v>0.11272141706924321</v>
      </c>
    </row>
    <row r="185" spans="1:5" x14ac:dyDescent="0.25">
      <c r="A185">
        <v>183</v>
      </c>
      <c r="B185" t="s">
        <v>180</v>
      </c>
      <c r="C185" s="2">
        <f>Rådata!C185</f>
        <v>526</v>
      </c>
      <c r="D185" s="27">
        <f>Rådata!E185/Rådata!D185-1</f>
        <v>3.6941263391199186E-4</v>
      </c>
      <c r="E185" s="27">
        <f>Rådata!G185/Rådata!F185-1</f>
        <v>-0.13546630360789658</v>
      </c>
    </row>
    <row r="186" spans="1:5" x14ac:dyDescent="0.25">
      <c r="A186">
        <v>184</v>
      </c>
      <c r="B186" t="s">
        <v>181</v>
      </c>
      <c r="C186" s="2">
        <f>Rådata!C186</f>
        <v>514</v>
      </c>
      <c r="D186" s="27">
        <f>Rådata!E186/Rådata!D186-1</f>
        <v>-5.4207537429014074E-3</v>
      </c>
      <c r="E186" s="27">
        <f>Rådata!G186/Rådata!F186-1</f>
        <v>0.20218579234972678</v>
      </c>
    </row>
    <row r="187" spans="1:5" x14ac:dyDescent="0.25">
      <c r="A187">
        <v>185</v>
      </c>
      <c r="B187" t="s">
        <v>182</v>
      </c>
      <c r="C187" s="2">
        <f>Rådata!C187</f>
        <v>618</v>
      </c>
      <c r="D187" s="27">
        <f>Rådata!E187/Rådata!D187-1</f>
        <v>5.9171597633136397E-3</v>
      </c>
      <c r="E187" s="27">
        <f>Rådata!G187/Rådata!F187-1</f>
        <v>-5.0589390962671898E-2</v>
      </c>
    </row>
    <row r="188" spans="1:5" x14ac:dyDescent="0.25">
      <c r="A188">
        <v>186</v>
      </c>
      <c r="B188" t="s">
        <v>183</v>
      </c>
      <c r="C188" s="2">
        <f>Rådata!C188</f>
        <v>626</v>
      </c>
      <c r="D188" s="27">
        <f>Rådata!E188/Rådata!D188-1</f>
        <v>0.21070359281437123</v>
      </c>
      <c r="E188" s="27">
        <f>Rådata!G188/Rådata!F188-1</f>
        <v>5.2631578947368363E-2</v>
      </c>
    </row>
    <row r="189" spans="1:5" x14ac:dyDescent="0.25">
      <c r="A189">
        <v>187</v>
      </c>
      <c r="B189" t="s">
        <v>184</v>
      </c>
      <c r="C189" s="2">
        <f>Rådata!C189</f>
        <v>727</v>
      </c>
      <c r="D189" s="27">
        <f>Rådata!E189/Rådata!D189-1</f>
        <v>0.38740782756664771</v>
      </c>
      <c r="E189" s="27">
        <f>Rådata!G189/Rådata!F189-1</f>
        <v>0.19273461150353177</v>
      </c>
    </row>
    <row r="190" spans="1:5" x14ac:dyDescent="0.25">
      <c r="A190">
        <v>188</v>
      </c>
      <c r="B190" t="s">
        <v>185</v>
      </c>
      <c r="C190" s="2">
        <f>Rådata!C190</f>
        <v>497</v>
      </c>
      <c r="D190" s="27">
        <f>Rådata!E190/Rådata!D190-1</f>
        <v>1.3282732447817747E-2</v>
      </c>
      <c r="E190" s="27">
        <f>Rådata!G190/Rådata!F190-1</f>
        <v>0.1598513011152416</v>
      </c>
    </row>
    <row r="191" spans="1:5" x14ac:dyDescent="0.25">
      <c r="A191">
        <v>189</v>
      </c>
      <c r="B191" t="s">
        <v>186</v>
      </c>
      <c r="C191" s="2">
        <f>Rådata!C191</f>
        <v>617</v>
      </c>
      <c r="D191" s="27">
        <f>Rådata!E191/Rådata!D191-1</f>
        <v>7.8184110970996201E-2</v>
      </c>
      <c r="E191" s="27">
        <f>Rådata!G191/Rådata!F191-1</f>
        <v>-1.6891891891891886E-2</v>
      </c>
    </row>
    <row r="192" spans="1:5" x14ac:dyDescent="0.25">
      <c r="A192">
        <v>190</v>
      </c>
      <c r="B192" t="s">
        <v>187</v>
      </c>
      <c r="C192" s="2">
        <f>Rådata!C192</f>
        <v>716</v>
      </c>
      <c r="D192" s="27">
        <f>Rådata!E192/Rådata!D192-1</f>
        <v>0.1606223063176706</v>
      </c>
      <c r="E192" s="27">
        <f>Rådata!G192/Rådata!F192-1</f>
        <v>0.10837438423645329</v>
      </c>
    </row>
    <row r="193" spans="1:5" x14ac:dyDescent="0.25">
      <c r="A193">
        <v>191</v>
      </c>
      <c r="B193" t="s">
        <v>188</v>
      </c>
      <c r="C193" s="2">
        <f>Rådata!C193</f>
        <v>757</v>
      </c>
      <c r="D193" s="27">
        <f>Rådata!E193/Rådata!D193-1</f>
        <v>0.10117604109624767</v>
      </c>
      <c r="E193" s="27">
        <f>Rådata!G193/Rådata!F193-1</f>
        <v>5.7170813530891706E-2</v>
      </c>
    </row>
    <row r="194" spans="1:5" x14ac:dyDescent="0.25">
      <c r="A194">
        <v>192</v>
      </c>
      <c r="B194" t="s">
        <v>189</v>
      </c>
      <c r="C194" s="2">
        <f>Rådata!C194</f>
        <v>295</v>
      </c>
      <c r="D194" s="27">
        <f>Rådata!E194/Rådata!D194-1</f>
        <v>-6.074766355140182E-2</v>
      </c>
      <c r="E194" s="27">
        <f>Rådata!G194/Rådata!F194-1</f>
        <v>-0.13761467889908252</v>
      </c>
    </row>
    <row r="195" spans="1:5" x14ac:dyDescent="0.25">
      <c r="A195">
        <v>193</v>
      </c>
      <c r="B195" t="s">
        <v>190</v>
      </c>
      <c r="C195" s="2">
        <f>Rådata!C195</f>
        <v>644</v>
      </c>
      <c r="D195" s="27">
        <f>Rådata!E195/Rådata!D195-1</f>
        <v>8.8398471211934337E-2</v>
      </c>
      <c r="E195" s="27">
        <f>Rådata!G195/Rådata!F195-1</f>
        <v>0.18797175553932322</v>
      </c>
    </row>
    <row r="196" spans="1:5" x14ac:dyDescent="0.25">
      <c r="A196">
        <v>194</v>
      </c>
      <c r="B196" t="s">
        <v>191</v>
      </c>
      <c r="C196" s="2">
        <f>Rådata!C196</f>
        <v>900</v>
      </c>
      <c r="D196" s="27">
        <f>Rådata!E196/Rådata!D196-1</f>
        <v>0.138729457934756</v>
      </c>
      <c r="E196" s="27">
        <f>Rådata!G196/Rådata!F196-1</f>
        <v>9.5662560147425246E-2</v>
      </c>
    </row>
    <row r="197" spans="1:5" x14ac:dyDescent="0.25">
      <c r="A197">
        <v>195</v>
      </c>
      <c r="B197" t="s">
        <v>192</v>
      </c>
      <c r="C197" s="2">
        <f>Rådata!C197</f>
        <v>577</v>
      </c>
      <c r="D197" s="27">
        <f>Rådata!E197/Rådata!D197-1</f>
        <v>7.1798859512700819E-2</v>
      </c>
      <c r="E197" s="27">
        <f>Rådata!G197/Rådata!F197-1</f>
        <v>4.0075140889167082E-2</v>
      </c>
    </row>
    <row r="198" spans="1:5" x14ac:dyDescent="0.25">
      <c r="A198">
        <v>196</v>
      </c>
      <c r="B198" t="s">
        <v>193</v>
      </c>
      <c r="C198" s="2">
        <f>Rådata!C198</f>
        <v>675</v>
      </c>
      <c r="D198" s="27">
        <f>Rådata!E198/Rådata!D198-1</f>
        <v>0.18723761544920237</v>
      </c>
      <c r="E198" s="27">
        <f>Rådata!G198/Rådata!F198-1</f>
        <v>0.2696629213483146</v>
      </c>
    </row>
    <row r="199" spans="1:5" x14ac:dyDescent="0.25">
      <c r="A199">
        <v>197</v>
      </c>
      <c r="B199" t="s">
        <v>194</v>
      </c>
      <c r="C199" s="2">
        <f>Rådata!C199</f>
        <v>628</v>
      </c>
      <c r="D199" s="27">
        <f>Rådata!E199/Rådata!D199-1</f>
        <v>8.3914799853103128E-2</v>
      </c>
      <c r="E199" s="27">
        <f>Rådata!G199/Rådata!F199-1</f>
        <v>2.9601602492766554E-2</v>
      </c>
    </row>
    <row r="200" spans="1:5" x14ac:dyDescent="0.25">
      <c r="A200">
        <v>198</v>
      </c>
      <c r="B200" t="s">
        <v>195</v>
      </c>
      <c r="C200" s="2">
        <f>Rådata!C200</f>
        <v>728</v>
      </c>
      <c r="D200" s="27">
        <f>Rådata!E200/Rådata!D200-1</f>
        <v>0.11697329376854593</v>
      </c>
      <c r="E200" s="27">
        <f>Rådata!G200/Rådata!F200-1</f>
        <v>1.2858884824298755E-2</v>
      </c>
    </row>
    <row r="201" spans="1:5" x14ac:dyDescent="0.25">
      <c r="A201">
        <v>199</v>
      </c>
      <c r="B201" t="s">
        <v>196</v>
      </c>
      <c r="C201" s="2">
        <f>Rådata!C201</f>
        <v>599</v>
      </c>
      <c r="D201" s="27">
        <f>Rådata!E201/Rådata!D201-1</f>
        <v>0.10079392474974114</v>
      </c>
      <c r="E201" s="27">
        <f>Rådata!G201/Rådata!F201-1</f>
        <v>0.15094339622641506</v>
      </c>
    </row>
    <row r="202" spans="1:5" x14ac:dyDescent="0.25">
      <c r="A202">
        <v>200</v>
      </c>
      <c r="B202" t="s">
        <v>197</v>
      </c>
      <c r="C202" s="2">
        <f>Rådata!C202</f>
        <v>498</v>
      </c>
      <c r="D202" s="27">
        <f>Rådata!E202/Rådata!D202-1</f>
        <v>3.4144569560479399E-2</v>
      </c>
      <c r="E202" s="27">
        <f>Rådata!G202/Rådata!F202-1</f>
        <v>0.1634712411705348</v>
      </c>
    </row>
    <row r="203" spans="1:5" x14ac:dyDescent="0.25">
      <c r="A203">
        <v>201</v>
      </c>
      <c r="B203" t="s">
        <v>198</v>
      </c>
      <c r="C203" s="2">
        <f>Rådata!C203</f>
        <v>578</v>
      </c>
      <c r="D203" s="27">
        <f>Rådata!E203/Rådata!D203-1</f>
        <v>1.6037446286065071E-2</v>
      </c>
      <c r="E203" s="27">
        <f>Rådata!G203/Rådata!F203-1</f>
        <v>-5.642361111111116E-2</v>
      </c>
    </row>
    <row r="204" spans="1:5" x14ac:dyDescent="0.25">
      <c r="A204">
        <v>202</v>
      </c>
      <c r="B204" t="s">
        <v>199</v>
      </c>
      <c r="C204" s="2">
        <f>Rådata!C204</f>
        <v>458</v>
      </c>
      <c r="D204" s="27">
        <f>Rådata!E204/Rådata!D204-1</f>
        <v>4.924242424242431E-2</v>
      </c>
      <c r="E204" s="27">
        <f>Rådata!G204/Rådata!F204-1</f>
        <v>-0.18852459016393441</v>
      </c>
    </row>
    <row r="205" spans="1:5" x14ac:dyDescent="0.25">
      <c r="A205">
        <v>203</v>
      </c>
      <c r="B205" t="s">
        <v>200</v>
      </c>
      <c r="C205" s="2">
        <f>Rådata!C205</f>
        <v>635</v>
      </c>
      <c r="D205" s="27">
        <f>Rådata!E205/Rådata!D205-1</f>
        <v>-1.803187028235953E-2</v>
      </c>
      <c r="E205" s="27">
        <f>Rådata!G205/Rådata!F205-1</f>
        <v>-2.385575589459088E-2</v>
      </c>
    </row>
    <row r="206" spans="1:5" x14ac:dyDescent="0.25">
      <c r="A206">
        <v>204</v>
      </c>
      <c r="B206" t="s">
        <v>201</v>
      </c>
      <c r="C206" s="2">
        <f>Rådata!C206</f>
        <v>509</v>
      </c>
      <c r="D206" s="27">
        <f>Rådata!E206/Rådata!D206-1</f>
        <v>-1.1416861826697877E-2</v>
      </c>
      <c r="E206" s="27">
        <f>Rådata!G206/Rådata!F206-1</f>
        <v>-0.10834553440702777</v>
      </c>
    </row>
    <row r="207" spans="1:5" x14ac:dyDescent="0.25">
      <c r="A207">
        <v>205</v>
      </c>
      <c r="B207" t="s">
        <v>202</v>
      </c>
      <c r="C207" s="2">
        <f>Rådata!C207</f>
        <v>528</v>
      </c>
      <c r="D207" s="27">
        <f>Rådata!E207/Rådata!D207-1</f>
        <v>6.5573770491802463E-3</v>
      </c>
      <c r="E207" s="27">
        <f>Rådata!G207/Rådata!F207-1</f>
        <v>-5.3398058252427161E-2</v>
      </c>
    </row>
    <row r="208" spans="1:5" x14ac:dyDescent="0.25">
      <c r="A208">
        <v>206</v>
      </c>
      <c r="B208" t="s">
        <v>203</v>
      </c>
      <c r="C208" s="2">
        <f>Rådata!C208</f>
        <v>537</v>
      </c>
      <c r="D208" s="27">
        <f>Rådata!E208/Rådata!D208-1</f>
        <v>-5.2770448548812299E-3</v>
      </c>
      <c r="E208" s="27">
        <f>Rådata!G208/Rådata!F208-1</f>
        <v>-0.20348837209302328</v>
      </c>
    </row>
    <row r="209" spans="1:5" x14ac:dyDescent="0.25">
      <c r="A209">
        <v>207</v>
      </c>
      <c r="B209" t="s">
        <v>204</v>
      </c>
      <c r="C209" s="2">
        <f>Rådata!C209</f>
        <v>577</v>
      </c>
      <c r="D209" s="27">
        <f>Rådata!E209/Rådata!D209-1</f>
        <v>-4.5035823950870024E-2</v>
      </c>
      <c r="E209" s="27">
        <f>Rådata!G209/Rådata!F209-1</f>
        <v>-0.12602739726027401</v>
      </c>
    </row>
    <row r="210" spans="1:5" x14ac:dyDescent="0.25">
      <c r="A210">
        <v>208</v>
      </c>
      <c r="B210" t="s">
        <v>205</v>
      </c>
      <c r="C210" s="2">
        <f>Rådata!C210</f>
        <v>705</v>
      </c>
      <c r="D210" s="27">
        <f>Rådata!E210/Rådata!D210-1</f>
        <v>5.2807195705788512E-2</v>
      </c>
      <c r="E210" s="27">
        <f>Rådata!G210/Rådata!F210-1</f>
        <v>0.10532954903815828</v>
      </c>
    </row>
    <row r="211" spans="1:5" x14ac:dyDescent="0.25">
      <c r="A211">
        <v>209</v>
      </c>
      <c r="B211" t="s">
        <v>206</v>
      </c>
      <c r="C211" s="2">
        <f>Rådata!C211</f>
        <v>630</v>
      </c>
      <c r="D211" s="27">
        <f>Rådata!E211/Rådata!D211-1</f>
        <v>2.345078979343862E-2</v>
      </c>
      <c r="E211" s="27">
        <f>Rådata!G211/Rådata!F211-1</f>
        <v>-5.8031088082901583E-2</v>
      </c>
    </row>
    <row r="212" spans="1:5" x14ac:dyDescent="0.25">
      <c r="A212">
        <v>210</v>
      </c>
      <c r="B212" t="s">
        <v>207</v>
      </c>
      <c r="C212" s="2">
        <f>Rådata!C212</f>
        <v>587</v>
      </c>
      <c r="D212" s="27">
        <f>Rådata!E212/Rådata!D212-1</f>
        <v>3.8943718324886634E-2</v>
      </c>
      <c r="E212" s="27">
        <f>Rådata!G212/Rådata!F212-1</f>
        <v>7.1271929824561431E-2</v>
      </c>
    </row>
    <row r="213" spans="1:5" x14ac:dyDescent="0.25">
      <c r="A213">
        <v>211</v>
      </c>
      <c r="B213" t="s">
        <v>208</v>
      </c>
      <c r="C213" s="2">
        <f>Rådata!C213</f>
        <v>685</v>
      </c>
      <c r="D213" s="27">
        <f>Rådata!E213/Rådata!D213-1</f>
        <v>5.7373565660858494E-2</v>
      </c>
      <c r="E213" s="27">
        <f>Rådata!G213/Rådata!F213-1</f>
        <v>1.3961605584642323E-2</v>
      </c>
    </row>
    <row r="214" spans="1:5" x14ac:dyDescent="0.25">
      <c r="A214">
        <v>212</v>
      </c>
      <c r="B214" t="s">
        <v>209</v>
      </c>
      <c r="C214" s="2">
        <f>Rådata!C214</f>
        <v>770</v>
      </c>
      <c r="D214" s="27">
        <f>Rådata!E214/Rådata!D214-1</f>
        <v>0.29220904135941006</v>
      </c>
      <c r="E214" s="27">
        <f>Rådata!G214/Rådata!F214-1</f>
        <v>8.4631262901107229E-2</v>
      </c>
    </row>
    <row r="215" spans="1:5" x14ac:dyDescent="0.25">
      <c r="A215">
        <v>213</v>
      </c>
      <c r="B215" t="s">
        <v>210</v>
      </c>
      <c r="C215" s="2">
        <f>Rådata!C215</f>
        <v>538</v>
      </c>
      <c r="D215" s="27">
        <f>Rådata!E215/Rådata!D215-1</f>
        <v>0.17475506949191155</v>
      </c>
      <c r="E215" s="27">
        <f>Rådata!G215/Rådata!F215-1</f>
        <v>0.24383684446436571</v>
      </c>
    </row>
    <row r="216" spans="1:5" x14ac:dyDescent="0.25">
      <c r="A216">
        <v>214</v>
      </c>
      <c r="B216" t="s">
        <v>211</v>
      </c>
      <c r="C216" s="2">
        <f>Rådata!C216</f>
        <v>690</v>
      </c>
      <c r="D216" s="27">
        <f>Rådata!E216/Rådata!D216-1</f>
        <v>0.24479717813051138</v>
      </c>
      <c r="E216" s="27">
        <f>Rådata!G216/Rådata!F216-1</f>
        <v>0.1350613915416099</v>
      </c>
    </row>
    <row r="217" spans="1:5" x14ac:dyDescent="0.25">
      <c r="A217">
        <v>215</v>
      </c>
      <c r="B217" t="s">
        <v>212</v>
      </c>
      <c r="C217" s="2">
        <f>Rådata!C217</f>
        <v>811</v>
      </c>
      <c r="D217" s="27">
        <f>Rådata!E217/Rådata!D217-1</f>
        <v>0.21225530277523919</v>
      </c>
      <c r="E217" s="27">
        <f>Rådata!G217/Rådata!F217-1</f>
        <v>0.28404082579447931</v>
      </c>
    </row>
    <row r="218" spans="1:5" x14ac:dyDescent="0.25">
      <c r="A218">
        <v>216</v>
      </c>
      <c r="B218" t="s">
        <v>213</v>
      </c>
      <c r="C218" s="2">
        <f>Rådata!C218</f>
        <v>813</v>
      </c>
      <c r="D218" s="27">
        <f>Rådata!E218/Rådata!D218-1</f>
        <v>0.25210704665913641</v>
      </c>
      <c r="E218" s="27">
        <f>Rådata!G218/Rådata!F218-1</f>
        <v>0.28987156559908955</v>
      </c>
    </row>
    <row r="219" spans="1:5" x14ac:dyDescent="0.25">
      <c r="A219">
        <v>217</v>
      </c>
      <c r="B219" t="s">
        <v>214</v>
      </c>
      <c r="C219" s="2">
        <f>Rådata!C219</f>
        <v>640</v>
      </c>
      <c r="D219" s="27">
        <f>Rådata!E219/Rådata!D219-1</f>
        <v>7.0835368832438128E-3</v>
      </c>
      <c r="E219" s="27">
        <f>Rådata!G219/Rådata!F219-1</f>
        <v>-0.21606118546845121</v>
      </c>
    </row>
    <row r="220" spans="1:5" x14ac:dyDescent="0.25">
      <c r="A220">
        <v>218</v>
      </c>
      <c r="B220" t="s">
        <v>215</v>
      </c>
      <c r="C220" s="2">
        <f>Rådata!C220</f>
        <v>448</v>
      </c>
      <c r="D220" s="27">
        <f>Rådata!E220/Rådata!D220-1</f>
        <v>7.5842696629213391E-2</v>
      </c>
      <c r="E220" s="27">
        <f>Rådata!G220/Rådata!F220-1</f>
        <v>6.0465116279069697E-2</v>
      </c>
    </row>
    <row r="221" spans="1:5" x14ac:dyDescent="0.25">
      <c r="A221">
        <v>219</v>
      </c>
      <c r="B221" t="s">
        <v>216</v>
      </c>
      <c r="C221" s="2">
        <f>Rådata!C221</f>
        <v>706</v>
      </c>
      <c r="D221" s="27">
        <f>Rådata!E221/Rådata!D221-1</f>
        <v>0.1168939604787087</v>
      </c>
      <c r="E221" s="27">
        <f>Rådata!G221/Rådata!F221-1</f>
        <v>6.4299802761341285E-2</v>
      </c>
    </row>
    <row r="222" spans="1:5" x14ac:dyDescent="0.25">
      <c r="A222">
        <v>220</v>
      </c>
      <c r="B222" t="s">
        <v>217</v>
      </c>
      <c r="C222" s="2">
        <f>Rådata!C222</f>
        <v>769</v>
      </c>
      <c r="D222" s="27">
        <f>Rådata!E222/Rådata!D222-1</f>
        <v>0.33327792553191493</v>
      </c>
      <c r="E222" s="27">
        <f>Rådata!G222/Rådata!F222-1</f>
        <v>0.19977740678909295</v>
      </c>
    </row>
    <row r="223" spans="1:5" x14ac:dyDescent="0.25">
      <c r="A223">
        <v>221</v>
      </c>
      <c r="B223" t="s">
        <v>218</v>
      </c>
      <c r="C223" s="2">
        <f>Rådata!C223</f>
        <v>691</v>
      </c>
      <c r="D223" s="27">
        <f>Rådata!E223/Rådata!D223-1</f>
        <v>0.18843734881470731</v>
      </c>
      <c r="E223" s="27">
        <f>Rådata!G223/Rådata!F223-1</f>
        <v>0.26598263614838191</v>
      </c>
    </row>
    <row r="224" spans="1:5" x14ac:dyDescent="0.25">
      <c r="A224">
        <v>222</v>
      </c>
      <c r="B224" t="s">
        <v>219</v>
      </c>
      <c r="C224" s="2">
        <f>Rådata!C224</f>
        <v>668</v>
      </c>
      <c r="D224" s="27">
        <f>Rådata!E224/Rådata!D224-1</f>
        <v>0.10090167453842858</v>
      </c>
      <c r="E224" s="27">
        <f>Rådata!G224/Rådata!F224-1</f>
        <v>-5.9163987138263652E-2</v>
      </c>
    </row>
    <row r="225" spans="1:5" x14ac:dyDescent="0.25">
      <c r="A225">
        <v>223</v>
      </c>
      <c r="B225" t="s">
        <v>220</v>
      </c>
      <c r="C225" s="2">
        <f>Rådata!C225</f>
        <v>737</v>
      </c>
      <c r="D225" s="27">
        <f>Rådata!E225/Rådata!D225-1</f>
        <v>0.15720170663528021</v>
      </c>
      <c r="E225" s="27">
        <f>Rådata!G225/Rådata!F225-1</f>
        <v>0.12761331326308745</v>
      </c>
    </row>
    <row r="226" spans="1:5" x14ac:dyDescent="0.25">
      <c r="A226">
        <v>224</v>
      </c>
      <c r="B226" t="s">
        <v>221</v>
      </c>
      <c r="C226" s="2">
        <f>Rådata!C226</f>
        <v>630</v>
      </c>
      <c r="D226" s="27">
        <f>Rådata!E226/Rådata!D226-1</f>
        <v>0.14444444444444438</v>
      </c>
      <c r="E226" s="27">
        <f>Rådata!G226/Rådata!F226-1</f>
        <v>9.6212896622313249E-2</v>
      </c>
    </row>
    <row r="227" spans="1:5" x14ac:dyDescent="0.25">
      <c r="A227">
        <v>225</v>
      </c>
      <c r="B227" t="s">
        <v>222</v>
      </c>
      <c r="C227" s="2">
        <f>Rådata!C227</f>
        <v>387</v>
      </c>
      <c r="D227" s="27">
        <f>Rådata!E227/Rådata!D227-1</f>
        <v>-5.32258064516129E-2</v>
      </c>
      <c r="E227" s="27">
        <f>Rådata!G227/Rådata!F227-1</f>
        <v>-0.19157088122605359</v>
      </c>
    </row>
    <row r="228" spans="1:5" x14ac:dyDescent="0.25">
      <c r="A228">
        <v>226</v>
      </c>
      <c r="B228" t="s">
        <v>223</v>
      </c>
      <c r="C228" s="2">
        <f>Rådata!C228</f>
        <v>484</v>
      </c>
      <c r="D228" s="27">
        <f>Rådata!E228/Rådata!D228-1</f>
        <v>4.8436541998773786E-2</v>
      </c>
      <c r="E228" s="27">
        <f>Rådata!G228/Rådata!F228-1</f>
        <v>6.9642857142857117E-2</v>
      </c>
    </row>
    <row r="229" spans="1:5" x14ac:dyDescent="0.25">
      <c r="A229">
        <v>227</v>
      </c>
      <c r="B229" t="s">
        <v>224</v>
      </c>
      <c r="C229" s="2">
        <f>Rådata!C229</f>
        <v>695</v>
      </c>
      <c r="D229" s="27">
        <f>Rådata!E229/Rådata!D229-1</f>
        <v>5.8019574993386724E-2</v>
      </c>
      <c r="E229" s="27">
        <f>Rådata!G229/Rådata!F229-1</f>
        <v>4.041916167664672E-2</v>
      </c>
    </row>
    <row r="230" spans="1:5" x14ac:dyDescent="0.25">
      <c r="A230">
        <v>228</v>
      </c>
      <c r="B230" t="s">
        <v>225</v>
      </c>
      <c r="C230" s="2">
        <f>Rådata!C230</f>
        <v>429</v>
      </c>
      <c r="D230" s="27">
        <f>Rådata!E230/Rådata!D230-1</f>
        <v>-1.4546965918536992E-2</v>
      </c>
      <c r="E230" s="27">
        <f>Rådata!G230/Rådata!F230-1</f>
        <v>0.10265486725663719</v>
      </c>
    </row>
    <row r="231" spans="1:5" x14ac:dyDescent="0.25">
      <c r="A231">
        <v>229</v>
      </c>
      <c r="B231" t="s">
        <v>226</v>
      </c>
      <c r="C231" s="2">
        <f>Rådata!C231</f>
        <v>355</v>
      </c>
      <c r="D231" s="27">
        <f>Rådata!E231/Rådata!D231-1</f>
        <v>-8.8404133180252531E-2</v>
      </c>
      <c r="E231" s="27">
        <f>Rådata!G231/Rådata!F231-1</f>
        <v>-0.11764705882352944</v>
      </c>
    </row>
    <row r="232" spans="1:5" x14ac:dyDescent="0.25">
      <c r="A232">
        <v>230</v>
      </c>
      <c r="B232" t="s">
        <v>227</v>
      </c>
      <c r="C232" s="2">
        <f>Rådata!C232</f>
        <v>468</v>
      </c>
      <c r="D232" s="27">
        <f>Rådata!E232/Rådata!D232-1</f>
        <v>-3.6193029490616646E-2</v>
      </c>
      <c r="E232" s="27">
        <f>Rådata!G232/Rådata!F232-1</f>
        <v>-1.1299435028248594E-2</v>
      </c>
    </row>
    <row r="233" spans="1:5" x14ac:dyDescent="0.25">
      <c r="A233">
        <v>231</v>
      </c>
      <c r="B233" t="s">
        <v>228</v>
      </c>
      <c r="C233" s="2">
        <f>Rådata!C233</f>
        <v>546</v>
      </c>
      <c r="D233" s="27">
        <f>Rådata!E233/Rådata!D233-1</f>
        <v>-5.2036199095022662E-2</v>
      </c>
      <c r="E233" s="27">
        <f>Rådata!G233/Rådata!F233-1</f>
        <v>-0.21528424976700844</v>
      </c>
    </row>
    <row r="234" spans="1:5" x14ac:dyDescent="0.25">
      <c r="A234">
        <v>232</v>
      </c>
      <c r="B234" t="s">
        <v>229</v>
      </c>
      <c r="C234" s="2">
        <f>Rådata!C234</f>
        <v>504</v>
      </c>
      <c r="D234" s="27">
        <f>Rådata!E234/Rådata!D234-1</f>
        <v>-3.9858906525573223E-2</v>
      </c>
      <c r="E234" s="27">
        <f>Rådata!G234/Rådata!F234-1</f>
        <v>-6.2063615205585343E-3</v>
      </c>
    </row>
    <row r="235" spans="1:5" x14ac:dyDescent="0.25">
      <c r="A235">
        <v>233</v>
      </c>
      <c r="B235" t="s">
        <v>230</v>
      </c>
      <c r="C235" s="2">
        <f>Rådata!C235</f>
        <v>517</v>
      </c>
      <c r="D235" s="27">
        <f>Rådata!E235/Rådata!D235-1</f>
        <v>-7.9342387419585436E-2</v>
      </c>
      <c r="E235" s="27">
        <f>Rådata!G235/Rådata!F235-1</f>
        <v>-9.7682119205298013E-2</v>
      </c>
    </row>
    <row r="236" spans="1:5" x14ac:dyDescent="0.25">
      <c r="A236">
        <v>234</v>
      </c>
      <c r="B236" t="s">
        <v>231</v>
      </c>
      <c r="C236" s="2">
        <f>Rådata!C236</f>
        <v>606</v>
      </c>
      <c r="D236" s="27">
        <f>Rådata!E236/Rådata!D236-1</f>
        <v>6.0482037289677049E-2</v>
      </c>
      <c r="E236" s="27">
        <f>Rådata!G236/Rådata!F236-1</f>
        <v>0.2592313489073097</v>
      </c>
    </row>
    <row r="237" spans="1:5" x14ac:dyDescent="0.25">
      <c r="A237">
        <v>235</v>
      </c>
      <c r="B237" t="s">
        <v>232</v>
      </c>
      <c r="C237" s="2">
        <f>Rådata!C237</f>
        <v>680</v>
      </c>
      <c r="D237" s="27">
        <f>Rådata!E237/Rådata!D237-1</f>
        <v>0.16402814423922596</v>
      </c>
      <c r="E237" s="27">
        <f>Rådata!G237/Rådata!F237-1</f>
        <v>0.16838842975206614</v>
      </c>
    </row>
    <row r="238" spans="1:5" x14ac:dyDescent="0.25">
      <c r="A238">
        <v>236</v>
      </c>
      <c r="B238" t="s">
        <v>233</v>
      </c>
      <c r="C238" s="2">
        <f>Rådata!C238</f>
        <v>503</v>
      </c>
      <c r="D238" s="27">
        <f>Rådata!E238/Rådata!D238-1</f>
        <v>4.1982507288629733E-2</v>
      </c>
      <c r="E238" s="27">
        <f>Rådata!G238/Rådata!F238-1</f>
        <v>9.9255583126550917E-2</v>
      </c>
    </row>
    <row r="239" spans="1:5" x14ac:dyDescent="0.25">
      <c r="A239">
        <v>237</v>
      </c>
      <c r="B239" t="s">
        <v>234</v>
      </c>
      <c r="C239" s="2">
        <f>Rådata!C239</f>
        <v>539</v>
      </c>
      <c r="D239" s="27">
        <f>Rådata!E239/Rådata!D239-1</f>
        <v>2.7868091035763154E-3</v>
      </c>
      <c r="E239" s="27">
        <f>Rådata!G239/Rådata!F239-1</f>
        <v>-1.5194681861348536E-2</v>
      </c>
    </row>
    <row r="240" spans="1:5" x14ac:dyDescent="0.25">
      <c r="A240">
        <v>238</v>
      </c>
      <c r="B240" t="s">
        <v>235</v>
      </c>
      <c r="C240" s="2">
        <f>Rådata!C240</f>
        <v>588</v>
      </c>
      <c r="D240" s="27">
        <f>Rådata!E240/Rådata!D240-1</f>
        <v>-2.3310872336550714E-2</v>
      </c>
      <c r="E240" s="27">
        <f>Rådata!G240/Rådata!F240-1</f>
        <v>-3.8707386363636354E-2</v>
      </c>
    </row>
    <row r="241" spans="1:5" x14ac:dyDescent="0.25">
      <c r="A241">
        <v>239</v>
      </c>
      <c r="B241" t="s">
        <v>236</v>
      </c>
      <c r="C241" s="2">
        <f>Rådata!C241</f>
        <v>567</v>
      </c>
      <c r="D241" s="27">
        <f>Rådata!E241/Rådata!D241-1</f>
        <v>5.4668304668304746E-2</v>
      </c>
      <c r="E241" s="27">
        <f>Rådata!G241/Rådata!F241-1</f>
        <v>1.5159171298635643E-2</v>
      </c>
    </row>
    <row r="242" spans="1:5" x14ac:dyDescent="0.25">
      <c r="A242">
        <v>240</v>
      </c>
      <c r="B242" t="s">
        <v>237</v>
      </c>
      <c r="C242" s="2">
        <f>Rådata!C242</f>
        <v>506</v>
      </c>
      <c r="D242" s="27">
        <f>Rådata!E242/Rådata!D242-1</f>
        <v>-2.4817053770283204E-2</v>
      </c>
      <c r="E242" s="27">
        <f>Rådata!G242/Rådata!F242-1</f>
        <v>-7.1726438698915818E-2</v>
      </c>
    </row>
    <row r="243" spans="1:5" x14ac:dyDescent="0.25">
      <c r="A243">
        <v>241</v>
      </c>
      <c r="B243" t="s">
        <v>238</v>
      </c>
      <c r="C243" s="2">
        <f>Rådata!C243</f>
        <v>567</v>
      </c>
      <c r="D243" s="27">
        <f>Rådata!E243/Rådata!D243-1</f>
        <v>-2.7874564459929863E-3</v>
      </c>
      <c r="E243" s="27">
        <f>Rådata!G243/Rådata!F243-1</f>
        <v>0.14346712211784807</v>
      </c>
    </row>
    <row r="244" spans="1:5" x14ac:dyDescent="0.25">
      <c r="A244">
        <v>242</v>
      </c>
      <c r="B244" t="s">
        <v>239</v>
      </c>
      <c r="C244" s="2">
        <f>Rådata!C244</f>
        <v>596</v>
      </c>
      <c r="D244" s="27">
        <f>Rådata!E244/Rådata!D244-1</f>
        <v>9.0842221404928258E-2</v>
      </c>
      <c r="E244" s="27">
        <f>Rådata!G244/Rådata!F244-1</f>
        <v>1.0131712259371373E-3</v>
      </c>
    </row>
    <row r="245" spans="1:5" x14ac:dyDescent="0.25">
      <c r="A245">
        <v>243</v>
      </c>
      <c r="B245" t="s">
        <v>240</v>
      </c>
      <c r="C245" s="2">
        <f>Rådata!C245</f>
        <v>557</v>
      </c>
      <c r="D245" s="27">
        <f>Rådata!E245/Rådata!D245-1</f>
        <v>4.1325136612021751E-2</v>
      </c>
      <c r="E245" s="27">
        <f>Rådata!G245/Rådata!F245-1</f>
        <v>1.2012012012011963E-2</v>
      </c>
    </row>
    <row r="246" spans="1:5" x14ac:dyDescent="0.25">
      <c r="A246">
        <v>244</v>
      </c>
      <c r="B246" t="s">
        <v>241</v>
      </c>
      <c r="C246" s="2">
        <f>Rådata!C246</f>
        <v>744</v>
      </c>
      <c r="D246" s="27">
        <f>Rådata!E246/Rådata!D246-1</f>
        <v>0.13467073702573051</v>
      </c>
      <c r="E246" s="27">
        <f>Rådata!G246/Rådata!F246-1</f>
        <v>8.4844258484425783E-2</v>
      </c>
    </row>
    <row r="247" spans="1:5" x14ac:dyDescent="0.25">
      <c r="A247">
        <v>245</v>
      </c>
      <c r="B247" t="s">
        <v>242</v>
      </c>
      <c r="C247" s="2">
        <f>Rådata!C247</f>
        <v>617</v>
      </c>
      <c r="D247" s="27">
        <f>Rådata!E247/Rådata!D247-1</f>
        <v>7.1482317531978978E-2</v>
      </c>
      <c r="E247" s="27">
        <f>Rådata!G247/Rådata!F247-1</f>
        <v>-1.8691588785046731E-2</v>
      </c>
    </row>
    <row r="248" spans="1:5" x14ac:dyDescent="0.25">
      <c r="A248">
        <v>246</v>
      </c>
      <c r="B248" t="s">
        <v>243</v>
      </c>
      <c r="C248" s="2">
        <f>Rådata!C248</f>
        <v>454</v>
      </c>
      <c r="D248" s="27">
        <f>Rådata!E248/Rådata!D248-1</f>
        <v>-2.1119592875318061E-2</v>
      </c>
      <c r="E248" s="27">
        <f>Rådata!G248/Rådata!F248-1</f>
        <v>6.3331222292584144E-4</v>
      </c>
    </row>
    <row r="249" spans="1:5" x14ac:dyDescent="0.25">
      <c r="A249">
        <v>247</v>
      </c>
      <c r="B249" t="s">
        <v>244</v>
      </c>
      <c r="C249" s="2">
        <f>Rådata!C249</f>
        <v>608</v>
      </c>
      <c r="D249" s="27">
        <f>Rådata!E249/Rådata!D249-1</f>
        <v>-5.4419525065962926E-3</v>
      </c>
      <c r="E249" s="27">
        <f>Rådata!G249/Rådata!F249-1</f>
        <v>5.4960248876598783E-2</v>
      </c>
    </row>
    <row r="250" spans="1:5" x14ac:dyDescent="0.25">
      <c r="A250">
        <v>248</v>
      </c>
      <c r="B250" t="s">
        <v>245</v>
      </c>
      <c r="C250" s="2">
        <f>Rådata!C250</f>
        <v>492</v>
      </c>
      <c r="D250" s="27">
        <f>Rådata!E250/Rådata!D250-1</f>
        <v>-4.1222947440742064E-2</v>
      </c>
      <c r="E250" s="27">
        <f>Rådata!G250/Rådata!F250-1</f>
        <v>-1.3297872340425565E-2</v>
      </c>
    </row>
    <row r="251" spans="1:5" x14ac:dyDescent="0.25">
      <c r="A251">
        <v>249</v>
      </c>
      <c r="B251" t="s">
        <v>246</v>
      </c>
      <c r="C251" s="2">
        <f>Rådata!C251</f>
        <v>629</v>
      </c>
      <c r="D251" s="27">
        <f>Rådata!E251/Rådata!D251-1</f>
        <v>3.6935704514363898E-2</v>
      </c>
      <c r="E251" s="27">
        <f>Rådata!G251/Rådata!F251-1</f>
        <v>9.4405594405595483E-3</v>
      </c>
    </row>
    <row r="252" spans="1:5" x14ac:dyDescent="0.25">
      <c r="A252">
        <v>250</v>
      </c>
      <c r="B252" t="s">
        <v>247</v>
      </c>
      <c r="C252" s="2">
        <f>Rådata!C252</f>
        <v>591</v>
      </c>
      <c r="D252" s="27">
        <f>Rådata!E252/Rådata!D252-1</f>
        <v>-2.4979184013321776E-3</v>
      </c>
      <c r="E252" s="27">
        <f>Rådata!G252/Rådata!F252-1</f>
        <v>-0.12761506276150625</v>
      </c>
    </row>
    <row r="253" spans="1:5" x14ac:dyDescent="0.25">
      <c r="A253">
        <v>251</v>
      </c>
      <c r="B253" t="s">
        <v>248</v>
      </c>
      <c r="C253" s="2">
        <f>Rådata!C253</f>
        <v>612</v>
      </c>
      <c r="D253" s="27">
        <f>Rådata!E253/Rådata!D253-1</f>
        <v>1.0484011881880084E-2</v>
      </c>
      <c r="E253" s="27">
        <f>Rådata!G253/Rådata!F253-1</f>
        <v>2.1965748324646261E-2</v>
      </c>
    </row>
    <row r="254" spans="1:5" x14ac:dyDescent="0.25">
      <c r="A254">
        <v>252</v>
      </c>
      <c r="B254" t="s">
        <v>249</v>
      </c>
      <c r="C254" s="2">
        <f>Rådata!C254</f>
        <v>595</v>
      </c>
      <c r="D254" s="27">
        <f>Rådata!E254/Rådata!D254-1</f>
        <v>7.6349537727408379E-2</v>
      </c>
      <c r="E254" s="27">
        <f>Rådata!G254/Rådata!F254-1</f>
        <v>6.4707468320301942E-3</v>
      </c>
    </row>
    <row r="255" spans="1:5" x14ac:dyDescent="0.25">
      <c r="A255">
        <v>253</v>
      </c>
      <c r="B255" t="s">
        <v>250</v>
      </c>
      <c r="C255" s="2">
        <f>Rådata!C255</f>
        <v>765</v>
      </c>
      <c r="D255" s="27">
        <f>Rådata!E255/Rådata!D255-1</f>
        <v>0.10587944256617465</v>
      </c>
      <c r="E255" s="27">
        <f>Rådata!G255/Rådata!F255-1</f>
        <v>8.5299692790378412E-2</v>
      </c>
    </row>
    <row r="256" spans="1:5" x14ac:dyDescent="0.25">
      <c r="A256">
        <v>254</v>
      </c>
      <c r="B256" t="s">
        <v>251</v>
      </c>
      <c r="C256" s="2">
        <f>Rådata!C256</f>
        <v>813</v>
      </c>
      <c r="D256" s="27">
        <f>Rådata!E256/Rådata!D256-1</f>
        <v>0.14048568321855748</v>
      </c>
      <c r="E256" s="27">
        <f>Rådata!G256/Rådata!F256-1</f>
        <v>0.15384299725060524</v>
      </c>
    </row>
    <row r="257" spans="1:5" x14ac:dyDescent="0.25">
      <c r="A257">
        <v>255</v>
      </c>
      <c r="B257" t="s">
        <v>252</v>
      </c>
      <c r="C257" s="2">
        <f>Rådata!C257</f>
        <v>752</v>
      </c>
      <c r="D257" s="27">
        <f>Rådata!E257/Rådata!D257-1</f>
        <v>8.5249977799484844E-2</v>
      </c>
      <c r="E257" s="27">
        <f>Rådata!G257/Rådata!F257-1</f>
        <v>2.6702393051833972E-2</v>
      </c>
    </row>
    <row r="258" spans="1:5" x14ac:dyDescent="0.25">
      <c r="A258">
        <v>256</v>
      </c>
      <c r="B258" t="s">
        <v>253</v>
      </c>
      <c r="C258" s="2">
        <f>Rådata!C258</f>
        <v>517</v>
      </c>
      <c r="D258" s="27">
        <f>Rådata!E258/Rådata!D258-1</f>
        <v>-9.4174208144796379E-2</v>
      </c>
      <c r="E258" s="27">
        <f>Rådata!G258/Rådata!F258-1</f>
        <v>-0.10096153846153844</v>
      </c>
    </row>
    <row r="259" spans="1:5" x14ac:dyDescent="0.25">
      <c r="A259">
        <v>257</v>
      </c>
      <c r="B259" t="s">
        <v>254</v>
      </c>
      <c r="C259" s="2">
        <f>Rådata!C259</f>
        <v>550</v>
      </c>
      <c r="D259" s="27">
        <f>Rådata!E259/Rådata!D259-1</f>
        <v>5.542359461599311E-3</v>
      </c>
      <c r="E259" s="27">
        <f>Rådata!G259/Rådata!F259-1</f>
        <v>3.2957502168256658E-2</v>
      </c>
    </row>
    <row r="260" spans="1:5" x14ac:dyDescent="0.25">
      <c r="A260">
        <v>258</v>
      </c>
      <c r="B260" t="s">
        <v>255</v>
      </c>
      <c r="C260" s="2">
        <f>Rådata!C260</f>
        <v>656</v>
      </c>
      <c r="D260" s="27">
        <f>Rådata!E260/Rådata!D260-1</f>
        <v>7.6433121019108263E-2</v>
      </c>
      <c r="E260" s="27">
        <f>Rådata!G260/Rådata!F260-1</f>
        <v>8.2878953107960784E-2</v>
      </c>
    </row>
    <row r="261" spans="1:5" x14ac:dyDescent="0.25">
      <c r="A261">
        <v>259</v>
      </c>
      <c r="B261" t="s">
        <v>256</v>
      </c>
      <c r="C261" s="2">
        <f>Rådata!C261</f>
        <v>714</v>
      </c>
      <c r="D261" s="27">
        <f>Rådata!E261/Rådata!D261-1</f>
        <v>0.23622277444818018</v>
      </c>
      <c r="E261" s="27">
        <f>Rådata!G261/Rådata!F261-1</f>
        <v>0.15092024539877302</v>
      </c>
    </row>
    <row r="262" spans="1:5" x14ac:dyDescent="0.25">
      <c r="A262">
        <v>260</v>
      </c>
      <c r="B262" t="s">
        <v>257</v>
      </c>
      <c r="C262" s="2">
        <f>Rådata!C262</f>
        <v>681</v>
      </c>
      <c r="D262" s="27">
        <f>Rådata!E262/Rådata!D262-1</f>
        <v>0.10909090909090913</v>
      </c>
      <c r="E262" s="27">
        <f>Rådata!G262/Rådata!F262-1</f>
        <v>-3.1188118811881216E-2</v>
      </c>
    </row>
    <row r="263" spans="1:5" x14ac:dyDescent="0.25">
      <c r="A263">
        <v>261</v>
      </c>
      <c r="B263" t="s">
        <v>258</v>
      </c>
      <c r="C263" s="2">
        <f>Rådata!C263</f>
        <v>712</v>
      </c>
      <c r="D263" s="27">
        <f>Rådata!E263/Rådata!D263-1</f>
        <v>9.438499458939531E-2</v>
      </c>
      <c r="E263" s="27">
        <f>Rådata!G263/Rådata!F263-1</f>
        <v>0.10687593423019437</v>
      </c>
    </row>
    <row r="264" spans="1:5" x14ac:dyDescent="0.25">
      <c r="A264">
        <v>262</v>
      </c>
      <c r="B264" t="s">
        <v>259</v>
      </c>
      <c r="C264" s="2">
        <f>Rådata!C264</f>
        <v>709</v>
      </c>
      <c r="D264" s="27">
        <f>Rådata!E264/Rådata!D264-1</f>
        <v>5.7272190513678378E-2</v>
      </c>
      <c r="E264" s="27">
        <f>Rådata!G264/Rådata!F264-1</f>
        <v>6.2346916054329959E-3</v>
      </c>
    </row>
    <row r="265" spans="1:5" x14ac:dyDescent="0.25">
      <c r="A265">
        <v>263</v>
      </c>
      <c r="B265" t="s">
        <v>260</v>
      </c>
      <c r="C265" s="2">
        <f>Rådata!C265</f>
        <v>680</v>
      </c>
      <c r="D265" s="27">
        <f>Rådata!E265/Rådata!D265-1</f>
        <v>9.9616858237547845E-2</v>
      </c>
      <c r="E265" s="27">
        <f>Rådata!G265/Rådata!F265-1</f>
        <v>6.3687150837988815E-2</v>
      </c>
    </row>
    <row r="266" spans="1:5" x14ac:dyDescent="0.25">
      <c r="A266">
        <v>264</v>
      </c>
      <c r="B266" t="s">
        <v>261</v>
      </c>
      <c r="C266" s="2">
        <f>Rådata!C266</f>
        <v>496</v>
      </c>
      <c r="D266" s="27">
        <f>Rådata!E266/Rådata!D266-1</f>
        <v>-8.4755090809025879E-2</v>
      </c>
      <c r="E266" s="27">
        <f>Rådata!G266/Rådata!F266-1</f>
        <v>-7.5170842824601403E-2</v>
      </c>
    </row>
    <row r="267" spans="1:5" x14ac:dyDescent="0.25">
      <c r="A267">
        <v>265</v>
      </c>
      <c r="B267" t="s">
        <v>262</v>
      </c>
      <c r="C267" s="2">
        <f>Rådata!C267</f>
        <v>589</v>
      </c>
      <c r="D267" s="27">
        <f>Rådata!E267/Rådata!D267-1</f>
        <v>2.7333333333333432E-2</v>
      </c>
      <c r="E267" s="27">
        <f>Rådata!G267/Rådata!F267-1</f>
        <v>4.1788549937327168E-4</v>
      </c>
    </row>
    <row r="268" spans="1:5" x14ac:dyDescent="0.25">
      <c r="A268">
        <v>266</v>
      </c>
      <c r="B268" t="s">
        <v>263</v>
      </c>
      <c r="C268" s="2">
        <f>Rådata!C268</f>
        <v>594</v>
      </c>
      <c r="D268" s="27">
        <f>Rådata!E268/Rådata!D268-1</f>
        <v>2.1341463414634054E-2</v>
      </c>
      <c r="E268" s="27">
        <f>Rådata!G268/Rådata!F268-1</f>
        <v>-0.26239999999999997</v>
      </c>
    </row>
    <row r="269" spans="1:5" x14ac:dyDescent="0.25">
      <c r="A269">
        <v>267</v>
      </c>
      <c r="B269" t="s">
        <v>264</v>
      </c>
      <c r="C269" s="2">
        <f>Rådata!C269</f>
        <v>673</v>
      </c>
      <c r="D269" s="27">
        <f>Rådata!E269/Rådata!D269-1</f>
        <v>3.0534351145038219E-2</v>
      </c>
      <c r="E269" s="27">
        <f>Rådata!G269/Rådata!F269-1</f>
        <v>-7.5818639798488685E-2</v>
      </c>
    </row>
    <row r="270" spans="1:5" x14ac:dyDescent="0.25">
      <c r="A270">
        <v>268</v>
      </c>
      <c r="B270" t="s">
        <v>265</v>
      </c>
      <c r="C270" s="2">
        <f>Rådata!C270</f>
        <v>704</v>
      </c>
      <c r="D270" s="27">
        <f>Rådata!E270/Rådata!D270-1</f>
        <v>0.27235550708833145</v>
      </c>
      <c r="E270" s="27">
        <f>Rådata!G270/Rådata!F270-1</f>
        <v>0.4432234432234432</v>
      </c>
    </row>
    <row r="271" spans="1:5" x14ac:dyDescent="0.25">
      <c r="A271">
        <v>269</v>
      </c>
      <c r="B271" t="s">
        <v>266</v>
      </c>
      <c r="C271" s="2">
        <f>Rådata!C271</f>
        <v>726</v>
      </c>
      <c r="D271" s="27">
        <f>Rådata!E271/Rådata!D271-1</f>
        <v>0.19487927832316254</v>
      </c>
      <c r="E271" s="27">
        <f>Rådata!G271/Rådata!F271-1</f>
        <v>0.147483417869684</v>
      </c>
    </row>
    <row r="272" spans="1:5" x14ac:dyDescent="0.25">
      <c r="A272">
        <v>270</v>
      </c>
      <c r="B272" t="s">
        <v>267</v>
      </c>
      <c r="C272" s="2">
        <f>Rådata!C272</f>
        <v>707</v>
      </c>
      <c r="D272" s="27">
        <f>Rådata!E272/Rådata!D272-1</f>
        <v>0.23002858432375506</v>
      </c>
      <c r="E272" s="27">
        <f>Rådata!G272/Rådata!F272-1</f>
        <v>7.031924072476281E-2</v>
      </c>
    </row>
    <row r="273" spans="1:5" x14ac:dyDescent="0.25">
      <c r="A273">
        <v>271</v>
      </c>
      <c r="B273" t="s">
        <v>268</v>
      </c>
      <c r="C273" s="2">
        <f>Rådata!C273</f>
        <v>629</v>
      </c>
      <c r="D273" s="27">
        <f>Rådata!E273/Rådata!D273-1</f>
        <v>8.2035788984429425E-2</v>
      </c>
      <c r="E273" s="27">
        <f>Rådata!G273/Rådata!F273-1</f>
        <v>-1.3336566440349196E-2</v>
      </c>
    </row>
    <row r="274" spans="1:5" x14ac:dyDescent="0.25">
      <c r="A274">
        <v>272</v>
      </c>
      <c r="B274" t="s">
        <v>269</v>
      </c>
      <c r="C274" s="2">
        <f>Rådata!C274</f>
        <v>627</v>
      </c>
      <c r="D274" s="27">
        <f>Rådata!E274/Rådata!D274-1</f>
        <v>2.7335207747578805E-2</v>
      </c>
      <c r="E274" s="27">
        <f>Rådata!G274/Rådata!F274-1</f>
        <v>-1.1574886004910523E-2</v>
      </c>
    </row>
    <row r="275" spans="1:5" x14ac:dyDescent="0.25">
      <c r="A275">
        <v>273</v>
      </c>
      <c r="B275" t="s">
        <v>270</v>
      </c>
      <c r="C275" s="2">
        <f>Rådata!C275</f>
        <v>592</v>
      </c>
      <c r="D275" s="27">
        <f>Rådata!E275/Rådata!D275-1</f>
        <v>2.4300341296928263E-2</v>
      </c>
      <c r="E275" s="27">
        <f>Rådata!G275/Rådata!F275-1</f>
        <v>-3.3972125435540068E-2</v>
      </c>
    </row>
    <row r="276" spans="1:5" x14ac:dyDescent="0.25">
      <c r="A276">
        <v>274</v>
      </c>
      <c r="B276" t="s">
        <v>271</v>
      </c>
      <c r="C276" s="2">
        <f>Rådata!C276</f>
        <v>533</v>
      </c>
      <c r="D276" s="27">
        <f>Rådata!E276/Rådata!D276-1</f>
        <v>-4.0479274611398997E-2</v>
      </c>
      <c r="E276" s="27">
        <f>Rådata!G276/Rådata!F276-1</f>
        <v>-0.2725738396624473</v>
      </c>
    </row>
    <row r="277" spans="1:5" x14ac:dyDescent="0.25">
      <c r="A277">
        <v>275</v>
      </c>
      <c r="B277" t="s">
        <v>272</v>
      </c>
      <c r="C277" s="2">
        <f>Rådata!C277</f>
        <v>543</v>
      </c>
      <c r="D277" s="27">
        <f>Rådata!E277/Rådata!D277-1</f>
        <v>9.1623036649214562E-2</v>
      </c>
      <c r="E277" s="27">
        <f>Rådata!G277/Rådata!F277-1</f>
        <v>8.2051282051281982E-2</v>
      </c>
    </row>
    <row r="278" spans="1:5" x14ac:dyDescent="0.25">
      <c r="A278">
        <v>276</v>
      </c>
      <c r="B278" t="s">
        <v>273</v>
      </c>
      <c r="C278" s="2">
        <f>Rådata!C278</f>
        <v>414</v>
      </c>
      <c r="D278" s="27">
        <f>Rådata!E278/Rådata!D278-1</f>
        <v>-2.3510971786833812E-2</v>
      </c>
      <c r="E278" s="27">
        <f>Rådata!G278/Rådata!F278-1</f>
        <v>3.0158730158730052E-2</v>
      </c>
    </row>
    <row r="279" spans="1:5" x14ac:dyDescent="0.25">
      <c r="A279">
        <v>277</v>
      </c>
      <c r="B279" t="s">
        <v>274</v>
      </c>
      <c r="C279" s="2">
        <f>Rådata!C279</f>
        <v>608</v>
      </c>
      <c r="D279" s="27">
        <f>Rådata!E279/Rådata!D279-1</f>
        <v>0.12889879057924891</v>
      </c>
      <c r="E279" s="27">
        <f>Rådata!G279/Rådata!F279-1</f>
        <v>6.4074874010079164E-2</v>
      </c>
    </row>
    <row r="280" spans="1:5" x14ac:dyDescent="0.25">
      <c r="A280">
        <v>278</v>
      </c>
      <c r="B280" t="s">
        <v>275</v>
      </c>
      <c r="C280" s="2">
        <f>Rådata!C280</f>
        <v>652</v>
      </c>
      <c r="D280" s="27">
        <f>Rådata!E280/Rådata!D280-1</f>
        <v>6.6805388237870966E-2</v>
      </c>
      <c r="E280" s="27">
        <f>Rådata!G280/Rådata!F280-1</f>
        <v>-3.1827223643080438E-2</v>
      </c>
    </row>
    <row r="281" spans="1:5" x14ac:dyDescent="0.25">
      <c r="A281">
        <v>279</v>
      </c>
      <c r="B281" t="s">
        <v>276</v>
      </c>
      <c r="C281" s="2">
        <f>Rådata!C281</f>
        <v>622</v>
      </c>
      <c r="D281" s="27">
        <f>Rådata!E281/Rådata!D281-1</f>
        <v>2.6448736998514022E-2</v>
      </c>
      <c r="E281" s="27">
        <f>Rådata!G281/Rådata!F281-1</f>
        <v>-0.11047754811119026</v>
      </c>
    </row>
    <row r="282" spans="1:5" x14ac:dyDescent="0.25">
      <c r="A282">
        <v>280</v>
      </c>
      <c r="B282" t="s">
        <v>277</v>
      </c>
      <c r="C282" s="2">
        <f>Rådata!C282</f>
        <v>615</v>
      </c>
      <c r="D282" s="27">
        <f>Rådata!E282/Rådata!D282-1</f>
        <v>9.1112353269983126E-2</v>
      </c>
      <c r="E282" s="27">
        <f>Rådata!G282/Rådata!F282-1</f>
        <v>6.2920268972142201E-2</v>
      </c>
    </row>
    <row r="283" spans="1:5" x14ac:dyDescent="0.25">
      <c r="A283">
        <v>281</v>
      </c>
      <c r="B283" t="s">
        <v>278</v>
      </c>
      <c r="C283" s="2">
        <f>Rådata!C283</f>
        <v>579</v>
      </c>
      <c r="D283" s="27">
        <f>Rådata!E283/Rådata!D283-1</f>
        <v>-1.3600302228938377E-2</v>
      </c>
      <c r="E283" s="27">
        <f>Rådata!G283/Rådata!F283-1</f>
        <v>6.1349693251533388E-3</v>
      </c>
    </row>
    <row r="284" spans="1:5" x14ac:dyDescent="0.25">
      <c r="A284">
        <v>282</v>
      </c>
      <c r="B284" t="s">
        <v>279</v>
      </c>
      <c r="C284" s="2">
        <f>Rådata!C284</f>
        <v>561</v>
      </c>
      <c r="D284" s="27">
        <f>Rådata!E284/Rådata!D284-1</f>
        <v>8.1063553826199453E-3</v>
      </c>
      <c r="E284" s="27">
        <f>Rådata!G284/Rådata!F284-1</f>
        <v>-6.7592592592592537E-2</v>
      </c>
    </row>
    <row r="285" spans="1:5" x14ac:dyDescent="0.25">
      <c r="A285">
        <v>283</v>
      </c>
      <c r="B285" t="s">
        <v>280</v>
      </c>
      <c r="C285" s="2">
        <f>Rådata!C285</f>
        <v>622</v>
      </c>
      <c r="D285" s="27">
        <f>Rådata!E285/Rådata!D285-1</f>
        <v>-2.8228555843447412E-2</v>
      </c>
      <c r="E285" s="27">
        <f>Rådata!G285/Rådata!F285-1</f>
        <v>-4.4243338360985374E-2</v>
      </c>
    </row>
    <row r="286" spans="1:5" x14ac:dyDescent="0.25">
      <c r="A286">
        <v>284</v>
      </c>
      <c r="B286" t="s">
        <v>281</v>
      </c>
      <c r="C286" s="2">
        <f>Rådata!C286</f>
        <v>582</v>
      </c>
      <c r="D286" s="27">
        <f>Rådata!E286/Rådata!D286-1</f>
        <v>-1.0414944618945321E-2</v>
      </c>
      <c r="E286" s="27">
        <f>Rådata!G286/Rådata!F286-1</f>
        <v>5.0614605929139467E-2</v>
      </c>
    </row>
    <row r="287" spans="1:5" x14ac:dyDescent="0.25">
      <c r="A287">
        <v>285</v>
      </c>
      <c r="B287" t="s">
        <v>282</v>
      </c>
      <c r="C287" s="2">
        <f>Rådata!C287</f>
        <v>542</v>
      </c>
      <c r="D287" s="27">
        <f>Rådata!E287/Rådata!D287-1</f>
        <v>-1.6982047549733092E-2</v>
      </c>
      <c r="E287" s="27">
        <f>Rådata!G287/Rådata!F287-1</f>
        <v>-4.8034934497816595E-2</v>
      </c>
    </row>
    <row r="288" spans="1:5" x14ac:dyDescent="0.25">
      <c r="A288">
        <v>286</v>
      </c>
      <c r="B288" t="s">
        <v>283</v>
      </c>
      <c r="C288" s="2">
        <f>Rådata!C288</f>
        <v>459</v>
      </c>
      <c r="D288" s="27">
        <f>Rådata!E288/Rådata!D288-1</f>
        <v>-4.3087971274685777E-2</v>
      </c>
      <c r="E288" s="27">
        <f>Rådata!G288/Rådata!F288-1</f>
        <v>-6.6666666666666652E-2</v>
      </c>
    </row>
    <row r="289" spans="1:5" x14ac:dyDescent="0.25">
      <c r="A289">
        <v>287</v>
      </c>
      <c r="B289" t="s">
        <v>284</v>
      </c>
      <c r="C289" s="2">
        <f>Rådata!C289</f>
        <v>440</v>
      </c>
      <c r="D289" s="27">
        <f>Rådata!E289/Rådata!D289-1</f>
        <v>-2.3094688221708681E-3</v>
      </c>
      <c r="E289" s="27">
        <f>Rådata!G289/Rådata!F289-1</f>
        <v>0.12473347547974423</v>
      </c>
    </row>
    <row r="290" spans="1:5" x14ac:dyDescent="0.25">
      <c r="A290">
        <v>288</v>
      </c>
      <c r="B290" t="s">
        <v>285</v>
      </c>
      <c r="C290" s="2">
        <f>Rådata!C290</f>
        <v>481</v>
      </c>
      <c r="D290" s="27">
        <f>Rådata!E290/Rådata!D290-1</f>
        <v>2.1337126600284417E-2</v>
      </c>
      <c r="E290" s="27">
        <f>Rådata!G290/Rådata!F290-1</f>
        <v>2.0274689339437435E-2</v>
      </c>
    </row>
    <row r="291" spans="1:5" x14ac:dyDescent="0.25">
      <c r="A291">
        <v>289</v>
      </c>
      <c r="B291" t="s">
        <v>401</v>
      </c>
      <c r="C291" s="2">
        <f>Rådata!C291</f>
        <v>894</v>
      </c>
      <c r="D291" s="27">
        <f>Rådata!E291/Rådata!D291-1</f>
        <v>0.17766648117232431</v>
      </c>
      <c r="E291" s="27">
        <f>Rådata!G291/Rådata!F291-1</f>
        <v>0.13170276548013748</v>
      </c>
    </row>
    <row r="292" spans="1:5" x14ac:dyDescent="0.25">
      <c r="A292">
        <v>290</v>
      </c>
      <c r="B292" t="s">
        <v>426</v>
      </c>
      <c r="C292" s="2">
        <f>Rådata!C292</f>
        <v>726</v>
      </c>
      <c r="D292" s="27">
        <f>Rådata!E292/Rådata!D292-1</f>
        <v>6.5360744763382383E-2</v>
      </c>
      <c r="E292" s="27">
        <f>Rådata!G292/Rådata!F292-1</f>
        <v>6.6639577407557882E-2</v>
      </c>
    </row>
    <row r="293" spans="1:5" x14ac:dyDescent="0.25">
      <c r="A293">
        <v>291</v>
      </c>
      <c r="B293" t="s">
        <v>425</v>
      </c>
      <c r="C293" s="2">
        <f>Rådata!C293</f>
        <v>704</v>
      </c>
      <c r="D293" s="27">
        <f>Rådata!E293/Rådata!D293-1</f>
        <v>3.8017975025849138E-2</v>
      </c>
      <c r="E293" s="27">
        <f>Rådata!G293/Rådata!F293-1</f>
        <v>3.5960443512136564E-2</v>
      </c>
    </row>
    <row r="294" spans="1:5" x14ac:dyDescent="0.25">
      <c r="A294">
        <v>292</v>
      </c>
      <c r="B294" t="s">
        <v>402</v>
      </c>
      <c r="C294" s="2">
        <f>Rådata!C294</f>
        <v>585</v>
      </c>
      <c r="D294" s="27">
        <f>Rådata!E294/Rådata!D294-1</f>
        <v>2.8255238992229703E-3</v>
      </c>
      <c r="E294" s="27">
        <f>Rådata!G294/Rådata!F294-1</f>
        <v>0.13124274099883859</v>
      </c>
    </row>
    <row r="295" spans="1:5" x14ac:dyDescent="0.25">
      <c r="A295">
        <v>293</v>
      </c>
      <c r="B295" t="s">
        <v>403</v>
      </c>
      <c r="C295" s="2">
        <f>Rådata!C295</f>
        <v>522</v>
      </c>
      <c r="D295" s="27">
        <f>Rådata!E295/Rådata!D295-1</f>
        <v>-3.8197845249755114E-2</v>
      </c>
      <c r="E295" s="27">
        <f>Rådata!G295/Rådata!F295-1</f>
        <v>-3.2520325203251987E-2</v>
      </c>
    </row>
    <row r="296" spans="1:5" x14ac:dyDescent="0.25">
      <c r="A296">
        <v>294</v>
      </c>
      <c r="B296" t="s">
        <v>404</v>
      </c>
      <c r="C296" s="2">
        <f>Rådata!C296</f>
        <v>525</v>
      </c>
      <c r="D296" s="27">
        <f>Rådata!E296/Rådata!D296-1</f>
        <v>0.15665342601787491</v>
      </c>
      <c r="E296" s="27">
        <f>Rådata!G296/Rådata!F296-1</f>
        <v>0.24403855910705219</v>
      </c>
    </row>
    <row r="297" spans="1:5" x14ac:dyDescent="0.25">
      <c r="A297">
        <v>295</v>
      </c>
      <c r="B297" t="s">
        <v>405</v>
      </c>
      <c r="C297" s="2">
        <f>Rådata!C297</f>
        <v>519</v>
      </c>
      <c r="D297" s="27">
        <f>Rådata!E297/Rådata!D297-1</f>
        <v>0.2184106614017769</v>
      </c>
      <c r="E297" s="27">
        <f>Rådata!G297/Rådata!F297-1</f>
        <v>0.36059670781893005</v>
      </c>
    </row>
    <row r="298" spans="1:5" x14ac:dyDescent="0.25">
      <c r="A298">
        <v>296</v>
      </c>
      <c r="B298" t="s">
        <v>406</v>
      </c>
      <c r="C298" s="2">
        <f>Rådata!C298</f>
        <v>632</v>
      </c>
      <c r="D298" s="27">
        <f>Rådata!E298/Rådata!D298-1</f>
        <v>3.928501276762919E-2</v>
      </c>
      <c r="E298" s="27">
        <f>Rådata!G298/Rådata!F298-1</f>
        <v>9.8878271707519838E-2</v>
      </c>
    </row>
    <row r="299" spans="1:5" x14ac:dyDescent="0.25">
      <c r="A299">
        <v>297</v>
      </c>
      <c r="B299" t="s">
        <v>407</v>
      </c>
      <c r="C299" s="2">
        <f>Rådata!C299</f>
        <v>549</v>
      </c>
      <c r="D299" s="27">
        <f>Rådata!E299/Rådata!D299-1</f>
        <v>-3.6056338028168988E-2</v>
      </c>
      <c r="E299" s="27">
        <f>Rådata!G299/Rådata!F299-1</f>
        <v>-0.19148936170212771</v>
      </c>
    </row>
    <row r="300" spans="1:5" x14ac:dyDescent="0.25">
      <c r="A300">
        <v>298</v>
      </c>
      <c r="B300" t="s">
        <v>408</v>
      </c>
      <c r="C300" s="2">
        <f>Rådata!C300</f>
        <v>576</v>
      </c>
      <c r="D300" s="27">
        <f>Rådata!E300/Rådata!D300-1</f>
        <v>5.7224292918219621E-2</v>
      </c>
      <c r="E300" s="27">
        <f>Rådata!G300/Rådata!F300-1</f>
        <v>5.885815185403187E-2</v>
      </c>
    </row>
    <row r="301" spans="1:5" x14ac:dyDescent="0.25">
      <c r="A301">
        <v>299</v>
      </c>
      <c r="B301" t="s">
        <v>409</v>
      </c>
      <c r="C301" s="2">
        <f>Rådata!C301</f>
        <v>530</v>
      </c>
      <c r="D301" s="27">
        <f>Rådata!E301/Rådata!D301-1</f>
        <v>1.5346838551257846E-3</v>
      </c>
      <c r="E301" s="27">
        <f>Rådata!G301/Rådata!F301-1</f>
        <v>9.1387245233399028E-2</v>
      </c>
    </row>
    <row r="302" spans="1:5" x14ac:dyDescent="0.25">
      <c r="A302">
        <v>300</v>
      </c>
      <c r="B302" t="s">
        <v>410</v>
      </c>
      <c r="C302" s="2">
        <f>Rådata!C302</f>
        <v>402</v>
      </c>
      <c r="D302" s="27">
        <f>Rådata!E302/Rådata!D302-1</f>
        <v>-6.893203883495147E-2</v>
      </c>
      <c r="E302" s="27">
        <f>Rådata!G302/Rådata!F302-1</f>
        <v>4.2755344418052177E-2</v>
      </c>
    </row>
    <row r="303" spans="1:5" x14ac:dyDescent="0.25">
      <c r="A303">
        <v>301</v>
      </c>
      <c r="B303" t="s">
        <v>411</v>
      </c>
      <c r="C303" s="2">
        <f>Rådata!C303</f>
        <v>416</v>
      </c>
      <c r="D303" s="27">
        <f>Rådata!E303/Rådata!D303-1</f>
        <v>-6.9457659372026637E-2</v>
      </c>
      <c r="E303" s="27">
        <f>Rådata!G303/Rådata!F303-1</f>
        <v>-0.1629464285714286</v>
      </c>
    </row>
    <row r="304" spans="1:5" x14ac:dyDescent="0.25">
      <c r="A304">
        <v>302</v>
      </c>
      <c r="B304" t="s">
        <v>412</v>
      </c>
      <c r="C304" s="2">
        <f>Rådata!C304</f>
        <v>648</v>
      </c>
      <c r="D304" s="27">
        <f>Rådata!E304/Rådata!D304-1</f>
        <v>6.7677231664369897E-2</v>
      </c>
      <c r="E304" s="27">
        <f>Rådata!G304/Rådata!F304-1</f>
        <v>-2.5300442757748565E-3</v>
      </c>
    </row>
    <row r="305" spans="1:5" x14ac:dyDescent="0.25">
      <c r="A305">
        <v>303</v>
      </c>
      <c r="B305" t="s">
        <v>413</v>
      </c>
      <c r="C305" s="2">
        <f>Rådata!C305</f>
        <v>548</v>
      </c>
      <c r="D305" s="27">
        <f>Rådata!E305/Rådata!D305-1</f>
        <v>-2.9981024667931733E-2</v>
      </c>
      <c r="E305" s="27">
        <f>Rådata!G305/Rådata!F305-1</f>
        <v>-0.11195928753180662</v>
      </c>
    </row>
    <row r="306" spans="1:5" x14ac:dyDescent="0.25">
      <c r="A306">
        <v>304</v>
      </c>
      <c r="B306" t="s">
        <v>414</v>
      </c>
      <c r="C306" s="2">
        <f>Rådata!C306</f>
        <v>622</v>
      </c>
      <c r="D306" s="27">
        <f>Rådata!E306/Rådata!D306-1</f>
        <v>1.538461538461533E-2</v>
      </c>
      <c r="E306" s="27">
        <f>Rådata!G306/Rådata!F306-1</f>
        <v>-3.4505640345056432E-2</v>
      </c>
    </row>
    <row r="307" spans="1:5" x14ac:dyDescent="0.25">
      <c r="A307">
        <v>305</v>
      </c>
      <c r="B307" t="s">
        <v>415</v>
      </c>
      <c r="C307" s="2">
        <f>Rådata!C307</f>
        <v>767</v>
      </c>
      <c r="D307" s="27">
        <f>Rådata!E307/Rådata!D307-1</f>
        <v>9.9796522382537889E-2</v>
      </c>
      <c r="E307" s="27">
        <f>Rådata!G307/Rådata!F307-1</f>
        <v>4.1615016823091988E-2</v>
      </c>
    </row>
    <row r="308" spans="1:5" x14ac:dyDescent="0.25">
      <c r="A308">
        <v>306</v>
      </c>
      <c r="B308" t="s">
        <v>416</v>
      </c>
      <c r="C308" s="2">
        <f>Rådata!C308</f>
        <v>662</v>
      </c>
      <c r="D308" s="27">
        <f>Rådata!E308/Rådata!D308-1</f>
        <v>-8.4641156762476077E-3</v>
      </c>
      <c r="E308" s="27">
        <f>Rådata!G308/Rådata!F308-1</f>
        <v>-1.8298261665141813E-2</v>
      </c>
    </row>
    <row r="309" spans="1:5" x14ac:dyDescent="0.25">
      <c r="A309">
        <v>307</v>
      </c>
      <c r="B309" t="s">
        <v>417</v>
      </c>
      <c r="C309" s="2">
        <f>Rådata!C309</f>
        <v>498</v>
      </c>
      <c r="D309" s="27">
        <f>Rådata!E309/Rådata!D309-1</f>
        <v>-1.4450867052023142E-2</v>
      </c>
      <c r="E309" s="27">
        <f>Rådata!G309/Rådata!F309-1</f>
        <v>-6.8965517241379337E-2</v>
      </c>
    </row>
    <row r="310" spans="1:5" x14ac:dyDescent="0.25">
      <c r="A310">
        <v>308</v>
      </c>
      <c r="B310" t="s">
        <v>418</v>
      </c>
      <c r="C310" s="2">
        <f>Rådata!C310</f>
        <v>646</v>
      </c>
      <c r="D310" s="27">
        <f>Rådata!E310/Rådata!D310-1</f>
        <v>7.3017490236033211E-2</v>
      </c>
      <c r="E310" s="27">
        <f>Rådata!G310/Rådata!F310-1</f>
        <v>0.11432706222865407</v>
      </c>
    </row>
    <row r="311" spans="1:5" x14ac:dyDescent="0.25">
      <c r="A311">
        <v>309</v>
      </c>
      <c r="B311" t="s">
        <v>419</v>
      </c>
      <c r="C311" s="2">
        <f>Rådata!C311</f>
        <v>778</v>
      </c>
      <c r="D311" s="27">
        <f>Rådata!E311/Rådata!D311-1</f>
        <v>0.13345917225950776</v>
      </c>
      <c r="E311" s="27">
        <f>Rådata!G311/Rådata!F311-1</f>
        <v>0.14549763033175345</v>
      </c>
    </row>
    <row r="312" spans="1:5" x14ac:dyDescent="0.25">
      <c r="A312">
        <v>310</v>
      </c>
      <c r="B312" t="s">
        <v>420</v>
      </c>
      <c r="C312" s="2">
        <f>Rådata!C312</f>
        <v>740</v>
      </c>
      <c r="D312" s="27">
        <f>Rådata!E312/Rådata!D312-1</f>
        <v>0.28803735308323941</v>
      </c>
      <c r="E312" s="27">
        <f>Rådata!G312/Rådata!F312-1</f>
        <v>0.1650264950794853</v>
      </c>
    </row>
    <row r="313" spans="1:5" x14ac:dyDescent="0.25">
      <c r="A313">
        <v>311</v>
      </c>
      <c r="B313" t="s">
        <v>421</v>
      </c>
      <c r="C313" s="2">
        <f>Rådata!C313</f>
        <v>786</v>
      </c>
      <c r="D313" s="27">
        <f>Rådata!E313/Rådata!D313-1</f>
        <v>0.10522469857508221</v>
      </c>
      <c r="E313" s="27">
        <f>Rådata!G313/Rådata!F313-1</f>
        <v>-3.2362459546925182E-3</v>
      </c>
    </row>
    <row r="314" spans="1:5" x14ac:dyDescent="0.25">
      <c r="A314">
        <v>312</v>
      </c>
      <c r="B314" t="s">
        <v>422</v>
      </c>
      <c r="C314" s="2">
        <f>Rådata!C314</f>
        <v>807</v>
      </c>
      <c r="D314" s="27">
        <f>Rådata!E314/Rådata!D314-1</f>
        <v>0.12157117351079361</v>
      </c>
      <c r="E314" s="27">
        <f>Rådata!G314/Rådata!F314-1</f>
        <v>0.2342878393454817</v>
      </c>
    </row>
    <row r="315" spans="1:5" x14ac:dyDescent="0.25">
      <c r="A315">
        <v>313</v>
      </c>
      <c r="B315" t="s">
        <v>423</v>
      </c>
      <c r="C315" s="2">
        <f>Rådata!C315</f>
        <v>648</v>
      </c>
      <c r="D315" s="27">
        <f>Rådata!E315/Rådata!D315-1</f>
        <v>3.9573820395738313E-2</v>
      </c>
      <c r="E315" s="27">
        <f>Rådata!G315/Rådata!F315-1</f>
        <v>-8.7292161520190037E-2</v>
      </c>
    </row>
    <row r="316" spans="1:5" x14ac:dyDescent="0.25">
      <c r="A316">
        <v>314</v>
      </c>
      <c r="B316" t="s">
        <v>424</v>
      </c>
      <c r="C316" s="2">
        <f>Rådata!C316</f>
        <v>414</v>
      </c>
      <c r="D316" s="27">
        <f>Rådata!E316/Rådata!D316-1</f>
        <v>2.3282887077997749E-3</v>
      </c>
      <c r="E316" s="27">
        <f>Rådata!G316/Rådata!F316-1</f>
        <v>-4.1775456919060039E-2</v>
      </c>
    </row>
    <row r="317" spans="1:5" x14ac:dyDescent="0.25">
      <c r="A317">
        <v>315</v>
      </c>
      <c r="B317" t="s">
        <v>427</v>
      </c>
      <c r="C317" s="2">
        <f>Rådata!C317</f>
        <v>569</v>
      </c>
      <c r="D317" s="27">
        <f>Rådata!E317/Rådata!D317-1</f>
        <v>3.9888312724367658E-4</v>
      </c>
      <c r="E317" s="27">
        <f>Rådata!G317/Rådata!F317-1</f>
        <v>9.3071354705274167E-3</v>
      </c>
    </row>
    <row r="318" spans="1:5" x14ac:dyDescent="0.25">
      <c r="A318">
        <v>316</v>
      </c>
      <c r="B318" t="s">
        <v>428</v>
      </c>
      <c r="C318" s="2">
        <f>Rådata!C318</f>
        <v>792</v>
      </c>
      <c r="D318" s="27">
        <f>Rådata!E318/Rådata!D318-1</f>
        <v>0.16534306713362601</v>
      </c>
      <c r="E318" s="27">
        <f>Rådata!G318/Rådata!F318-1</f>
        <v>0.135235468816292</v>
      </c>
    </row>
    <row r="319" spans="1:5" x14ac:dyDescent="0.25">
      <c r="A319">
        <v>317</v>
      </c>
      <c r="B319" t="s">
        <v>429</v>
      </c>
      <c r="C319" s="2">
        <f>Rådata!C319</f>
        <v>629</v>
      </c>
      <c r="D319" s="27">
        <f>Rådata!E319/Rådata!D319-1</f>
        <v>6.8671271840715198E-2</v>
      </c>
      <c r="E319" s="27">
        <f>Rådata!G319/Rådata!F319-1</f>
        <v>1.7957351290684542E-2</v>
      </c>
    </row>
    <row r="320" spans="1:5" x14ac:dyDescent="0.25">
      <c r="A320">
        <v>318</v>
      </c>
      <c r="B320" t="s">
        <v>430</v>
      </c>
      <c r="C320" s="2">
        <f>Rådata!C320</f>
        <v>740</v>
      </c>
      <c r="D320" s="27">
        <f>Rådata!E320/Rådata!D320-1</f>
        <v>9.4590876575138871E-2</v>
      </c>
      <c r="E320" s="27">
        <f>Rådata!G320/Rådata!F320-1</f>
        <v>9.6167008898015105E-2</v>
      </c>
    </row>
    <row r="321" spans="1:5" x14ac:dyDescent="0.25">
      <c r="A321">
        <v>319</v>
      </c>
      <c r="B321" t="s">
        <v>431</v>
      </c>
      <c r="C321" s="2">
        <f>Rådata!C321</f>
        <v>727</v>
      </c>
      <c r="D321" s="27">
        <f>Rådata!E321/Rådata!D321-1</f>
        <v>6.3529580289356735E-2</v>
      </c>
      <c r="E321" s="27">
        <f>Rådata!G321/Rådata!F321-1</f>
        <v>6.2417871222076204E-2</v>
      </c>
    </row>
    <row r="322" spans="1:5" x14ac:dyDescent="0.25">
      <c r="A322">
        <v>320</v>
      </c>
      <c r="B322" t="s">
        <v>432</v>
      </c>
      <c r="C322" s="2">
        <f>Rådata!C322</f>
        <v>561</v>
      </c>
      <c r="D322" s="27">
        <f>Rådata!E322/Rådata!D322-1</f>
        <v>-4.1174227983225342E-2</v>
      </c>
      <c r="E322" s="27">
        <f>Rådata!G322/Rådata!F322-1</f>
        <v>6.6878980891719841E-2</v>
      </c>
    </row>
    <row r="323" spans="1:5" x14ac:dyDescent="0.25">
      <c r="A323">
        <v>321</v>
      </c>
      <c r="B323" t="s">
        <v>433</v>
      </c>
      <c r="C323" s="2">
        <f>Rådata!C323</f>
        <v>555</v>
      </c>
      <c r="D323" s="27">
        <f>Rådata!E323/Rådata!D323-1</f>
        <v>-8.5008615738081605E-2</v>
      </c>
      <c r="E323" s="27">
        <f>Rådata!G323/Rådata!F323-1</f>
        <v>-8.4084084084084076E-2</v>
      </c>
    </row>
    <row r="324" spans="1:5" x14ac:dyDescent="0.25">
      <c r="A324">
        <v>322</v>
      </c>
      <c r="B324" t="s">
        <v>434</v>
      </c>
      <c r="C324" s="2">
        <f>Rådata!C324</f>
        <v>523</v>
      </c>
      <c r="D324" s="27">
        <f>Rådata!E324/Rådata!D324-1</f>
        <v>-1.7296313154301357E-2</v>
      </c>
      <c r="E324" s="27">
        <f>Rådata!G324/Rådata!F324-1</f>
        <v>-6.4102564102564097E-2</v>
      </c>
    </row>
    <row r="325" spans="1:5" x14ac:dyDescent="0.25">
      <c r="A325">
        <v>323</v>
      </c>
      <c r="B325" t="s">
        <v>435</v>
      </c>
      <c r="C325" s="2">
        <f>Rådata!C325</f>
        <v>378</v>
      </c>
      <c r="D325" s="27">
        <f>Rådata!E325/Rådata!D325-1</f>
        <v>-6.4646464646464619E-2</v>
      </c>
      <c r="E325" s="27">
        <f>Rådata!G325/Rådata!F325-1</f>
        <v>-7.9939668174962342E-2</v>
      </c>
    </row>
    <row r="326" spans="1:5" x14ac:dyDescent="0.25">
      <c r="A326">
        <v>324</v>
      </c>
      <c r="B326" t="s">
        <v>436</v>
      </c>
      <c r="C326" s="2">
        <f>Rådata!C326</f>
        <v>393</v>
      </c>
      <c r="D326" s="27">
        <f>Rådata!E326/Rådata!D326-1</f>
        <v>-0.10836501901140683</v>
      </c>
      <c r="E326" s="27">
        <f>Rådata!G326/Rådata!F326-1</f>
        <v>-0.14601769911504425</v>
      </c>
    </row>
    <row r="327" spans="1:5" x14ac:dyDescent="0.25">
      <c r="A327">
        <v>325</v>
      </c>
      <c r="B327" t="s">
        <v>437</v>
      </c>
      <c r="C327" s="2">
        <f>Rådata!C327</f>
        <v>405</v>
      </c>
      <c r="D327" s="27">
        <f>Rådata!E327/Rådata!D327-1</f>
        <v>-6.5380493033226128E-2</v>
      </c>
      <c r="E327" s="27">
        <f>Rådata!G327/Rådata!F327-1</f>
        <v>-8.4337349397590411E-2</v>
      </c>
    </row>
    <row r="328" spans="1:5" x14ac:dyDescent="0.25">
      <c r="A328">
        <v>326</v>
      </c>
      <c r="B328" t="s">
        <v>438</v>
      </c>
      <c r="C328" s="2">
        <f>Rådata!C328</f>
        <v>550</v>
      </c>
      <c r="D328" s="27">
        <f>Rådata!E328/Rådata!D328-1</f>
        <v>3.3514872224549741E-2</v>
      </c>
      <c r="E328" s="27">
        <f>Rådata!G328/Rådata!F328-1</f>
        <v>1.7391304347826875E-3</v>
      </c>
    </row>
    <row r="329" spans="1:5" x14ac:dyDescent="0.25">
      <c r="A329">
        <v>327</v>
      </c>
      <c r="B329" t="s">
        <v>439</v>
      </c>
      <c r="C329" s="2">
        <f>Rådata!C329</f>
        <v>509</v>
      </c>
      <c r="D329" s="27">
        <f>Rådata!E329/Rådata!D329-1</f>
        <v>-1.5797788309637184E-3</v>
      </c>
      <c r="E329" s="27">
        <f>Rådata!G329/Rådata!F329-1</f>
        <v>2.9880478087649376E-2</v>
      </c>
    </row>
    <row r="330" spans="1:5" x14ac:dyDescent="0.25">
      <c r="A330">
        <v>328</v>
      </c>
      <c r="B330" t="s">
        <v>440</v>
      </c>
      <c r="C330" s="2">
        <f>Rådata!C330</f>
        <v>614</v>
      </c>
      <c r="D330" s="27">
        <f>Rådata!E330/Rådata!D330-1</f>
        <v>9.5577746077032844E-2</v>
      </c>
      <c r="E330" s="27">
        <f>Rådata!G330/Rådata!F330-1</f>
        <v>0.17340590979782267</v>
      </c>
    </row>
    <row r="331" spans="1:5" x14ac:dyDescent="0.25">
      <c r="A331">
        <v>329</v>
      </c>
      <c r="B331" t="s">
        <v>441</v>
      </c>
      <c r="C331" s="2">
        <f>Rådata!C331</f>
        <v>467</v>
      </c>
      <c r="D331" s="27">
        <f>Rådata!E331/Rådata!D331-1</f>
        <v>-0.1179775280898876</v>
      </c>
      <c r="E331" s="27">
        <f>Rådata!G331/Rådata!F331-1</f>
        <v>-2.1645021645021689E-2</v>
      </c>
    </row>
    <row r="332" spans="1:5" x14ac:dyDescent="0.25">
      <c r="A332">
        <v>330</v>
      </c>
      <c r="B332" t="s">
        <v>442</v>
      </c>
      <c r="C332" s="2">
        <f>Rådata!C332</f>
        <v>373</v>
      </c>
      <c r="D332" s="27">
        <f>Rådata!E332/Rådata!D332-1</f>
        <v>-6.6780821917808209E-2</v>
      </c>
      <c r="E332" s="27">
        <f>Rådata!G332/Rådata!F332-1</f>
        <v>0.19908466819221959</v>
      </c>
    </row>
    <row r="333" spans="1:5" x14ac:dyDescent="0.25">
      <c r="A333">
        <v>331</v>
      </c>
      <c r="B333" t="s">
        <v>443</v>
      </c>
      <c r="C333" s="2">
        <f>Rådata!C333</f>
        <v>598</v>
      </c>
      <c r="D333" s="27">
        <f>Rådata!E333/Rådata!D333-1</f>
        <v>9.9278427469519759E-2</v>
      </c>
      <c r="E333" s="27">
        <f>Rådata!G333/Rådata!F333-1</f>
        <v>0.13743218806509949</v>
      </c>
    </row>
    <row r="334" spans="1:5" x14ac:dyDescent="0.25">
      <c r="A334">
        <v>332</v>
      </c>
      <c r="B334" t="s">
        <v>444</v>
      </c>
      <c r="C334" s="2">
        <f>Rådata!C334</f>
        <v>534</v>
      </c>
      <c r="D334" s="27">
        <f>Rådata!E334/Rådata!D334-1</f>
        <v>1.2812931204415623E-2</v>
      </c>
      <c r="E334" s="27">
        <f>Rådata!G334/Rådata!F334-1</f>
        <v>4.8395581273014132E-2</v>
      </c>
    </row>
    <row r="335" spans="1:5" x14ac:dyDescent="0.25">
      <c r="A335">
        <v>333</v>
      </c>
      <c r="B335" t="s">
        <v>445</v>
      </c>
      <c r="C335" s="2">
        <f>Rådata!C335</f>
        <v>375</v>
      </c>
      <c r="D335" s="27">
        <f>Rådata!E335/Rådata!D335-1</f>
        <v>1.7152658662091813E-3</v>
      </c>
      <c r="E335" s="27">
        <f>Rådata!G335/Rådata!F335-1</f>
        <v>-7.1146245059288571E-2</v>
      </c>
    </row>
    <row r="336" spans="1:5" x14ac:dyDescent="0.25">
      <c r="A336">
        <v>334</v>
      </c>
      <c r="B336" t="s">
        <v>446</v>
      </c>
      <c r="C336" s="2">
        <f>Rådata!C336</f>
        <v>657</v>
      </c>
      <c r="D336" s="27">
        <f>Rådata!E336/Rådata!D336-1</f>
        <v>8.8313217544899736E-4</v>
      </c>
      <c r="E336" s="27">
        <f>Rådata!G336/Rådata!F336-1</f>
        <v>1.0492700729926918E-2</v>
      </c>
    </row>
    <row r="337" spans="1:5" x14ac:dyDescent="0.25">
      <c r="A337">
        <v>335</v>
      </c>
      <c r="B337" t="s">
        <v>447</v>
      </c>
      <c r="C337" s="2">
        <f>Rådata!C337</f>
        <v>583</v>
      </c>
      <c r="D337" s="27">
        <f>Rådata!E337/Rådata!D337-1</f>
        <v>2.619289340101516E-2</v>
      </c>
      <c r="E337" s="27">
        <f>Rådata!G337/Rådata!F337-1</f>
        <v>-2.2737927801218971E-2</v>
      </c>
    </row>
    <row r="338" spans="1:5" x14ac:dyDescent="0.25">
      <c r="A338">
        <v>336</v>
      </c>
      <c r="B338" t="s">
        <v>286</v>
      </c>
      <c r="C338" s="2">
        <f>Rådata!C338</f>
        <v>795</v>
      </c>
      <c r="D338" s="27">
        <f>Rådata!E338/Rådata!D338-1</f>
        <v>0.11951727921009336</v>
      </c>
      <c r="E338" s="27">
        <f>Rådata!G338/Rådata!F338-1</f>
        <v>8.2299581330438798E-2</v>
      </c>
    </row>
    <row r="339" spans="1:5" x14ac:dyDescent="0.25">
      <c r="A339">
        <v>337</v>
      </c>
      <c r="B339" t="s">
        <v>287</v>
      </c>
      <c r="C339" s="2">
        <f>Rådata!C339</f>
        <v>708</v>
      </c>
      <c r="D339" s="27">
        <f>Rådata!E339/Rådata!D339-1</f>
        <v>2.4862029397300756E-2</v>
      </c>
      <c r="E339" s="27">
        <f>Rådata!G339/Rådata!F339-1</f>
        <v>4.6124206708975546E-2</v>
      </c>
    </row>
    <row r="340" spans="1:5" x14ac:dyDescent="0.25">
      <c r="A340">
        <v>338</v>
      </c>
      <c r="B340" t="s">
        <v>288</v>
      </c>
      <c r="C340" s="2">
        <f>Rådata!C340</f>
        <v>400</v>
      </c>
      <c r="D340" s="27">
        <f>Rådata!E340/Rådata!D340-1</f>
        <v>-0.12943262411347523</v>
      </c>
      <c r="E340" s="27">
        <f>Rådata!G340/Rådata!F340-1</f>
        <v>-0.27328244274809166</v>
      </c>
    </row>
    <row r="341" spans="1:5" x14ac:dyDescent="0.25">
      <c r="A341">
        <v>339</v>
      </c>
      <c r="B341" t="s">
        <v>289</v>
      </c>
      <c r="C341" s="2">
        <f>Rådata!C341</f>
        <v>509</v>
      </c>
      <c r="D341" s="27">
        <f>Rådata!E341/Rådata!D341-1</f>
        <v>0</v>
      </c>
      <c r="E341" s="27">
        <f>Rådata!G341/Rådata!F341-1</f>
        <v>-5.4871220604703286E-2</v>
      </c>
    </row>
    <row r="342" spans="1:5" x14ac:dyDescent="0.25">
      <c r="A342">
        <v>340</v>
      </c>
      <c r="B342" t="s">
        <v>290</v>
      </c>
      <c r="C342" s="2">
        <f>Rådata!C342</f>
        <v>622</v>
      </c>
      <c r="D342" s="27">
        <f>Rådata!E342/Rådata!D342-1</f>
        <v>5.4054054054053946E-2</v>
      </c>
      <c r="E342" s="27">
        <f>Rådata!G342/Rådata!F342-1</f>
        <v>4.037005887300249E-2</v>
      </c>
    </row>
    <row r="343" spans="1:5" x14ac:dyDescent="0.25">
      <c r="A343">
        <v>341</v>
      </c>
      <c r="B343" t="s">
        <v>291</v>
      </c>
      <c r="C343" s="2">
        <f>Rådata!C343</f>
        <v>389</v>
      </c>
      <c r="D343" s="27">
        <f>Rådata!E343/Rådata!D343-1</f>
        <v>-5.0038491147036179E-2</v>
      </c>
      <c r="E343" s="27">
        <f>Rådata!G343/Rådata!F343-1</f>
        <v>-9.61145194274029E-2</v>
      </c>
    </row>
    <row r="344" spans="1:5" x14ac:dyDescent="0.25">
      <c r="A344">
        <v>342</v>
      </c>
      <c r="B344" t="s">
        <v>292</v>
      </c>
      <c r="C344" s="2">
        <f>Rådata!C344</f>
        <v>362</v>
      </c>
      <c r="D344" s="27">
        <f>Rådata!E344/Rådata!D344-1</f>
        <v>4.7619047619047672E-2</v>
      </c>
      <c r="E344" s="27">
        <f>Rådata!G344/Rådata!F344-1</f>
        <v>2.659574468085113E-2</v>
      </c>
    </row>
    <row r="345" spans="1:5" x14ac:dyDescent="0.25">
      <c r="A345">
        <v>343</v>
      </c>
      <c r="B345" t="s">
        <v>293</v>
      </c>
      <c r="C345" s="2">
        <f>Rådata!C345</f>
        <v>468</v>
      </c>
      <c r="D345" s="27">
        <f>Rådata!E345/Rådata!D345-1</f>
        <v>6.3020214030915511E-2</v>
      </c>
      <c r="E345" s="27">
        <f>Rådata!G345/Rådata!F345-1</f>
        <v>1.2077294685990392E-2</v>
      </c>
    </row>
    <row r="346" spans="1:5" x14ac:dyDescent="0.25">
      <c r="A346">
        <v>344</v>
      </c>
      <c r="B346" t="s">
        <v>294</v>
      </c>
      <c r="C346" s="2">
        <f>Rådata!C346</f>
        <v>648</v>
      </c>
      <c r="D346" s="27">
        <f>Rådata!E346/Rådata!D346-1</f>
        <v>2.8096885813148731E-2</v>
      </c>
      <c r="E346" s="27">
        <f>Rådata!G346/Rådata!F346-1</f>
        <v>9.5997760985166547E-2</v>
      </c>
    </row>
    <row r="347" spans="1:5" x14ac:dyDescent="0.25">
      <c r="A347">
        <v>345</v>
      </c>
      <c r="B347" t="s">
        <v>295</v>
      </c>
      <c r="C347" s="2">
        <f>Rådata!C347</f>
        <v>547</v>
      </c>
      <c r="D347" s="27">
        <f>Rådata!E347/Rådata!D347-1</f>
        <v>7.30098916627413E-2</v>
      </c>
      <c r="E347" s="27">
        <f>Rådata!G347/Rådata!F347-1</f>
        <v>-0.10803324099722988</v>
      </c>
    </row>
    <row r="348" spans="1:5" x14ac:dyDescent="0.25">
      <c r="A348">
        <v>346</v>
      </c>
      <c r="B348" t="s">
        <v>296</v>
      </c>
      <c r="C348" s="2">
        <f>Rådata!C348</f>
        <v>699</v>
      </c>
      <c r="D348" s="27">
        <f>Rådata!E348/Rådata!D348-1</f>
        <v>-7.8107729717780128E-3</v>
      </c>
      <c r="E348" s="27">
        <f>Rådata!G348/Rådata!F348-1</f>
        <v>3.2679738562091609E-2</v>
      </c>
    </row>
    <row r="349" spans="1:5" x14ac:dyDescent="0.25">
      <c r="A349">
        <v>347</v>
      </c>
      <c r="B349" t="s">
        <v>297</v>
      </c>
      <c r="C349" s="2">
        <f>Rådata!C349</f>
        <v>487</v>
      </c>
      <c r="D349" s="27">
        <f>Rådata!E349/Rådata!D349-1</f>
        <v>-4.6103896103896091E-2</v>
      </c>
      <c r="E349" s="27">
        <f>Rådata!G349/Rådata!F349-1</f>
        <v>-2.3465703971119134E-2</v>
      </c>
    </row>
    <row r="350" spans="1:5" x14ac:dyDescent="0.25">
      <c r="A350">
        <v>348</v>
      </c>
      <c r="B350" t="s">
        <v>298</v>
      </c>
      <c r="C350" s="2">
        <f>Rådata!C350</f>
        <v>429</v>
      </c>
      <c r="D350" s="27">
        <f>Rådata!E350/Rådata!D350-1</f>
        <v>-4.5883940620782715E-2</v>
      </c>
      <c r="E350" s="27">
        <f>Rådata!G350/Rådata!F350-1</f>
        <v>-8.6696562032884894E-2</v>
      </c>
    </row>
    <row r="351" spans="1:5" x14ac:dyDescent="0.25">
      <c r="A351">
        <v>349</v>
      </c>
      <c r="B351" t="s">
        <v>299</v>
      </c>
      <c r="C351" s="2">
        <f>Rådata!C351</f>
        <v>405</v>
      </c>
      <c r="D351" s="27">
        <f>Rådata!E351/Rådata!D351-1</f>
        <v>-5.3055742108797821E-2</v>
      </c>
      <c r="E351" s="27">
        <f>Rådata!G351/Rådata!F351-1</f>
        <v>-7.5438596491228083E-2</v>
      </c>
    </row>
    <row r="352" spans="1:5" x14ac:dyDescent="0.25">
      <c r="A352">
        <v>350</v>
      </c>
      <c r="B352" t="s">
        <v>300</v>
      </c>
      <c r="C352" s="2">
        <f>Rådata!C352</f>
        <v>501</v>
      </c>
      <c r="D352" s="27">
        <f>Rådata!E352/Rådata!D352-1</f>
        <v>3.4346846846846857E-2</v>
      </c>
      <c r="E352" s="27">
        <f>Rådata!G352/Rådata!F352-1</f>
        <v>1.5550239234449759E-2</v>
      </c>
    </row>
    <row r="353" spans="1:5" x14ac:dyDescent="0.25">
      <c r="A353">
        <v>351</v>
      </c>
      <c r="B353" t="s">
        <v>301</v>
      </c>
      <c r="C353" s="2">
        <f>Rådata!C353</f>
        <v>570</v>
      </c>
      <c r="D353" s="27">
        <f>Rådata!E353/Rådata!D353-1</f>
        <v>3.1042128603104846E-3</v>
      </c>
      <c r="E353" s="27">
        <f>Rådata!G353/Rådata!F353-1</f>
        <v>0.15775401069518713</v>
      </c>
    </row>
    <row r="354" spans="1:5" x14ac:dyDescent="0.25">
      <c r="A354">
        <v>352</v>
      </c>
      <c r="B354" t="s">
        <v>302</v>
      </c>
      <c r="C354" s="2">
        <f>Rådata!C354</f>
        <v>711</v>
      </c>
      <c r="D354" s="27">
        <f>Rådata!E354/Rådata!D354-1</f>
        <v>3.616514489876943E-2</v>
      </c>
      <c r="E354" s="27">
        <f>Rådata!G354/Rådata!F354-1</f>
        <v>0.10629178810217721</v>
      </c>
    </row>
    <row r="355" spans="1:5" x14ac:dyDescent="0.25">
      <c r="A355">
        <v>353</v>
      </c>
      <c r="B355" t="s">
        <v>303</v>
      </c>
      <c r="C355" s="2">
        <f>Rådata!C355</f>
        <v>325</v>
      </c>
      <c r="D355" s="27">
        <f>Rådata!E355/Rådata!D355-1</f>
        <v>-2.5380710659898442E-2</v>
      </c>
      <c r="E355" s="27">
        <f>Rådata!G355/Rådata!F355-1</f>
        <v>1.7793594306049876E-2</v>
      </c>
    </row>
    <row r="356" spans="1:5" x14ac:dyDescent="0.25">
      <c r="A356">
        <v>354</v>
      </c>
      <c r="B356" t="s">
        <v>304</v>
      </c>
      <c r="C356" s="2">
        <f>Rådata!C356</f>
        <v>338</v>
      </c>
      <c r="D356" s="27">
        <f>Rådata!E356/Rådata!D356-1</f>
        <v>4.2600896860986559E-2</v>
      </c>
      <c r="E356" s="27">
        <f>Rådata!G356/Rådata!F356-1</f>
        <v>6.7632850241545972E-2</v>
      </c>
    </row>
    <row r="357" spans="1:5" x14ac:dyDescent="0.25">
      <c r="A357">
        <v>355</v>
      </c>
      <c r="B357" t="s">
        <v>305</v>
      </c>
      <c r="C357" s="2">
        <f>Rådata!C357</f>
        <v>328</v>
      </c>
      <c r="D357" s="27">
        <f>Rådata!E357/Rådata!D357-1</f>
        <v>-5.6589724497393856E-2</v>
      </c>
      <c r="E357" s="27">
        <f>Rådata!G357/Rådata!F357-1</f>
        <v>-0.15780730897009965</v>
      </c>
    </row>
    <row r="358" spans="1:5" x14ac:dyDescent="0.25">
      <c r="A358">
        <v>356</v>
      </c>
      <c r="B358" t="s">
        <v>306</v>
      </c>
      <c r="C358" s="2">
        <f>Rådata!C358</f>
        <v>487</v>
      </c>
      <c r="D358" s="27">
        <f>Rådata!E358/Rådata!D358-1</f>
        <v>-3.4218820351193169E-2</v>
      </c>
      <c r="E358" s="27">
        <f>Rådata!G358/Rådata!F358-1</f>
        <v>-3.4809057113889819E-2</v>
      </c>
    </row>
    <row r="359" spans="1:5" x14ac:dyDescent="0.25">
      <c r="A359">
        <v>357</v>
      </c>
      <c r="B359" t="s">
        <v>307</v>
      </c>
      <c r="C359" s="2">
        <f>Rådata!C359</f>
        <v>450</v>
      </c>
      <c r="D359" s="27">
        <f>Rådata!E359/Rådata!D359-1</f>
        <v>-2.7390677558865928E-2</v>
      </c>
      <c r="E359" s="27">
        <f>Rådata!G359/Rådata!F359-1</f>
        <v>2.6854219948849067E-2</v>
      </c>
    </row>
    <row r="360" spans="1:5" x14ac:dyDescent="0.25">
      <c r="A360">
        <v>358</v>
      </c>
      <c r="B360" t="s">
        <v>308</v>
      </c>
      <c r="C360" s="2">
        <f>Rådata!C360</f>
        <v>415</v>
      </c>
      <c r="D360" s="27">
        <f>Rådata!E360/Rådata!D360-1</f>
        <v>-9.1463414634146312E-2</v>
      </c>
      <c r="E360" s="27">
        <f>Rådata!G360/Rådata!F360-1</f>
        <v>4.6620046620047262E-3</v>
      </c>
    </row>
    <row r="361" spans="1:5" x14ac:dyDescent="0.25">
      <c r="A361">
        <v>359</v>
      </c>
      <c r="B361" t="s">
        <v>309</v>
      </c>
      <c r="C361" s="2">
        <f>Rådata!C361</f>
        <v>592</v>
      </c>
      <c r="D361" s="27">
        <f>Rådata!E361/Rådata!D361-1</f>
        <v>2.9863481228669109E-3</v>
      </c>
      <c r="E361" s="27">
        <f>Rådata!G361/Rådata!F361-1</f>
        <v>-9.5877277085332224E-4</v>
      </c>
    </row>
    <row r="362" spans="1:5" x14ac:dyDescent="0.25">
      <c r="A362">
        <v>360</v>
      </c>
      <c r="B362" t="s">
        <v>310</v>
      </c>
      <c r="C362" s="2">
        <f>Rådata!C362</f>
        <v>677</v>
      </c>
      <c r="D362" s="27">
        <f>Rådata!E362/Rådata!D362-1</f>
        <v>2.7892234548335892E-2</v>
      </c>
      <c r="E362" s="27">
        <f>Rådata!G362/Rådata!F362-1</f>
        <v>0.14338028169014083</v>
      </c>
    </row>
    <row r="363" spans="1:5" x14ac:dyDescent="0.25">
      <c r="A363">
        <v>361</v>
      </c>
      <c r="B363" t="s">
        <v>311</v>
      </c>
      <c r="C363" s="2">
        <f>Rådata!C363</f>
        <v>547</v>
      </c>
      <c r="D363" s="27">
        <f>Rådata!E363/Rådata!D363-1</f>
        <v>-6.0460652591170838E-2</v>
      </c>
      <c r="E363" s="27">
        <f>Rådata!G363/Rådata!F363-1</f>
        <v>4.1763341067285298E-2</v>
      </c>
    </row>
    <row r="364" spans="1:5" x14ac:dyDescent="0.25">
      <c r="A364">
        <v>362</v>
      </c>
      <c r="B364" t="s">
        <v>312</v>
      </c>
      <c r="C364" s="2">
        <f>Rådata!C364</f>
        <v>403</v>
      </c>
      <c r="D364" s="27">
        <f>Rådata!E364/Rådata!D364-1</f>
        <v>-5.1119402985074669E-2</v>
      </c>
      <c r="E364" s="27">
        <f>Rådata!G364/Rådata!F364-1</f>
        <v>0.109375</v>
      </c>
    </row>
    <row r="365" spans="1:5" x14ac:dyDescent="0.25">
      <c r="A365">
        <v>363</v>
      </c>
      <c r="B365" t="s">
        <v>313</v>
      </c>
      <c r="C365" s="2">
        <f>Rådata!C365</f>
        <v>415</v>
      </c>
      <c r="D365" s="27">
        <f>Rådata!E365/Rådata!D365-1</f>
        <v>2.2021456804065531E-2</v>
      </c>
      <c r="E365" s="27">
        <f>Rådata!G365/Rådata!F365-1</f>
        <v>3.8809831824062169E-2</v>
      </c>
    </row>
    <row r="366" spans="1:5" x14ac:dyDescent="0.25">
      <c r="A366">
        <v>364</v>
      </c>
      <c r="B366" t="s">
        <v>314</v>
      </c>
      <c r="C366" s="2">
        <f>Rådata!C366</f>
        <v>408</v>
      </c>
      <c r="D366" s="27">
        <f>Rådata!E366/Rådata!D366-1</f>
        <v>-4.4834307992202782E-2</v>
      </c>
      <c r="E366" s="27">
        <f>Rådata!G366/Rådata!F366-1</f>
        <v>-6.7484662576687171E-2</v>
      </c>
    </row>
    <row r="367" spans="1:5" x14ac:dyDescent="0.25">
      <c r="A367">
        <v>365</v>
      </c>
      <c r="B367" t="s">
        <v>315</v>
      </c>
      <c r="C367" s="2">
        <f>Rådata!C367</f>
        <v>514</v>
      </c>
      <c r="D367" s="27">
        <f>Rådata!E367/Rådata!D367-1</f>
        <v>-5.4497120070890581E-2</v>
      </c>
      <c r="E367" s="27">
        <f>Rådata!G367/Rådata!F367-1</f>
        <v>-5.144694533762062E-2</v>
      </c>
    </row>
    <row r="368" spans="1:5" x14ac:dyDescent="0.25">
      <c r="A368">
        <v>366</v>
      </c>
      <c r="B368" t="s">
        <v>316</v>
      </c>
      <c r="C368" s="2">
        <f>Rådata!C368</f>
        <v>494</v>
      </c>
      <c r="D368" s="27">
        <f>Rådata!E368/Rådata!D368-1</f>
        <v>-7.3964497041420163E-2</v>
      </c>
      <c r="E368" s="27">
        <f>Rådata!G368/Rådata!F368-1</f>
        <v>1.7467248908296984E-2</v>
      </c>
    </row>
    <row r="369" spans="1:5" x14ac:dyDescent="0.25">
      <c r="A369">
        <v>367</v>
      </c>
      <c r="B369" t="s">
        <v>317</v>
      </c>
      <c r="C369" s="2">
        <f>Rådata!C369</f>
        <v>534</v>
      </c>
      <c r="D369" s="27">
        <f>Rådata!E369/Rådata!D369-1</f>
        <v>3.0124908155767738E-2</v>
      </c>
      <c r="E369" s="27">
        <f>Rådata!G369/Rådata!F369-1</f>
        <v>-4.587155963302747E-2</v>
      </c>
    </row>
    <row r="370" spans="1:5" x14ac:dyDescent="0.25">
      <c r="A370">
        <v>368</v>
      </c>
      <c r="B370" t="s">
        <v>318</v>
      </c>
      <c r="C370" s="2">
        <f>Rådata!C370</f>
        <v>521</v>
      </c>
      <c r="D370" s="27">
        <f>Rådata!E370/Rådata!D370-1</f>
        <v>-4.8435171385991072E-2</v>
      </c>
      <c r="E370" s="27">
        <f>Rådata!G370/Rådata!F370-1</f>
        <v>-0.15752625437572931</v>
      </c>
    </row>
    <row r="371" spans="1:5" x14ac:dyDescent="0.25">
      <c r="A371">
        <v>369</v>
      </c>
      <c r="B371" t="s">
        <v>319</v>
      </c>
      <c r="C371" s="2">
        <f>Rådata!C371</f>
        <v>373</v>
      </c>
      <c r="D371" s="27">
        <f>Rådata!E371/Rådata!D371-1</f>
        <v>-9.4754653130287636E-2</v>
      </c>
      <c r="E371" s="27">
        <f>Rådata!G371/Rådata!F371-1</f>
        <v>-0.22653721682847894</v>
      </c>
    </row>
    <row r="372" spans="1:5" x14ac:dyDescent="0.25">
      <c r="A372">
        <v>370</v>
      </c>
      <c r="B372" t="s">
        <v>320</v>
      </c>
      <c r="C372" s="2">
        <f>Rådata!C372</f>
        <v>386</v>
      </c>
      <c r="D372" s="27">
        <f>Rådata!E372/Rådata!D372-1</f>
        <v>-5.3475935828877219E-3</v>
      </c>
      <c r="E372" s="27">
        <f>Rådata!G372/Rådata!F372-1</f>
        <v>2.8653295128939771E-3</v>
      </c>
    </row>
    <row r="373" spans="1:5" x14ac:dyDescent="0.25">
      <c r="A373">
        <v>371</v>
      </c>
      <c r="B373" t="s">
        <v>321</v>
      </c>
      <c r="C373" s="2">
        <f>Rådata!C373</f>
        <v>513</v>
      </c>
      <c r="D373" s="27">
        <f>Rådata!E373/Rådata!D373-1</f>
        <v>-7.4759945130315475E-2</v>
      </c>
      <c r="E373" s="27">
        <f>Rådata!G373/Rådata!F373-1</f>
        <v>-9.061488673139162E-2</v>
      </c>
    </row>
    <row r="374" spans="1:5" x14ac:dyDescent="0.25">
      <c r="A374">
        <v>372</v>
      </c>
      <c r="B374" t="s">
        <v>322</v>
      </c>
      <c r="C374" s="2">
        <f>Rådata!C374</f>
        <v>633</v>
      </c>
      <c r="D374" s="27">
        <f>Rådata!E374/Rådata!D374-1</f>
        <v>5.1093531875290754E-2</v>
      </c>
      <c r="E374" s="27">
        <f>Rådata!G374/Rådata!F374-1</f>
        <v>0.1180629955003214</v>
      </c>
    </row>
    <row r="375" spans="1:5" x14ac:dyDescent="0.25">
      <c r="A375">
        <v>373</v>
      </c>
      <c r="B375" t="s">
        <v>323</v>
      </c>
      <c r="C375" s="2">
        <f>Rådata!C375</f>
        <v>645</v>
      </c>
      <c r="D375" s="27">
        <f>Rådata!E375/Rådata!D375-1</f>
        <v>5.0266903914590655E-2</v>
      </c>
      <c r="E375" s="27">
        <f>Rådata!G375/Rådata!F375-1</f>
        <v>5.975521958243335E-2</v>
      </c>
    </row>
    <row r="376" spans="1:5" x14ac:dyDescent="0.25">
      <c r="A376">
        <v>374</v>
      </c>
      <c r="B376" t="s">
        <v>324</v>
      </c>
      <c r="C376" s="2">
        <f>Rådata!C376</f>
        <v>596</v>
      </c>
      <c r="D376" s="27">
        <f>Rådata!E376/Rådata!D376-1</f>
        <v>1.2899962058935177E-2</v>
      </c>
      <c r="E376" s="27">
        <f>Rådata!G376/Rådata!F376-1</f>
        <v>-3.2644178454842243E-2</v>
      </c>
    </row>
    <row r="377" spans="1:5" x14ac:dyDescent="0.25">
      <c r="A377">
        <v>375</v>
      </c>
      <c r="B377" t="s">
        <v>325</v>
      </c>
      <c r="C377" s="2">
        <f>Rådata!C377</f>
        <v>518</v>
      </c>
      <c r="D377" s="27">
        <f>Rådata!E377/Rådata!D377-1</f>
        <v>-9.4860296654018628E-2</v>
      </c>
      <c r="E377" s="27">
        <f>Rådata!G377/Rådata!F377-1</f>
        <v>-8.6105675146771032E-2</v>
      </c>
    </row>
    <row r="378" spans="1:5" x14ac:dyDescent="0.25">
      <c r="A378">
        <v>376</v>
      </c>
      <c r="B378" t="s">
        <v>326</v>
      </c>
      <c r="C378" s="2">
        <f>Rådata!C378</f>
        <v>594</v>
      </c>
      <c r="D378" s="27">
        <f>Rådata!E378/Rådata!D378-1</f>
        <v>2.0954079358002753E-2</v>
      </c>
      <c r="E378" s="27">
        <f>Rådata!G378/Rådata!F378-1</f>
        <v>9.880395215808635E-3</v>
      </c>
    </row>
    <row r="379" spans="1:5" x14ac:dyDescent="0.25">
      <c r="A379">
        <v>377</v>
      </c>
      <c r="B379" t="s">
        <v>327</v>
      </c>
      <c r="C379" s="2">
        <f>Rådata!C379</f>
        <v>679</v>
      </c>
      <c r="D379" s="27">
        <f>Rådata!E379/Rådata!D379-1</f>
        <v>6.9566113573121813E-2</v>
      </c>
      <c r="E379" s="27">
        <f>Rådata!G379/Rådata!F379-1</f>
        <v>-8.7076983969919253E-3</v>
      </c>
    </row>
    <row r="380" spans="1:5" x14ac:dyDescent="0.25">
      <c r="A380">
        <v>378</v>
      </c>
      <c r="B380" t="s">
        <v>328</v>
      </c>
      <c r="C380" s="2">
        <f>Rådata!C380</f>
        <v>528</v>
      </c>
      <c r="D380" s="27">
        <f>Rådata!E380/Rådata!D380-1</f>
        <v>-4.7360248447204989E-2</v>
      </c>
      <c r="E380" s="27">
        <f>Rådata!G380/Rådata!F380-1</f>
        <v>-0.18590522478736327</v>
      </c>
    </row>
    <row r="381" spans="1:5" x14ac:dyDescent="0.25">
      <c r="A381">
        <v>379</v>
      </c>
      <c r="B381" t="s">
        <v>329</v>
      </c>
      <c r="C381" s="2">
        <f>Rådata!C381</f>
        <v>436</v>
      </c>
      <c r="D381" s="27">
        <f>Rådata!E381/Rådata!D381-1</f>
        <v>-7.1799307958477554E-2</v>
      </c>
      <c r="E381" s="27">
        <f>Rådata!G381/Rådata!F381-1</f>
        <v>-7.385229540918159E-2</v>
      </c>
    </row>
    <row r="382" spans="1:5" x14ac:dyDescent="0.25">
      <c r="A382">
        <v>380</v>
      </c>
      <c r="B382" t="s">
        <v>330</v>
      </c>
      <c r="C382" s="2">
        <f>Rådata!C382</f>
        <v>803</v>
      </c>
      <c r="D382" s="27">
        <f>Rådata!E382/Rådata!D382-1</f>
        <v>0.15581777584816714</v>
      </c>
      <c r="E382" s="27">
        <f>Rådata!G382/Rådata!F382-1</f>
        <v>0.12997881355932206</v>
      </c>
    </row>
    <row r="383" spans="1:5" x14ac:dyDescent="0.25">
      <c r="A383">
        <v>381</v>
      </c>
      <c r="B383" t="s">
        <v>331</v>
      </c>
      <c r="C383" s="2">
        <f>Rådata!C383</f>
        <v>735</v>
      </c>
      <c r="D383" s="27">
        <f>Rådata!E383/Rådata!D383-1</f>
        <v>4.4609821728893273E-2</v>
      </c>
      <c r="E383" s="27">
        <f>Rådata!G383/Rådata!F383-1</f>
        <v>3.3296525949205735E-2</v>
      </c>
    </row>
    <row r="384" spans="1:5" x14ac:dyDescent="0.25">
      <c r="A384">
        <v>382</v>
      </c>
      <c r="B384" t="s">
        <v>332</v>
      </c>
      <c r="C384" s="2">
        <f>Rådata!C384</f>
        <v>584</v>
      </c>
      <c r="D384" s="27">
        <f>Rådata!E384/Rådata!D384-1</f>
        <v>-2.0341207349081403E-2</v>
      </c>
      <c r="E384" s="27">
        <f>Rådata!G384/Rådata!F384-1</f>
        <v>-0.152876280535855</v>
      </c>
    </row>
    <row r="385" spans="1:5" x14ac:dyDescent="0.25">
      <c r="A385">
        <v>383</v>
      </c>
      <c r="B385" t="s">
        <v>333</v>
      </c>
      <c r="C385" s="2">
        <f>Rådata!C385</f>
        <v>553</v>
      </c>
      <c r="D385" s="27">
        <f>Rådata!E385/Rådata!D385-1</f>
        <v>5.723204994797082E-2</v>
      </c>
      <c r="E385" s="27">
        <f>Rådata!G385/Rådata!F385-1</f>
        <v>3.9800995024874553E-3</v>
      </c>
    </row>
    <row r="386" spans="1:5" x14ac:dyDescent="0.25">
      <c r="A386">
        <v>384</v>
      </c>
      <c r="B386" t="s">
        <v>334</v>
      </c>
      <c r="C386" s="2">
        <f>Rådata!C386</f>
        <v>401</v>
      </c>
      <c r="D386" s="27">
        <f>Rådata!E386/Rådata!D386-1</f>
        <v>-0.11435832274459978</v>
      </c>
      <c r="E386" s="27">
        <f>Rådata!G386/Rådata!F386-1</f>
        <v>-4.7619047619047672E-2</v>
      </c>
    </row>
    <row r="387" spans="1:5" x14ac:dyDescent="0.25">
      <c r="A387">
        <v>385</v>
      </c>
      <c r="B387" t="s">
        <v>335</v>
      </c>
      <c r="C387" s="2">
        <f>Rådata!C387</f>
        <v>478</v>
      </c>
      <c r="D387" s="27">
        <f>Rådata!E387/Rådata!D387-1</f>
        <v>-8.564437194127239E-2</v>
      </c>
      <c r="E387" s="27">
        <f>Rådata!G387/Rådata!F387-1</f>
        <v>0.18115942028985499</v>
      </c>
    </row>
    <row r="388" spans="1:5" x14ac:dyDescent="0.25">
      <c r="A388">
        <v>386</v>
      </c>
      <c r="B388" t="s">
        <v>336</v>
      </c>
      <c r="C388" s="2">
        <f>Rådata!C388</f>
        <v>488</v>
      </c>
      <c r="D388" s="27">
        <f>Rådata!E388/Rådata!D388-1</f>
        <v>6.429277942631062E-2</v>
      </c>
      <c r="E388" s="27">
        <f>Rådata!G388/Rådata!F388-1</f>
        <v>3.7249283667621702E-2</v>
      </c>
    </row>
    <row r="389" spans="1:5" x14ac:dyDescent="0.25">
      <c r="A389">
        <v>387</v>
      </c>
      <c r="B389" t="s">
        <v>337</v>
      </c>
      <c r="C389" s="2">
        <f>Rådata!C389</f>
        <v>577</v>
      </c>
      <c r="D389" s="27">
        <f>Rådata!E389/Rådata!D389-1</f>
        <v>1.8877551020408223E-2</v>
      </c>
      <c r="E389" s="27">
        <f>Rådata!G389/Rådata!F389-1</f>
        <v>5.2048726467331052E-2</v>
      </c>
    </row>
    <row r="390" spans="1:5" x14ac:dyDescent="0.25">
      <c r="A390">
        <v>388</v>
      </c>
      <c r="B390" t="s">
        <v>338</v>
      </c>
      <c r="C390" s="2">
        <f>Rådata!C390</f>
        <v>544</v>
      </c>
      <c r="D390" s="27">
        <f>Rådata!E390/Rådata!D390-1</f>
        <v>-5.3763440860215006E-3</v>
      </c>
      <c r="E390" s="27">
        <f>Rådata!G390/Rådata!F390-1</f>
        <v>6.0000000000000053E-2</v>
      </c>
    </row>
    <row r="391" spans="1:5" x14ac:dyDescent="0.25">
      <c r="A391">
        <v>389</v>
      </c>
      <c r="B391" t="s">
        <v>339</v>
      </c>
      <c r="C391" s="2">
        <f>Rådata!C391</f>
        <v>580</v>
      </c>
      <c r="D391" s="27">
        <f>Rådata!E391/Rådata!D391-1</f>
        <v>2.8983308042488609E-2</v>
      </c>
      <c r="E391" s="27">
        <f>Rådata!G391/Rådata!F391-1</f>
        <v>1.7180256340332711E-2</v>
      </c>
    </row>
    <row r="392" spans="1:5" x14ac:dyDescent="0.25">
      <c r="A392">
        <v>390</v>
      </c>
      <c r="B392" t="s">
        <v>340</v>
      </c>
      <c r="C392" s="2">
        <f>Rådata!C392</f>
        <v>609</v>
      </c>
      <c r="D392" s="27">
        <f>Rådata!E392/Rådata!D392-1</f>
        <v>5.4600301659125217E-2</v>
      </c>
      <c r="E392" s="27">
        <f>Rådata!G392/Rådata!F392-1</f>
        <v>-1.4245014245014231E-2</v>
      </c>
    </row>
    <row r="393" spans="1:5" x14ac:dyDescent="0.25">
      <c r="A393">
        <v>391</v>
      </c>
      <c r="B393" t="s">
        <v>341</v>
      </c>
      <c r="C393" s="2">
        <f>Rådata!C393</f>
        <v>486</v>
      </c>
      <c r="D393" s="27">
        <f>Rådata!E393/Rådata!D393-1</f>
        <v>-0.10039525691699602</v>
      </c>
      <c r="E393" s="27">
        <f>Rådata!G393/Rådata!F393-1</f>
        <v>-0.11111111111111116</v>
      </c>
    </row>
    <row r="394" spans="1:5" x14ac:dyDescent="0.25">
      <c r="A394">
        <v>392</v>
      </c>
      <c r="B394" t="s">
        <v>342</v>
      </c>
      <c r="C394" s="2">
        <f>Rådata!C394</f>
        <v>500</v>
      </c>
      <c r="D394" s="27">
        <f>Rådata!E394/Rådata!D394-1</f>
        <v>-1.9108280254777066E-2</v>
      </c>
      <c r="E394" s="27">
        <f>Rådata!G394/Rådata!F394-1</f>
        <v>-0.17580340264650285</v>
      </c>
    </row>
    <row r="395" spans="1:5" x14ac:dyDescent="0.25">
      <c r="A395">
        <v>393</v>
      </c>
      <c r="B395" t="s">
        <v>343</v>
      </c>
      <c r="C395" s="2">
        <f>Rådata!C395</f>
        <v>403</v>
      </c>
      <c r="D395" s="27">
        <f>Rådata!E395/Rådata!D395-1</f>
        <v>-5.8282208588957052E-2</v>
      </c>
      <c r="E395" s="27">
        <f>Rådata!G395/Rådata!F395-1</f>
        <v>-3.3734939759036187E-2</v>
      </c>
    </row>
    <row r="396" spans="1:5" x14ac:dyDescent="0.25">
      <c r="A396">
        <v>394</v>
      </c>
      <c r="B396" t="s">
        <v>344</v>
      </c>
      <c r="C396" s="2">
        <f>Rådata!C396</f>
        <v>423</v>
      </c>
      <c r="D396" s="27">
        <f>Rådata!E396/Rådata!D396-1</f>
        <v>-4.9896049896049899E-2</v>
      </c>
      <c r="E396" s="27">
        <f>Rådata!G396/Rådata!F396-1</f>
        <v>0.13466334164588534</v>
      </c>
    </row>
    <row r="397" spans="1:5" x14ac:dyDescent="0.25">
      <c r="A397">
        <v>395</v>
      </c>
      <c r="B397" t="s">
        <v>345</v>
      </c>
      <c r="C397" s="2">
        <f>Rådata!C397</f>
        <v>633</v>
      </c>
      <c r="D397" s="27">
        <f>Rådata!E397/Rådata!D397-1</f>
        <v>6.0759952843021603E-2</v>
      </c>
      <c r="E397" s="27">
        <f>Rådata!G397/Rådata!F397-1</f>
        <v>0.13562453806356256</v>
      </c>
    </row>
    <row r="398" spans="1:5" x14ac:dyDescent="0.25">
      <c r="A398">
        <v>396</v>
      </c>
      <c r="B398" t="s">
        <v>346</v>
      </c>
      <c r="C398" s="2">
        <f>Rådata!C398</f>
        <v>538</v>
      </c>
      <c r="D398" s="27">
        <f>Rådata!E398/Rådata!D398-1</f>
        <v>2.0829592386424789E-2</v>
      </c>
      <c r="E398" s="27">
        <f>Rådata!G398/Rådata!F398-1</f>
        <v>5.4054054054053946E-2</v>
      </c>
    </row>
    <row r="399" spans="1:5" x14ac:dyDescent="0.25">
      <c r="A399">
        <v>397</v>
      </c>
      <c r="B399" t="s">
        <v>347</v>
      </c>
      <c r="C399" s="2">
        <f>Rådata!C399</f>
        <v>435</v>
      </c>
      <c r="D399" s="27">
        <f>Rådata!E399/Rådata!D399-1</f>
        <v>-3.0290102389078477E-2</v>
      </c>
      <c r="E399" s="27">
        <f>Rådata!G399/Rådata!F399-1</f>
        <v>-2.6624068157614533E-2</v>
      </c>
    </row>
    <row r="400" spans="1:5" x14ac:dyDescent="0.25">
      <c r="A400">
        <v>398</v>
      </c>
      <c r="B400" t="s">
        <v>348</v>
      </c>
      <c r="C400" s="2">
        <f>Rådata!C400</f>
        <v>462</v>
      </c>
      <c r="D400" s="27">
        <f>Rådata!E400/Rådata!D400-1</f>
        <v>-0.10096905282900903</v>
      </c>
      <c r="E400" s="27">
        <f>Rådata!G400/Rådata!F400-1</f>
        <v>-9.076042518397387E-2</v>
      </c>
    </row>
    <row r="401" spans="1:5" x14ac:dyDescent="0.25">
      <c r="A401">
        <v>399</v>
      </c>
      <c r="B401" t="s">
        <v>349</v>
      </c>
      <c r="C401" s="2">
        <f>Rådata!C401</f>
        <v>479</v>
      </c>
      <c r="D401" s="27">
        <f>Rådata!E401/Rådata!D401-1</f>
        <v>-1.098901098901095E-2</v>
      </c>
      <c r="E401" s="27">
        <f>Rådata!G401/Rådata!F401-1</f>
        <v>7.623318385650224E-2</v>
      </c>
    </row>
    <row r="402" spans="1:5" x14ac:dyDescent="0.25">
      <c r="A402">
        <v>400</v>
      </c>
      <c r="B402" t="s">
        <v>350</v>
      </c>
      <c r="C402" s="2">
        <f>Rådata!C402</f>
        <v>434</v>
      </c>
      <c r="D402" s="27">
        <f>Rådata!E402/Rådata!D402-1</f>
        <v>-3.9639639639639679E-2</v>
      </c>
      <c r="E402" s="27">
        <f>Rådata!G402/Rådata!F402-1</f>
        <v>5.2112676056337959E-2</v>
      </c>
    </row>
    <row r="403" spans="1:5" x14ac:dyDescent="0.25">
      <c r="A403">
        <v>401</v>
      </c>
      <c r="B403" t="s">
        <v>351</v>
      </c>
      <c r="C403" s="2">
        <f>Rådata!C403</f>
        <v>560</v>
      </c>
      <c r="D403" s="27">
        <f>Rådata!E403/Rådata!D403-1</f>
        <v>-1.8206338503034436E-2</v>
      </c>
      <c r="E403" s="27">
        <f>Rådata!G403/Rådata!F403-1</f>
        <v>4.6683046683046792E-2</v>
      </c>
    </row>
    <row r="404" spans="1:5" x14ac:dyDescent="0.25">
      <c r="A404">
        <v>402</v>
      </c>
      <c r="B404" t="s">
        <v>352</v>
      </c>
      <c r="C404" s="2">
        <f>Rådata!C404</f>
        <v>583</v>
      </c>
      <c r="D404" s="27">
        <f>Rådata!E404/Rådata!D404-1</f>
        <v>4.681847201532241E-2</v>
      </c>
      <c r="E404" s="27">
        <f>Rådata!G404/Rådata!F404-1</f>
        <v>-2.8345724907063219E-2</v>
      </c>
    </row>
    <row r="405" spans="1:5" x14ac:dyDescent="0.25">
      <c r="A405">
        <v>403</v>
      </c>
      <c r="B405" t="s">
        <v>353</v>
      </c>
      <c r="C405" s="2">
        <f>Rådata!C405</f>
        <v>415</v>
      </c>
      <c r="D405" s="27">
        <f>Rådata!E405/Rådata!D405-1</f>
        <v>-8.7342709104367144E-2</v>
      </c>
      <c r="E405" s="27">
        <f>Rådata!G405/Rådata!F405-1</f>
        <v>-0.16044776119402981</v>
      </c>
    </row>
    <row r="406" spans="1:5" x14ac:dyDescent="0.25">
      <c r="A406">
        <v>404</v>
      </c>
      <c r="B406" t="s">
        <v>354</v>
      </c>
      <c r="C406" s="2">
        <f>Rådata!C406</f>
        <v>519</v>
      </c>
      <c r="D406" s="27">
        <f>Rådata!E406/Rådata!D406-1</f>
        <v>-7.9615048118985121E-2</v>
      </c>
      <c r="E406" s="27">
        <f>Rådata!G406/Rådata!F406-1</f>
        <v>-1.5037593984962405E-2</v>
      </c>
    </row>
    <row r="407" spans="1:5" x14ac:dyDescent="0.25">
      <c r="A407">
        <v>405</v>
      </c>
      <c r="B407" t="s">
        <v>355</v>
      </c>
      <c r="C407" s="2">
        <f>Rådata!C407</f>
        <v>635</v>
      </c>
      <c r="D407" s="27">
        <f>Rådata!E407/Rådata!D407-1</f>
        <v>4.8987589810580712E-3</v>
      </c>
      <c r="E407" s="27">
        <f>Rådata!G407/Rådata!F407-1</f>
        <v>-4.6592709984152103E-2</v>
      </c>
    </row>
    <row r="408" spans="1:5" x14ac:dyDescent="0.25">
      <c r="A408">
        <v>406</v>
      </c>
      <c r="B408" t="s">
        <v>356</v>
      </c>
      <c r="C408" s="2">
        <f>Rådata!C408</f>
        <v>696</v>
      </c>
      <c r="D408" s="27">
        <f>Rådata!E408/Rådata!D408-1</f>
        <v>0.12096688318602911</v>
      </c>
      <c r="E408" s="27">
        <f>Rådata!G408/Rådata!F408-1</f>
        <v>2.5929899856938388E-2</v>
      </c>
    </row>
    <row r="409" spans="1:5" x14ac:dyDescent="0.25">
      <c r="A409">
        <v>407</v>
      </c>
      <c r="B409" t="s">
        <v>357</v>
      </c>
      <c r="C409" s="2">
        <f>Rådata!C409</f>
        <v>469</v>
      </c>
      <c r="D409" s="27">
        <f>Rådata!E409/Rådata!D409-1</f>
        <v>-9.106239460371035E-3</v>
      </c>
      <c r="E409" s="27">
        <f>Rådata!G409/Rådata!F409-1</f>
        <v>-6.5682656826568264E-2</v>
      </c>
    </row>
    <row r="410" spans="1:5" x14ac:dyDescent="0.25">
      <c r="A410">
        <v>408</v>
      </c>
      <c r="B410" t="s">
        <v>358</v>
      </c>
      <c r="C410" s="2">
        <f>Rådata!C410</f>
        <v>719</v>
      </c>
      <c r="D410" s="27">
        <f>Rådata!E410/Rådata!D410-1</f>
        <v>0.13023770038695415</v>
      </c>
      <c r="E410" s="27">
        <f>Rådata!G410/Rådata!F410-1</f>
        <v>0.14255625762110635</v>
      </c>
    </row>
    <row r="411" spans="1:5" x14ac:dyDescent="0.25">
      <c r="A411">
        <v>409</v>
      </c>
      <c r="B411" t="s">
        <v>359</v>
      </c>
      <c r="C411" s="2">
        <f>Rådata!C411</f>
        <v>370</v>
      </c>
      <c r="D411" s="27">
        <f>Rådata!E411/Rådata!D411-1</f>
        <v>-0.15826086956521734</v>
      </c>
      <c r="E411" s="27">
        <f>Rådata!G411/Rådata!F411-1</f>
        <v>-0.16781609195402303</v>
      </c>
    </row>
    <row r="412" spans="1:5" x14ac:dyDescent="0.25">
      <c r="A412">
        <v>410</v>
      </c>
      <c r="B412" t="s">
        <v>360</v>
      </c>
      <c r="C412" s="2">
        <f>Rådata!C412</f>
        <v>364</v>
      </c>
      <c r="D412" s="27">
        <f>Rådata!E412/Rådata!D412-1</f>
        <v>3.184079601990053E-2</v>
      </c>
      <c r="E412" s="27">
        <f>Rådata!G412/Rådata!F412-1</f>
        <v>4.8101265822784844E-2</v>
      </c>
    </row>
    <row r="413" spans="1:5" x14ac:dyDescent="0.25">
      <c r="A413">
        <v>411</v>
      </c>
      <c r="B413" t="s">
        <v>361</v>
      </c>
      <c r="C413" s="2">
        <f>Rådata!C413</f>
        <v>450</v>
      </c>
      <c r="D413" s="27">
        <f>Rådata!E413/Rådata!D413-1</f>
        <v>-5.9523809523809534E-2</v>
      </c>
      <c r="E413" s="27">
        <f>Rådata!G413/Rådata!F413-1</f>
        <v>0.14857142857142858</v>
      </c>
    </row>
    <row r="414" spans="1:5" x14ac:dyDescent="0.25">
      <c r="A414">
        <v>412</v>
      </c>
      <c r="B414" t="s">
        <v>362</v>
      </c>
      <c r="C414" s="2">
        <f>Rådata!C414</f>
        <v>403</v>
      </c>
      <c r="D414" s="27">
        <f>Rådata!E414/Rådata!D414-1</f>
        <v>-8.7187263078089439E-2</v>
      </c>
      <c r="E414" s="27">
        <f>Rådata!G414/Rådata!F414-1</f>
        <v>-0.18378378378378379</v>
      </c>
    </row>
    <row r="415" spans="1:5" x14ac:dyDescent="0.25">
      <c r="A415">
        <v>413</v>
      </c>
      <c r="B415" t="s">
        <v>363</v>
      </c>
      <c r="C415" s="2">
        <f>Rådata!C415</f>
        <v>533</v>
      </c>
      <c r="D415" s="27">
        <f>Rådata!E415/Rådata!D415-1</f>
        <v>5.1924251679902333E-3</v>
      </c>
      <c r="E415" s="27">
        <f>Rådata!G415/Rådata!F415-1</f>
        <v>1.591695501730106E-2</v>
      </c>
    </row>
    <row r="416" spans="1:5" x14ac:dyDescent="0.25">
      <c r="A416">
        <v>414</v>
      </c>
      <c r="B416" t="s">
        <v>364</v>
      </c>
      <c r="C416" s="2">
        <f>Rådata!C416</f>
        <v>539</v>
      </c>
      <c r="D416" s="27">
        <f>Rådata!E416/Rådata!D416-1</f>
        <v>-4.1052885776382553E-2</v>
      </c>
      <c r="E416" s="27">
        <f>Rådata!G416/Rådata!F416-1</f>
        <v>-7.291666666666663E-2</v>
      </c>
    </row>
    <row r="417" spans="1:5" x14ac:dyDescent="0.25">
      <c r="A417">
        <v>415</v>
      </c>
      <c r="B417" t="s">
        <v>365</v>
      </c>
      <c r="C417" s="2">
        <f>Rådata!C417</f>
        <v>550</v>
      </c>
      <c r="D417" s="27">
        <f>Rådata!E417/Rådata!D417-1</f>
        <v>-6.1608075182735811E-2</v>
      </c>
      <c r="E417" s="27">
        <f>Rådata!G417/Rådata!F417-1</f>
        <v>5.8565153733527442E-3</v>
      </c>
    </row>
    <row r="418" spans="1:5" x14ac:dyDescent="0.25">
      <c r="A418">
        <v>416</v>
      </c>
      <c r="B418" t="s">
        <v>366</v>
      </c>
      <c r="C418" s="2">
        <f>Rådata!C418</f>
        <v>443</v>
      </c>
      <c r="D418" s="27">
        <f>Rådata!E418/Rådata!D418-1</f>
        <v>-1.9896831245394209E-2</v>
      </c>
      <c r="E418" s="27">
        <f>Rådata!G418/Rådata!F418-1</f>
        <v>-4.6153846153846101E-2</v>
      </c>
    </row>
    <row r="419" spans="1:5" x14ac:dyDescent="0.25">
      <c r="A419">
        <v>417</v>
      </c>
      <c r="B419" t="s">
        <v>367</v>
      </c>
      <c r="C419" s="2">
        <f>Rådata!C419</f>
        <v>407</v>
      </c>
      <c r="D419" s="27">
        <f>Rådata!E419/Rådata!D419-1</f>
        <v>8.6998087954110792E-2</v>
      </c>
      <c r="E419" s="27">
        <f>Rådata!G419/Rådata!F419-1</f>
        <v>0.18829516539440205</v>
      </c>
    </row>
    <row r="420" spans="1:5" x14ac:dyDescent="0.25">
      <c r="A420">
        <v>418</v>
      </c>
      <c r="B420" t="s">
        <v>368</v>
      </c>
      <c r="C420" s="2">
        <f>Rådata!C420</f>
        <v>429</v>
      </c>
      <c r="D420" s="27">
        <f>Rådata!E420/Rådata!D420-1</f>
        <v>-8.7476979742173167E-2</v>
      </c>
      <c r="E420" s="27">
        <f>Rådata!G420/Rådata!F420-1</f>
        <v>7.1599045346062429E-3</v>
      </c>
    </row>
    <row r="421" spans="1:5" x14ac:dyDescent="0.25">
      <c r="A421">
        <v>419</v>
      </c>
      <c r="B421" t="s">
        <v>369</v>
      </c>
      <c r="C421" s="2">
        <f>Rådata!C421</f>
        <v>480</v>
      </c>
      <c r="D421" s="27">
        <f>Rådata!E421/Rådata!D421-1</f>
        <v>-2.282645182947296E-2</v>
      </c>
      <c r="E421" s="27">
        <f>Rådata!G421/Rådata!F421-1</f>
        <v>8.6046511627906996E-2</v>
      </c>
    </row>
    <row r="422" spans="1:5" x14ac:dyDescent="0.25">
      <c r="A422">
        <v>420</v>
      </c>
      <c r="B422" t="s">
        <v>370</v>
      </c>
      <c r="C422" s="2">
        <f>Rådata!C422</f>
        <v>474</v>
      </c>
      <c r="D422" s="27">
        <f>Rådata!E422/Rådata!D422-1</f>
        <v>7.5791855203619862E-2</v>
      </c>
      <c r="E422" s="27">
        <f>Rådata!G422/Rådata!F422-1</f>
        <v>-8.9635854341736709E-2</v>
      </c>
    </row>
    <row r="423" spans="1:5" x14ac:dyDescent="0.25">
      <c r="A423">
        <v>421</v>
      </c>
      <c r="B423" t="s">
        <v>371</v>
      </c>
      <c r="C423" s="2">
        <f>Rådata!C423</f>
        <v>548</v>
      </c>
      <c r="D423" s="27">
        <f>Rådata!E423/Rådata!D423-1</f>
        <v>7.2882158069096148E-2</v>
      </c>
      <c r="E423" s="27">
        <f>Rådata!G423/Rådata!F423-1</f>
        <v>0.20247933884297531</v>
      </c>
    </row>
    <row r="424" spans="1:5" x14ac:dyDescent="0.25">
      <c r="A424">
        <v>422</v>
      </c>
      <c r="B424" t="s">
        <v>372</v>
      </c>
      <c r="C424" s="2">
        <f>Rådata!C424</f>
        <v>636</v>
      </c>
      <c r="D424" s="27">
        <f>Rådata!E424/Rådata!D424-1</f>
        <v>7.4710221285563705E-2</v>
      </c>
      <c r="E424" s="27">
        <f>Rådata!G424/Rådata!F424-1</f>
        <v>0.12687402103378842</v>
      </c>
    </row>
    <row r="426" spans="1:5" x14ac:dyDescent="0.25">
      <c r="B426" s="24" t="s">
        <v>450</v>
      </c>
      <c r="C426" s="25">
        <f>_xlfn.STDEV.P(Indikatorark[SSB-Ny])</f>
        <v>146.11664339342599</v>
      </c>
      <c r="D426" s="30">
        <f>_xlfn.STDEV.P(Indikatorark[befvekst10])</f>
        <v>9.3659097347746939E-2</v>
      </c>
      <c r="E426" s="30">
        <f>_xlfn.STDEV.P(Indikatorark[Syssvekst10])</f>
        <v>0.11985969124067362</v>
      </c>
    </row>
    <row r="427" spans="1:5" x14ac:dyDescent="0.25">
      <c r="B427" s="24" t="s">
        <v>378</v>
      </c>
      <c r="C427" s="25">
        <f>AVERAGE(Indikatorark[SSB-Ny])</f>
        <v>639.06872037914695</v>
      </c>
      <c r="D427" s="30">
        <f>AVERAGE(Indikatorark[befvekst10])</f>
        <v>5.2862660657369935E-2</v>
      </c>
      <c r="E427" s="30">
        <f>AVERAGE(Indikatorark[Syssvekst10])</f>
        <v>3.2585938570322069E-2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43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I40" sqref="I40"/>
    </sheetView>
  </sheetViews>
  <sheetFormatPr baseColWidth="10" defaultRowHeight="15" x14ac:dyDescent="0.25"/>
  <cols>
    <col min="1" max="1" width="16.7109375" bestFit="1" customWidth="1"/>
    <col min="2" max="2" width="31.5703125" customWidth="1"/>
    <col min="3" max="3" width="9.7109375" bestFit="1" customWidth="1"/>
    <col min="4" max="6" width="8.5703125" bestFit="1" customWidth="1"/>
    <col min="7" max="7" width="10.140625" bestFit="1" customWidth="1"/>
  </cols>
  <sheetData>
    <row r="1" spans="1:7" x14ac:dyDescent="0.25">
      <c r="A1" s="9"/>
      <c r="B1" s="9"/>
      <c r="C1" s="23" t="s">
        <v>395</v>
      </c>
      <c r="D1" s="35" t="s">
        <v>396</v>
      </c>
      <c r="E1" s="36"/>
      <c r="F1" s="34" t="s">
        <v>397</v>
      </c>
      <c r="G1" s="34"/>
    </row>
    <row r="2" spans="1:7" x14ac:dyDescent="0.25">
      <c r="A2" t="s">
        <v>448</v>
      </c>
      <c r="B2" t="s">
        <v>0</v>
      </c>
      <c r="C2" t="s">
        <v>389</v>
      </c>
      <c r="D2" t="s">
        <v>457</v>
      </c>
      <c r="E2" t="s">
        <v>458</v>
      </c>
      <c r="F2" t="s">
        <v>459</v>
      </c>
      <c r="G2" t="s">
        <v>460</v>
      </c>
    </row>
    <row r="3" spans="1:7" x14ac:dyDescent="0.25">
      <c r="A3">
        <v>1</v>
      </c>
      <c r="B3" t="s">
        <v>1</v>
      </c>
      <c r="C3">
        <v>835</v>
      </c>
      <c r="D3" s="4">
        <v>27835</v>
      </c>
      <c r="E3" s="4">
        <v>30790</v>
      </c>
      <c r="F3">
        <v>12172</v>
      </c>
      <c r="G3">
        <v>12351</v>
      </c>
    </row>
    <row r="4" spans="1:7" x14ac:dyDescent="0.25">
      <c r="A4">
        <v>2</v>
      </c>
      <c r="B4" t="s">
        <v>2</v>
      </c>
      <c r="C4">
        <v>925</v>
      </c>
      <c r="D4" s="4">
        <v>28633</v>
      </c>
      <c r="E4" s="4">
        <v>32407</v>
      </c>
      <c r="F4">
        <v>14676</v>
      </c>
      <c r="G4">
        <v>13472</v>
      </c>
    </row>
    <row r="5" spans="1:7" x14ac:dyDescent="0.25">
      <c r="A5">
        <v>3</v>
      </c>
      <c r="B5" t="s">
        <v>3</v>
      </c>
      <c r="C5">
        <v>880</v>
      </c>
      <c r="D5" s="4">
        <v>50593</v>
      </c>
      <c r="E5" s="4">
        <v>55127</v>
      </c>
      <c r="F5">
        <v>22486</v>
      </c>
      <c r="G5">
        <v>27192</v>
      </c>
    </row>
    <row r="6" spans="1:7" x14ac:dyDescent="0.25">
      <c r="A6">
        <v>4</v>
      </c>
      <c r="B6" t="s">
        <v>4</v>
      </c>
      <c r="C6">
        <v>874</v>
      </c>
      <c r="D6" s="4">
        <v>71297</v>
      </c>
      <c r="E6" s="4">
        <v>80121</v>
      </c>
      <c r="F6">
        <v>33912</v>
      </c>
      <c r="G6">
        <v>31710</v>
      </c>
    </row>
    <row r="7" spans="1:7" x14ac:dyDescent="0.25">
      <c r="A7">
        <v>5</v>
      </c>
      <c r="B7" t="s">
        <v>5</v>
      </c>
      <c r="C7">
        <v>720</v>
      </c>
      <c r="D7" s="4">
        <v>3880</v>
      </c>
      <c r="E7" s="4">
        <v>4517</v>
      </c>
      <c r="F7">
        <v>1088</v>
      </c>
      <c r="G7">
        <v>1235</v>
      </c>
    </row>
    <row r="8" spans="1:7" x14ac:dyDescent="0.25">
      <c r="A8">
        <v>6</v>
      </c>
      <c r="B8" t="s">
        <v>6</v>
      </c>
      <c r="C8">
        <v>649</v>
      </c>
      <c r="D8" s="4">
        <v>1417</v>
      </c>
      <c r="E8" s="4">
        <v>1398</v>
      </c>
      <c r="F8">
        <v>367</v>
      </c>
      <c r="G8">
        <v>350</v>
      </c>
    </row>
    <row r="9" spans="1:7" x14ac:dyDescent="0.25">
      <c r="A9">
        <v>7</v>
      </c>
      <c r="B9" t="s">
        <v>7</v>
      </c>
      <c r="C9">
        <v>737</v>
      </c>
      <c r="D9" s="4">
        <v>3517</v>
      </c>
      <c r="E9" s="4">
        <v>3597</v>
      </c>
      <c r="F9">
        <v>1311</v>
      </c>
      <c r="G9">
        <v>1152</v>
      </c>
    </row>
    <row r="10" spans="1:7" x14ac:dyDescent="0.25">
      <c r="A10">
        <v>8</v>
      </c>
      <c r="B10" t="s">
        <v>8</v>
      </c>
      <c r="C10">
        <v>661</v>
      </c>
      <c r="D10" s="4">
        <v>659</v>
      </c>
      <c r="E10" s="4">
        <v>685</v>
      </c>
      <c r="F10">
        <v>194</v>
      </c>
      <c r="G10">
        <v>223</v>
      </c>
    </row>
    <row r="11" spans="1:7" x14ac:dyDescent="0.25">
      <c r="A11">
        <v>9</v>
      </c>
      <c r="B11" t="s">
        <v>9</v>
      </c>
      <c r="C11">
        <v>791</v>
      </c>
      <c r="D11" s="4">
        <v>4994</v>
      </c>
      <c r="E11" s="4">
        <v>5367</v>
      </c>
      <c r="F11">
        <v>1447</v>
      </c>
      <c r="G11">
        <v>1552</v>
      </c>
    </row>
    <row r="12" spans="1:7" x14ac:dyDescent="0.25">
      <c r="A12">
        <v>10</v>
      </c>
      <c r="B12" t="s">
        <v>10</v>
      </c>
      <c r="C12">
        <v>863</v>
      </c>
      <c r="D12" s="4">
        <v>4948</v>
      </c>
      <c r="E12" s="4">
        <v>5765</v>
      </c>
      <c r="F12">
        <v>1903</v>
      </c>
      <c r="G12">
        <v>1948</v>
      </c>
    </row>
    <row r="13" spans="1:7" x14ac:dyDescent="0.25">
      <c r="A13">
        <v>11</v>
      </c>
      <c r="B13" t="s">
        <v>11</v>
      </c>
      <c r="C13">
        <v>886</v>
      </c>
      <c r="D13" s="4">
        <v>14329</v>
      </c>
      <c r="E13" s="4">
        <v>15720</v>
      </c>
      <c r="F13">
        <v>5652</v>
      </c>
      <c r="G13">
        <v>5573</v>
      </c>
    </row>
    <row r="14" spans="1:7" x14ac:dyDescent="0.25">
      <c r="A14">
        <v>12</v>
      </c>
      <c r="B14" t="s">
        <v>12</v>
      </c>
      <c r="C14">
        <v>846</v>
      </c>
      <c r="D14" s="4">
        <v>10357</v>
      </c>
      <c r="E14" s="4">
        <v>11406</v>
      </c>
      <c r="F14">
        <v>4871</v>
      </c>
      <c r="G14">
        <v>4748</v>
      </c>
    </row>
    <row r="15" spans="1:7" x14ac:dyDescent="0.25">
      <c r="A15">
        <v>13</v>
      </c>
      <c r="B15" t="s">
        <v>13</v>
      </c>
      <c r="C15">
        <v>785</v>
      </c>
      <c r="D15" s="4">
        <v>3413</v>
      </c>
      <c r="E15" s="4">
        <v>3783</v>
      </c>
      <c r="F15">
        <v>952</v>
      </c>
      <c r="G15">
        <v>976</v>
      </c>
    </row>
    <row r="16" spans="1:7" x14ac:dyDescent="0.25">
      <c r="A16">
        <v>14</v>
      </c>
      <c r="B16" t="s">
        <v>14</v>
      </c>
      <c r="C16">
        <v>787</v>
      </c>
      <c r="D16" s="4">
        <v>7428</v>
      </c>
      <c r="E16" s="4">
        <v>8173</v>
      </c>
      <c r="F16">
        <v>3159</v>
      </c>
      <c r="G16">
        <v>2963</v>
      </c>
    </row>
    <row r="17" spans="1:7" x14ac:dyDescent="0.25">
      <c r="A17">
        <v>15</v>
      </c>
      <c r="B17" t="s">
        <v>15</v>
      </c>
      <c r="C17">
        <v>835</v>
      </c>
      <c r="D17" s="4">
        <v>6654</v>
      </c>
      <c r="E17" s="4">
        <v>7398</v>
      </c>
      <c r="F17">
        <v>2370</v>
      </c>
      <c r="G17">
        <v>2873</v>
      </c>
    </row>
    <row r="18" spans="1:7" x14ac:dyDescent="0.25">
      <c r="A18">
        <v>16</v>
      </c>
      <c r="B18" t="s">
        <v>16</v>
      </c>
      <c r="C18">
        <v>883</v>
      </c>
      <c r="D18" s="4">
        <v>13839</v>
      </c>
      <c r="E18" s="4">
        <v>15747</v>
      </c>
      <c r="F18">
        <v>5018</v>
      </c>
      <c r="G18">
        <v>5712</v>
      </c>
    </row>
    <row r="19" spans="1:7" x14ac:dyDescent="0.25">
      <c r="A19">
        <v>17</v>
      </c>
      <c r="B19" t="s">
        <v>17</v>
      </c>
      <c r="C19">
        <v>817</v>
      </c>
      <c r="D19" s="4">
        <v>4152</v>
      </c>
      <c r="E19" s="4">
        <v>5335</v>
      </c>
      <c r="F19">
        <v>1057</v>
      </c>
      <c r="G19">
        <v>1385</v>
      </c>
    </row>
    <row r="20" spans="1:7" x14ac:dyDescent="0.25">
      <c r="A20">
        <v>18</v>
      </c>
      <c r="B20" t="s">
        <v>18</v>
      </c>
      <c r="C20">
        <v>843</v>
      </c>
      <c r="D20" s="4">
        <v>4578</v>
      </c>
      <c r="E20" s="4">
        <v>5557</v>
      </c>
      <c r="F20">
        <v>1063</v>
      </c>
      <c r="G20">
        <v>1215</v>
      </c>
    </row>
    <row r="21" spans="1:7" x14ac:dyDescent="0.25">
      <c r="A21">
        <v>19</v>
      </c>
      <c r="B21" t="s">
        <v>19</v>
      </c>
      <c r="C21">
        <v>873</v>
      </c>
      <c r="D21" s="4">
        <v>13414</v>
      </c>
      <c r="E21" s="4">
        <v>17188</v>
      </c>
      <c r="F21">
        <v>4900</v>
      </c>
      <c r="G21">
        <v>7582</v>
      </c>
    </row>
    <row r="22" spans="1:7" x14ac:dyDescent="0.25">
      <c r="A22">
        <v>20</v>
      </c>
      <c r="B22" t="s">
        <v>20</v>
      </c>
      <c r="C22">
        <v>920</v>
      </c>
      <c r="D22" s="4">
        <v>27247</v>
      </c>
      <c r="E22" s="4">
        <v>30698</v>
      </c>
      <c r="F22">
        <v>12304</v>
      </c>
      <c r="G22">
        <v>14697</v>
      </c>
    </row>
    <row r="23" spans="1:7" x14ac:dyDescent="0.25">
      <c r="A23">
        <v>21</v>
      </c>
      <c r="B23" t="s">
        <v>21</v>
      </c>
      <c r="C23">
        <v>896</v>
      </c>
      <c r="D23" s="4">
        <v>14873</v>
      </c>
      <c r="E23" s="4">
        <v>19288</v>
      </c>
      <c r="F23">
        <v>7280</v>
      </c>
      <c r="G23">
        <v>9152</v>
      </c>
    </row>
    <row r="24" spans="1:7" x14ac:dyDescent="0.25">
      <c r="A24">
        <v>22</v>
      </c>
      <c r="B24" t="s">
        <v>22</v>
      </c>
      <c r="C24">
        <v>906</v>
      </c>
      <c r="D24" s="4">
        <v>13890</v>
      </c>
      <c r="E24" s="4">
        <v>15743</v>
      </c>
      <c r="F24">
        <v>3920</v>
      </c>
      <c r="G24">
        <v>4563</v>
      </c>
    </row>
    <row r="25" spans="1:7" x14ac:dyDescent="0.25">
      <c r="A25">
        <v>23</v>
      </c>
      <c r="B25" t="s">
        <v>23</v>
      </c>
      <c r="C25">
        <v>844</v>
      </c>
      <c r="D25" s="4">
        <v>16791</v>
      </c>
      <c r="E25" s="4">
        <v>18869</v>
      </c>
      <c r="F25">
        <v>4292</v>
      </c>
      <c r="G25">
        <v>4676</v>
      </c>
    </row>
    <row r="26" spans="1:7" x14ac:dyDescent="0.25">
      <c r="A26">
        <v>24</v>
      </c>
      <c r="B26" t="s">
        <v>24</v>
      </c>
      <c r="C26">
        <v>928</v>
      </c>
      <c r="D26" s="4">
        <v>23993</v>
      </c>
      <c r="E26" s="4">
        <v>26988</v>
      </c>
      <c r="F26">
        <v>8927</v>
      </c>
      <c r="G26">
        <v>9727</v>
      </c>
    </row>
    <row r="27" spans="1:7" x14ac:dyDescent="0.25">
      <c r="A27">
        <v>25</v>
      </c>
      <c r="B27" t="s">
        <v>25</v>
      </c>
      <c r="C27">
        <v>967</v>
      </c>
      <c r="D27" s="4">
        <v>106932</v>
      </c>
      <c r="E27" s="4">
        <v>124008</v>
      </c>
      <c r="F27">
        <v>63398</v>
      </c>
      <c r="G27">
        <v>70395</v>
      </c>
    </row>
    <row r="28" spans="1:7" x14ac:dyDescent="0.25">
      <c r="A28">
        <v>26</v>
      </c>
      <c r="B28" t="s">
        <v>26</v>
      </c>
      <c r="C28">
        <v>931</v>
      </c>
      <c r="D28" s="4">
        <v>52210</v>
      </c>
      <c r="E28" s="4">
        <v>60781</v>
      </c>
      <c r="F28">
        <v>24072</v>
      </c>
      <c r="G28">
        <v>26636</v>
      </c>
    </row>
    <row r="29" spans="1:7" x14ac:dyDescent="0.25">
      <c r="A29">
        <v>27</v>
      </c>
      <c r="B29" t="s">
        <v>27</v>
      </c>
      <c r="C29">
        <v>793</v>
      </c>
      <c r="D29" s="4">
        <v>13587</v>
      </c>
      <c r="E29" s="4">
        <v>16162</v>
      </c>
      <c r="F29">
        <v>4564</v>
      </c>
      <c r="G29">
        <v>4943</v>
      </c>
    </row>
    <row r="30" spans="1:7" x14ac:dyDescent="0.25">
      <c r="A30">
        <v>28</v>
      </c>
      <c r="B30" t="s">
        <v>28</v>
      </c>
      <c r="C30">
        <v>865</v>
      </c>
      <c r="D30" s="4">
        <v>13807</v>
      </c>
      <c r="E30" s="4">
        <v>17665</v>
      </c>
      <c r="F30">
        <v>3666</v>
      </c>
      <c r="G30">
        <v>4975</v>
      </c>
    </row>
    <row r="31" spans="1:7" x14ac:dyDescent="0.25">
      <c r="A31">
        <v>29</v>
      </c>
      <c r="B31" t="s">
        <v>29</v>
      </c>
      <c r="C31">
        <v>876</v>
      </c>
      <c r="D31" s="4">
        <v>9799</v>
      </c>
      <c r="E31" s="4">
        <v>11555</v>
      </c>
      <c r="F31">
        <v>2273</v>
      </c>
      <c r="G31">
        <v>2721</v>
      </c>
    </row>
    <row r="32" spans="1:7" x14ac:dyDescent="0.25">
      <c r="A32">
        <v>30</v>
      </c>
      <c r="B32" t="s">
        <v>30</v>
      </c>
      <c r="C32">
        <v>937</v>
      </c>
      <c r="D32" s="4">
        <v>15062</v>
      </c>
      <c r="E32" s="4">
        <v>17730</v>
      </c>
      <c r="F32">
        <v>2567</v>
      </c>
      <c r="G32">
        <v>3027</v>
      </c>
    </row>
    <row r="33" spans="1:7" x14ac:dyDescent="0.25">
      <c r="A33">
        <v>31</v>
      </c>
      <c r="B33" t="s">
        <v>31</v>
      </c>
      <c r="C33">
        <v>814</v>
      </c>
      <c r="D33" s="4">
        <v>9660</v>
      </c>
      <c r="E33" s="4">
        <v>10927</v>
      </c>
      <c r="F33">
        <v>2451</v>
      </c>
      <c r="G33">
        <v>2924</v>
      </c>
    </row>
    <row r="34" spans="1:7" x14ac:dyDescent="0.25">
      <c r="A34">
        <v>32</v>
      </c>
      <c r="B34" t="s">
        <v>32</v>
      </c>
      <c r="C34">
        <v>971</v>
      </c>
      <c r="D34" s="4">
        <v>31365</v>
      </c>
      <c r="E34" s="4">
        <v>37406</v>
      </c>
      <c r="F34">
        <v>15734</v>
      </c>
      <c r="G34">
        <v>20195</v>
      </c>
    </row>
    <row r="35" spans="1:7" x14ac:dyDescent="0.25">
      <c r="A35">
        <v>33</v>
      </c>
      <c r="B35" t="s">
        <v>33</v>
      </c>
      <c r="C35">
        <v>968</v>
      </c>
      <c r="D35" s="4">
        <v>44577</v>
      </c>
      <c r="E35" s="4">
        <v>53276</v>
      </c>
      <c r="F35">
        <v>24742</v>
      </c>
      <c r="G35">
        <v>29133</v>
      </c>
    </row>
    <row r="36" spans="1:7" x14ac:dyDescent="0.25">
      <c r="A36">
        <v>34</v>
      </c>
      <c r="B36" t="s">
        <v>34</v>
      </c>
      <c r="C36">
        <v>888</v>
      </c>
      <c r="D36" s="4">
        <v>19968</v>
      </c>
      <c r="E36" s="4">
        <v>23213</v>
      </c>
      <c r="F36">
        <v>7262</v>
      </c>
      <c r="G36">
        <v>8096</v>
      </c>
    </row>
    <row r="37" spans="1:7" x14ac:dyDescent="0.25">
      <c r="A37">
        <v>35</v>
      </c>
      <c r="B37" t="s">
        <v>35</v>
      </c>
      <c r="C37">
        <v>881</v>
      </c>
      <c r="D37" s="4">
        <v>5353</v>
      </c>
      <c r="E37" s="4">
        <v>6546</v>
      </c>
      <c r="F37">
        <v>1320</v>
      </c>
      <c r="G37">
        <v>1562</v>
      </c>
    </row>
    <row r="38" spans="1:7" x14ac:dyDescent="0.25">
      <c r="A38">
        <v>36</v>
      </c>
      <c r="B38" t="s">
        <v>36</v>
      </c>
      <c r="C38">
        <v>903</v>
      </c>
      <c r="D38" s="4">
        <v>25966</v>
      </c>
      <c r="E38" s="4">
        <v>35102</v>
      </c>
      <c r="F38">
        <v>20057</v>
      </c>
      <c r="G38">
        <v>25502</v>
      </c>
    </row>
    <row r="39" spans="1:7" x14ac:dyDescent="0.25">
      <c r="A39">
        <v>37</v>
      </c>
      <c r="B39" t="s">
        <v>37</v>
      </c>
      <c r="C39">
        <v>813</v>
      </c>
      <c r="D39" s="4">
        <v>18219</v>
      </c>
      <c r="E39" s="4">
        <v>21241</v>
      </c>
      <c r="F39">
        <v>5098</v>
      </c>
      <c r="G39">
        <v>5776</v>
      </c>
    </row>
    <row r="40" spans="1:7" x14ac:dyDescent="0.25">
      <c r="A40">
        <v>38</v>
      </c>
      <c r="B40" t="s">
        <v>38</v>
      </c>
      <c r="C40">
        <v>840</v>
      </c>
      <c r="D40" s="4">
        <v>19334</v>
      </c>
      <c r="E40" s="4">
        <v>24415</v>
      </c>
      <c r="F40">
        <v>6296</v>
      </c>
      <c r="G40">
        <v>6708</v>
      </c>
    </row>
    <row r="41" spans="1:7" x14ac:dyDescent="0.25">
      <c r="A41">
        <v>39</v>
      </c>
      <c r="B41" t="s">
        <v>39</v>
      </c>
      <c r="C41">
        <v>831</v>
      </c>
      <c r="D41" s="4">
        <v>10536</v>
      </c>
      <c r="E41" s="4">
        <v>12657</v>
      </c>
      <c r="F41">
        <v>2359</v>
      </c>
      <c r="G41">
        <v>2972</v>
      </c>
    </row>
    <row r="42" spans="1:7" x14ac:dyDescent="0.25">
      <c r="A42">
        <v>40</v>
      </c>
      <c r="B42" t="s">
        <v>40</v>
      </c>
      <c r="C42">
        <v>722</v>
      </c>
      <c r="D42" s="4">
        <v>2594</v>
      </c>
      <c r="E42" s="4">
        <v>2910</v>
      </c>
      <c r="F42">
        <v>884</v>
      </c>
      <c r="G42">
        <v>811</v>
      </c>
    </row>
    <row r="43" spans="1:7" x14ac:dyDescent="0.25">
      <c r="A43">
        <v>41</v>
      </c>
      <c r="B43" t="s">
        <v>41</v>
      </c>
      <c r="C43">
        <v>1000</v>
      </c>
      <c r="D43" s="4">
        <v>548617</v>
      </c>
      <c r="E43" s="4">
        <v>666759</v>
      </c>
      <c r="F43">
        <v>405931</v>
      </c>
      <c r="G43">
        <v>457177</v>
      </c>
    </row>
    <row r="44" spans="1:7" x14ac:dyDescent="0.25">
      <c r="A44">
        <v>42</v>
      </c>
      <c r="B44" t="s">
        <v>42</v>
      </c>
      <c r="C44">
        <v>787</v>
      </c>
      <c r="D44" s="4">
        <v>17236</v>
      </c>
      <c r="E44" s="4">
        <v>17857</v>
      </c>
      <c r="F44">
        <v>8595</v>
      </c>
      <c r="G44">
        <v>8337</v>
      </c>
    </row>
    <row r="45" spans="1:7" x14ac:dyDescent="0.25">
      <c r="A45">
        <v>43</v>
      </c>
      <c r="B45" t="s">
        <v>43</v>
      </c>
      <c r="C45">
        <v>869</v>
      </c>
      <c r="D45" s="4">
        <v>27909</v>
      </c>
      <c r="E45" s="4">
        <v>30598</v>
      </c>
      <c r="F45">
        <v>17740</v>
      </c>
      <c r="G45">
        <v>19321</v>
      </c>
    </row>
    <row r="46" spans="1:7" x14ac:dyDescent="0.25">
      <c r="A46">
        <v>44</v>
      </c>
      <c r="B46" t="s">
        <v>44</v>
      </c>
      <c r="C46">
        <v>780</v>
      </c>
      <c r="D46" s="4">
        <v>31974</v>
      </c>
      <c r="E46" s="4">
        <v>33842</v>
      </c>
      <c r="F46">
        <v>13578</v>
      </c>
      <c r="G46">
        <v>14487</v>
      </c>
    </row>
    <row r="47" spans="1:7" x14ac:dyDescent="0.25">
      <c r="A47">
        <v>45</v>
      </c>
      <c r="B47" t="s">
        <v>45</v>
      </c>
      <c r="C47">
        <v>788</v>
      </c>
      <c r="D47" s="4">
        <v>7292</v>
      </c>
      <c r="E47" s="4">
        <v>7633</v>
      </c>
      <c r="F47">
        <v>1755</v>
      </c>
      <c r="G47">
        <v>1843</v>
      </c>
    </row>
    <row r="48" spans="1:7" x14ac:dyDescent="0.25">
      <c r="A48">
        <v>46</v>
      </c>
      <c r="B48" t="s">
        <v>46</v>
      </c>
      <c r="C48">
        <v>807</v>
      </c>
      <c r="D48" s="4">
        <v>18642</v>
      </c>
      <c r="E48" s="4">
        <v>20317</v>
      </c>
      <c r="F48">
        <v>6517</v>
      </c>
      <c r="G48">
        <v>7023</v>
      </c>
    </row>
    <row r="49" spans="1:7" x14ac:dyDescent="0.25">
      <c r="A49">
        <v>47</v>
      </c>
      <c r="B49" t="s">
        <v>47</v>
      </c>
      <c r="C49">
        <v>707</v>
      </c>
      <c r="D49" s="4">
        <v>5055</v>
      </c>
      <c r="E49" s="4">
        <v>5100</v>
      </c>
      <c r="F49">
        <v>1504</v>
      </c>
      <c r="G49">
        <v>1611</v>
      </c>
    </row>
    <row r="50" spans="1:7" x14ac:dyDescent="0.25">
      <c r="A50">
        <v>48</v>
      </c>
      <c r="B50" t="s">
        <v>48</v>
      </c>
      <c r="C50">
        <v>769</v>
      </c>
      <c r="D50" s="4">
        <v>7754</v>
      </c>
      <c r="E50" s="4">
        <v>7866</v>
      </c>
      <c r="F50">
        <v>2431</v>
      </c>
      <c r="G50">
        <v>2415</v>
      </c>
    </row>
    <row r="51" spans="1:7" x14ac:dyDescent="0.25">
      <c r="A51">
        <v>49</v>
      </c>
      <c r="B51" t="s">
        <v>49</v>
      </c>
      <c r="C51">
        <v>689</v>
      </c>
      <c r="D51" s="4">
        <v>6385</v>
      </c>
      <c r="E51" s="4">
        <v>6127</v>
      </c>
      <c r="F51">
        <v>1981</v>
      </c>
      <c r="G51">
        <v>1833</v>
      </c>
    </row>
    <row r="52" spans="1:7" x14ac:dyDescent="0.25">
      <c r="A52">
        <v>50</v>
      </c>
      <c r="B52" t="s">
        <v>50</v>
      </c>
      <c r="C52">
        <v>656</v>
      </c>
      <c r="D52" s="4">
        <v>5152</v>
      </c>
      <c r="E52" s="4">
        <v>4777</v>
      </c>
      <c r="F52">
        <v>1995</v>
      </c>
      <c r="G52">
        <v>1886</v>
      </c>
    </row>
    <row r="53" spans="1:7" x14ac:dyDescent="0.25">
      <c r="A53">
        <v>51</v>
      </c>
      <c r="B53" t="s">
        <v>51</v>
      </c>
      <c r="C53">
        <v>661</v>
      </c>
      <c r="D53" s="4">
        <v>7604</v>
      </c>
      <c r="E53" s="4">
        <v>7329</v>
      </c>
      <c r="F53">
        <v>2968</v>
      </c>
      <c r="G53">
        <v>2784</v>
      </c>
    </row>
    <row r="54" spans="1:7" x14ac:dyDescent="0.25">
      <c r="A54">
        <v>52</v>
      </c>
      <c r="B54" t="s">
        <v>52</v>
      </c>
      <c r="C54">
        <v>663</v>
      </c>
      <c r="D54" s="4">
        <v>3877</v>
      </c>
      <c r="E54" s="4">
        <v>3743</v>
      </c>
      <c r="F54">
        <v>1519</v>
      </c>
      <c r="G54">
        <v>1434</v>
      </c>
    </row>
    <row r="55" spans="1:7" x14ac:dyDescent="0.25">
      <c r="A55">
        <v>53</v>
      </c>
      <c r="B55" t="s">
        <v>53</v>
      </c>
      <c r="C55">
        <v>758</v>
      </c>
      <c r="D55" s="4">
        <v>19260</v>
      </c>
      <c r="E55" s="4">
        <v>21086</v>
      </c>
      <c r="F55">
        <v>9096</v>
      </c>
      <c r="G55">
        <v>9839</v>
      </c>
    </row>
    <row r="56" spans="1:7" x14ac:dyDescent="0.25">
      <c r="A56">
        <v>54</v>
      </c>
      <c r="B56" t="s">
        <v>54</v>
      </c>
      <c r="C56">
        <v>605</v>
      </c>
      <c r="D56" s="4">
        <v>6782</v>
      </c>
      <c r="E56" s="4">
        <v>6550</v>
      </c>
      <c r="F56">
        <v>2870</v>
      </c>
      <c r="G56">
        <v>2790</v>
      </c>
    </row>
    <row r="57" spans="1:7" x14ac:dyDescent="0.25">
      <c r="A57">
        <v>55</v>
      </c>
      <c r="B57" t="s">
        <v>55</v>
      </c>
      <c r="C57">
        <v>621</v>
      </c>
      <c r="D57" s="4">
        <v>4284</v>
      </c>
      <c r="E57" s="4">
        <v>4518</v>
      </c>
      <c r="F57">
        <v>1736</v>
      </c>
      <c r="G57">
        <v>1868</v>
      </c>
    </row>
    <row r="58" spans="1:7" x14ac:dyDescent="0.25">
      <c r="A58">
        <v>56</v>
      </c>
      <c r="B58" t="s">
        <v>56</v>
      </c>
      <c r="C58">
        <v>543</v>
      </c>
      <c r="D58" s="4">
        <v>2705</v>
      </c>
      <c r="E58" s="4">
        <v>2530</v>
      </c>
      <c r="F58">
        <v>1070</v>
      </c>
      <c r="G58">
        <v>993</v>
      </c>
    </row>
    <row r="59" spans="1:7" x14ac:dyDescent="0.25">
      <c r="A59">
        <v>57</v>
      </c>
      <c r="B59" t="s">
        <v>57</v>
      </c>
      <c r="C59">
        <v>476</v>
      </c>
      <c r="D59" s="4">
        <v>2055</v>
      </c>
      <c r="E59" s="4">
        <v>1858</v>
      </c>
      <c r="F59">
        <v>776</v>
      </c>
      <c r="G59">
        <v>608</v>
      </c>
    </row>
    <row r="60" spans="1:7" x14ac:dyDescent="0.25">
      <c r="A60">
        <v>58</v>
      </c>
      <c r="B60" t="s">
        <v>58</v>
      </c>
      <c r="C60">
        <v>434</v>
      </c>
      <c r="D60" s="4">
        <v>1460</v>
      </c>
      <c r="E60" s="4">
        <v>1274</v>
      </c>
      <c r="F60">
        <v>634</v>
      </c>
      <c r="G60">
        <v>514</v>
      </c>
    </row>
    <row r="61" spans="1:7" x14ac:dyDescent="0.25">
      <c r="A61">
        <v>59</v>
      </c>
      <c r="B61" t="s">
        <v>59</v>
      </c>
      <c r="C61">
        <v>550</v>
      </c>
      <c r="D61" s="4">
        <v>1707</v>
      </c>
      <c r="E61" s="4">
        <v>1620</v>
      </c>
      <c r="F61">
        <v>631</v>
      </c>
      <c r="G61">
        <v>633</v>
      </c>
    </row>
    <row r="62" spans="1:7" x14ac:dyDescent="0.25">
      <c r="A62">
        <v>60</v>
      </c>
      <c r="B62" t="s">
        <v>60</v>
      </c>
      <c r="C62">
        <v>650</v>
      </c>
      <c r="D62" s="4">
        <v>5371</v>
      </c>
      <c r="E62" s="4">
        <v>5584</v>
      </c>
      <c r="F62">
        <v>3171</v>
      </c>
      <c r="G62">
        <v>3139</v>
      </c>
    </row>
    <row r="63" spans="1:7" x14ac:dyDescent="0.25">
      <c r="A63">
        <v>61</v>
      </c>
      <c r="B63" t="s">
        <v>61</v>
      </c>
      <c r="C63">
        <v>571</v>
      </c>
      <c r="D63" s="4">
        <v>2430</v>
      </c>
      <c r="E63" s="4">
        <v>2441</v>
      </c>
      <c r="F63">
        <v>1118</v>
      </c>
      <c r="G63">
        <v>1259</v>
      </c>
    </row>
    <row r="64" spans="1:7" x14ac:dyDescent="0.25">
      <c r="A64">
        <v>62</v>
      </c>
      <c r="B64" t="s">
        <v>62</v>
      </c>
      <c r="C64">
        <v>498</v>
      </c>
      <c r="D64" s="4">
        <v>1695</v>
      </c>
      <c r="E64" s="4">
        <v>1577</v>
      </c>
      <c r="F64">
        <v>746</v>
      </c>
      <c r="G64">
        <v>617</v>
      </c>
    </row>
    <row r="65" spans="1:7" x14ac:dyDescent="0.25">
      <c r="A65">
        <v>63</v>
      </c>
      <c r="B65" t="s">
        <v>63</v>
      </c>
      <c r="C65">
        <v>579</v>
      </c>
      <c r="D65" s="4">
        <v>2063</v>
      </c>
      <c r="E65" s="4">
        <v>1963</v>
      </c>
      <c r="F65">
        <v>789</v>
      </c>
      <c r="G65">
        <v>736</v>
      </c>
    </row>
    <row r="66" spans="1:7" x14ac:dyDescent="0.25">
      <c r="A66">
        <v>64</v>
      </c>
      <c r="B66" t="s">
        <v>64</v>
      </c>
      <c r="C66">
        <v>819</v>
      </c>
      <c r="D66" s="4">
        <v>25537</v>
      </c>
      <c r="E66" s="4">
        <v>27781</v>
      </c>
      <c r="F66">
        <v>15360</v>
      </c>
      <c r="G66">
        <v>16832</v>
      </c>
    </row>
    <row r="67" spans="1:7" x14ac:dyDescent="0.25">
      <c r="A67">
        <v>65</v>
      </c>
      <c r="B67" t="s">
        <v>65</v>
      </c>
      <c r="C67">
        <v>796</v>
      </c>
      <c r="D67" s="4">
        <v>27931</v>
      </c>
      <c r="E67" s="4">
        <v>30319</v>
      </c>
      <c r="F67">
        <v>15636</v>
      </c>
      <c r="G67">
        <v>16605</v>
      </c>
    </row>
    <row r="68" spans="1:7" x14ac:dyDescent="0.25">
      <c r="A68">
        <v>66</v>
      </c>
      <c r="B68" t="s">
        <v>66</v>
      </c>
      <c r="C68">
        <v>565</v>
      </c>
      <c r="D68" s="4">
        <v>2812</v>
      </c>
      <c r="E68" s="4">
        <v>2675</v>
      </c>
      <c r="F68">
        <v>1393</v>
      </c>
      <c r="G68">
        <v>1261</v>
      </c>
    </row>
    <row r="69" spans="1:7" x14ac:dyDescent="0.25">
      <c r="A69">
        <v>67</v>
      </c>
      <c r="B69" t="s">
        <v>67</v>
      </c>
      <c r="C69">
        <v>527</v>
      </c>
      <c r="D69" s="4">
        <v>2150</v>
      </c>
      <c r="E69" s="4">
        <v>2048</v>
      </c>
      <c r="F69">
        <v>958</v>
      </c>
      <c r="G69">
        <v>818</v>
      </c>
    </row>
    <row r="70" spans="1:7" x14ac:dyDescent="0.25">
      <c r="A70">
        <v>68</v>
      </c>
      <c r="B70" t="s">
        <v>68</v>
      </c>
      <c r="C70">
        <v>548</v>
      </c>
      <c r="D70" s="4">
        <v>2329</v>
      </c>
      <c r="E70" s="4">
        <v>2202</v>
      </c>
      <c r="F70">
        <v>1129</v>
      </c>
      <c r="G70">
        <v>990</v>
      </c>
    </row>
    <row r="71" spans="1:7" x14ac:dyDescent="0.25">
      <c r="A71">
        <v>69</v>
      </c>
      <c r="B71" t="s">
        <v>69</v>
      </c>
      <c r="C71">
        <v>556</v>
      </c>
      <c r="D71" s="4">
        <v>2436</v>
      </c>
      <c r="E71" s="4">
        <v>2360</v>
      </c>
      <c r="F71">
        <v>1245</v>
      </c>
      <c r="G71">
        <v>1082</v>
      </c>
    </row>
    <row r="72" spans="1:7" x14ac:dyDescent="0.25">
      <c r="A72">
        <v>70</v>
      </c>
      <c r="B72" t="s">
        <v>70</v>
      </c>
      <c r="C72">
        <v>610</v>
      </c>
      <c r="D72" s="4">
        <v>3724</v>
      </c>
      <c r="E72" s="4">
        <v>3640</v>
      </c>
      <c r="F72">
        <v>1529</v>
      </c>
      <c r="G72">
        <v>1491</v>
      </c>
    </row>
    <row r="73" spans="1:7" x14ac:dyDescent="0.25">
      <c r="A73">
        <v>71</v>
      </c>
      <c r="B73" t="s">
        <v>71</v>
      </c>
      <c r="C73">
        <v>639</v>
      </c>
      <c r="D73" s="4">
        <v>5790</v>
      </c>
      <c r="E73" s="4">
        <v>5723</v>
      </c>
      <c r="F73">
        <v>2639</v>
      </c>
      <c r="G73">
        <v>2499</v>
      </c>
    </row>
    <row r="74" spans="1:7" x14ac:dyDescent="0.25">
      <c r="A74">
        <v>72</v>
      </c>
      <c r="B74" t="s">
        <v>72</v>
      </c>
      <c r="C74">
        <v>631</v>
      </c>
      <c r="D74" s="4">
        <v>6099</v>
      </c>
      <c r="E74" s="4">
        <v>5916</v>
      </c>
      <c r="F74">
        <v>3039</v>
      </c>
      <c r="G74">
        <v>2980</v>
      </c>
    </row>
    <row r="75" spans="1:7" x14ac:dyDescent="0.25">
      <c r="A75">
        <v>73</v>
      </c>
      <c r="B75" t="s">
        <v>73</v>
      </c>
      <c r="C75">
        <v>629</v>
      </c>
      <c r="D75" s="4">
        <v>3199</v>
      </c>
      <c r="E75" s="4">
        <v>3163</v>
      </c>
      <c r="F75">
        <v>1155</v>
      </c>
      <c r="G75">
        <v>1075</v>
      </c>
    </row>
    <row r="76" spans="1:7" x14ac:dyDescent="0.25">
      <c r="A76">
        <v>74</v>
      </c>
      <c r="B76" t="s">
        <v>74</v>
      </c>
      <c r="C76">
        <v>648</v>
      </c>
      <c r="D76" s="4">
        <v>4557</v>
      </c>
      <c r="E76" s="4">
        <v>4502</v>
      </c>
      <c r="F76">
        <v>2288</v>
      </c>
      <c r="G76">
        <v>2156</v>
      </c>
    </row>
    <row r="77" spans="1:7" x14ac:dyDescent="0.25">
      <c r="A77">
        <v>75</v>
      </c>
      <c r="B77" t="s">
        <v>75</v>
      </c>
      <c r="C77">
        <v>700</v>
      </c>
      <c r="D77" s="4">
        <v>4893</v>
      </c>
      <c r="E77" s="4">
        <v>5082</v>
      </c>
      <c r="F77">
        <v>1815</v>
      </c>
      <c r="G77">
        <v>1774</v>
      </c>
    </row>
    <row r="78" spans="1:7" x14ac:dyDescent="0.25">
      <c r="A78">
        <v>76</v>
      </c>
      <c r="B78" t="s">
        <v>76</v>
      </c>
      <c r="C78">
        <v>683</v>
      </c>
      <c r="D78" s="4">
        <v>6114</v>
      </c>
      <c r="E78" s="4">
        <v>6204</v>
      </c>
      <c r="F78">
        <v>2380</v>
      </c>
      <c r="G78">
        <v>2283</v>
      </c>
    </row>
    <row r="79" spans="1:7" x14ac:dyDescent="0.25">
      <c r="A79">
        <v>77</v>
      </c>
      <c r="B79" t="s">
        <v>77</v>
      </c>
      <c r="C79">
        <v>734</v>
      </c>
      <c r="D79" s="4">
        <v>14389</v>
      </c>
      <c r="E79" s="4">
        <v>14887</v>
      </c>
      <c r="F79">
        <v>4877</v>
      </c>
      <c r="G79">
        <v>5259</v>
      </c>
    </row>
    <row r="80" spans="1:7" x14ac:dyDescent="0.25">
      <c r="A80">
        <v>78</v>
      </c>
      <c r="B80" t="s">
        <v>78</v>
      </c>
      <c r="C80">
        <v>762</v>
      </c>
      <c r="D80" s="4">
        <v>12610</v>
      </c>
      <c r="E80" s="4">
        <v>13179</v>
      </c>
      <c r="F80">
        <v>6382</v>
      </c>
      <c r="G80">
        <v>6483</v>
      </c>
    </row>
    <row r="81" spans="1:7" x14ac:dyDescent="0.25">
      <c r="A81">
        <v>79</v>
      </c>
      <c r="B81" t="s">
        <v>79</v>
      </c>
      <c r="C81">
        <v>766</v>
      </c>
      <c r="D81" s="4">
        <v>6238</v>
      </c>
      <c r="E81" s="4">
        <v>6696</v>
      </c>
      <c r="F81">
        <v>2177</v>
      </c>
      <c r="G81">
        <v>2054</v>
      </c>
    </row>
    <row r="82" spans="1:7" x14ac:dyDescent="0.25">
      <c r="A82">
        <v>80</v>
      </c>
      <c r="B82" t="s">
        <v>80</v>
      </c>
      <c r="C82">
        <v>782</v>
      </c>
      <c r="D82" s="4">
        <v>8522</v>
      </c>
      <c r="E82" s="4">
        <v>9080</v>
      </c>
      <c r="F82">
        <v>2169</v>
      </c>
      <c r="G82">
        <v>2092</v>
      </c>
    </row>
    <row r="83" spans="1:7" x14ac:dyDescent="0.25">
      <c r="A83">
        <v>81</v>
      </c>
      <c r="B83" t="s">
        <v>81</v>
      </c>
      <c r="C83">
        <v>776</v>
      </c>
      <c r="D83" s="4">
        <v>13110</v>
      </c>
      <c r="E83" s="4">
        <v>13707</v>
      </c>
      <c r="F83">
        <v>5738</v>
      </c>
      <c r="G83">
        <v>5883</v>
      </c>
    </row>
    <row r="84" spans="1:7" x14ac:dyDescent="0.25">
      <c r="A84">
        <v>82</v>
      </c>
      <c r="B84" t="s">
        <v>82</v>
      </c>
      <c r="C84">
        <v>670</v>
      </c>
      <c r="D84" s="4">
        <v>5932</v>
      </c>
      <c r="E84" s="4">
        <v>5717</v>
      </c>
      <c r="F84">
        <v>1902</v>
      </c>
      <c r="G84">
        <v>1637</v>
      </c>
    </row>
    <row r="85" spans="1:7" x14ac:dyDescent="0.25">
      <c r="A85">
        <v>83</v>
      </c>
      <c r="B85" t="s">
        <v>83</v>
      </c>
      <c r="C85">
        <v>679</v>
      </c>
      <c r="D85" s="4">
        <v>6720</v>
      </c>
      <c r="E85" s="4">
        <v>6773</v>
      </c>
      <c r="F85">
        <v>2843</v>
      </c>
      <c r="G85">
        <v>2987</v>
      </c>
    </row>
    <row r="86" spans="1:7" x14ac:dyDescent="0.25">
      <c r="A86">
        <v>84</v>
      </c>
      <c r="B86" t="s">
        <v>84</v>
      </c>
      <c r="C86">
        <v>569</v>
      </c>
      <c r="D86" s="4">
        <v>3194</v>
      </c>
      <c r="E86" s="4">
        <v>3026</v>
      </c>
      <c r="F86">
        <v>1336</v>
      </c>
      <c r="G86">
        <v>1231</v>
      </c>
    </row>
    <row r="87" spans="1:7" x14ac:dyDescent="0.25">
      <c r="A87">
        <v>85</v>
      </c>
      <c r="B87" t="s">
        <v>85</v>
      </c>
      <c r="C87">
        <v>579</v>
      </c>
      <c r="D87" s="4">
        <v>1394</v>
      </c>
      <c r="E87" s="4">
        <v>1351</v>
      </c>
      <c r="F87">
        <v>497</v>
      </c>
      <c r="G87">
        <v>511</v>
      </c>
    </row>
    <row r="88" spans="1:7" x14ac:dyDescent="0.25">
      <c r="A88">
        <v>86</v>
      </c>
      <c r="B88" t="s">
        <v>86</v>
      </c>
      <c r="C88">
        <v>662</v>
      </c>
      <c r="D88" s="4">
        <v>6388</v>
      </c>
      <c r="E88" s="4">
        <v>6490</v>
      </c>
      <c r="F88">
        <v>4125</v>
      </c>
      <c r="G88">
        <v>3997</v>
      </c>
    </row>
    <row r="89" spans="1:7" x14ac:dyDescent="0.25">
      <c r="A89">
        <v>87</v>
      </c>
      <c r="B89" t="s">
        <v>87</v>
      </c>
      <c r="C89">
        <v>585</v>
      </c>
      <c r="D89" s="4">
        <v>2212</v>
      </c>
      <c r="E89" s="4">
        <v>2114</v>
      </c>
      <c r="F89">
        <v>929</v>
      </c>
      <c r="G89">
        <v>871</v>
      </c>
    </row>
    <row r="90" spans="1:7" x14ac:dyDescent="0.25">
      <c r="A90">
        <v>88</v>
      </c>
      <c r="B90" t="s">
        <v>88</v>
      </c>
      <c r="C90">
        <v>593</v>
      </c>
      <c r="D90" s="4">
        <v>3166</v>
      </c>
      <c r="E90" s="4">
        <v>3248</v>
      </c>
      <c r="F90">
        <v>1363</v>
      </c>
      <c r="G90">
        <v>1350</v>
      </c>
    </row>
    <row r="91" spans="1:7" x14ac:dyDescent="0.25">
      <c r="A91">
        <v>89</v>
      </c>
      <c r="B91" t="s">
        <v>89</v>
      </c>
      <c r="C91">
        <v>531</v>
      </c>
      <c r="D91" s="4">
        <v>1591</v>
      </c>
      <c r="E91" s="4">
        <v>1596</v>
      </c>
      <c r="F91">
        <v>729</v>
      </c>
      <c r="G91">
        <v>734</v>
      </c>
    </row>
    <row r="92" spans="1:7" x14ac:dyDescent="0.25">
      <c r="A92">
        <v>90</v>
      </c>
      <c r="B92" t="s">
        <v>90</v>
      </c>
      <c r="C92">
        <v>931</v>
      </c>
      <c r="D92" s="4">
        <v>58730</v>
      </c>
      <c r="E92" s="4">
        <v>68363</v>
      </c>
      <c r="F92">
        <v>33706</v>
      </c>
      <c r="G92">
        <v>36105</v>
      </c>
    </row>
    <row r="93" spans="1:7" x14ac:dyDescent="0.25">
      <c r="A93">
        <v>91</v>
      </c>
      <c r="B93" t="s">
        <v>91</v>
      </c>
      <c r="C93">
        <v>844</v>
      </c>
      <c r="D93" s="4">
        <v>23644</v>
      </c>
      <c r="E93" s="4">
        <v>27216</v>
      </c>
      <c r="F93">
        <v>14323</v>
      </c>
      <c r="G93">
        <v>15727</v>
      </c>
    </row>
    <row r="94" spans="1:7" x14ac:dyDescent="0.25">
      <c r="A94">
        <v>92</v>
      </c>
      <c r="B94" t="s">
        <v>92</v>
      </c>
      <c r="C94">
        <v>804</v>
      </c>
      <c r="D94" s="4">
        <v>28385</v>
      </c>
      <c r="E94" s="4">
        <v>30034</v>
      </c>
      <c r="F94">
        <v>13751</v>
      </c>
      <c r="G94">
        <v>13784</v>
      </c>
    </row>
    <row r="95" spans="1:7" x14ac:dyDescent="0.25">
      <c r="A95">
        <v>93</v>
      </c>
      <c r="B95" t="s">
        <v>93</v>
      </c>
      <c r="C95">
        <v>792</v>
      </c>
      <c r="D95" s="4">
        <v>5436</v>
      </c>
      <c r="E95" s="4">
        <v>6772</v>
      </c>
      <c r="F95">
        <v>1824</v>
      </c>
      <c r="G95">
        <v>2235</v>
      </c>
    </row>
    <row r="96" spans="1:7" x14ac:dyDescent="0.25">
      <c r="A96">
        <v>94</v>
      </c>
      <c r="B96" t="s">
        <v>94</v>
      </c>
      <c r="C96">
        <v>551</v>
      </c>
      <c r="D96" s="4">
        <v>989</v>
      </c>
      <c r="E96" s="4">
        <v>1081</v>
      </c>
      <c r="F96">
        <v>381</v>
      </c>
      <c r="G96">
        <v>442</v>
      </c>
    </row>
    <row r="97" spans="1:7" x14ac:dyDescent="0.25">
      <c r="A97">
        <v>95</v>
      </c>
      <c r="B97" t="s">
        <v>95</v>
      </c>
      <c r="C97">
        <v>643</v>
      </c>
      <c r="D97" s="4">
        <v>3456</v>
      </c>
      <c r="E97" s="4">
        <v>3357</v>
      </c>
      <c r="F97">
        <v>1581</v>
      </c>
      <c r="G97">
        <v>1432</v>
      </c>
    </row>
    <row r="98" spans="1:7" x14ac:dyDescent="0.25">
      <c r="A98">
        <v>96</v>
      </c>
      <c r="B98" t="s">
        <v>96</v>
      </c>
      <c r="C98">
        <v>685</v>
      </c>
      <c r="D98" s="4">
        <v>4435</v>
      </c>
      <c r="E98" s="4">
        <v>4612</v>
      </c>
      <c r="F98">
        <v>2963</v>
      </c>
      <c r="G98">
        <v>2892</v>
      </c>
    </row>
    <row r="99" spans="1:7" x14ac:dyDescent="0.25">
      <c r="A99">
        <v>97</v>
      </c>
      <c r="B99" t="s">
        <v>97</v>
      </c>
      <c r="C99">
        <v>615</v>
      </c>
      <c r="D99" s="4">
        <v>1963</v>
      </c>
      <c r="E99" s="4">
        <v>2442</v>
      </c>
      <c r="F99">
        <v>1029</v>
      </c>
      <c r="G99">
        <v>1125</v>
      </c>
    </row>
    <row r="100" spans="1:7" x14ac:dyDescent="0.25">
      <c r="A100">
        <v>98</v>
      </c>
      <c r="B100" t="s">
        <v>98</v>
      </c>
      <c r="C100">
        <v>649</v>
      </c>
      <c r="D100" s="4">
        <v>4642</v>
      </c>
      <c r="E100" s="4">
        <v>4719</v>
      </c>
      <c r="F100">
        <v>2366</v>
      </c>
      <c r="G100">
        <v>2446</v>
      </c>
    </row>
    <row r="101" spans="1:7" x14ac:dyDescent="0.25">
      <c r="A101">
        <v>99</v>
      </c>
      <c r="B101" t="s">
        <v>99</v>
      </c>
      <c r="C101">
        <v>628</v>
      </c>
      <c r="D101" s="4">
        <v>4475</v>
      </c>
      <c r="E101" s="4">
        <v>4535</v>
      </c>
      <c r="F101">
        <v>2257</v>
      </c>
      <c r="G101">
        <v>2226</v>
      </c>
    </row>
    <row r="102" spans="1:7" x14ac:dyDescent="0.25">
      <c r="A102">
        <v>100</v>
      </c>
      <c r="B102" t="s">
        <v>100</v>
      </c>
      <c r="C102">
        <v>654</v>
      </c>
      <c r="D102" s="4">
        <v>3496</v>
      </c>
      <c r="E102" s="4">
        <v>3502</v>
      </c>
      <c r="F102">
        <v>1515</v>
      </c>
      <c r="G102">
        <v>1522</v>
      </c>
    </row>
    <row r="103" spans="1:7" x14ac:dyDescent="0.25">
      <c r="A103">
        <v>101</v>
      </c>
      <c r="B103" t="s">
        <v>101</v>
      </c>
      <c r="C103">
        <v>625</v>
      </c>
      <c r="D103" s="4">
        <v>2120</v>
      </c>
      <c r="E103" s="4">
        <v>2257</v>
      </c>
      <c r="F103">
        <v>929</v>
      </c>
      <c r="G103">
        <v>1070</v>
      </c>
    </row>
    <row r="104" spans="1:7" x14ac:dyDescent="0.25">
      <c r="A104">
        <v>102</v>
      </c>
      <c r="B104" t="s">
        <v>102</v>
      </c>
      <c r="C104">
        <v>805</v>
      </c>
      <c r="D104" s="4">
        <v>12589</v>
      </c>
      <c r="E104" s="4">
        <v>13786</v>
      </c>
      <c r="F104">
        <v>5220</v>
      </c>
      <c r="G104">
        <v>5349</v>
      </c>
    </row>
    <row r="105" spans="1:7" x14ac:dyDescent="0.25">
      <c r="A105">
        <v>103</v>
      </c>
      <c r="B105" t="s">
        <v>103</v>
      </c>
      <c r="C105">
        <v>850</v>
      </c>
      <c r="D105" s="4">
        <v>15956</v>
      </c>
      <c r="E105" s="4">
        <v>18562</v>
      </c>
      <c r="F105">
        <v>5426</v>
      </c>
      <c r="G105">
        <v>6371</v>
      </c>
    </row>
    <row r="106" spans="1:7" x14ac:dyDescent="0.25">
      <c r="A106">
        <v>104</v>
      </c>
      <c r="B106" t="s">
        <v>104</v>
      </c>
      <c r="C106">
        <v>890</v>
      </c>
      <c r="D106" s="4">
        <v>21877</v>
      </c>
      <c r="E106" s="4">
        <v>24718</v>
      </c>
      <c r="F106">
        <v>6546</v>
      </c>
      <c r="G106">
        <v>7407</v>
      </c>
    </row>
    <row r="107" spans="1:7" x14ac:dyDescent="0.25">
      <c r="A107">
        <v>105</v>
      </c>
      <c r="B107" t="s">
        <v>105</v>
      </c>
      <c r="C107">
        <v>892</v>
      </c>
      <c r="D107" s="4">
        <v>22257</v>
      </c>
      <c r="E107" s="4">
        <v>25740</v>
      </c>
      <c r="F107">
        <v>11032</v>
      </c>
      <c r="G107">
        <v>13475</v>
      </c>
    </row>
    <row r="108" spans="1:7" x14ac:dyDescent="0.25">
      <c r="A108">
        <v>106</v>
      </c>
      <c r="B108" t="s">
        <v>106</v>
      </c>
      <c r="C108">
        <v>879</v>
      </c>
      <c r="D108" s="4">
        <v>17819</v>
      </c>
      <c r="E108" s="4">
        <v>21931</v>
      </c>
      <c r="F108">
        <v>4841</v>
      </c>
      <c r="G108">
        <v>5748</v>
      </c>
    </row>
    <row r="109" spans="1:7" x14ac:dyDescent="0.25">
      <c r="A109">
        <v>107</v>
      </c>
      <c r="B109" t="s">
        <v>107</v>
      </c>
      <c r="C109">
        <v>799</v>
      </c>
      <c r="D109" s="4">
        <v>8935</v>
      </c>
      <c r="E109" s="4">
        <v>9462</v>
      </c>
      <c r="F109">
        <v>2849</v>
      </c>
      <c r="G109">
        <v>2540</v>
      </c>
    </row>
    <row r="110" spans="1:7" x14ac:dyDescent="0.25">
      <c r="A110">
        <v>108</v>
      </c>
      <c r="B110" t="s">
        <v>108</v>
      </c>
      <c r="C110">
        <v>703</v>
      </c>
      <c r="D110" s="4">
        <v>2523</v>
      </c>
      <c r="E110" s="4">
        <v>2696</v>
      </c>
      <c r="F110">
        <v>772</v>
      </c>
      <c r="G110">
        <v>773</v>
      </c>
    </row>
    <row r="111" spans="1:7" x14ac:dyDescent="0.25">
      <c r="A111">
        <v>109</v>
      </c>
      <c r="B111" t="s">
        <v>109</v>
      </c>
      <c r="C111">
        <v>574</v>
      </c>
      <c r="D111" s="4">
        <v>1402</v>
      </c>
      <c r="E111" s="4">
        <v>1399</v>
      </c>
      <c r="F111">
        <v>616</v>
      </c>
      <c r="G111">
        <v>679</v>
      </c>
    </row>
    <row r="112" spans="1:7" x14ac:dyDescent="0.25">
      <c r="A112">
        <v>110</v>
      </c>
      <c r="B112" t="s">
        <v>110</v>
      </c>
      <c r="C112">
        <v>532</v>
      </c>
      <c r="D112" s="4">
        <v>2526</v>
      </c>
      <c r="E112" s="4">
        <v>2530</v>
      </c>
      <c r="F112">
        <v>1258</v>
      </c>
      <c r="G112">
        <v>1262</v>
      </c>
    </row>
    <row r="113" spans="1:7" x14ac:dyDescent="0.25">
      <c r="A113">
        <v>111</v>
      </c>
      <c r="B113" t="s">
        <v>111</v>
      </c>
      <c r="C113">
        <v>882</v>
      </c>
      <c r="D113" s="4">
        <v>25011</v>
      </c>
      <c r="E113" s="4">
        <v>27202</v>
      </c>
      <c r="F113">
        <v>10323</v>
      </c>
      <c r="G113">
        <v>10884</v>
      </c>
    </row>
    <row r="114" spans="1:7" x14ac:dyDescent="0.25">
      <c r="A114">
        <v>112</v>
      </c>
      <c r="B114" t="s">
        <v>112</v>
      </c>
      <c r="C114">
        <v>885</v>
      </c>
      <c r="D114" s="4">
        <v>37493</v>
      </c>
      <c r="E114" s="4">
        <v>44922</v>
      </c>
      <c r="F114">
        <v>26467</v>
      </c>
      <c r="G114">
        <v>27810</v>
      </c>
    </row>
    <row r="115" spans="1:7" x14ac:dyDescent="0.25">
      <c r="A115">
        <v>113</v>
      </c>
      <c r="B115" t="s">
        <v>113</v>
      </c>
      <c r="C115">
        <v>864</v>
      </c>
      <c r="D115" s="5">
        <v>57279</v>
      </c>
      <c r="E115" s="5">
        <v>62019</v>
      </c>
      <c r="F115">
        <v>26340</v>
      </c>
      <c r="G115">
        <v>28132</v>
      </c>
    </row>
    <row r="116" spans="1:7" x14ac:dyDescent="0.25">
      <c r="A116">
        <v>114</v>
      </c>
      <c r="B116" t="s">
        <v>114</v>
      </c>
      <c r="C116">
        <v>783</v>
      </c>
      <c r="D116" s="4">
        <v>6466</v>
      </c>
      <c r="E116" s="4">
        <v>6653</v>
      </c>
      <c r="F116">
        <v>1547</v>
      </c>
      <c r="G116">
        <v>1489</v>
      </c>
    </row>
    <row r="117" spans="1:7" x14ac:dyDescent="0.25">
      <c r="A117">
        <v>115</v>
      </c>
      <c r="B117" t="s">
        <v>398</v>
      </c>
      <c r="C117">
        <v>839</v>
      </c>
      <c r="D117" s="3">
        <v>43784</v>
      </c>
      <c r="E117" s="3">
        <v>46557</v>
      </c>
      <c r="F117" s="3">
        <v>18597</v>
      </c>
      <c r="G117" s="3">
        <v>18925</v>
      </c>
    </row>
    <row r="118" spans="1:7" x14ac:dyDescent="0.25">
      <c r="A118">
        <v>116</v>
      </c>
      <c r="B118" t="s">
        <v>115</v>
      </c>
      <c r="C118">
        <v>847</v>
      </c>
      <c r="D118" s="4">
        <v>7827</v>
      </c>
      <c r="E118" s="4">
        <v>9496</v>
      </c>
      <c r="F118">
        <v>2027</v>
      </c>
      <c r="G118">
        <v>2330</v>
      </c>
    </row>
    <row r="119" spans="1:7" x14ac:dyDescent="0.25">
      <c r="A119">
        <v>117</v>
      </c>
      <c r="B119" t="s">
        <v>399</v>
      </c>
      <c r="C119">
        <v>835</v>
      </c>
      <c r="D119" s="3">
        <v>12825</v>
      </c>
      <c r="E119" s="3">
        <v>14037</v>
      </c>
      <c r="F119" s="3">
        <v>4892</v>
      </c>
      <c r="G119" s="3">
        <v>4741</v>
      </c>
    </row>
    <row r="120" spans="1:7" x14ac:dyDescent="0.25">
      <c r="A120">
        <v>118</v>
      </c>
      <c r="B120" t="s">
        <v>116</v>
      </c>
      <c r="C120">
        <v>814</v>
      </c>
      <c r="D120" s="4">
        <v>8321</v>
      </c>
      <c r="E120" s="4">
        <v>9486</v>
      </c>
      <c r="F120">
        <v>2847</v>
      </c>
      <c r="G120">
        <v>3232</v>
      </c>
    </row>
    <row r="121" spans="1:7" x14ac:dyDescent="0.25">
      <c r="A121">
        <v>119</v>
      </c>
      <c r="B121" t="s">
        <v>400</v>
      </c>
      <c r="C121">
        <v>836</v>
      </c>
      <c r="D121" s="3">
        <v>24798</v>
      </c>
      <c r="E121" s="3">
        <v>26676</v>
      </c>
      <c r="F121" s="3">
        <v>6879</v>
      </c>
      <c r="G121" s="3">
        <v>7481</v>
      </c>
    </row>
    <row r="122" spans="1:7" x14ac:dyDescent="0.25">
      <c r="A122">
        <v>120</v>
      </c>
      <c r="B122" t="s">
        <v>117</v>
      </c>
      <c r="C122">
        <v>855</v>
      </c>
      <c r="D122" s="4">
        <v>33977</v>
      </c>
      <c r="E122" s="4">
        <v>36198</v>
      </c>
      <c r="F122">
        <v>17691</v>
      </c>
      <c r="G122">
        <v>17008</v>
      </c>
    </row>
    <row r="123" spans="1:7" x14ac:dyDescent="0.25">
      <c r="A123">
        <v>121</v>
      </c>
      <c r="B123" t="s">
        <v>118</v>
      </c>
      <c r="C123">
        <v>840</v>
      </c>
      <c r="D123" s="4">
        <v>50696</v>
      </c>
      <c r="E123" s="4">
        <v>54316</v>
      </c>
      <c r="F123">
        <v>23921</v>
      </c>
      <c r="G123">
        <v>25134</v>
      </c>
    </row>
    <row r="124" spans="1:7" x14ac:dyDescent="0.25">
      <c r="A124">
        <v>122</v>
      </c>
      <c r="B124" t="s">
        <v>119</v>
      </c>
      <c r="C124">
        <v>758</v>
      </c>
      <c r="D124" s="4">
        <v>12221</v>
      </c>
      <c r="E124" s="4">
        <v>12757</v>
      </c>
      <c r="F124">
        <v>5467</v>
      </c>
      <c r="G124">
        <v>5303</v>
      </c>
    </row>
    <row r="125" spans="1:7" x14ac:dyDescent="0.25">
      <c r="A125">
        <v>123</v>
      </c>
      <c r="B125" t="s">
        <v>120</v>
      </c>
      <c r="C125">
        <v>660</v>
      </c>
      <c r="D125" s="4">
        <v>2362</v>
      </c>
      <c r="E125" s="4">
        <v>2357</v>
      </c>
      <c r="F125">
        <v>505</v>
      </c>
      <c r="G125">
        <v>496</v>
      </c>
    </row>
    <row r="126" spans="1:7" x14ac:dyDescent="0.25">
      <c r="A126">
        <v>124</v>
      </c>
      <c r="B126" t="s">
        <v>121</v>
      </c>
      <c r="C126">
        <v>773</v>
      </c>
      <c r="D126" s="4">
        <v>14061</v>
      </c>
      <c r="E126" s="4">
        <v>14138</v>
      </c>
      <c r="F126">
        <v>5442</v>
      </c>
      <c r="G126">
        <v>4850</v>
      </c>
    </row>
    <row r="127" spans="1:7" x14ac:dyDescent="0.25">
      <c r="A127">
        <v>125</v>
      </c>
      <c r="B127" t="s">
        <v>122</v>
      </c>
      <c r="C127">
        <v>728</v>
      </c>
      <c r="D127" s="4">
        <v>10481</v>
      </c>
      <c r="E127" s="4">
        <v>10586</v>
      </c>
      <c r="F127">
        <v>4436</v>
      </c>
      <c r="G127">
        <v>4047</v>
      </c>
    </row>
    <row r="128" spans="1:7" x14ac:dyDescent="0.25">
      <c r="A128">
        <v>126</v>
      </c>
      <c r="B128" t="s">
        <v>123</v>
      </c>
      <c r="C128">
        <v>627</v>
      </c>
      <c r="D128" s="4">
        <v>4136</v>
      </c>
      <c r="E128" s="4">
        <v>4148</v>
      </c>
      <c r="F128">
        <v>1170</v>
      </c>
      <c r="G128">
        <v>1205</v>
      </c>
    </row>
    <row r="129" spans="1:7" x14ac:dyDescent="0.25">
      <c r="A129">
        <v>127</v>
      </c>
      <c r="B129" t="s">
        <v>124</v>
      </c>
      <c r="C129">
        <v>708</v>
      </c>
      <c r="D129" s="4">
        <v>6576</v>
      </c>
      <c r="E129" s="4">
        <v>6585</v>
      </c>
      <c r="F129">
        <v>2314</v>
      </c>
      <c r="G129">
        <v>2241</v>
      </c>
    </row>
    <row r="130" spans="1:7" x14ac:dyDescent="0.25">
      <c r="A130">
        <v>128</v>
      </c>
      <c r="B130" t="s">
        <v>125</v>
      </c>
      <c r="C130">
        <v>739</v>
      </c>
      <c r="D130" s="4">
        <v>5333</v>
      </c>
      <c r="E130" s="4">
        <v>6262</v>
      </c>
      <c r="F130">
        <v>2563</v>
      </c>
      <c r="G130">
        <v>2785</v>
      </c>
    </row>
    <row r="131" spans="1:7" x14ac:dyDescent="0.25">
      <c r="A131">
        <v>129</v>
      </c>
      <c r="B131" t="s">
        <v>126</v>
      </c>
      <c r="C131">
        <v>703</v>
      </c>
      <c r="D131" s="4">
        <v>4277</v>
      </c>
      <c r="E131" s="4">
        <v>4303</v>
      </c>
      <c r="F131">
        <v>1470</v>
      </c>
      <c r="G131">
        <v>1314</v>
      </c>
    </row>
    <row r="132" spans="1:7" x14ac:dyDescent="0.25">
      <c r="A132">
        <v>130</v>
      </c>
      <c r="B132" t="s">
        <v>127</v>
      </c>
      <c r="C132">
        <v>590</v>
      </c>
      <c r="D132" s="4">
        <v>6120</v>
      </c>
      <c r="E132" s="4">
        <v>5894</v>
      </c>
      <c r="F132">
        <v>2946</v>
      </c>
      <c r="G132">
        <v>2696</v>
      </c>
    </row>
    <row r="133" spans="1:7" x14ac:dyDescent="0.25">
      <c r="A133">
        <v>131</v>
      </c>
      <c r="B133" t="s">
        <v>128</v>
      </c>
      <c r="C133">
        <v>583</v>
      </c>
      <c r="D133" s="4">
        <v>1619</v>
      </c>
      <c r="E133" s="4">
        <v>1593</v>
      </c>
      <c r="F133">
        <v>590</v>
      </c>
      <c r="G133">
        <v>694</v>
      </c>
    </row>
    <row r="134" spans="1:7" x14ac:dyDescent="0.25">
      <c r="A134">
        <v>132</v>
      </c>
      <c r="B134" t="s">
        <v>129</v>
      </c>
      <c r="C134">
        <v>631</v>
      </c>
      <c r="D134" s="4">
        <v>2933</v>
      </c>
      <c r="E134" s="4">
        <v>2979</v>
      </c>
      <c r="F134">
        <v>1589</v>
      </c>
      <c r="G134">
        <v>1503</v>
      </c>
    </row>
    <row r="135" spans="1:7" x14ac:dyDescent="0.25">
      <c r="A135">
        <v>133</v>
      </c>
      <c r="B135" t="s">
        <v>130</v>
      </c>
      <c r="C135">
        <v>601</v>
      </c>
      <c r="D135" s="4">
        <v>2542</v>
      </c>
      <c r="E135" s="4">
        <v>2442</v>
      </c>
      <c r="F135">
        <v>1113</v>
      </c>
      <c r="G135">
        <v>1051</v>
      </c>
    </row>
    <row r="136" spans="1:7" x14ac:dyDescent="0.25">
      <c r="A136">
        <v>134</v>
      </c>
      <c r="B136" t="s">
        <v>131</v>
      </c>
      <c r="C136">
        <v>525</v>
      </c>
      <c r="D136" s="4">
        <v>1375</v>
      </c>
      <c r="E136" s="4">
        <v>1476</v>
      </c>
      <c r="F136">
        <v>580</v>
      </c>
      <c r="G136">
        <v>650</v>
      </c>
    </row>
    <row r="137" spans="1:7" x14ac:dyDescent="0.25">
      <c r="A137">
        <v>135</v>
      </c>
      <c r="B137" t="s">
        <v>132</v>
      </c>
      <c r="C137">
        <v>440</v>
      </c>
      <c r="D137" s="4">
        <v>1363</v>
      </c>
      <c r="E137" s="4">
        <v>1319</v>
      </c>
      <c r="F137">
        <v>577</v>
      </c>
      <c r="G137">
        <v>500</v>
      </c>
    </row>
    <row r="138" spans="1:7" x14ac:dyDescent="0.25">
      <c r="A138">
        <v>136</v>
      </c>
      <c r="B138" t="s">
        <v>133</v>
      </c>
      <c r="C138">
        <v>537</v>
      </c>
      <c r="D138" s="4">
        <v>2414</v>
      </c>
      <c r="E138" s="4">
        <v>2228</v>
      </c>
      <c r="F138">
        <v>1073</v>
      </c>
      <c r="G138">
        <v>936</v>
      </c>
    </row>
    <row r="139" spans="1:7" x14ac:dyDescent="0.25">
      <c r="A139">
        <v>137</v>
      </c>
      <c r="B139" t="s">
        <v>134</v>
      </c>
      <c r="C139">
        <v>545</v>
      </c>
      <c r="D139" s="4">
        <v>3684</v>
      </c>
      <c r="E139" s="4">
        <v>3726</v>
      </c>
      <c r="F139">
        <v>1721</v>
      </c>
      <c r="G139">
        <v>1842</v>
      </c>
    </row>
    <row r="140" spans="1:7" x14ac:dyDescent="0.25">
      <c r="A140">
        <v>138</v>
      </c>
      <c r="B140" t="s">
        <v>135</v>
      </c>
      <c r="C140">
        <v>693</v>
      </c>
      <c r="D140" s="4">
        <v>6873</v>
      </c>
      <c r="E140" s="4">
        <v>6936</v>
      </c>
      <c r="F140">
        <v>2577</v>
      </c>
      <c r="G140">
        <v>2522</v>
      </c>
    </row>
    <row r="141" spans="1:7" x14ac:dyDescent="0.25">
      <c r="A141">
        <v>139</v>
      </c>
      <c r="B141" t="s">
        <v>136</v>
      </c>
      <c r="C141">
        <v>806</v>
      </c>
      <c r="D141" s="4">
        <v>19536</v>
      </c>
      <c r="E141" s="4">
        <v>22692</v>
      </c>
      <c r="F141">
        <v>8206</v>
      </c>
      <c r="G141">
        <v>8680</v>
      </c>
    </row>
    <row r="142" spans="1:7" x14ac:dyDescent="0.25">
      <c r="A142">
        <v>140</v>
      </c>
      <c r="B142" t="s">
        <v>137</v>
      </c>
      <c r="C142">
        <v>795</v>
      </c>
      <c r="D142" s="4">
        <v>40057</v>
      </c>
      <c r="E142" s="4">
        <v>44576</v>
      </c>
      <c r="F142">
        <v>19798</v>
      </c>
      <c r="G142">
        <v>20574</v>
      </c>
    </row>
    <row r="143" spans="1:7" x14ac:dyDescent="0.25">
      <c r="A143">
        <v>141</v>
      </c>
      <c r="B143" t="s">
        <v>138</v>
      </c>
      <c r="C143">
        <v>656</v>
      </c>
      <c r="D143" s="4">
        <v>2513</v>
      </c>
      <c r="E143" s="4">
        <v>2511</v>
      </c>
      <c r="F143">
        <v>972</v>
      </c>
      <c r="G143">
        <v>883</v>
      </c>
    </row>
    <row r="144" spans="1:7" x14ac:dyDescent="0.25">
      <c r="A144">
        <v>142</v>
      </c>
      <c r="B144" t="s">
        <v>139</v>
      </c>
      <c r="C144">
        <v>570</v>
      </c>
      <c r="D144" s="4">
        <v>1864</v>
      </c>
      <c r="E144" s="4">
        <v>2104</v>
      </c>
      <c r="F144">
        <v>621</v>
      </c>
      <c r="G144">
        <v>572</v>
      </c>
    </row>
    <row r="145" spans="1:7" x14ac:dyDescent="0.25">
      <c r="A145">
        <v>143</v>
      </c>
      <c r="B145" t="s">
        <v>140</v>
      </c>
      <c r="C145">
        <v>703</v>
      </c>
      <c r="D145" s="4">
        <v>5822</v>
      </c>
      <c r="E145" s="4">
        <v>6051</v>
      </c>
      <c r="F145">
        <v>2362</v>
      </c>
      <c r="G145">
        <v>2244</v>
      </c>
    </row>
    <row r="146" spans="1:7" x14ac:dyDescent="0.25">
      <c r="A146">
        <v>144</v>
      </c>
      <c r="B146" t="s">
        <v>141</v>
      </c>
      <c r="C146">
        <v>697</v>
      </c>
      <c r="D146" s="4">
        <v>4759</v>
      </c>
      <c r="E146" s="4">
        <v>5713</v>
      </c>
      <c r="F146">
        <v>1229</v>
      </c>
      <c r="G146">
        <v>1346</v>
      </c>
    </row>
    <row r="147" spans="1:7" x14ac:dyDescent="0.25">
      <c r="A147">
        <v>145</v>
      </c>
      <c r="B147" t="s">
        <v>142</v>
      </c>
      <c r="C147">
        <v>782</v>
      </c>
      <c r="D147" s="4">
        <v>9109</v>
      </c>
      <c r="E147" s="4">
        <v>10702</v>
      </c>
      <c r="F147">
        <v>3306</v>
      </c>
      <c r="G147">
        <v>4341</v>
      </c>
    </row>
    <row r="148" spans="1:7" x14ac:dyDescent="0.25">
      <c r="A148">
        <v>146</v>
      </c>
      <c r="B148" t="s">
        <v>143</v>
      </c>
      <c r="C148">
        <v>708</v>
      </c>
      <c r="D148" s="4">
        <v>4411</v>
      </c>
      <c r="E148" s="4">
        <v>5178</v>
      </c>
      <c r="F148">
        <v>1553</v>
      </c>
      <c r="G148">
        <v>1653</v>
      </c>
    </row>
    <row r="149" spans="1:7" x14ac:dyDescent="0.25">
      <c r="A149">
        <v>147</v>
      </c>
      <c r="B149" t="s">
        <v>144</v>
      </c>
      <c r="C149">
        <v>561</v>
      </c>
      <c r="D149" s="4">
        <v>1815</v>
      </c>
      <c r="E149" s="4">
        <v>1856</v>
      </c>
      <c r="F149">
        <v>714</v>
      </c>
      <c r="G149">
        <v>775</v>
      </c>
    </row>
    <row r="150" spans="1:7" x14ac:dyDescent="0.25">
      <c r="A150">
        <v>148</v>
      </c>
      <c r="B150" t="s">
        <v>145</v>
      </c>
      <c r="C150">
        <v>625</v>
      </c>
      <c r="D150" s="4">
        <v>1191</v>
      </c>
      <c r="E150" s="4">
        <v>1342</v>
      </c>
      <c r="F150">
        <v>359</v>
      </c>
      <c r="G150">
        <v>469</v>
      </c>
    </row>
    <row r="151" spans="1:7" x14ac:dyDescent="0.25">
      <c r="A151">
        <v>149</v>
      </c>
      <c r="B151" t="s">
        <v>146</v>
      </c>
      <c r="C151">
        <v>682</v>
      </c>
      <c r="D151" s="4">
        <v>3315</v>
      </c>
      <c r="E151" s="4">
        <v>3614</v>
      </c>
      <c r="F151">
        <v>1511</v>
      </c>
      <c r="G151">
        <v>1611</v>
      </c>
    </row>
    <row r="152" spans="1:7" x14ac:dyDescent="0.25">
      <c r="A152">
        <v>150</v>
      </c>
      <c r="B152" t="s">
        <v>147</v>
      </c>
      <c r="C152">
        <v>551</v>
      </c>
      <c r="D152" s="4">
        <v>1272</v>
      </c>
      <c r="E152" s="4">
        <v>1200</v>
      </c>
      <c r="F152">
        <v>540</v>
      </c>
      <c r="G152">
        <v>512</v>
      </c>
    </row>
    <row r="153" spans="1:7" x14ac:dyDescent="0.25">
      <c r="A153">
        <v>151</v>
      </c>
      <c r="B153" t="s">
        <v>148</v>
      </c>
      <c r="C153">
        <v>466</v>
      </c>
      <c r="D153" s="4">
        <v>1320</v>
      </c>
      <c r="E153" s="4">
        <v>1246</v>
      </c>
      <c r="F153">
        <v>666</v>
      </c>
      <c r="G153">
        <v>595</v>
      </c>
    </row>
    <row r="154" spans="1:7" x14ac:dyDescent="0.25">
      <c r="A154">
        <v>152</v>
      </c>
      <c r="B154" t="s">
        <v>149</v>
      </c>
      <c r="C154">
        <v>453</v>
      </c>
      <c r="D154" s="4">
        <v>902</v>
      </c>
      <c r="E154" s="4">
        <v>952</v>
      </c>
      <c r="F154">
        <v>538</v>
      </c>
      <c r="G154">
        <v>637</v>
      </c>
    </row>
    <row r="155" spans="1:7" x14ac:dyDescent="0.25">
      <c r="A155">
        <v>153</v>
      </c>
      <c r="B155" t="s">
        <v>150</v>
      </c>
      <c r="C155">
        <v>852</v>
      </c>
      <c r="D155" s="4">
        <v>77840</v>
      </c>
      <c r="E155" s="4">
        <v>89268</v>
      </c>
      <c r="F155">
        <v>45284</v>
      </c>
      <c r="G155">
        <v>49102</v>
      </c>
    </row>
    <row r="156" spans="1:7" x14ac:dyDescent="0.25">
      <c r="A156">
        <v>154</v>
      </c>
      <c r="B156" t="s">
        <v>151</v>
      </c>
      <c r="C156">
        <v>775</v>
      </c>
      <c r="D156" s="4">
        <v>14200</v>
      </c>
      <c r="E156" s="4">
        <v>15600</v>
      </c>
      <c r="F156">
        <v>5854</v>
      </c>
      <c r="G156">
        <v>6112</v>
      </c>
    </row>
    <row r="157" spans="1:7" x14ac:dyDescent="0.25">
      <c r="A157">
        <v>155</v>
      </c>
      <c r="B157" t="s">
        <v>152</v>
      </c>
      <c r="C157">
        <v>682</v>
      </c>
      <c r="D157" s="4">
        <v>9386</v>
      </c>
      <c r="E157" s="4">
        <v>9769</v>
      </c>
      <c r="F157">
        <v>3698</v>
      </c>
      <c r="G157">
        <v>4019</v>
      </c>
    </row>
    <row r="158" spans="1:7" x14ac:dyDescent="0.25">
      <c r="A158">
        <v>156</v>
      </c>
      <c r="B158" t="s">
        <v>153</v>
      </c>
      <c r="C158">
        <v>683</v>
      </c>
      <c r="D158" s="4">
        <v>8860</v>
      </c>
      <c r="E158" s="4">
        <v>9090</v>
      </c>
      <c r="F158">
        <v>4032</v>
      </c>
      <c r="G158">
        <v>4110</v>
      </c>
    </row>
    <row r="159" spans="1:7" x14ac:dyDescent="0.25">
      <c r="A159">
        <v>157</v>
      </c>
      <c r="B159" t="s">
        <v>154</v>
      </c>
      <c r="C159">
        <v>758</v>
      </c>
      <c r="D159" s="4">
        <v>12555</v>
      </c>
      <c r="E159" s="4">
        <v>14425</v>
      </c>
      <c r="F159">
        <v>4030</v>
      </c>
      <c r="G159">
        <v>4401</v>
      </c>
    </row>
    <row r="160" spans="1:7" x14ac:dyDescent="0.25">
      <c r="A160">
        <v>158</v>
      </c>
      <c r="B160" t="s">
        <v>155</v>
      </c>
      <c r="C160">
        <v>758</v>
      </c>
      <c r="D160" s="4">
        <v>5664</v>
      </c>
      <c r="E160" s="4">
        <v>6568</v>
      </c>
      <c r="F160">
        <v>1938</v>
      </c>
      <c r="G160">
        <v>2750</v>
      </c>
    </row>
    <row r="161" spans="1:7" x14ac:dyDescent="0.25">
      <c r="A161">
        <v>159</v>
      </c>
      <c r="B161" t="s">
        <v>156</v>
      </c>
      <c r="C161">
        <v>781</v>
      </c>
      <c r="D161" s="4">
        <v>9743</v>
      </c>
      <c r="E161" s="4">
        <v>11321</v>
      </c>
      <c r="F161">
        <v>3290</v>
      </c>
      <c r="G161">
        <v>3354</v>
      </c>
    </row>
    <row r="162" spans="1:7" x14ac:dyDescent="0.25">
      <c r="A162">
        <v>160</v>
      </c>
      <c r="B162" t="s">
        <v>157</v>
      </c>
      <c r="C162">
        <v>641</v>
      </c>
      <c r="D162" s="4">
        <v>2147</v>
      </c>
      <c r="E162" s="4">
        <v>2309</v>
      </c>
      <c r="F162">
        <v>777</v>
      </c>
      <c r="G162">
        <v>694</v>
      </c>
    </row>
    <row r="163" spans="1:7" x14ac:dyDescent="0.25">
      <c r="A163">
        <v>161</v>
      </c>
      <c r="B163" t="s">
        <v>158</v>
      </c>
      <c r="C163">
        <v>546</v>
      </c>
      <c r="D163" s="4">
        <v>893</v>
      </c>
      <c r="E163" s="4">
        <v>937</v>
      </c>
      <c r="F163">
        <v>486</v>
      </c>
      <c r="G163">
        <v>568</v>
      </c>
    </row>
    <row r="164" spans="1:7" x14ac:dyDescent="0.25">
      <c r="A164">
        <v>162</v>
      </c>
      <c r="B164" t="s">
        <v>159</v>
      </c>
      <c r="C164">
        <v>603</v>
      </c>
      <c r="D164" s="4">
        <v>1595</v>
      </c>
      <c r="E164" s="4">
        <v>1765</v>
      </c>
      <c r="F164">
        <v>674</v>
      </c>
      <c r="G164">
        <v>671</v>
      </c>
    </row>
    <row r="165" spans="1:7" x14ac:dyDescent="0.25">
      <c r="A165">
        <v>163</v>
      </c>
      <c r="B165" t="s">
        <v>160</v>
      </c>
      <c r="C165">
        <v>677</v>
      </c>
      <c r="D165" s="4">
        <v>4520</v>
      </c>
      <c r="E165" s="4">
        <v>4950</v>
      </c>
      <c r="F165">
        <v>1911</v>
      </c>
      <c r="G165">
        <v>1891</v>
      </c>
    </row>
    <row r="166" spans="1:7" x14ac:dyDescent="0.25">
      <c r="A166">
        <v>164</v>
      </c>
      <c r="B166" t="s">
        <v>161</v>
      </c>
      <c r="C166">
        <v>701</v>
      </c>
      <c r="D166" s="4">
        <v>7368</v>
      </c>
      <c r="E166" s="4">
        <v>8588</v>
      </c>
      <c r="F166">
        <v>3621</v>
      </c>
      <c r="G166">
        <v>4066</v>
      </c>
    </row>
    <row r="167" spans="1:7" x14ac:dyDescent="0.25">
      <c r="A167">
        <v>165</v>
      </c>
      <c r="B167" t="s">
        <v>162</v>
      </c>
      <c r="C167">
        <v>585</v>
      </c>
      <c r="D167" s="4">
        <v>1599</v>
      </c>
      <c r="E167" s="4">
        <v>1702</v>
      </c>
      <c r="F167">
        <v>653</v>
      </c>
      <c r="G167">
        <v>769</v>
      </c>
    </row>
    <row r="168" spans="1:7" x14ac:dyDescent="0.25">
      <c r="A168">
        <v>166</v>
      </c>
      <c r="B168" t="s">
        <v>163</v>
      </c>
      <c r="C168">
        <v>646</v>
      </c>
      <c r="D168" s="4">
        <v>5595</v>
      </c>
      <c r="E168" s="4">
        <v>5988</v>
      </c>
      <c r="F168">
        <v>2367</v>
      </c>
      <c r="G168">
        <v>2244</v>
      </c>
    </row>
    <row r="169" spans="1:7" x14ac:dyDescent="0.25">
      <c r="A169">
        <v>167</v>
      </c>
      <c r="B169" t="s">
        <v>164</v>
      </c>
      <c r="C169">
        <v>589</v>
      </c>
      <c r="D169" s="4">
        <v>1737</v>
      </c>
      <c r="E169" s="4">
        <v>1836</v>
      </c>
      <c r="F169">
        <v>1021</v>
      </c>
      <c r="G169">
        <v>1063</v>
      </c>
    </row>
    <row r="170" spans="1:7" x14ac:dyDescent="0.25">
      <c r="A170">
        <v>168</v>
      </c>
      <c r="B170" t="s">
        <v>165</v>
      </c>
      <c r="C170">
        <v>747</v>
      </c>
      <c r="D170" s="4">
        <v>13594</v>
      </c>
      <c r="E170" s="4">
        <v>14899</v>
      </c>
      <c r="F170">
        <v>6117</v>
      </c>
      <c r="G170">
        <v>6397</v>
      </c>
    </row>
    <row r="171" spans="1:7" x14ac:dyDescent="0.25">
      <c r="A171">
        <v>169</v>
      </c>
      <c r="B171" t="s">
        <v>166</v>
      </c>
      <c r="C171">
        <v>880</v>
      </c>
      <c r="D171" s="4">
        <v>60507</v>
      </c>
      <c r="E171" s="4">
        <v>75497</v>
      </c>
      <c r="F171">
        <v>30061</v>
      </c>
      <c r="G171">
        <v>34425</v>
      </c>
    </row>
    <row r="172" spans="1:7" x14ac:dyDescent="0.25">
      <c r="A172">
        <v>170</v>
      </c>
      <c r="B172" t="s">
        <v>167</v>
      </c>
      <c r="C172">
        <v>902</v>
      </c>
      <c r="D172" s="4">
        <v>117315</v>
      </c>
      <c r="E172" s="4">
        <v>132729</v>
      </c>
      <c r="F172">
        <v>73227</v>
      </c>
      <c r="G172">
        <v>76000</v>
      </c>
    </row>
    <row r="173" spans="1:7" x14ac:dyDescent="0.25">
      <c r="A173">
        <v>171</v>
      </c>
      <c r="B173" t="s">
        <v>168</v>
      </c>
      <c r="C173">
        <v>831</v>
      </c>
      <c r="D173" s="4">
        <v>32303</v>
      </c>
      <c r="E173" s="4">
        <v>37166</v>
      </c>
      <c r="F173">
        <v>20152</v>
      </c>
      <c r="G173">
        <v>20989</v>
      </c>
    </row>
    <row r="174" spans="1:7" x14ac:dyDescent="0.25">
      <c r="A174">
        <v>172</v>
      </c>
      <c r="B174" t="s">
        <v>169</v>
      </c>
      <c r="C174">
        <v>655</v>
      </c>
      <c r="D174" s="4">
        <v>3266</v>
      </c>
      <c r="E174" s="4">
        <v>3316</v>
      </c>
      <c r="F174">
        <v>1119</v>
      </c>
      <c r="G174">
        <v>1147</v>
      </c>
    </row>
    <row r="175" spans="1:7" x14ac:dyDescent="0.25">
      <c r="A175">
        <v>173</v>
      </c>
      <c r="B175" t="s">
        <v>170</v>
      </c>
      <c r="C175">
        <v>638</v>
      </c>
      <c r="D175" s="4">
        <v>3120</v>
      </c>
      <c r="E175" s="4">
        <v>3259</v>
      </c>
      <c r="F175">
        <v>1527</v>
      </c>
      <c r="G175">
        <v>1434</v>
      </c>
    </row>
    <row r="176" spans="1:7" x14ac:dyDescent="0.25">
      <c r="A176">
        <v>174</v>
      </c>
      <c r="B176" t="s">
        <v>171</v>
      </c>
      <c r="C176">
        <v>694</v>
      </c>
      <c r="D176" s="4">
        <v>2507</v>
      </c>
      <c r="E176" s="4">
        <v>2826</v>
      </c>
      <c r="F176">
        <v>1076</v>
      </c>
      <c r="G176">
        <v>1091</v>
      </c>
    </row>
    <row r="177" spans="1:7" x14ac:dyDescent="0.25">
      <c r="A177">
        <v>175</v>
      </c>
      <c r="B177" t="s">
        <v>172</v>
      </c>
      <c r="C177">
        <v>781</v>
      </c>
      <c r="D177" s="4">
        <v>15072</v>
      </c>
      <c r="E177" s="4">
        <v>18800</v>
      </c>
      <c r="F177">
        <v>6584</v>
      </c>
      <c r="G177">
        <v>8018</v>
      </c>
    </row>
    <row r="178" spans="1:7" x14ac:dyDescent="0.25">
      <c r="A178">
        <v>176</v>
      </c>
      <c r="B178" t="s">
        <v>173</v>
      </c>
      <c r="C178">
        <v>852</v>
      </c>
      <c r="D178" s="4">
        <v>15271</v>
      </c>
      <c r="E178" s="4">
        <v>19042</v>
      </c>
      <c r="F178">
        <v>6001</v>
      </c>
      <c r="G178">
        <v>8050</v>
      </c>
    </row>
    <row r="179" spans="1:7" x14ac:dyDescent="0.25">
      <c r="A179">
        <v>177</v>
      </c>
      <c r="B179" t="s">
        <v>174</v>
      </c>
      <c r="C179">
        <v>838</v>
      </c>
      <c r="D179" s="4">
        <v>15048</v>
      </c>
      <c r="E179" s="4">
        <v>18656</v>
      </c>
      <c r="F179">
        <v>6981</v>
      </c>
      <c r="G179">
        <v>7475</v>
      </c>
    </row>
    <row r="180" spans="1:7" x14ac:dyDescent="0.25">
      <c r="A180">
        <v>178</v>
      </c>
      <c r="B180" t="s">
        <v>175</v>
      </c>
      <c r="C180">
        <v>801</v>
      </c>
      <c r="D180" s="4">
        <v>9621</v>
      </c>
      <c r="E180" s="4">
        <v>11902</v>
      </c>
      <c r="F180">
        <v>2899</v>
      </c>
      <c r="G180">
        <v>3851</v>
      </c>
    </row>
    <row r="181" spans="1:7" x14ac:dyDescent="0.25">
      <c r="A181">
        <v>179</v>
      </c>
      <c r="B181" t="s">
        <v>176</v>
      </c>
      <c r="C181">
        <v>864</v>
      </c>
      <c r="D181" s="4">
        <v>20666</v>
      </c>
      <c r="E181" s="4">
        <v>26016</v>
      </c>
      <c r="F181">
        <v>15035</v>
      </c>
      <c r="G181">
        <v>21963</v>
      </c>
    </row>
    <row r="182" spans="1:7" x14ac:dyDescent="0.25">
      <c r="A182">
        <v>180</v>
      </c>
      <c r="B182" t="s">
        <v>177</v>
      </c>
      <c r="C182">
        <v>869</v>
      </c>
      <c r="D182" s="4">
        <v>9501</v>
      </c>
      <c r="E182" s="4">
        <v>10873</v>
      </c>
      <c r="F182">
        <v>3402</v>
      </c>
      <c r="G182">
        <v>3322</v>
      </c>
    </row>
    <row r="183" spans="1:7" x14ac:dyDescent="0.25">
      <c r="A183">
        <v>181</v>
      </c>
      <c r="B183" t="s">
        <v>178</v>
      </c>
      <c r="C183">
        <v>648</v>
      </c>
      <c r="D183" s="4">
        <v>1103</v>
      </c>
      <c r="E183" s="4">
        <v>1245</v>
      </c>
      <c r="F183">
        <v>516</v>
      </c>
      <c r="G183">
        <v>563</v>
      </c>
    </row>
    <row r="184" spans="1:7" x14ac:dyDescent="0.25">
      <c r="A184">
        <v>182</v>
      </c>
      <c r="B184" t="s">
        <v>179</v>
      </c>
      <c r="C184">
        <v>706</v>
      </c>
      <c r="D184" s="4">
        <v>10654</v>
      </c>
      <c r="E184" s="4">
        <v>12662</v>
      </c>
      <c r="F184">
        <v>3726</v>
      </c>
      <c r="G184">
        <v>4146</v>
      </c>
    </row>
    <row r="185" spans="1:7" x14ac:dyDescent="0.25">
      <c r="A185">
        <v>183</v>
      </c>
      <c r="B185" t="s">
        <v>180</v>
      </c>
      <c r="C185">
        <v>526</v>
      </c>
      <c r="D185" s="4">
        <v>2707</v>
      </c>
      <c r="E185" s="4">
        <v>2708</v>
      </c>
      <c r="F185">
        <v>1469</v>
      </c>
      <c r="G185">
        <v>1270</v>
      </c>
    </row>
    <row r="186" spans="1:7" x14ac:dyDescent="0.25">
      <c r="A186">
        <v>184</v>
      </c>
      <c r="B186" t="s">
        <v>181</v>
      </c>
      <c r="C186">
        <v>514</v>
      </c>
      <c r="D186" s="4">
        <v>3874</v>
      </c>
      <c r="E186" s="4">
        <v>3853</v>
      </c>
      <c r="F186">
        <v>1830</v>
      </c>
      <c r="G186">
        <v>2200</v>
      </c>
    </row>
    <row r="187" spans="1:7" x14ac:dyDescent="0.25">
      <c r="A187">
        <v>185</v>
      </c>
      <c r="B187" t="s">
        <v>182</v>
      </c>
      <c r="C187">
        <v>618</v>
      </c>
      <c r="D187" s="4">
        <v>4732</v>
      </c>
      <c r="E187" s="4">
        <v>4760</v>
      </c>
      <c r="F187">
        <v>2036</v>
      </c>
      <c r="G187">
        <v>1933</v>
      </c>
    </row>
    <row r="188" spans="1:7" x14ac:dyDescent="0.25">
      <c r="A188">
        <v>186</v>
      </c>
      <c r="B188" t="s">
        <v>183</v>
      </c>
      <c r="C188">
        <v>626</v>
      </c>
      <c r="D188" s="4">
        <v>2672</v>
      </c>
      <c r="E188" s="4">
        <v>3235</v>
      </c>
      <c r="F188">
        <v>1311</v>
      </c>
      <c r="G188">
        <v>1380</v>
      </c>
    </row>
    <row r="189" spans="1:7" x14ac:dyDescent="0.25">
      <c r="A189">
        <v>187</v>
      </c>
      <c r="B189" t="s">
        <v>184</v>
      </c>
      <c r="C189">
        <v>727</v>
      </c>
      <c r="D189" s="4">
        <v>3526</v>
      </c>
      <c r="E189" s="4">
        <v>4892</v>
      </c>
      <c r="F189">
        <v>991</v>
      </c>
      <c r="G189">
        <v>1182</v>
      </c>
    </row>
    <row r="190" spans="1:7" x14ac:dyDescent="0.25">
      <c r="A190">
        <v>188</v>
      </c>
      <c r="B190" t="s">
        <v>185</v>
      </c>
      <c r="C190">
        <v>497</v>
      </c>
      <c r="D190" s="4">
        <v>527</v>
      </c>
      <c r="E190" s="4">
        <v>534</v>
      </c>
      <c r="F190">
        <v>269</v>
      </c>
      <c r="G190">
        <v>312</v>
      </c>
    </row>
    <row r="191" spans="1:7" x14ac:dyDescent="0.25">
      <c r="A191">
        <v>189</v>
      </c>
      <c r="B191" t="s">
        <v>186</v>
      </c>
      <c r="C191">
        <v>617</v>
      </c>
      <c r="D191" s="4">
        <v>793</v>
      </c>
      <c r="E191" s="4">
        <v>855</v>
      </c>
      <c r="F191">
        <v>296</v>
      </c>
      <c r="G191">
        <v>291</v>
      </c>
    </row>
    <row r="192" spans="1:7" x14ac:dyDescent="0.25">
      <c r="A192">
        <v>190</v>
      </c>
      <c r="B192" t="s">
        <v>187</v>
      </c>
      <c r="C192">
        <v>716</v>
      </c>
      <c r="D192" s="4">
        <v>9513</v>
      </c>
      <c r="E192" s="4">
        <v>11041</v>
      </c>
      <c r="F192">
        <v>3857</v>
      </c>
      <c r="G192">
        <v>4275</v>
      </c>
    </row>
    <row r="193" spans="1:7" x14ac:dyDescent="0.25">
      <c r="A193">
        <v>191</v>
      </c>
      <c r="B193" t="s">
        <v>188</v>
      </c>
      <c r="C193">
        <v>757</v>
      </c>
      <c r="D193" s="4">
        <v>38349</v>
      </c>
      <c r="E193" s="4">
        <v>42229</v>
      </c>
      <c r="F193">
        <v>14308</v>
      </c>
      <c r="G193">
        <v>15126</v>
      </c>
    </row>
    <row r="194" spans="1:7" x14ac:dyDescent="0.25">
      <c r="A194">
        <v>192</v>
      </c>
      <c r="B194" t="s">
        <v>189</v>
      </c>
      <c r="C194">
        <v>295</v>
      </c>
      <c r="D194" s="4">
        <v>214</v>
      </c>
      <c r="E194" s="4">
        <v>201</v>
      </c>
      <c r="F194">
        <v>109</v>
      </c>
      <c r="G194">
        <v>94</v>
      </c>
    </row>
    <row r="195" spans="1:7" x14ac:dyDescent="0.25">
      <c r="A195">
        <v>193</v>
      </c>
      <c r="B195" t="s">
        <v>190</v>
      </c>
      <c r="C195">
        <v>644</v>
      </c>
      <c r="D195" s="4">
        <v>8111</v>
      </c>
      <c r="E195" s="4">
        <v>8828</v>
      </c>
      <c r="F195">
        <v>4107</v>
      </c>
      <c r="G195">
        <v>4879</v>
      </c>
    </row>
    <row r="196" spans="1:7" x14ac:dyDescent="0.25">
      <c r="A196">
        <v>194</v>
      </c>
      <c r="B196" t="s">
        <v>191</v>
      </c>
      <c r="C196">
        <v>900</v>
      </c>
      <c r="D196" s="4">
        <v>244620</v>
      </c>
      <c r="E196" s="4">
        <v>278556</v>
      </c>
      <c r="F196">
        <v>146515</v>
      </c>
      <c r="G196">
        <v>160531</v>
      </c>
    </row>
    <row r="197" spans="1:7" x14ac:dyDescent="0.25">
      <c r="A197">
        <v>195</v>
      </c>
      <c r="B197" t="s">
        <v>192</v>
      </c>
      <c r="C197">
        <v>577</v>
      </c>
      <c r="D197" s="4">
        <v>3858</v>
      </c>
      <c r="E197" s="4">
        <v>4135</v>
      </c>
      <c r="F197">
        <v>1597</v>
      </c>
      <c r="G197">
        <v>1661</v>
      </c>
    </row>
    <row r="198" spans="1:7" x14ac:dyDescent="0.25">
      <c r="A198">
        <v>196</v>
      </c>
      <c r="B198" t="s">
        <v>193</v>
      </c>
      <c r="C198">
        <v>675</v>
      </c>
      <c r="D198" s="4">
        <v>4764</v>
      </c>
      <c r="E198" s="4">
        <v>5656</v>
      </c>
      <c r="F198">
        <v>1157</v>
      </c>
      <c r="G198">
        <v>1469</v>
      </c>
    </row>
    <row r="199" spans="1:7" x14ac:dyDescent="0.25">
      <c r="A199">
        <v>197</v>
      </c>
      <c r="B199" t="s">
        <v>194</v>
      </c>
      <c r="C199">
        <v>628</v>
      </c>
      <c r="D199" s="4">
        <v>10892</v>
      </c>
      <c r="E199" s="4">
        <v>11806</v>
      </c>
      <c r="F199">
        <v>4493</v>
      </c>
      <c r="G199">
        <v>4626</v>
      </c>
    </row>
    <row r="200" spans="1:7" x14ac:dyDescent="0.25">
      <c r="A200">
        <v>198</v>
      </c>
      <c r="B200" t="s">
        <v>195</v>
      </c>
      <c r="C200">
        <v>728</v>
      </c>
      <c r="D200" s="4">
        <v>16850</v>
      </c>
      <c r="E200" s="4">
        <v>18821</v>
      </c>
      <c r="F200">
        <v>9021</v>
      </c>
      <c r="G200">
        <v>9137</v>
      </c>
    </row>
    <row r="201" spans="1:7" x14ac:dyDescent="0.25">
      <c r="A201">
        <v>199</v>
      </c>
      <c r="B201" t="s">
        <v>196</v>
      </c>
      <c r="C201">
        <v>599</v>
      </c>
      <c r="D201" s="4">
        <v>2897</v>
      </c>
      <c r="E201" s="4">
        <v>3189</v>
      </c>
      <c r="F201">
        <v>1060</v>
      </c>
      <c r="G201">
        <v>1220</v>
      </c>
    </row>
    <row r="202" spans="1:7" x14ac:dyDescent="0.25">
      <c r="A202">
        <v>200</v>
      </c>
      <c r="B202" t="s">
        <v>197</v>
      </c>
      <c r="C202">
        <v>498</v>
      </c>
      <c r="D202" s="4">
        <v>2753</v>
      </c>
      <c r="E202" s="4">
        <v>2847</v>
      </c>
      <c r="F202">
        <v>991</v>
      </c>
      <c r="G202">
        <v>1153</v>
      </c>
    </row>
    <row r="203" spans="1:7" x14ac:dyDescent="0.25">
      <c r="A203">
        <v>201</v>
      </c>
      <c r="B203" t="s">
        <v>198</v>
      </c>
      <c r="C203">
        <v>578</v>
      </c>
      <c r="D203" s="4">
        <v>13032</v>
      </c>
      <c r="E203" s="4">
        <v>13241</v>
      </c>
      <c r="F203">
        <v>5760</v>
      </c>
      <c r="G203">
        <v>5435</v>
      </c>
    </row>
    <row r="204" spans="1:7" x14ac:dyDescent="0.25">
      <c r="A204">
        <v>202</v>
      </c>
      <c r="B204" t="s">
        <v>199</v>
      </c>
      <c r="C204">
        <v>458</v>
      </c>
      <c r="D204" s="4">
        <v>1056</v>
      </c>
      <c r="E204" s="4">
        <v>1108</v>
      </c>
      <c r="F204">
        <v>488</v>
      </c>
      <c r="G204">
        <v>396</v>
      </c>
    </row>
    <row r="205" spans="1:7" x14ac:dyDescent="0.25">
      <c r="A205">
        <v>203</v>
      </c>
      <c r="B205" t="s">
        <v>200</v>
      </c>
      <c r="C205">
        <v>635</v>
      </c>
      <c r="D205" s="4">
        <v>7154</v>
      </c>
      <c r="E205" s="4">
        <v>7025</v>
      </c>
      <c r="F205">
        <v>3605</v>
      </c>
      <c r="G205">
        <v>3519</v>
      </c>
    </row>
    <row r="206" spans="1:7" x14ac:dyDescent="0.25">
      <c r="A206">
        <v>204</v>
      </c>
      <c r="B206" t="s">
        <v>201</v>
      </c>
      <c r="C206">
        <v>509</v>
      </c>
      <c r="D206" s="4">
        <v>3416</v>
      </c>
      <c r="E206" s="4">
        <v>3377</v>
      </c>
      <c r="F206">
        <v>1366</v>
      </c>
      <c r="G206">
        <v>1218</v>
      </c>
    </row>
    <row r="207" spans="1:7" x14ac:dyDescent="0.25">
      <c r="A207">
        <v>205</v>
      </c>
      <c r="B207" t="s">
        <v>202</v>
      </c>
      <c r="C207">
        <v>528</v>
      </c>
      <c r="D207" s="4">
        <v>915</v>
      </c>
      <c r="E207" s="4">
        <v>921</v>
      </c>
      <c r="F207">
        <v>412</v>
      </c>
      <c r="G207">
        <v>390</v>
      </c>
    </row>
    <row r="208" spans="1:7" x14ac:dyDescent="0.25">
      <c r="A208">
        <v>206</v>
      </c>
      <c r="B208" t="s">
        <v>203</v>
      </c>
      <c r="C208">
        <v>537</v>
      </c>
      <c r="D208" s="4">
        <v>1137</v>
      </c>
      <c r="E208" s="4">
        <v>1131</v>
      </c>
      <c r="F208">
        <v>516</v>
      </c>
      <c r="G208">
        <v>411</v>
      </c>
    </row>
    <row r="209" spans="1:7" x14ac:dyDescent="0.25">
      <c r="A209">
        <v>207</v>
      </c>
      <c r="B209" t="s">
        <v>204</v>
      </c>
      <c r="C209">
        <v>577</v>
      </c>
      <c r="D209" s="4">
        <v>977</v>
      </c>
      <c r="E209" s="4">
        <v>933</v>
      </c>
      <c r="F209">
        <v>365</v>
      </c>
      <c r="G209">
        <v>319</v>
      </c>
    </row>
    <row r="210" spans="1:7" x14ac:dyDescent="0.25">
      <c r="A210">
        <v>208</v>
      </c>
      <c r="B210" t="s">
        <v>205</v>
      </c>
      <c r="C210">
        <v>705</v>
      </c>
      <c r="D210" s="4">
        <v>13786</v>
      </c>
      <c r="E210" s="4">
        <v>14514</v>
      </c>
      <c r="F210">
        <v>6342</v>
      </c>
      <c r="G210">
        <v>7010</v>
      </c>
    </row>
    <row r="211" spans="1:7" x14ac:dyDescent="0.25">
      <c r="A211">
        <v>209</v>
      </c>
      <c r="B211" t="s">
        <v>206</v>
      </c>
      <c r="C211">
        <v>630</v>
      </c>
      <c r="D211" s="4">
        <v>8230</v>
      </c>
      <c r="E211" s="4">
        <v>8423</v>
      </c>
      <c r="F211">
        <v>3860</v>
      </c>
      <c r="G211">
        <v>3636</v>
      </c>
    </row>
    <row r="212" spans="1:7" x14ac:dyDescent="0.25">
      <c r="A212">
        <v>210</v>
      </c>
      <c r="B212" t="s">
        <v>207</v>
      </c>
      <c r="C212">
        <v>587</v>
      </c>
      <c r="D212" s="4">
        <v>3749</v>
      </c>
      <c r="E212" s="4">
        <v>3895</v>
      </c>
      <c r="F212">
        <v>1824</v>
      </c>
      <c r="G212">
        <v>1954</v>
      </c>
    </row>
    <row r="213" spans="1:7" x14ac:dyDescent="0.25">
      <c r="A213">
        <v>211</v>
      </c>
      <c r="B213" t="s">
        <v>208</v>
      </c>
      <c r="C213">
        <v>685</v>
      </c>
      <c r="D213" s="4">
        <v>2353</v>
      </c>
      <c r="E213" s="4">
        <v>2488</v>
      </c>
      <c r="F213">
        <v>573</v>
      </c>
      <c r="G213">
        <v>581</v>
      </c>
    </row>
    <row r="214" spans="1:7" x14ac:dyDescent="0.25">
      <c r="A214">
        <v>212</v>
      </c>
      <c r="B214" t="s">
        <v>209</v>
      </c>
      <c r="C214">
        <v>770</v>
      </c>
      <c r="D214" s="4">
        <v>15595</v>
      </c>
      <c r="E214" s="4">
        <v>20152</v>
      </c>
      <c r="F214">
        <v>5329</v>
      </c>
      <c r="G214">
        <v>5780</v>
      </c>
    </row>
    <row r="215" spans="1:7" x14ac:dyDescent="0.25">
      <c r="A215">
        <v>213</v>
      </c>
      <c r="B215" t="s">
        <v>210</v>
      </c>
      <c r="C215">
        <v>538</v>
      </c>
      <c r="D215" s="4">
        <v>4389</v>
      </c>
      <c r="E215" s="4">
        <v>5156</v>
      </c>
      <c r="F215">
        <v>2231</v>
      </c>
      <c r="G215">
        <v>2775</v>
      </c>
    </row>
    <row r="216" spans="1:7" x14ac:dyDescent="0.25">
      <c r="A216">
        <v>214</v>
      </c>
      <c r="B216" t="s">
        <v>211</v>
      </c>
      <c r="C216">
        <v>690</v>
      </c>
      <c r="D216" s="4">
        <v>5670</v>
      </c>
      <c r="E216" s="4">
        <v>7058</v>
      </c>
      <c r="F216">
        <v>1466</v>
      </c>
      <c r="G216">
        <v>1664</v>
      </c>
    </row>
    <row r="217" spans="1:7" x14ac:dyDescent="0.25">
      <c r="A217">
        <v>215</v>
      </c>
      <c r="B217" t="s">
        <v>212</v>
      </c>
      <c r="C217">
        <v>811</v>
      </c>
      <c r="D217" s="4">
        <v>20791</v>
      </c>
      <c r="E217" s="4">
        <v>25204</v>
      </c>
      <c r="F217">
        <v>8622</v>
      </c>
      <c r="G217">
        <v>11071</v>
      </c>
    </row>
    <row r="218" spans="1:7" x14ac:dyDescent="0.25">
      <c r="A218">
        <v>216</v>
      </c>
      <c r="B218" t="s">
        <v>213</v>
      </c>
      <c r="C218">
        <v>813</v>
      </c>
      <c r="D218" s="4">
        <v>23018</v>
      </c>
      <c r="E218" s="4">
        <v>28821</v>
      </c>
      <c r="F218">
        <v>6151</v>
      </c>
      <c r="G218">
        <v>7934</v>
      </c>
    </row>
    <row r="219" spans="1:7" x14ac:dyDescent="0.25">
      <c r="A219">
        <v>217</v>
      </c>
      <c r="B219" t="s">
        <v>214</v>
      </c>
      <c r="C219">
        <v>640</v>
      </c>
      <c r="D219" s="4">
        <v>4094</v>
      </c>
      <c r="E219" s="4">
        <v>4123</v>
      </c>
      <c r="F219">
        <v>1569</v>
      </c>
      <c r="G219">
        <v>1230</v>
      </c>
    </row>
    <row r="220" spans="1:7" x14ac:dyDescent="0.25">
      <c r="A220">
        <v>218</v>
      </c>
      <c r="B220" t="s">
        <v>215</v>
      </c>
      <c r="C220">
        <v>448</v>
      </c>
      <c r="D220" s="4">
        <v>356</v>
      </c>
      <c r="E220" s="4">
        <v>383</v>
      </c>
      <c r="F220">
        <v>215</v>
      </c>
      <c r="G220">
        <v>228</v>
      </c>
    </row>
    <row r="221" spans="1:7" x14ac:dyDescent="0.25">
      <c r="A221">
        <v>219</v>
      </c>
      <c r="B221" t="s">
        <v>216</v>
      </c>
      <c r="C221">
        <v>706</v>
      </c>
      <c r="D221" s="4">
        <v>7186</v>
      </c>
      <c r="E221" s="4">
        <v>8026</v>
      </c>
      <c r="F221">
        <v>2535</v>
      </c>
      <c r="G221">
        <v>2698</v>
      </c>
    </row>
    <row r="222" spans="1:7" x14ac:dyDescent="0.25">
      <c r="A222">
        <v>220</v>
      </c>
      <c r="B222" t="s">
        <v>217</v>
      </c>
      <c r="C222">
        <v>769</v>
      </c>
      <c r="D222" s="4">
        <v>6016</v>
      </c>
      <c r="E222" s="4">
        <v>8021</v>
      </c>
      <c r="F222">
        <v>1797</v>
      </c>
      <c r="G222">
        <v>2156</v>
      </c>
    </row>
    <row r="223" spans="1:7" x14ac:dyDescent="0.25">
      <c r="A223">
        <v>221</v>
      </c>
      <c r="B223" t="s">
        <v>218</v>
      </c>
      <c r="C223">
        <v>691</v>
      </c>
      <c r="D223" s="4">
        <v>4134</v>
      </c>
      <c r="E223" s="4">
        <v>4913</v>
      </c>
      <c r="F223">
        <v>1267</v>
      </c>
      <c r="G223">
        <v>1604</v>
      </c>
    </row>
    <row r="224" spans="1:7" x14ac:dyDescent="0.25">
      <c r="A224">
        <v>222</v>
      </c>
      <c r="B224" t="s">
        <v>219</v>
      </c>
      <c r="C224">
        <v>668</v>
      </c>
      <c r="D224" s="4">
        <v>4658</v>
      </c>
      <c r="E224" s="4">
        <v>5128</v>
      </c>
      <c r="F224">
        <v>1555</v>
      </c>
      <c r="G224">
        <v>1463</v>
      </c>
    </row>
    <row r="225" spans="1:7" x14ac:dyDescent="0.25">
      <c r="A225">
        <v>223</v>
      </c>
      <c r="B225" t="s">
        <v>220</v>
      </c>
      <c r="C225">
        <v>737</v>
      </c>
      <c r="D225" s="4">
        <v>13594</v>
      </c>
      <c r="E225" s="4">
        <v>15731</v>
      </c>
      <c r="F225">
        <v>5979</v>
      </c>
      <c r="G225">
        <v>6742</v>
      </c>
    </row>
    <row r="226" spans="1:7" x14ac:dyDescent="0.25">
      <c r="A226">
        <v>224</v>
      </c>
      <c r="B226" t="s">
        <v>221</v>
      </c>
      <c r="C226">
        <v>630</v>
      </c>
      <c r="D226" s="4">
        <v>2520</v>
      </c>
      <c r="E226" s="4">
        <v>2884</v>
      </c>
      <c r="F226">
        <v>977</v>
      </c>
      <c r="G226">
        <v>1071</v>
      </c>
    </row>
    <row r="227" spans="1:7" x14ac:dyDescent="0.25">
      <c r="A227">
        <v>225</v>
      </c>
      <c r="B227" t="s">
        <v>222</v>
      </c>
      <c r="C227">
        <v>387</v>
      </c>
      <c r="D227" s="4">
        <v>620</v>
      </c>
      <c r="E227" s="4">
        <v>587</v>
      </c>
      <c r="F227">
        <v>261</v>
      </c>
      <c r="G227">
        <v>211</v>
      </c>
    </row>
    <row r="228" spans="1:7" x14ac:dyDescent="0.25">
      <c r="A228">
        <v>226</v>
      </c>
      <c r="B228" t="s">
        <v>223</v>
      </c>
      <c r="C228">
        <v>484</v>
      </c>
      <c r="D228" s="4">
        <v>1631</v>
      </c>
      <c r="E228" s="4">
        <v>1710</v>
      </c>
      <c r="F228">
        <v>560</v>
      </c>
      <c r="G228">
        <v>599</v>
      </c>
    </row>
    <row r="229" spans="1:7" x14ac:dyDescent="0.25">
      <c r="A229">
        <v>227</v>
      </c>
      <c r="B229" t="s">
        <v>224</v>
      </c>
      <c r="C229">
        <v>695</v>
      </c>
      <c r="D229" s="4">
        <v>11341</v>
      </c>
      <c r="E229" s="4">
        <v>11999</v>
      </c>
      <c r="F229">
        <v>5344</v>
      </c>
      <c r="G229">
        <v>5560</v>
      </c>
    </row>
    <row r="230" spans="1:7" x14ac:dyDescent="0.25">
      <c r="A230">
        <v>228</v>
      </c>
      <c r="B230" t="s">
        <v>225</v>
      </c>
      <c r="C230">
        <v>429</v>
      </c>
      <c r="D230" s="4">
        <v>2406</v>
      </c>
      <c r="E230" s="4">
        <v>2371</v>
      </c>
      <c r="F230">
        <v>1130</v>
      </c>
      <c r="G230">
        <v>1246</v>
      </c>
    </row>
    <row r="231" spans="1:7" x14ac:dyDescent="0.25">
      <c r="A231">
        <v>229</v>
      </c>
      <c r="B231" t="s">
        <v>226</v>
      </c>
      <c r="C231">
        <v>355</v>
      </c>
      <c r="D231" s="4">
        <v>871</v>
      </c>
      <c r="E231" s="4">
        <v>794</v>
      </c>
      <c r="F231">
        <v>391</v>
      </c>
      <c r="G231">
        <v>345</v>
      </c>
    </row>
    <row r="232" spans="1:7" x14ac:dyDescent="0.25">
      <c r="A232">
        <v>230</v>
      </c>
      <c r="B232" t="s">
        <v>227</v>
      </c>
      <c r="C232">
        <v>468</v>
      </c>
      <c r="D232" s="4">
        <v>1492</v>
      </c>
      <c r="E232" s="4">
        <v>1438</v>
      </c>
      <c r="F232">
        <v>708</v>
      </c>
      <c r="G232">
        <v>700</v>
      </c>
    </row>
    <row r="233" spans="1:7" x14ac:dyDescent="0.25">
      <c r="A233">
        <v>231</v>
      </c>
      <c r="B233" t="s">
        <v>228</v>
      </c>
      <c r="C233">
        <v>546</v>
      </c>
      <c r="D233" s="4">
        <v>4420</v>
      </c>
      <c r="E233" s="4">
        <v>4190</v>
      </c>
      <c r="F233">
        <v>2146</v>
      </c>
      <c r="G233">
        <v>1684</v>
      </c>
    </row>
    <row r="234" spans="1:7" x14ac:dyDescent="0.25">
      <c r="A234">
        <v>232</v>
      </c>
      <c r="B234" t="s">
        <v>229</v>
      </c>
      <c r="C234">
        <v>504</v>
      </c>
      <c r="D234" s="4">
        <v>2835</v>
      </c>
      <c r="E234" s="4">
        <v>2722</v>
      </c>
      <c r="F234">
        <v>1289</v>
      </c>
      <c r="G234">
        <v>1281</v>
      </c>
    </row>
    <row r="235" spans="1:7" x14ac:dyDescent="0.25">
      <c r="A235">
        <v>233</v>
      </c>
      <c r="B235" t="s">
        <v>230</v>
      </c>
      <c r="C235">
        <v>517</v>
      </c>
      <c r="D235" s="4">
        <v>1399</v>
      </c>
      <c r="E235" s="4">
        <v>1288</v>
      </c>
      <c r="F235">
        <v>604</v>
      </c>
      <c r="G235">
        <v>545</v>
      </c>
    </row>
    <row r="236" spans="1:7" x14ac:dyDescent="0.25">
      <c r="A236">
        <v>234</v>
      </c>
      <c r="B236" t="s">
        <v>231</v>
      </c>
      <c r="C236">
        <v>606</v>
      </c>
      <c r="D236" s="4">
        <v>2199</v>
      </c>
      <c r="E236" s="4">
        <v>2332</v>
      </c>
      <c r="F236">
        <v>1327</v>
      </c>
      <c r="G236">
        <v>1671</v>
      </c>
    </row>
    <row r="237" spans="1:7" x14ac:dyDescent="0.25">
      <c r="A237">
        <v>235</v>
      </c>
      <c r="B237" t="s">
        <v>232</v>
      </c>
      <c r="C237">
        <v>680</v>
      </c>
      <c r="D237" s="4">
        <v>6822</v>
      </c>
      <c r="E237" s="4">
        <v>7941</v>
      </c>
      <c r="F237">
        <v>3872</v>
      </c>
      <c r="G237">
        <v>4524</v>
      </c>
    </row>
    <row r="238" spans="1:7" x14ac:dyDescent="0.25">
      <c r="A238">
        <v>236</v>
      </c>
      <c r="B238" t="s">
        <v>233</v>
      </c>
      <c r="C238">
        <v>503</v>
      </c>
      <c r="D238" s="4">
        <v>1715</v>
      </c>
      <c r="E238" s="4">
        <v>1787</v>
      </c>
      <c r="F238">
        <v>806</v>
      </c>
      <c r="G238">
        <v>886</v>
      </c>
    </row>
    <row r="239" spans="1:7" x14ac:dyDescent="0.25">
      <c r="A239">
        <v>237</v>
      </c>
      <c r="B239" t="s">
        <v>234</v>
      </c>
      <c r="C239">
        <v>539</v>
      </c>
      <c r="D239" s="4">
        <v>2153</v>
      </c>
      <c r="E239" s="4">
        <v>2159</v>
      </c>
      <c r="F239">
        <v>1053</v>
      </c>
      <c r="G239">
        <v>1037</v>
      </c>
    </row>
    <row r="240" spans="1:7" x14ac:dyDescent="0.25">
      <c r="A240">
        <v>238</v>
      </c>
      <c r="B240" t="s">
        <v>235</v>
      </c>
      <c r="C240">
        <v>588</v>
      </c>
      <c r="D240" s="4">
        <v>5491</v>
      </c>
      <c r="E240" s="4">
        <v>5363</v>
      </c>
      <c r="F240">
        <v>2816</v>
      </c>
      <c r="G240">
        <v>2707</v>
      </c>
    </row>
    <row r="241" spans="1:7" x14ac:dyDescent="0.25">
      <c r="A241">
        <v>239</v>
      </c>
      <c r="B241" t="s">
        <v>236</v>
      </c>
      <c r="C241">
        <v>567</v>
      </c>
      <c r="D241" s="4">
        <v>4884</v>
      </c>
      <c r="E241" s="4">
        <v>5151</v>
      </c>
      <c r="F241">
        <v>1979</v>
      </c>
      <c r="G241">
        <v>2009</v>
      </c>
    </row>
    <row r="242" spans="1:7" x14ac:dyDescent="0.25">
      <c r="A242">
        <v>240</v>
      </c>
      <c r="B242" t="s">
        <v>237</v>
      </c>
      <c r="C242">
        <v>506</v>
      </c>
      <c r="D242" s="4">
        <v>3143</v>
      </c>
      <c r="E242" s="4">
        <v>3065</v>
      </c>
      <c r="F242">
        <v>1199</v>
      </c>
      <c r="G242">
        <v>1113</v>
      </c>
    </row>
    <row r="243" spans="1:7" x14ac:dyDescent="0.25">
      <c r="A243">
        <v>241</v>
      </c>
      <c r="B243" t="s">
        <v>238</v>
      </c>
      <c r="C243">
        <v>567</v>
      </c>
      <c r="D243" s="4">
        <v>2870</v>
      </c>
      <c r="E243" s="4">
        <v>2862</v>
      </c>
      <c r="F243">
        <v>1171</v>
      </c>
      <c r="G243">
        <v>1339</v>
      </c>
    </row>
    <row r="244" spans="1:7" x14ac:dyDescent="0.25">
      <c r="A244">
        <v>242</v>
      </c>
      <c r="B244" t="s">
        <v>239</v>
      </c>
      <c r="C244">
        <v>596</v>
      </c>
      <c r="D244" s="4">
        <v>2719</v>
      </c>
      <c r="E244" s="4">
        <v>2966</v>
      </c>
      <c r="F244">
        <v>987</v>
      </c>
      <c r="G244">
        <v>988</v>
      </c>
    </row>
    <row r="245" spans="1:7" x14ac:dyDescent="0.25">
      <c r="A245">
        <v>243</v>
      </c>
      <c r="B245" t="s">
        <v>240</v>
      </c>
      <c r="C245">
        <v>557</v>
      </c>
      <c r="D245" s="4">
        <v>2928</v>
      </c>
      <c r="E245" s="4">
        <v>3049</v>
      </c>
      <c r="F245">
        <v>999</v>
      </c>
      <c r="G245">
        <v>1011</v>
      </c>
    </row>
    <row r="246" spans="1:7" x14ac:dyDescent="0.25">
      <c r="A246">
        <v>244</v>
      </c>
      <c r="B246" t="s">
        <v>241</v>
      </c>
      <c r="C246">
        <v>744</v>
      </c>
      <c r="D246" s="4">
        <v>11465</v>
      </c>
      <c r="E246" s="4">
        <v>13009</v>
      </c>
      <c r="F246">
        <v>8604</v>
      </c>
      <c r="G246">
        <v>9334</v>
      </c>
    </row>
    <row r="247" spans="1:7" x14ac:dyDescent="0.25">
      <c r="A247">
        <v>245</v>
      </c>
      <c r="B247" t="s">
        <v>242</v>
      </c>
      <c r="C247">
        <v>617</v>
      </c>
      <c r="D247" s="4">
        <v>2658</v>
      </c>
      <c r="E247" s="4">
        <v>2848</v>
      </c>
      <c r="F247">
        <v>642</v>
      </c>
      <c r="G247">
        <v>630</v>
      </c>
    </row>
    <row r="248" spans="1:7" x14ac:dyDescent="0.25">
      <c r="A248">
        <v>246</v>
      </c>
      <c r="B248" t="s">
        <v>243</v>
      </c>
      <c r="C248">
        <v>454</v>
      </c>
      <c r="D248" s="4">
        <v>3930</v>
      </c>
      <c r="E248" s="4">
        <v>3847</v>
      </c>
      <c r="F248">
        <v>1579</v>
      </c>
      <c r="G248">
        <v>1580</v>
      </c>
    </row>
    <row r="249" spans="1:7" x14ac:dyDescent="0.25">
      <c r="A249">
        <v>247</v>
      </c>
      <c r="B249" t="s">
        <v>244</v>
      </c>
      <c r="C249">
        <v>608</v>
      </c>
      <c r="D249" s="4">
        <v>6064</v>
      </c>
      <c r="E249" s="4">
        <v>6031</v>
      </c>
      <c r="F249">
        <v>2893</v>
      </c>
      <c r="G249">
        <v>3052</v>
      </c>
    </row>
    <row r="250" spans="1:7" x14ac:dyDescent="0.25">
      <c r="A250">
        <v>248</v>
      </c>
      <c r="B250" t="s">
        <v>245</v>
      </c>
      <c r="C250">
        <v>492</v>
      </c>
      <c r="D250" s="4">
        <v>2911</v>
      </c>
      <c r="E250" s="4">
        <v>2791</v>
      </c>
      <c r="F250">
        <v>1128</v>
      </c>
      <c r="G250">
        <v>1113</v>
      </c>
    </row>
    <row r="251" spans="1:7" x14ac:dyDescent="0.25">
      <c r="A251">
        <v>249</v>
      </c>
      <c r="B251" t="s">
        <v>246</v>
      </c>
      <c r="C251">
        <v>629</v>
      </c>
      <c r="D251" s="4">
        <v>5848</v>
      </c>
      <c r="E251" s="4">
        <v>6064</v>
      </c>
      <c r="F251">
        <v>2860</v>
      </c>
      <c r="G251">
        <v>2887</v>
      </c>
    </row>
    <row r="252" spans="1:7" x14ac:dyDescent="0.25">
      <c r="A252">
        <v>250</v>
      </c>
      <c r="B252" t="s">
        <v>247</v>
      </c>
      <c r="C252">
        <v>591</v>
      </c>
      <c r="D252" s="4">
        <v>1201</v>
      </c>
      <c r="E252" s="4">
        <v>1198</v>
      </c>
      <c r="F252">
        <v>478</v>
      </c>
      <c r="G252">
        <v>417</v>
      </c>
    </row>
    <row r="253" spans="1:7" x14ac:dyDescent="0.25">
      <c r="A253">
        <v>251</v>
      </c>
      <c r="B253" t="s">
        <v>248</v>
      </c>
      <c r="C253">
        <v>612</v>
      </c>
      <c r="D253" s="4">
        <v>5723</v>
      </c>
      <c r="E253" s="4">
        <v>5783</v>
      </c>
      <c r="F253">
        <v>2686</v>
      </c>
      <c r="G253">
        <v>2745</v>
      </c>
    </row>
    <row r="254" spans="1:7" x14ac:dyDescent="0.25">
      <c r="A254">
        <v>252</v>
      </c>
      <c r="B254" t="s">
        <v>249</v>
      </c>
      <c r="C254">
        <v>595</v>
      </c>
      <c r="D254" s="4">
        <v>6706</v>
      </c>
      <c r="E254" s="4">
        <v>7218</v>
      </c>
      <c r="F254">
        <v>3709</v>
      </c>
      <c r="G254">
        <v>3733</v>
      </c>
    </row>
    <row r="255" spans="1:7" x14ac:dyDescent="0.25">
      <c r="A255">
        <v>253</v>
      </c>
      <c r="B255" t="s">
        <v>250</v>
      </c>
      <c r="C255">
        <v>765</v>
      </c>
      <c r="D255" s="4">
        <v>24254</v>
      </c>
      <c r="E255" s="4">
        <v>26822</v>
      </c>
      <c r="F255">
        <v>15299</v>
      </c>
      <c r="G255">
        <v>16604</v>
      </c>
    </row>
    <row r="256" spans="1:7" x14ac:dyDescent="0.25">
      <c r="A256">
        <v>254</v>
      </c>
      <c r="B256" t="s">
        <v>251</v>
      </c>
      <c r="C256">
        <v>813</v>
      </c>
      <c r="D256" s="4">
        <v>41385</v>
      </c>
      <c r="E256" s="4">
        <v>47199</v>
      </c>
      <c r="F256">
        <v>24369</v>
      </c>
      <c r="G256">
        <v>28118</v>
      </c>
    </row>
    <row r="257" spans="1:7" x14ac:dyDescent="0.25">
      <c r="A257">
        <v>255</v>
      </c>
      <c r="B257" t="s">
        <v>252</v>
      </c>
      <c r="C257">
        <v>752</v>
      </c>
      <c r="D257" s="4">
        <v>22522</v>
      </c>
      <c r="E257" s="4">
        <v>24442</v>
      </c>
      <c r="F257">
        <v>10823</v>
      </c>
      <c r="G257">
        <v>11112</v>
      </c>
    </row>
    <row r="258" spans="1:7" x14ac:dyDescent="0.25">
      <c r="A258">
        <v>256</v>
      </c>
      <c r="B258" t="s">
        <v>253</v>
      </c>
      <c r="C258">
        <v>517</v>
      </c>
      <c r="D258" s="4">
        <v>3536</v>
      </c>
      <c r="E258" s="4">
        <v>3203</v>
      </c>
      <c r="F258">
        <v>1456</v>
      </c>
      <c r="G258">
        <v>1309</v>
      </c>
    </row>
    <row r="259" spans="1:7" x14ac:dyDescent="0.25">
      <c r="A259">
        <v>257</v>
      </c>
      <c r="B259" t="s">
        <v>254</v>
      </c>
      <c r="C259">
        <v>550</v>
      </c>
      <c r="D259" s="4">
        <v>2526</v>
      </c>
      <c r="E259" s="4">
        <v>2540</v>
      </c>
      <c r="F259">
        <v>1153</v>
      </c>
      <c r="G259">
        <v>1191</v>
      </c>
    </row>
    <row r="260" spans="1:7" x14ac:dyDescent="0.25">
      <c r="A260">
        <v>258</v>
      </c>
      <c r="B260" t="s">
        <v>255</v>
      </c>
      <c r="C260">
        <v>656</v>
      </c>
      <c r="D260" s="4">
        <v>8321</v>
      </c>
      <c r="E260" s="4">
        <v>8957</v>
      </c>
      <c r="F260">
        <v>3668</v>
      </c>
      <c r="G260">
        <v>3972</v>
      </c>
    </row>
    <row r="261" spans="1:7" x14ac:dyDescent="0.25">
      <c r="A261">
        <v>259</v>
      </c>
      <c r="B261" t="s">
        <v>256</v>
      </c>
      <c r="C261">
        <v>714</v>
      </c>
      <c r="D261" s="4">
        <v>6841</v>
      </c>
      <c r="E261" s="4">
        <v>8457</v>
      </c>
      <c r="F261">
        <v>4075</v>
      </c>
      <c r="G261">
        <v>4690</v>
      </c>
    </row>
    <row r="262" spans="1:7" x14ac:dyDescent="0.25">
      <c r="A262">
        <v>260</v>
      </c>
      <c r="B262" t="s">
        <v>257</v>
      </c>
      <c r="C262">
        <v>681</v>
      </c>
      <c r="D262" s="4">
        <v>4675</v>
      </c>
      <c r="E262" s="4">
        <v>5185</v>
      </c>
      <c r="F262">
        <v>2020</v>
      </c>
      <c r="G262">
        <v>1957</v>
      </c>
    </row>
    <row r="263" spans="1:7" x14ac:dyDescent="0.25">
      <c r="A263">
        <v>261</v>
      </c>
      <c r="B263" t="s">
        <v>258</v>
      </c>
      <c r="C263">
        <v>712</v>
      </c>
      <c r="D263" s="4">
        <v>8317</v>
      </c>
      <c r="E263" s="4">
        <v>9102</v>
      </c>
      <c r="F263">
        <v>4014</v>
      </c>
      <c r="G263">
        <v>4443</v>
      </c>
    </row>
    <row r="264" spans="1:7" x14ac:dyDescent="0.25">
      <c r="A264">
        <v>262</v>
      </c>
      <c r="B264" t="s">
        <v>259</v>
      </c>
      <c r="C264">
        <v>709</v>
      </c>
      <c r="D264" s="4">
        <v>10162</v>
      </c>
      <c r="E264" s="4">
        <v>10744</v>
      </c>
      <c r="F264">
        <v>4491</v>
      </c>
      <c r="G264">
        <v>4519</v>
      </c>
    </row>
    <row r="265" spans="1:7" x14ac:dyDescent="0.25">
      <c r="A265">
        <v>263</v>
      </c>
      <c r="B265" t="s">
        <v>260</v>
      </c>
      <c r="C265">
        <v>680</v>
      </c>
      <c r="D265" s="4">
        <v>2088</v>
      </c>
      <c r="E265" s="4">
        <v>2296</v>
      </c>
      <c r="F265">
        <v>895</v>
      </c>
      <c r="G265">
        <v>952</v>
      </c>
    </row>
    <row r="266" spans="1:7" x14ac:dyDescent="0.25">
      <c r="A266">
        <v>264</v>
      </c>
      <c r="B266" t="s">
        <v>261</v>
      </c>
      <c r="C266">
        <v>496</v>
      </c>
      <c r="D266" s="4">
        <v>1817</v>
      </c>
      <c r="E266" s="4">
        <v>1663</v>
      </c>
      <c r="F266">
        <v>878</v>
      </c>
      <c r="G266">
        <v>812</v>
      </c>
    </row>
    <row r="267" spans="1:7" x14ac:dyDescent="0.25">
      <c r="A267">
        <v>265</v>
      </c>
      <c r="B267" t="s">
        <v>262</v>
      </c>
      <c r="C267">
        <v>589</v>
      </c>
      <c r="D267" s="4">
        <v>4500</v>
      </c>
      <c r="E267" s="4">
        <v>4623</v>
      </c>
      <c r="F267">
        <v>2393</v>
      </c>
      <c r="G267">
        <v>2394</v>
      </c>
    </row>
    <row r="268" spans="1:7" x14ac:dyDescent="0.25">
      <c r="A268">
        <v>266</v>
      </c>
      <c r="B268" t="s">
        <v>263</v>
      </c>
      <c r="C268">
        <v>594</v>
      </c>
      <c r="D268" s="4">
        <v>984</v>
      </c>
      <c r="E268" s="4">
        <v>1005</v>
      </c>
      <c r="F268">
        <v>625</v>
      </c>
      <c r="G268">
        <v>461</v>
      </c>
    </row>
    <row r="269" spans="1:7" x14ac:dyDescent="0.25">
      <c r="A269">
        <v>267</v>
      </c>
      <c r="B269" t="s">
        <v>264</v>
      </c>
      <c r="C269">
        <v>673</v>
      </c>
      <c r="D269" s="4">
        <v>7467</v>
      </c>
      <c r="E269" s="4">
        <v>7695</v>
      </c>
      <c r="F269">
        <v>3970</v>
      </c>
      <c r="G269">
        <v>3669</v>
      </c>
    </row>
    <row r="270" spans="1:7" x14ac:dyDescent="0.25">
      <c r="A270">
        <v>268</v>
      </c>
      <c r="B270" t="s">
        <v>265</v>
      </c>
      <c r="C270">
        <v>704</v>
      </c>
      <c r="D270" s="4">
        <v>3668</v>
      </c>
      <c r="E270" s="4">
        <v>4667</v>
      </c>
      <c r="F270">
        <v>1092</v>
      </c>
      <c r="G270">
        <v>1576</v>
      </c>
    </row>
    <row r="271" spans="1:7" x14ac:dyDescent="0.25">
      <c r="A271">
        <v>269</v>
      </c>
      <c r="B271" t="s">
        <v>266</v>
      </c>
      <c r="C271">
        <v>726</v>
      </c>
      <c r="D271" s="4">
        <v>7538</v>
      </c>
      <c r="E271" s="4">
        <v>9007</v>
      </c>
      <c r="F271">
        <v>2563</v>
      </c>
      <c r="G271">
        <v>2941</v>
      </c>
    </row>
    <row r="272" spans="1:7" x14ac:dyDescent="0.25">
      <c r="A272">
        <v>270</v>
      </c>
      <c r="B272" t="s">
        <v>267</v>
      </c>
      <c r="C272">
        <v>707</v>
      </c>
      <c r="D272" s="4">
        <v>6647</v>
      </c>
      <c r="E272" s="4">
        <v>8176</v>
      </c>
      <c r="F272">
        <v>2318</v>
      </c>
      <c r="G272">
        <v>2481</v>
      </c>
    </row>
    <row r="273" spans="1:7" x14ac:dyDescent="0.25">
      <c r="A273">
        <v>271</v>
      </c>
      <c r="B273" t="s">
        <v>268</v>
      </c>
      <c r="C273">
        <v>629</v>
      </c>
      <c r="D273" s="4">
        <v>8606</v>
      </c>
      <c r="E273" s="4">
        <v>9312</v>
      </c>
      <c r="F273">
        <v>4124</v>
      </c>
      <c r="G273">
        <v>4069</v>
      </c>
    </row>
    <row r="274" spans="1:7" x14ac:dyDescent="0.25">
      <c r="A274">
        <v>272</v>
      </c>
      <c r="B274" t="s">
        <v>269</v>
      </c>
      <c r="C274">
        <v>627</v>
      </c>
      <c r="D274" s="4">
        <v>6402</v>
      </c>
      <c r="E274" s="4">
        <v>6577</v>
      </c>
      <c r="F274">
        <v>2851</v>
      </c>
      <c r="G274">
        <v>2818</v>
      </c>
    </row>
    <row r="275" spans="1:7" x14ac:dyDescent="0.25">
      <c r="A275">
        <v>273</v>
      </c>
      <c r="B275" t="s">
        <v>270</v>
      </c>
      <c r="C275">
        <v>592</v>
      </c>
      <c r="D275" s="4">
        <v>7325</v>
      </c>
      <c r="E275" s="4">
        <v>7503</v>
      </c>
      <c r="F275">
        <v>3444</v>
      </c>
      <c r="G275">
        <v>3327</v>
      </c>
    </row>
    <row r="276" spans="1:7" x14ac:dyDescent="0.25">
      <c r="A276">
        <v>274</v>
      </c>
      <c r="B276" t="s">
        <v>271</v>
      </c>
      <c r="C276">
        <v>533</v>
      </c>
      <c r="D276" s="4">
        <v>3088</v>
      </c>
      <c r="E276" s="4">
        <v>2963</v>
      </c>
      <c r="F276">
        <v>1185</v>
      </c>
      <c r="G276">
        <v>862</v>
      </c>
    </row>
    <row r="277" spans="1:7" x14ac:dyDescent="0.25">
      <c r="A277">
        <v>275</v>
      </c>
      <c r="B277" t="s">
        <v>272</v>
      </c>
      <c r="C277">
        <v>543</v>
      </c>
      <c r="D277" s="4">
        <v>1910</v>
      </c>
      <c r="E277" s="4">
        <v>2085</v>
      </c>
      <c r="F277">
        <v>780</v>
      </c>
      <c r="G277">
        <v>844</v>
      </c>
    </row>
    <row r="278" spans="1:7" x14ac:dyDescent="0.25">
      <c r="A278">
        <v>276</v>
      </c>
      <c r="B278" t="s">
        <v>273</v>
      </c>
      <c r="C278">
        <v>414</v>
      </c>
      <c r="D278" s="4">
        <v>1276</v>
      </c>
      <c r="E278" s="4">
        <v>1246</v>
      </c>
      <c r="F278">
        <v>630</v>
      </c>
      <c r="G278">
        <v>649</v>
      </c>
    </row>
    <row r="279" spans="1:7" x14ac:dyDescent="0.25">
      <c r="A279">
        <v>277</v>
      </c>
      <c r="B279" t="s">
        <v>274</v>
      </c>
      <c r="C279">
        <v>608</v>
      </c>
      <c r="D279" s="4">
        <v>3142</v>
      </c>
      <c r="E279" s="4">
        <v>3547</v>
      </c>
      <c r="F279">
        <v>1389</v>
      </c>
      <c r="G279">
        <v>1478</v>
      </c>
    </row>
    <row r="280" spans="1:7" x14ac:dyDescent="0.25">
      <c r="A280">
        <v>278</v>
      </c>
      <c r="B280" t="s">
        <v>275</v>
      </c>
      <c r="C280">
        <v>652</v>
      </c>
      <c r="D280" s="4">
        <v>9131</v>
      </c>
      <c r="E280" s="4">
        <v>9741</v>
      </c>
      <c r="F280">
        <v>3519</v>
      </c>
      <c r="G280">
        <v>3407</v>
      </c>
    </row>
    <row r="281" spans="1:7" x14ac:dyDescent="0.25">
      <c r="A281">
        <v>279</v>
      </c>
      <c r="B281" t="s">
        <v>276</v>
      </c>
      <c r="C281">
        <v>622</v>
      </c>
      <c r="D281" s="4">
        <v>3365</v>
      </c>
      <c r="E281" s="4">
        <v>3454</v>
      </c>
      <c r="F281">
        <v>1403</v>
      </c>
      <c r="G281">
        <v>1248</v>
      </c>
    </row>
    <row r="282" spans="1:7" x14ac:dyDescent="0.25">
      <c r="A282">
        <v>280</v>
      </c>
      <c r="B282" t="s">
        <v>277</v>
      </c>
      <c r="C282">
        <v>615</v>
      </c>
      <c r="D282" s="4">
        <v>5367</v>
      </c>
      <c r="E282" s="4">
        <v>5856</v>
      </c>
      <c r="F282">
        <v>2082</v>
      </c>
      <c r="G282">
        <v>2213</v>
      </c>
    </row>
    <row r="283" spans="1:7" x14ac:dyDescent="0.25">
      <c r="A283">
        <v>281</v>
      </c>
      <c r="B283" t="s">
        <v>278</v>
      </c>
      <c r="C283">
        <v>579</v>
      </c>
      <c r="D283" s="4">
        <v>2647</v>
      </c>
      <c r="E283" s="4">
        <v>2611</v>
      </c>
      <c r="F283">
        <v>815</v>
      </c>
      <c r="G283">
        <v>820</v>
      </c>
    </row>
    <row r="284" spans="1:7" x14ac:dyDescent="0.25">
      <c r="A284">
        <v>282</v>
      </c>
      <c r="B284" t="s">
        <v>279</v>
      </c>
      <c r="C284">
        <v>561</v>
      </c>
      <c r="D284" s="4">
        <v>3084</v>
      </c>
      <c r="E284" s="4">
        <v>3109</v>
      </c>
      <c r="F284">
        <v>1080</v>
      </c>
      <c r="G284">
        <v>1007</v>
      </c>
    </row>
    <row r="285" spans="1:7" x14ac:dyDescent="0.25">
      <c r="A285">
        <v>283</v>
      </c>
      <c r="B285" t="s">
        <v>280</v>
      </c>
      <c r="C285">
        <v>622</v>
      </c>
      <c r="D285" s="4">
        <v>7333</v>
      </c>
      <c r="E285" s="4">
        <v>7126</v>
      </c>
      <c r="F285">
        <v>3978</v>
      </c>
      <c r="G285">
        <v>3802</v>
      </c>
    </row>
    <row r="286" spans="1:7" x14ac:dyDescent="0.25">
      <c r="A286">
        <v>284</v>
      </c>
      <c r="B286" t="s">
        <v>281</v>
      </c>
      <c r="C286">
        <v>582</v>
      </c>
      <c r="D286" s="4">
        <v>6049</v>
      </c>
      <c r="E286" s="4">
        <v>5986</v>
      </c>
      <c r="F286">
        <v>2766</v>
      </c>
      <c r="G286">
        <v>2906</v>
      </c>
    </row>
    <row r="287" spans="1:7" x14ac:dyDescent="0.25">
      <c r="A287">
        <v>285</v>
      </c>
      <c r="B287" t="s">
        <v>282</v>
      </c>
      <c r="C287">
        <v>542</v>
      </c>
      <c r="D287" s="4">
        <v>2061</v>
      </c>
      <c r="E287" s="4">
        <v>2026</v>
      </c>
      <c r="F287">
        <v>916</v>
      </c>
      <c r="G287">
        <v>872</v>
      </c>
    </row>
    <row r="288" spans="1:7" x14ac:dyDescent="0.25">
      <c r="A288">
        <v>286</v>
      </c>
      <c r="B288" t="s">
        <v>283</v>
      </c>
      <c r="C288">
        <v>459</v>
      </c>
      <c r="D288" s="4">
        <v>1671</v>
      </c>
      <c r="E288" s="4">
        <v>1599</v>
      </c>
      <c r="F288">
        <v>735</v>
      </c>
      <c r="G288">
        <v>686</v>
      </c>
    </row>
    <row r="289" spans="1:7" x14ac:dyDescent="0.25">
      <c r="A289">
        <v>287</v>
      </c>
      <c r="B289" t="s">
        <v>284</v>
      </c>
      <c r="C289">
        <v>440</v>
      </c>
      <c r="D289" s="4">
        <v>2165</v>
      </c>
      <c r="E289" s="4">
        <v>2160</v>
      </c>
      <c r="F289">
        <v>938</v>
      </c>
      <c r="G289">
        <v>1055</v>
      </c>
    </row>
    <row r="290" spans="1:7" x14ac:dyDescent="0.25">
      <c r="A290">
        <v>288</v>
      </c>
      <c r="B290" t="s">
        <v>285</v>
      </c>
      <c r="C290">
        <v>481</v>
      </c>
      <c r="D290" s="4">
        <v>3515</v>
      </c>
      <c r="E290" s="4">
        <v>3590</v>
      </c>
      <c r="F290">
        <v>1529</v>
      </c>
      <c r="G290">
        <v>1560</v>
      </c>
    </row>
    <row r="291" spans="1:7" x14ac:dyDescent="0.25">
      <c r="A291">
        <v>289</v>
      </c>
      <c r="B291" t="s">
        <v>401</v>
      </c>
      <c r="C291">
        <v>894</v>
      </c>
      <c r="D291" s="4">
        <v>161730</v>
      </c>
      <c r="E291" s="4">
        <v>190464</v>
      </c>
      <c r="F291">
        <v>100742</v>
      </c>
      <c r="G291">
        <v>114010</v>
      </c>
    </row>
    <row r="292" spans="1:7" x14ac:dyDescent="0.25">
      <c r="A292">
        <v>290</v>
      </c>
      <c r="B292" t="s">
        <v>426</v>
      </c>
      <c r="C292">
        <v>726</v>
      </c>
      <c r="D292" s="4">
        <v>20624</v>
      </c>
      <c r="E292" s="4">
        <v>21972</v>
      </c>
      <c r="F292">
        <v>9844</v>
      </c>
      <c r="G292">
        <v>10500</v>
      </c>
    </row>
    <row r="293" spans="1:7" x14ac:dyDescent="0.25">
      <c r="A293">
        <v>291</v>
      </c>
      <c r="B293" t="s">
        <v>425</v>
      </c>
      <c r="C293">
        <v>704</v>
      </c>
      <c r="D293" s="4">
        <v>12573</v>
      </c>
      <c r="E293" s="4">
        <v>13051</v>
      </c>
      <c r="F293">
        <v>6674</v>
      </c>
      <c r="G293">
        <v>6914</v>
      </c>
    </row>
    <row r="294" spans="1:7" x14ac:dyDescent="0.25">
      <c r="A294">
        <v>292</v>
      </c>
      <c r="B294" t="s">
        <v>402</v>
      </c>
      <c r="C294">
        <v>585</v>
      </c>
      <c r="D294" s="4">
        <v>4247</v>
      </c>
      <c r="E294" s="4">
        <v>4259</v>
      </c>
      <c r="F294">
        <v>1722</v>
      </c>
      <c r="G294">
        <v>1948</v>
      </c>
    </row>
    <row r="295" spans="1:7" x14ac:dyDescent="0.25">
      <c r="A295">
        <v>293</v>
      </c>
      <c r="B295" t="s">
        <v>403</v>
      </c>
      <c r="C295">
        <v>522</v>
      </c>
      <c r="D295" s="4">
        <v>1021</v>
      </c>
      <c r="E295" s="4">
        <v>982</v>
      </c>
      <c r="F295">
        <v>369</v>
      </c>
      <c r="G295">
        <v>357</v>
      </c>
    </row>
    <row r="296" spans="1:7" x14ac:dyDescent="0.25">
      <c r="A296">
        <v>294</v>
      </c>
      <c r="B296" t="s">
        <v>404</v>
      </c>
      <c r="C296">
        <v>525</v>
      </c>
      <c r="D296" s="4">
        <v>4028</v>
      </c>
      <c r="E296" s="4">
        <v>4659</v>
      </c>
      <c r="F296">
        <v>1971</v>
      </c>
      <c r="G296">
        <v>2452</v>
      </c>
    </row>
    <row r="297" spans="1:7" x14ac:dyDescent="0.25">
      <c r="A297">
        <v>295</v>
      </c>
      <c r="B297" t="s">
        <v>405</v>
      </c>
      <c r="C297">
        <v>519</v>
      </c>
      <c r="D297" s="4">
        <v>4052</v>
      </c>
      <c r="E297" s="4">
        <v>4937</v>
      </c>
      <c r="F297">
        <v>1944</v>
      </c>
      <c r="G297">
        <v>2645</v>
      </c>
    </row>
    <row r="298" spans="1:7" x14ac:dyDescent="0.25">
      <c r="A298">
        <v>296</v>
      </c>
      <c r="B298" t="s">
        <v>406</v>
      </c>
      <c r="C298">
        <v>632</v>
      </c>
      <c r="D298" s="4">
        <v>5091</v>
      </c>
      <c r="E298" s="4">
        <v>5291</v>
      </c>
      <c r="F298">
        <v>2407</v>
      </c>
      <c r="G298">
        <v>2645</v>
      </c>
    </row>
    <row r="299" spans="1:7" x14ac:dyDescent="0.25">
      <c r="A299">
        <v>297</v>
      </c>
      <c r="B299" t="s">
        <v>407</v>
      </c>
      <c r="C299">
        <v>549</v>
      </c>
      <c r="D299" s="4">
        <v>1775</v>
      </c>
      <c r="E299" s="4">
        <v>1711</v>
      </c>
      <c r="F299">
        <v>752</v>
      </c>
      <c r="G299">
        <v>608</v>
      </c>
    </row>
    <row r="300" spans="1:7" x14ac:dyDescent="0.25">
      <c r="A300">
        <v>298</v>
      </c>
      <c r="B300" t="s">
        <v>408</v>
      </c>
      <c r="C300">
        <v>576</v>
      </c>
      <c r="D300" s="4">
        <v>4561</v>
      </c>
      <c r="E300" s="4">
        <v>4822</v>
      </c>
      <c r="F300">
        <v>1699</v>
      </c>
      <c r="G300">
        <v>1799</v>
      </c>
    </row>
    <row r="301" spans="1:7" x14ac:dyDescent="0.25">
      <c r="A301">
        <v>299</v>
      </c>
      <c r="B301" t="s">
        <v>409</v>
      </c>
      <c r="C301">
        <v>530</v>
      </c>
      <c r="D301" s="4">
        <v>3258</v>
      </c>
      <c r="E301" s="4">
        <v>3263</v>
      </c>
      <c r="F301">
        <v>1521</v>
      </c>
      <c r="G301">
        <v>1660</v>
      </c>
    </row>
    <row r="302" spans="1:7" x14ac:dyDescent="0.25">
      <c r="A302">
        <v>300</v>
      </c>
      <c r="B302" t="s">
        <v>410</v>
      </c>
      <c r="C302">
        <v>402</v>
      </c>
      <c r="D302" s="4">
        <v>1030</v>
      </c>
      <c r="E302" s="4">
        <v>959</v>
      </c>
      <c r="F302">
        <v>421</v>
      </c>
      <c r="G302">
        <v>439</v>
      </c>
    </row>
    <row r="303" spans="1:7" x14ac:dyDescent="0.25">
      <c r="A303">
        <v>301</v>
      </c>
      <c r="B303" t="s">
        <v>411</v>
      </c>
      <c r="C303">
        <v>416</v>
      </c>
      <c r="D303" s="4">
        <v>1051</v>
      </c>
      <c r="E303" s="4">
        <v>978</v>
      </c>
      <c r="F303">
        <v>448</v>
      </c>
      <c r="G303">
        <v>375</v>
      </c>
    </row>
    <row r="304" spans="1:7" x14ac:dyDescent="0.25">
      <c r="A304">
        <v>302</v>
      </c>
      <c r="B304" t="s">
        <v>412</v>
      </c>
      <c r="C304">
        <v>648</v>
      </c>
      <c r="D304" s="4">
        <v>6531</v>
      </c>
      <c r="E304" s="4">
        <v>6973</v>
      </c>
      <c r="F304">
        <v>3162</v>
      </c>
      <c r="G304">
        <v>3154</v>
      </c>
    </row>
    <row r="305" spans="1:7" x14ac:dyDescent="0.25">
      <c r="A305">
        <v>303</v>
      </c>
      <c r="B305" t="s">
        <v>413</v>
      </c>
      <c r="C305">
        <v>548</v>
      </c>
      <c r="D305" s="4">
        <v>2635</v>
      </c>
      <c r="E305" s="4">
        <v>2556</v>
      </c>
      <c r="F305">
        <v>1179</v>
      </c>
      <c r="G305">
        <v>1047</v>
      </c>
    </row>
    <row r="306" spans="1:7" x14ac:dyDescent="0.25">
      <c r="A306">
        <v>304</v>
      </c>
      <c r="B306" t="s">
        <v>414</v>
      </c>
      <c r="C306">
        <v>622</v>
      </c>
      <c r="D306" s="4">
        <v>3900</v>
      </c>
      <c r="E306" s="4">
        <v>3960</v>
      </c>
      <c r="F306">
        <v>1507</v>
      </c>
      <c r="G306">
        <v>1455</v>
      </c>
    </row>
    <row r="307" spans="1:7" x14ac:dyDescent="0.25">
      <c r="A307">
        <v>305</v>
      </c>
      <c r="B307" t="s">
        <v>415</v>
      </c>
      <c r="C307">
        <v>767</v>
      </c>
      <c r="D307" s="4">
        <v>10812</v>
      </c>
      <c r="E307" s="4">
        <v>11891</v>
      </c>
      <c r="F307">
        <v>5647</v>
      </c>
      <c r="G307">
        <v>5882</v>
      </c>
    </row>
    <row r="308" spans="1:7" x14ac:dyDescent="0.25">
      <c r="A308">
        <v>306</v>
      </c>
      <c r="B308" t="s">
        <v>416</v>
      </c>
      <c r="C308">
        <v>662</v>
      </c>
      <c r="D308" s="4">
        <v>5671</v>
      </c>
      <c r="E308" s="4">
        <v>5623</v>
      </c>
      <c r="F308">
        <v>3279</v>
      </c>
      <c r="G308">
        <v>3219</v>
      </c>
    </row>
    <row r="309" spans="1:7" x14ac:dyDescent="0.25">
      <c r="A309">
        <v>307</v>
      </c>
      <c r="B309" t="s">
        <v>417</v>
      </c>
      <c r="C309">
        <v>498</v>
      </c>
      <c r="D309" s="4">
        <v>2076</v>
      </c>
      <c r="E309" s="4">
        <v>2046</v>
      </c>
      <c r="F309">
        <v>725</v>
      </c>
      <c r="G309">
        <v>675</v>
      </c>
    </row>
    <row r="310" spans="1:7" x14ac:dyDescent="0.25">
      <c r="A310">
        <v>308</v>
      </c>
      <c r="B310" t="s">
        <v>418</v>
      </c>
      <c r="C310">
        <v>646</v>
      </c>
      <c r="D310" s="4">
        <v>5889</v>
      </c>
      <c r="E310" s="4">
        <v>6319</v>
      </c>
      <c r="F310">
        <v>2764</v>
      </c>
      <c r="G310">
        <v>3080</v>
      </c>
    </row>
    <row r="311" spans="1:7" x14ac:dyDescent="0.25">
      <c r="A311">
        <v>309</v>
      </c>
      <c r="B311" t="s">
        <v>419</v>
      </c>
      <c r="C311">
        <v>778</v>
      </c>
      <c r="D311" s="4">
        <v>14304</v>
      </c>
      <c r="E311" s="4">
        <v>16213</v>
      </c>
      <c r="F311">
        <v>4220</v>
      </c>
      <c r="G311">
        <v>4834</v>
      </c>
    </row>
    <row r="312" spans="1:7" x14ac:dyDescent="0.25">
      <c r="A312">
        <v>310</v>
      </c>
      <c r="B312" t="s">
        <v>420</v>
      </c>
      <c r="C312">
        <v>740</v>
      </c>
      <c r="D312" s="4">
        <v>6211</v>
      </c>
      <c r="E312" s="4">
        <v>8000</v>
      </c>
      <c r="F312">
        <v>1321</v>
      </c>
      <c r="G312">
        <v>1539</v>
      </c>
    </row>
    <row r="313" spans="1:7" x14ac:dyDescent="0.25">
      <c r="A313">
        <v>311</v>
      </c>
      <c r="B313" t="s">
        <v>421</v>
      </c>
      <c r="C313">
        <v>786</v>
      </c>
      <c r="D313" s="4">
        <v>5474</v>
      </c>
      <c r="E313" s="4">
        <v>6050</v>
      </c>
      <c r="F313">
        <v>1236</v>
      </c>
      <c r="G313">
        <v>1232</v>
      </c>
    </row>
    <row r="314" spans="1:7" x14ac:dyDescent="0.25">
      <c r="A314">
        <v>312</v>
      </c>
      <c r="B314" t="s">
        <v>422</v>
      </c>
      <c r="C314">
        <v>807</v>
      </c>
      <c r="D314" s="4">
        <v>12322</v>
      </c>
      <c r="E314" s="4">
        <v>13820</v>
      </c>
      <c r="F314">
        <v>2689</v>
      </c>
      <c r="G314">
        <v>3319</v>
      </c>
    </row>
    <row r="315" spans="1:7" x14ac:dyDescent="0.25">
      <c r="A315">
        <v>313</v>
      </c>
      <c r="B315" t="s">
        <v>423</v>
      </c>
      <c r="C315">
        <v>648</v>
      </c>
      <c r="D315" s="4">
        <v>3942</v>
      </c>
      <c r="E315" s="4">
        <v>4098</v>
      </c>
      <c r="F315">
        <v>1684</v>
      </c>
      <c r="G315">
        <v>1537</v>
      </c>
    </row>
    <row r="316" spans="1:7" x14ac:dyDescent="0.25">
      <c r="A316">
        <v>314</v>
      </c>
      <c r="B316" t="s">
        <v>424</v>
      </c>
      <c r="C316">
        <v>414</v>
      </c>
      <c r="D316" s="4">
        <v>859</v>
      </c>
      <c r="E316" s="4">
        <v>861</v>
      </c>
      <c r="F316">
        <v>383</v>
      </c>
      <c r="G316">
        <v>367</v>
      </c>
    </row>
    <row r="317" spans="1:7" x14ac:dyDescent="0.25">
      <c r="A317">
        <v>315</v>
      </c>
      <c r="B317" t="s">
        <v>427</v>
      </c>
      <c r="C317">
        <v>569</v>
      </c>
      <c r="D317" s="4">
        <v>2507</v>
      </c>
      <c r="E317" s="4">
        <v>2508</v>
      </c>
      <c r="F317">
        <v>967</v>
      </c>
      <c r="G317">
        <v>976</v>
      </c>
    </row>
    <row r="318" spans="1:7" x14ac:dyDescent="0.25">
      <c r="A318">
        <v>316</v>
      </c>
      <c r="B318" t="s">
        <v>428</v>
      </c>
      <c r="C318">
        <v>792</v>
      </c>
      <c r="D318" s="4">
        <v>20273</v>
      </c>
      <c r="E318" s="4">
        <v>23625</v>
      </c>
      <c r="F318">
        <v>9428</v>
      </c>
      <c r="G318">
        <v>10703</v>
      </c>
    </row>
    <row r="319" spans="1:7" x14ac:dyDescent="0.25">
      <c r="A319">
        <v>317</v>
      </c>
      <c r="B319" t="s">
        <v>429</v>
      </c>
      <c r="C319">
        <v>629</v>
      </c>
      <c r="D319" s="4">
        <v>2461</v>
      </c>
      <c r="E319" s="4">
        <v>2630</v>
      </c>
      <c r="F319">
        <v>891</v>
      </c>
      <c r="G319">
        <v>907</v>
      </c>
    </row>
    <row r="320" spans="1:7" x14ac:dyDescent="0.25">
      <c r="A320">
        <v>318</v>
      </c>
      <c r="B320" t="s">
        <v>430</v>
      </c>
      <c r="C320">
        <v>740</v>
      </c>
      <c r="D320" s="4">
        <v>18173</v>
      </c>
      <c r="E320" s="4">
        <v>19892</v>
      </c>
      <c r="F320">
        <v>8766</v>
      </c>
      <c r="G320">
        <v>9609</v>
      </c>
    </row>
    <row r="321" spans="1:7" x14ac:dyDescent="0.25">
      <c r="A321">
        <v>319</v>
      </c>
      <c r="B321" t="s">
        <v>431</v>
      </c>
      <c r="C321">
        <v>727</v>
      </c>
      <c r="D321" s="4">
        <v>13962</v>
      </c>
      <c r="E321" s="4">
        <v>14849</v>
      </c>
      <c r="F321">
        <v>6088</v>
      </c>
      <c r="G321">
        <v>6468</v>
      </c>
    </row>
    <row r="322" spans="1:7" x14ac:dyDescent="0.25">
      <c r="A322">
        <v>320</v>
      </c>
      <c r="B322" t="s">
        <v>432</v>
      </c>
      <c r="C322">
        <v>561</v>
      </c>
      <c r="D322" s="4">
        <v>2623</v>
      </c>
      <c r="E322" s="4">
        <v>2515</v>
      </c>
      <c r="F322">
        <v>942</v>
      </c>
      <c r="G322">
        <v>1005</v>
      </c>
    </row>
    <row r="323" spans="1:7" x14ac:dyDescent="0.25">
      <c r="A323">
        <v>321</v>
      </c>
      <c r="B323" t="s">
        <v>433</v>
      </c>
      <c r="C323">
        <v>555</v>
      </c>
      <c r="D323" s="4">
        <v>1741</v>
      </c>
      <c r="E323" s="4">
        <v>1593</v>
      </c>
      <c r="F323">
        <v>666</v>
      </c>
      <c r="G323">
        <v>610</v>
      </c>
    </row>
    <row r="324" spans="1:7" x14ac:dyDescent="0.25">
      <c r="A324">
        <v>322</v>
      </c>
      <c r="B324" t="s">
        <v>434</v>
      </c>
      <c r="C324">
        <v>523</v>
      </c>
      <c r="D324" s="4">
        <v>2197</v>
      </c>
      <c r="E324" s="4">
        <v>2159</v>
      </c>
      <c r="F324">
        <v>936</v>
      </c>
      <c r="G324">
        <v>876</v>
      </c>
    </row>
    <row r="325" spans="1:7" x14ac:dyDescent="0.25">
      <c r="A325">
        <v>323</v>
      </c>
      <c r="B325" t="s">
        <v>435</v>
      </c>
      <c r="C325">
        <v>378</v>
      </c>
      <c r="D325" s="4">
        <v>1485</v>
      </c>
      <c r="E325" s="4">
        <v>1389</v>
      </c>
      <c r="F325">
        <v>663</v>
      </c>
      <c r="G325">
        <v>610</v>
      </c>
    </row>
    <row r="326" spans="1:7" x14ac:dyDescent="0.25">
      <c r="A326">
        <v>324</v>
      </c>
      <c r="B326" t="s">
        <v>436</v>
      </c>
      <c r="C326">
        <v>393</v>
      </c>
      <c r="D326" s="4">
        <v>526</v>
      </c>
      <c r="E326" s="4">
        <v>469</v>
      </c>
      <c r="F326">
        <v>226</v>
      </c>
      <c r="G326">
        <v>193</v>
      </c>
    </row>
    <row r="327" spans="1:7" x14ac:dyDescent="0.25">
      <c r="A327">
        <v>325</v>
      </c>
      <c r="B327" t="s">
        <v>437</v>
      </c>
      <c r="C327">
        <v>405</v>
      </c>
      <c r="D327" s="4">
        <v>933</v>
      </c>
      <c r="E327" s="4">
        <v>872</v>
      </c>
      <c r="F327">
        <v>415</v>
      </c>
      <c r="G327">
        <v>380</v>
      </c>
    </row>
    <row r="328" spans="1:7" x14ac:dyDescent="0.25">
      <c r="A328">
        <v>326</v>
      </c>
      <c r="B328" t="s">
        <v>438</v>
      </c>
      <c r="C328">
        <v>550</v>
      </c>
      <c r="D328" s="4">
        <v>2387</v>
      </c>
      <c r="E328" s="4">
        <v>2467</v>
      </c>
      <c r="F328">
        <v>1150</v>
      </c>
      <c r="G328">
        <v>1152</v>
      </c>
    </row>
    <row r="329" spans="1:7" x14ac:dyDescent="0.25">
      <c r="A329">
        <v>327</v>
      </c>
      <c r="B329" t="s">
        <v>439</v>
      </c>
      <c r="C329">
        <v>509</v>
      </c>
      <c r="D329" s="4">
        <v>1266</v>
      </c>
      <c r="E329" s="4">
        <v>1264</v>
      </c>
      <c r="F329">
        <v>502</v>
      </c>
      <c r="G329">
        <v>517</v>
      </c>
    </row>
    <row r="330" spans="1:7" x14ac:dyDescent="0.25">
      <c r="A330">
        <v>328</v>
      </c>
      <c r="B330" t="s">
        <v>440</v>
      </c>
      <c r="C330">
        <v>614</v>
      </c>
      <c r="D330" s="4">
        <v>3505</v>
      </c>
      <c r="E330" s="4">
        <v>3840</v>
      </c>
      <c r="F330">
        <v>1286</v>
      </c>
      <c r="G330">
        <v>1509</v>
      </c>
    </row>
    <row r="331" spans="1:7" x14ac:dyDescent="0.25">
      <c r="A331">
        <v>329</v>
      </c>
      <c r="B331" t="s">
        <v>441</v>
      </c>
      <c r="C331">
        <v>467</v>
      </c>
      <c r="D331" s="4">
        <v>712</v>
      </c>
      <c r="E331" s="4">
        <v>628</v>
      </c>
      <c r="F331">
        <v>231</v>
      </c>
      <c r="G331">
        <v>226</v>
      </c>
    </row>
    <row r="332" spans="1:7" x14ac:dyDescent="0.25">
      <c r="A332">
        <v>330</v>
      </c>
      <c r="B332" t="s">
        <v>442</v>
      </c>
      <c r="C332">
        <v>373</v>
      </c>
      <c r="D332" s="4">
        <v>1168</v>
      </c>
      <c r="E332" s="4">
        <v>1090</v>
      </c>
      <c r="F332">
        <v>437</v>
      </c>
      <c r="G332">
        <v>524</v>
      </c>
    </row>
    <row r="333" spans="1:7" x14ac:dyDescent="0.25">
      <c r="A333">
        <v>331</v>
      </c>
      <c r="B333" t="s">
        <v>443</v>
      </c>
      <c r="C333">
        <v>598</v>
      </c>
      <c r="D333" s="4">
        <v>4019</v>
      </c>
      <c r="E333" s="4">
        <v>4418</v>
      </c>
      <c r="F333">
        <v>2212</v>
      </c>
      <c r="G333">
        <v>2516</v>
      </c>
    </row>
    <row r="334" spans="1:7" x14ac:dyDescent="0.25">
      <c r="A334">
        <v>332</v>
      </c>
      <c r="B334" t="s">
        <v>444</v>
      </c>
      <c r="C334">
        <v>534</v>
      </c>
      <c r="D334" s="4">
        <v>5073</v>
      </c>
      <c r="E334" s="4">
        <v>5138</v>
      </c>
      <c r="F334">
        <v>1901</v>
      </c>
      <c r="G334">
        <v>1993</v>
      </c>
    </row>
    <row r="335" spans="1:7" x14ac:dyDescent="0.25">
      <c r="A335">
        <v>333</v>
      </c>
      <c r="B335" t="s">
        <v>445</v>
      </c>
      <c r="C335">
        <v>375</v>
      </c>
      <c r="D335" s="4">
        <v>583</v>
      </c>
      <c r="E335" s="4">
        <v>584</v>
      </c>
      <c r="F335">
        <v>253</v>
      </c>
      <c r="G335">
        <v>235</v>
      </c>
    </row>
    <row r="336" spans="1:7" x14ac:dyDescent="0.25">
      <c r="A336">
        <v>334</v>
      </c>
      <c r="B336" t="s">
        <v>446</v>
      </c>
      <c r="C336">
        <v>657</v>
      </c>
      <c r="D336" s="4">
        <v>6794</v>
      </c>
      <c r="E336" s="4">
        <v>6800</v>
      </c>
      <c r="F336">
        <v>2192</v>
      </c>
      <c r="G336">
        <v>2215</v>
      </c>
    </row>
    <row r="337" spans="1:7" x14ac:dyDescent="0.25">
      <c r="A337">
        <v>335</v>
      </c>
      <c r="B337" t="s">
        <v>447</v>
      </c>
      <c r="C337">
        <v>583</v>
      </c>
      <c r="D337" s="3">
        <v>9850</v>
      </c>
      <c r="E337" s="3">
        <v>10108</v>
      </c>
      <c r="F337" s="3">
        <v>4266</v>
      </c>
      <c r="G337" s="3">
        <v>4169</v>
      </c>
    </row>
    <row r="338" spans="1:7" x14ac:dyDescent="0.25">
      <c r="A338">
        <v>336</v>
      </c>
      <c r="B338" t="s">
        <v>286</v>
      </c>
      <c r="C338">
        <v>795</v>
      </c>
      <c r="D338" s="4">
        <v>45575</v>
      </c>
      <c r="E338" s="4">
        <v>51022</v>
      </c>
      <c r="F338">
        <v>25796</v>
      </c>
      <c r="G338">
        <v>27919</v>
      </c>
    </row>
    <row r="339" spans="1:7" x14ac:dyDescent="0.25">
      <c r="A339">
        <v>337</v>
      </c>
      <c r="B339" t="s">
        <v>287</v>
      </c>
      <c r="C339">
        <v>708</v>
      </c>
      <c r="D339" s="4">
        <v>18301</v>
      </c>
      <c r="E339" s="4">
        <v>18756</v>
      </c>
      <c r="F339">
        <v>8824</v>
      </c>
      <c r="G339">
        <v>9231</v>
      </c>
    </row>
    <row r="340" spans="1:7" x14ac:dyDescent="0.25">
      <c r="A340">
        <v>338</v>
      </c>
      <c r="B340" t="s">
        <v>288</v>
      </c>
      <c r="C340">
        <v>400</v>
      </c>
      <c r="D340" s="4">
        <v>1692</v>
      </c>
      <c r="E340" s="4">
        <v>1473</v>
      </c>
      <c r="F340">
        <v>655</v>
      </c>
      <c r="G340">
        <v>476</v>
      </c>
    </row>
    <row r="341" spans="1:7" x14ac:dyDescent="0.25">
      <c r="A341">
        <v>339</v>
      </c>
      <c r="B341" t="s">
        <v>289</v>
      </c>
      <c r="C341">
        <v>509</v>
      </c>
      <c r="D341" s="4">
        <v>2047</v>
      </c>
      <c r="E341" s="4">
        <v>2047</v>
      </c>
      <c r="F341">
        <v>893</v>
      </c>
      <c r="G341">
        <v>844</v>
      </c>
    </row>
    <row r="342" spans="1:7" x14ac:dyDescent="0.25">
      <c r="A342">
        <v>340</v>
      </c>
      <c r="B342" t="s">
        <v>290</v>
      </c>
      <c r="C342">
        <v>622</v>
      </c>
      <c r="D342" s="4">
        <v>7548</v>
      </c>
      <c r="E342" s="4">
        <v>7956</v>
      </c>
      <c r="F342">
        <v>3567</v>
      </c>
      <c r="G342">
        <v>3711</v>
      </c>
    </row>
    <row r="343" spans="1:7" x14ac:dyDescent="0.25">
      <c r="A343">
        <v>341</v>
      </c>
      <c r="B343" t="s">
        <v>291</v>
      </c>
      <c r="C343">
        <v>389</v>
      </c>
      <c r="D343" s="4">
        <v>1299</v>
      </c>
      <c r="E343" s="4">
        <v>1234</v>
      </c>
      <c r="F343">
        <v>489</v>
      </c>
      <c r="G343">
        <v>442</v>
      </c>
    </row>
    <row r="344" spans="1:7" x14ac:dyDescent="0.25">
      <c r="A344">
        <v>342</v>
      </c>
      <c r="B344" t="s">
        <v>292</v>
      </c>
      <c r="C344">
        <v>362</v>
      </c>
      <c r="D344" s="4">
        <v>504</v>
      </c>
      <c r="E344" s="4">
        <v>528</v>
      </c>
      <c r="F344">
        <v>188</v>
      </c>
      <c r="G344">
        <v>193</v>
      </c>
    </row>
    <row r="345" spans="1:7" x14ac:dyDescent="0.25">
      <c r="A345">
        <v>343</v>
      </c>
      <c r="B345" t="s">
        <v>293</v>
      </c>
      <c r="C345">
        <v>468</v>
      </c>
      <c r="D345" s="4">
        <v>1682</v>
      </c>
      <c r="E345" s="4">
        <v>1788</v>
      </c>
      <c r="F345">
        <v>828</v>
      </c>
      <c r="G345">
        <v>838</v>
      </c>
    </row>
    <row r="346" spans="1:7" x14ac:dyDescent="0.25">
      <c r="A346">
        <v>344</v>
      </c>
      <c r="B346" t="s">
        <v>294</v>
      </c>
      <c r="C346">
        <v>648</v>
      </c>
      <c r="D346" s="4">
        <v>7225</v>
      </c>
      <c r="E346" s="4">
        <v>7428</v>
      </c>
      <c r="F346">
        <v>3573</v>
      </c>
      <c r="G346">
        <v>3916</v>
      </c>
    </row>
    <row r="347" spans="1:7" x14ac:dyDescent="0.25">
      <c r="A347">
        <v>345</v>
      </c>
      <c r="B347" t="s">
        <v>295</v>
      </c>
      <c r="C347">
        <v>547</v>
      </c>
      <c r="D347" s="4">
        <v>2123</v>
      </c>
      <c r="E347" s="4">
        <v>2278</v>
      </c>
      <c r="F347">
        <v>722</v>
      </c>
      <c r="G347">
        <v>644</v>
      </c>
    </row>
    <row r="348" spans="1:7" x14ac:dyDescent="0.25">
      <c r="A348">
        <v>346</v>
      </c>
      <c r="B348" t="s">
        <v>296</v>
      </c>
      <c r="C348">
        <v>699</v>
      </c>
      <c r="D348" s="4">
        <v>13571</v>
      </c>
      <c r="E348" s="4">
        <v>13465</v>
      </c>
      <c r="F348">
        <v>6579</v>
      </c>
      <c r="G348">
        <v>6794</v>
      </c>
    </row>
    <row r="349" spans="1:7" x14ac:dyDescent="0.25">
      <c r="A349">
        <v>347</v>
      </c>
      <c r="B349" t="s">
        <v>297</v>
      </c>
      <c r="C349">
        <v>487</v>
      </c>
      <c r="D349" s="4">
        <v>1540</v>
      </c>
      <c r="E349" s="4">
        <v>1469</v>
      </c>
      <c r="F349">
        <v>554</v>
      </c>
      <c r="G349">
        <v>541</v>
      </c>
    </row>
    <row r="350" spans="1:7" x14ac:dyDescent="0.25">
      <c r="A350">
        <v>348</v>
      </c>
      <c r="B350" t="s">
        <v>298</v>
      </c>
      <c r="C350">
        <v>429</v>
      </c>
      <c r="D350" s="4">
        <v>1482</v>
      </c>
      <c r="E350" s="4">
        <v>1414</v>
      </c>
      <c r="F350">
        <v>669</v>
      </c>
      <c r="G350">
        <v>611</v>
      </c>
    </row>
    <row r="351" spans="1:7" x14ac:dyDescent="0.25">
      <c r="A351">
        <v>349</v>
      </c>
      <c r="B351" t="s">
        <v>299</v>
      </c>
      <c r="C351">
        <v>405</v>
      </c>
      <c r="D351" s="4">
        <v>1489</v>
      </c>
      <c r="E351" s="4">
        <v>1410</v>
      </c>
      <c r="F351">
        <v>570</v>
      </c>
      <c r="G351">
        <v>527</v>
      </c>
    </row>
    <row r="352" spans="1:7" x14ac:dyDescent="0.25">
      <c r="A352">
        <v>350</v>
      </c>
      <c r="B352" t="s">
        <v>300</v>
      </c>
      <c r="C352">
        <v>501</v>
      </c>
      <c r="D352" s="4">
        <v>1776</v>
      </c>
      <c r="E352" s="4">
        <v>1837</v>
      </c>
      <c r="F352">
        <v>836</v>
      </c>
      <c r="G352">
        <v>849</v>
      </c>
    </row>
    <row r="353" spans="1:7" x14ac:dyDescent="0.25">
      <c r="A353">
        <v>351</v>
      </c>
      <c r="B353" t="s">
        <v>301</v>
      </c>
      <c r="C353">
        <v>570</v>
      </c>
      <c r="D353" s="4">
        <v>4510</v>
      </c>
      <c r="E353" s="4">
        <v>4524</v>
      </c>
      <c r="F353">
        <v>1496</v>
      </c>
      <c r="G353">
        <v>1732</v>
      </c>
    </row>
    <row r="354" spans="1:7" x14ac:dyDescent="0.25">
      <c r="A354">
        <v>352</v>
      </c>
      <c r="B354" t="s">
        <v>302</v>
      </c>
      <c r="C354">
        <v>711</v>
      </c>
      <c r="D354" s="4">
        <v>25190</v>
      </c>
      <c r="E354" s="4">
        <v>26101</v>
      </c>
      <c r="F354">
        <v>11666</v>
      </c>
      <c r="G354">
        <v>12906</v>
      </c>
    </row>
    <row r="355" spans="1:7" x14ac:dyDescent="0.25">
      <c r="A355">
        <v>353</v>
      </c>
      <c r="B355" t="s">
        <v>303</v>
      </c>
      <c r="C355">
        <v>325</v>
      </c>
      <c r="D355" s="4">
        <v>1970</v>
      </c>
      <c r="E355" s="4">
        <v>1920</v>
      </c>
      <c r="F355">
        <v>843</v>
      </c>
      <c r="G355">
        <v>858</v>
      </c>
    </row>
    <row r="356" spans="1:7" x14ac:dyDescent="0.25">
      <c r="A356">
        <v>354</v>
      </c>
      <c r="B356" t="s">
        <v>304</v>
      </c>
      <c r="C356">
        <v>338</v>
      </c>
      <c r="D356" s="4">
        <v>446</v>
      </c>
      <c r="E356" s="4">
        <v>465</v>
      </c>
      <c r="F356">
        <v>207</v>
      </c>
      <c r="G356">
        <v>221</v>
      </c>
    </row>
    <row r="357" spans="1:7" x14ac:dyDescent="0.25">
      <c r="A357">
        <v>355</v>
      </c>
      <c r="B357" t="s">
        <v>305</v>
      </c>
      <c r="C357">
        <v>328</v>
      </c>
      <c r="D357" s="4">
        <v>1343</v>
      </c>
      <c r="E357" s="4">
        <v>1267</v>
      </c>
      <c r="F357">
        <v>602</v>
      </c>
      <c r="G357">
        <v>507</v>
      </c>
    </row>
    <row r="358" spans="1:7" x14ac:dyDescent="0.25">
      <c r="A358">
        <v>356</v>
      </c>
      <c r="B358" t="s">
        <v>306</v>
      </c>
      <c r="C358">
        <v>487</v>
      </c>
      <c r="D358" s="4">
        <v>6663</v>
      </c>
      <c r="E358" s="4">
        <v>6435</v>
      </c>
      <c r="F358">
        <v>2959</v>
      </c>
      <c r="G358">
        <v>2856</v>
      </c>
    </row>
    <row r="359" spans="1:7" x14ac:dyDescent="0.25">
      <c r="A359">
        <v>357</v>
      </c>
      <c r="B359" t="s">
        <v>307</v>
      </c>
      <c r="C359">
        <v>450</v>
      </c>
      <c r="D359" s="4">
        <v>2081</v>
      </c>
      <c r="E359" s="4">
        <v>2024</v>
      </c>
      <c r="F359">
        <v>782</v>
      </c>
      <c r="G359">
        <v>803</v>
      </c>
    </row>
    <row r="360" spans="1:7" x14ac:dyDescent="0.25">
      <c r="A360">
        <v>358</v>
      </c>
      <c r="B360" t="s">
        <v>308</v>
      </c>
      <c r="C360">
        <v>415</v>
      </c>
      <c r="D360" s="4">
        <v>1148</v>
      </c>
      <c r="E360" s="4">
        <v>1043</v>
      </c>
      <c r="F360">
        <v>429</v>
      </c>
      <c r="G360">
        <v>431</v>
      </c>
    </row>
    <row r="361" spans="1:7" x14ac:dyDescent="0.25">
      <c r="A361">
        <v>359</v>
      </c>
      <c r="B361" t="s">
        <v>309</v>
      </c>
      <c r="C361">
        <v>592</v>
      </c>
      <c r="D361" s="4">
        <v>4688</v>
      </c>
      <c r="E361" s="4">
        <v>4702</v>
      </c>
      <c r="F361">
        <v>2086</v>
      </c>
      <c r="G361">
        <v>2084</v>
      </c>
    </row>
    <row r="362" spans="1:7" x14ac:dyDescent="0.25">
      <c r="A362">
        <v>360</v>
      </c>
      <c r="B362" t="s">
        <v>310</v>
      </c>
      <c r="C362">
        <v>677</v>
      </c>
      <c r="D362" s="4">
        <v>9465</v>
      </c>
      <c r="E362" s="4">
        <v>9729</v>
      </c>
      <c r="F362">
        <v>3550</v>
      </c>
      <c r="G362">
        <v>4059</v>
      </c>
    </row>
    <row r="363" spans="1:7" x14ac:dyDescent="0.25">
      <c r="A363">
        <v>361</v>
      </c>
      <c r="B363" t="s">
        <v>311</v>
      </c>
      <c r="C363">
        <v>547</v>
      </c>
      <c r="D363" s="4">
        <v>2084</v>
      </c>
      <c r="E363" s="4">
        <v>1958</v>
      </c>
      <c r="F363">
        <v>862</v>
      </c>
      <c r="G363">
        <v>898</v>
      </c>
    </row>
    <row r="364" spans="1:7" x14ac:dyDescent="0.25">
      <c r="A364">
        <v>362</v>
      </c>
      <c r="B364" t="s">
        <v>312</v>
      </c>
      <c r="C364">
        <v>403</v>
      </c>
      <c r="D364" s="4">
        <v>2680</v>
      </c>
      <c r="E364" s="4">
        <v>2543</v>
      </c>
      <c r="F364">
        <v>1024</v>
      </c>
      <c r="G364">
        <v>1136</v>
      </c>
    </row>
    <row r="365" spans="1:7" x14ac:dyDescent="0.25">
      <c r="A365">
        <v>363</v>
      </c>
      <c r="B365" t="s">
        <v>313</v>
      </c>
      <c r="C365">
        <v>415</v>
      </c>
      <c r="D365" s="4">
        <v>1771</v>
      </c>
      <c r="E365" s="4">
        <v>1810</v>
      </c>
      <c r="F365">
        <v>773</v>
      </c>
      <c r="G365">
        <v>803</v>
      </c>
    </row>
    <row r="366" spans="1:7" x14ac:dyDescent="0.25">
      <c r="A366">
        <v>364</v>
      </c>
      <c r="B366" t="s">
        <v>314</v>
      </c>
      <c r="C366">
        <v>408</v>
      </c>
      <c r="D366" s="4">
        <v>2052</v>
      </c>
      <c r="E366" s="4">
        <v>1960</v>
      </c>
      <c r="F366">
        <v>815</v>
      </c>
      <c r="G366">
        <v>760</v>
      </c>
    </row>
    <row r="367" spans="1:7" x14ac:dyDescent="0.25">
      <c r="A367">
        <v>365</v>
      </c>
      <c r="B367" t="s">
        <v>315</v>
      </c>
      <c r="C367">
        <v>514</v>
      </c>
      <c r="D367" s="4">
        <v>2257</v>
      </c>
      <c r="E367" s="4">
        <v>2134</v>
      </c>
      <c r="F367">
        <v>933</v>
      </c>
      <c r="G367">
        <v>885</v>
      </c>
    </row>
    <row r="368" spans="1:7" x14ac:dyDescent="0.25">
      <c r="A368">
        <v>366</v>
      </c>
      <c r="B368" t="s">
        <v>316</v>
      </c>
      <c r="C368">
        <v>494</v>
      </c>
      <c r="D368" s="4">
        <v>1352</v>
      </c>
      <c r="E368" s="4">
        <v>1252</v>
      </c>
      <c r="F368">
        <v>458</v>
      </c>
      <c r="G368">
        <v>466</v>
      </c>
    </row>
    <row r="369" spans="1:7" x14ac:dyDescent="0.25">
      <c r="A369">
        <v>367</v>
      </c>
      <c r="B369" t="s">
        <v>317</v>
      </c>
      <c r="C369">
        <v>534</v>
      </c>
      <c r="D369" s="4">
        <v>1361</v>
      </c>
      <c r="E369" s="4">
        <v>1402</v>
      </c>
      <c r="F369">
        <v>654</v>
      </c>
      <c r="G369">
        <v>624</v>
      </c>
    </row>
    <row r="370" spans="1:7" x14ac:dyDescent="0.25">
      <c r="A370">
        <v>368</v>
      </c>
      <c r="B370" t="s">
        <v>318</v>
      </c>
      <c r="C370">
        <v>521</v>
      </c>
      <c r="D370" s="4">
        <v>2684</v>
      </c>
      <c r="E370" s="4">
        <v>2554</v>
      </c>
      <c r="F370">
        <v>857</v>
      </c>
      <c r="G370">
        <v>722</v>
      </c>
    </row>
    <row r="371" spans="1:7" x14ac:dyDescent="0.25">
      <c r="A371">
        <v>369</v>
      </c>
      <c r="B371" t="s">
        <v>319</v>
      </c>
      <c r="C371">
        <v>373</v>
      </c>
      <c r="D371" s="4">
        <v>591</v>
      </c>
      <c r="E371" s="4">
        <v>535</v>
      </c>
      <c r="F371">
        <v>309</v>
      </c>
      <c r="G371">
        <v>239</v>
      </c>
    </row>
    <row r="372" spans="1:7" x14ac:dyDescent="0.25">
      <c r="A372">
        <v>370</v>
      </c>
      <c r="B372" t="s">
        <v>320</v>
      </c>
      <c r="C372">
        <v>386</v>
      </c>
      <c r="D372" s="4">
        <v>748</v>
      </c>
      <c r="E372" s="4">
        <v>744</v>
      </c>
      <c r="F372">
        <v>349</v>
      </c>
      <c r="G372">
        <v>350</v>
      </c>
    </row>
    <row r="373" spans="1:7" x14ac:dyDescent="0.25">
      <c r="A373">
        <v>371</v>
      </c>
      <c r="B373" t="s">
        <v>321</v>
      </c>
      <c r="C373">
        <v>513</v>
      </c>
      <c r="D373" s="4">
        <v>1458</v>
      </c>
      <c r="E373" s="4">
        <v>1349</v>
      </c>
      <c r="F373">
        <v>618</v>
      </c>
      <c r="G373">
        <v>562</v>
      </c>
    </row>
    <row r="374" spans="1:7" x14ac:dyDescent="0.25">
      <c r="A374">
        <v>372</v>
      </c>
      <c r="B374" t="s">
        <v>322</v>
      </c>
      <c r="C374">
        <v>633</v>
      </c>
      <c r="D374" s="4">
        <v>10745</v>
      </c>
      <c r="E374" s="4">
        <v>11294</v>
      </c>
      <c r="F374">
        <v>4667</v>
      </c>
      <c r="G374">
        <v>5218</v>
      </c>
    </row>
    <row r="375" spans="1:7" x14ac:dyDescent="0.25">
      <c r="A375">
        <v>373</v>
      </c>
      <c r="B375" t="s">
        <v>323</v>
      </c>
      <c r="C375">
        <v>645</v>
      </c>
      <c r="D375" s="4">
        <v>8992</v>
      </c>
      <c r="E375" s="4">
        <v>9444</v>
      </c>
      <c r="F375">
        <v>4167</v>
      </c>
      <c r="G375">
        <v>4416</v>
      </c>
    </row>
    <row r="376" spans="1:7" x14ac:dyDescent="0.25">
      <c r="A376">
        <v>374</v>
      </c>
      <c r="B376" t="s">
        <v>324</v>
      </c>
      <c r="C376">
        <v>596</v>
      </c>
      <c r="D376" s="4">
        <v>7907</v>
      </c>
      <c r="E376" s="4">
        <v>8009</v>
      </c>
      <c r="F376">
        <v>3676</v>
      </c>
      <c r="G376">
        <v>3556</v>
      </c>
    </row>
    <row r="377" spans="1:7" x14ac:dyDescent="0.25">
      <c r="A377">
        <v>375</v>
      </c>
      <c r="B377" t="s">
        <v>325</v>
      </c>
      <c r="C377">
        <v>518</v>
      </c>
      <c r="D377" s="4">
        <v>2899</v>
      </c>
      <c r="E377" s="4">
        <v>2624</v>
      </c>
      <c r="F377">
        <v>1022</v>
      </c>
      <c r="G377">
        <v>934</v>
      </c>
    </row>
    <row r="378" spans="1:7" x14ac:dyDescent="0.25">
      <c r="A378">
        <v>376</v>
      </c>
      <c r="B378" t="s">
        <v>326</v>
      </c>
      <c r="C378">
        <v>594</v>
      </c>
      <c r="D378" s="4">
        <v>4486</v>
      </c>
      <c r="E378" s="4">
        <v>4580</v>
      </c>
      <c r="F378">
        <v>1923</v>
      </c>
      <c r="G378">
        <v>1942</v>
      </c>
    </row>
    <row r="379" spans="1:7" x14ac:dyDescent="0.25">
      <c r="A379">
        <v>377</v>
      </c>
      <c r="B379" t="s">
        <v>327</v>
      </c>
      <c r="C379">
        <v>679</v>
      </c>
      <c r="D379" s="4">
        <v>9703</v>
      </c>
      <c r="E379" s="4">
        <v>10378</v>
      </c>
      <c r="F379">
        <v>5053</v>
      </c>
      <c r="G379">
        <v>5009</v>
      </c>
    </row>
    <row r="380" spans="1:7" x14ac:dyDescent="0.25">
      <c r="A380">
        <v>378</v>
      </c>
      <c r="B380" t="s">
        <v>328</v>
      </c>
      <c r="C380">
        <v>528</v>
      </c>
      <c r="D380" s="4">
        <v>5152</v>
      </c>
      <c r="E380" s="4">
        <v>4908</v>
      </c>
      <c r="F380">
        <v>2469</v>
      </c>
      <c r="G380">
        <v>2010</v>
      </c>
    </row>
    <row r="381" spans="1:7" x14ac:dyDescent="0.25">
      <c r="A381">
        <v>379</v>
      </c>
      <c r="B381" t="s">
        <v>329</v>
      </c>
      <c r="C381">
        <v>436</v>
      </c>
      <c r="D381" s="4">
        <v>1156</v>
      </c>
      <c r="E381" s="4">
        <v>1073</v>
      </c>
      <c r="F381">
        <v>501</v>
      </c>
      <c r="G381">
        <v>464</v>
      </c>
    </row>
    <row r="382" spans="1:7" x14ac:dyDescent="0.25">
      <c r="A382">
        <v>380</v>
      </c>
      <c r="B382" t="s">
        <v>330</v>
      </c>
      <c r="C382">
        <v>803</v>
      </c>
      <c r="D382" s="4">
        <v>64492</v>
      </c>
      <c r="E382" s="4">
        <v>74541</v>
      </c>
      <c r="F382">
        <v>37760</v>
      </c>
      <c r="G382">
        <v>42668</v>
      </c>
    </row>
    <row r="383" spans="1:7" x14ac:dyDescent="0.25">
      <c r="A383">
        <v>381</v>
      </c>
      <c r="B383" t="s">
        <v>331</v>
      </c>
      <c r="C383">
        <v>735</v>
      </c>
      <c r="D383" s="4">
        <v>23784</v>
      </c>
      <c r="E383" s="4">
        <v>24845</v>
      </c>
      <c r="F383">
        <v>11773</v>
      </c>
      <c r="G383">
        <v>12165</v>
      </c>
    </row>
    <row r="384" spans="1:7" x14ac:dyDescent="0.25">
      <c r="A384">
        <v>382</v>
      </c>
      <c r="B384" t="s">
        <v>332</v>
      </c>
      <c r="C384">
        <v>584</v>
      </c>
      <c r="D384" s="4">
        <v>3048</v>
      </c>
      <c r="E384" s="4">
        <v>2986</v>
      </c>
      <c r="F384">
        <v>1269</v>
      </c>
      <c r="G384">
        <v>1075</v>
      </c>
    </row>
    <row r="385" spans="1:7" x14ac:dyDescent="0.25">
      <c r="A385">
        <v>383</v>
      </c>
      <c r="B385" t="s">
        <v>333</v>
      </c>
      <c r="C385">
        <v>553</v>
      </c>
      <c r="D385" s="4">
        <v>2883</v>
      </c>
      <c r="E385" s="4">
        <v>3048</v>
      </c>
      <c r="F385">
        <v>1005</v>
      </c>
      <c r="G385">
        <v>1009</v>
      </c>
    </row>
    <row r="386" spans="1:7" x14ac:dyDescent="0.25">
      <c r="A386">
        <v>384</v>
      </c>
      <c r="B386" t="s">
        <v>334</v>
      </c>
      <c r="C386">
        <v>401</v>
      </c>
      <c r="D386" s="4">
        <v>1574</v>
      </c>
      <c r="E386" s="4">
        <v>1394</v>
      </c>
      <c r="F386">
        <v>567</v>
      </c>
      <c r="G386">
        <v>540</v>
      </c>
    </row>
    <row r="387" spans="1:7" x14ac:dyDescent="0.25">
      <c r="A387">
        <v>385</v>
      </c>
      <c r="B387" t="s">
        <v>335</v>
      </c>
      <c r="C387">
        <v>478</v>
      </c>
      <c r="D387" s="4">
        <v>1226</v>
      </c>
      <c r="E387" s="4">
        <v>1121</v>
      </c>
      <c r="F387">
        <v>414</v>
      </c>
      <c r="G387">
        <v>489</v>
      </c>
    </row>
    <row r="388" spans="1:7" x14ac:dyDescent="0.25">
      <c r="A388">
        <v>386</v>
      </c>
      <c r="B388" t="s">
        <v>336</v>
      </c>
      <c r="C388">
        <v>488</v>
      </c>
      <c r="D388" s="4">
        <v>1011</v>
      </c>
      <c r="E388" s="4">
        <v>1076</v>
      </c>
      <c r="F388">
        <v>349</v>
      </c>
      <c r="G388">
        <v>362</v>
      </c>
    </row>
    <row r="389" spans="1:7" x14ac:dyDescent="0.25">
      <c r="A389">
        <v>387</v>
      </c>
      <c r="B389" t="s">
        <v>337</v>
      </c>
      <c r="C389">
        <v>577</v>
      </c>
      <c r="D389" s="4">
        <v>3920</v>
      </c>
      <c r="E389" s="4">
        <v>3994</v>
      </c>
      <c r="F389">
        <v>1806</v>
      </c>
      <c r="G389">
        <v>1900</v>
      </c>
    </row>
    <row r="390" spans="1:7" x14ac:dyDescent="0.25">
      <c r="A390">
        <v>388</v>
      </c>
      <c r="B390" t="s">
        <v>338</v>
      </c>
      <c r="C390">
        <v>544</v>
      </c>
      <c r="D390" s="4">
        <v>2232</v>
      </c>
      <c r="E390" s="4">
        <v>2220</v>
      </c>
      <c r="F390">
        <v>950</v>
      </c>
      <c r="G390">
        <v>1007</v>
      </c>
    </row>
    <row r="391" spans="1:7" x14ac:dyDescent="0.25">
      <c r="A391">
        <v>389</v>
      </c>
      <c r="B391" t="s">
        <v>339</v>
      </c>
      <c r="C391">
        <v>580</v>
      </c>
      <c r="D391" s="4">
        <v>6590</v>
      </c>
      <c r="E391" s="4">
        <v>6781</v>
      </c>
      <c r="F391">
        <v>3667</v>
      </c>
      <c r="G391">
        <v>3730</v>
      </c>
    </row>
    <row r="392" spans="1:7" x14ac:dyDescent="0.25">
      <c r="A392">
        <v>390</v>
      </c>
      <c r="B392" t="s">
        <v>340</v>
      </c>
      <c r="C392">
        <v>609</v>
      </c>
      <c r="D392" s="4">
        <v>3315</v>
      </c>
      <c r="E392" s="4">
        <v>3496</v>
      </c>
      <c r="F392">
        <v>1053</v>
      </c>
      <c r="G392">
        <v>1038</v>
      </c>
    </row>
    <row r="393" spans="1:7" x14ac:dyDescent="0.25">
      <c r="A393">
        <v>391</v>
      </c>
      <c r="B393" t="s">
        <v>341</v>
      </c>
      <c r="C393">
        <v>486</v>
      </c>
      <c r="D393" s="4">
        <v>1265</v>
      </c>
      <c r="E393" s="4">
        <v>1138</v>
      </c>
      <c r="F393">
        <v>396</v>
      </c>
      <c r="G393">
        <v>352</v>
      </c>
    </row>
    <row r="394" spans="1:7" x14ac:dyDescent="0.25">
      <c r="A394">
        <v>392</v>
      </c>
      <c r="B394" t="s">
        <v>342</v>
      </c>
      <c r="C394">
        <v>500</v>
      </c>
      <c r="D394" s="4">
        <v>1570</v>
      </c>
      <c r="E394" s="4">
        <v>1540</v>
      </c>
      <c r="F394">
        <v>529</v>
      </c>
      <c r="G394">
        <v>436</v>
      </c>
    </row>
    <row r="395" spans="1:7" x14ac:dyDescent="0.25">
      <c r="A395">
        <v>393</v>
      </c>
      <c r="B395" t="s">
        <v>343</v>
      </c>
      <c r="C395">
        <v>403</v>
      </c>
      <c r="D395" s="4">
        <v>978</v>
      </c>
      <c r="E395" s="4">
        <v>921</v>
      </c>
      <c r="F395">
        <v>415</v>
      </c>
      <c r="G395">
        <v>401</v>
      </c>
    </row>
    <row r="396" spans="1:7" x14ac:dyDescent="0.25">
      <c r="A396">
        <v>394</v>
      </c>
      <c r="B396" t="s">
        <v>344</v>
      </c>
      <c r="C396">
        <v>423</v>
      </c>
      <c r="D396" s="4">
        <v>962</v>
      </c>
      <c r="E396" s="4">
        <v>914</v>
      </c>
      <c r="F396">
        <v>401</v>
      </c>
      <c r="G396">
        <v>455</v>
      </c>
    </row>
    <row r="397" spans="1:7" x14ac:dyDescent="0.25">
      <c r="A397">
        <v>395</v>
      </c>
      <c r="B397" t="s">
        <v>345</v>
      </c>
      <c r="C397">
        <v>633</v>
      </c>
      <c r="D397" s="4">
        <v>11027</v>
      </c>
      <c r="E397" s="4">
        <v>11697</v>
      </c>
      <c r="F397">
        <v>5412</v>
      </c>
      <c r="G397">
        <v>6146</v>
      </c>
    </row>
    <row r="398" spans="1:7" x14ac:dyDescent="0.25">
      <c r="A398">
        <v>396</v>
      </c>
      <c r="B398" t="s">
        <v>346</v>
      </c>
      <c r="C398">
        <v>538</v>
      </c>
      <c r="D398" s="4">
        <v>5569</v>
      </c>
      <c r="E398" s="4">
        <v>5685</v>
      </c>
      <c r="F398">
        <v>2257</v>
      </c>
      <c r="G398">
        <v>2379</v>
      </c>
    </row>
    <row r="399" spans="1:7" x14ac:dyDescent="0.25">
      <c r="A399">
        <v>397</v>
      </c>
      <c r="B399" t="s">
        <v>347</v>
      </c>
      <c r="C399">
        <v>435</v>
      </c>
      <c r="D399" s="4">
        <v>2344</v>
      </c>
      <c r="E399" s="4">
        <v>2273</v>
      </c>
      <c r="F399">
        <v>939</v>
      </c>
      <c r="G399">
        <v>914</v>
      </c>
    </row>
    <row r="400" spans="1:7" x14ac:dyDescent="0.25">
      <c r="A400">
        <v>398</v>
      </c>
      <c r="B400" t="s">
        <v>348</v>
      </c>
      <c r="C400">
        <v>462</v>
      </c>
      <c r="D400" s="4">
        <v>3199</v>
      </c>
      <c r="E400" s="4">
        <v>2876</v>
      </c>
      <c r="F400">
        <v>1223</v>
      </c>
      <c r="G400">
        <v>1112</v>
      </c>
    </row>
    <row r="401" spans="1:7" x14ac:dyDescent="0.25">
      <c r="A401">
        <v>399</v>
      </c>
      <c r="B401" t="s">
        <v>349</v>
      </c>
      <c r="C401">
        <v>479</v>
      </c>
      <c r="D401" s="4">
        <v>1911</v>
      </c>
      <c r="E401" s="4">
        <v>1890</v>
      </c>
      <c r="F401">
        <v>669</v>
      </c>
      <c r="G401">
        <v>720</v>
      </c>
    </row>
    <row r="402" spans="1:7" x14ac:dyDescent="0.25">
      <c r="A402">
        <v>400</v>
      </c>
      <c r="B402" t="s">
        <v>350</v>
      </c>
      <c r="C402">
        <v>434</v>
      </c>
      <c r="D402" s="4">
        <v>2220</v>
      </c>
      <c r="E402" s="4">
        <v>2132</v>
      </c>
      <c r="F402">
        <v>710</v>
      </c>
      <c r="G402">
        <v>747</v>
      </c>
    </row>
    <row r="403" spans="1:7" x14ac:dyDescent="0.25">
      <c r="A403">
        <v>401</v>
      </c>
      <c r="B403" t="s">
        <v>351</v>
      </c>
      <c r="C403">
        <v>560</v>
      </c>
      <c r="D403" s="4">
        <v>2966</v>
      </c>
      <c r="E403" s="4">
        <v>2912</v>
      </c>
      <c r="F403">
        <v>1221</v>
      </c>
      <c r="G403">
        <v>1278</v>
      </c>
    </row>
    <row r="404" spans="1:7" x14ac:dyDescent="0.25">
      <c r="A404">
        <v>402</v>
      </c>
      <c r="B404" t="s">
        <v>352</v>
      </c>
      <c r="C404">
        <v>583</v>
      </c>
      <c r="D404" s="4">
        <v>4699</v>
      </c>
      <c r="E404" s="4">
        <v>4919</v>
      </c>
      <c r="F404">
        <v>2152</v>
      </c>
      <c r="G404">
        <v>2091</v>
      </c>
    </row>
    <row r="405" spans="1:7" x14ac:dyDescent="0.25">
      <c r="A405">
        <v>403</v>
      </c>
      <c r="B405" t="s">
        <v>353</v>
      </c>
      <c r="C405">
        <v>415</v>
      </c>
      <c r="D405" s="4">
        <v>1351</v>
      </c>
      <c r="E405" s="4">
        <v>1233</v>
      </c>
      <c r="F405">
        <v>536</v>
      </c>
      <c r="G405">
        <v>450</v>
      </c>
    </row>
    <row r="406" spans="1:7" x14ac:dyDescent="0.25">
      <c r="A406">
        <v>404</v>
      </c>
      <c r="B406" t="s">
        <v>354</v>
      </c>
      <c r="C406">
        <v>519</v>
      </c>
      <c r="D406" s="4">
        <v>2286</v>
      </c>
      <c r="E406" s="4">
        <v>2104</v>
      </c>
      <c r="F406">
        <v>931</v>
      </c>
      <c r="G406">
        <v>917</v>
      </c>
    </row>
    <row r="407" spans="1:7" x14ac:dyDescent="0.25">
      <c r="A407">
        <v>405</v>
      </c>
      <c r="B407" t="s">
        <v>355</v>
      </c>
      <c r="C407">
        <v>635</v>
      </c>
      <c r="D407" s="4">
        <v>6124</v>
      </c>
      <c r="E407" s="4">
        <v>6154</v>
      </c>
      <c r="F407">
        <v>3155</v>
      </c>
      <c r="G407">
        <v>3008</v>
      </c>
    </row>
    <row r="408" spans="1:7" x14ac:dyDescent="0.25">
      <c r="A408">
        <v>406</v>
      </c>
      <c r="B408" t="s">
        <v>356</v>
      </c>
      <c r="C408">
        <v>696</v>
      </c>
      <c r="D408" s="4">
        <v>9391</v>
      </c>
      <c r="E408" s="4">
        <v>10527</v>
      </c>
      <c r="F408">
        <v>5592</v>
      </c>
      <c r="G408">
        <v>5737</v>
      </c>
    </row>
    <row r="409" spans="1:7" x14ac:dyDescent="0.25">
      <c r="A409">
        <v>407</v>
      </c>
      <c r="B409" t="s">
        <v>357</v>
      </c>
      <c r="C409">
        <v>469</v>
      </c>
      <c r="D409" s="4">
        <v>2965</v>
      </c>
      <c r="E409" s="4">
        <v>2938</v>
      </c>
      <c r="F409">
        <v>1355</v>
      </c>
      <c r="G409">
        <v>1266</v>
      </c>
    </row>
    <row r="410" spans="1:7" x14ac:dyDescent="0.25">
      <c r="A410">
        <v>408</v>
      </c>
      <c r="B410" t="s">
        <v>358</v>
      </c>
      <c r="C410">
        <v>719</v>
      </c>
      <c r="D410" s="4">
        <v>18090</v>
      </c>
      <c r="E410" s="4">
        <v>20446</v>
      </c>
      <c r="F410">
        <v>9021</v>
      </c>
      <c r="G410">
        <v>10307</v>
      </c>
    </row>
    <row r="411" spans="1:7" x14ac:dyDescent="0.25">
      <c r="A411">
        <v>409</v>
      </c>
      <c r="B411" t="s">
        <v>359</v>
      </c>
      <c r="C411">
        <v>370</v>
      </c>
      <c r="D411" s="4">
        <v>1150</v>
      </c>
      <c r="E411" s="4">
        <v>968</v>
      </c>
      <c r="F411">
        <v>435</v>
      </c>
      <c r="G411">
        <v>362</v>
      </c>
    </row>
    <row r="412" spans="1:7" x14ac:dyDescent="0.25">
      <c r="A412">
        <v>410</v>
      </c>
      <c r="B412" t="s">
        <v>360</v>
      </c>
      <c r="C412">
        <v>364</v>
      </c>
      <c r="D412" s="4">
        <v>1005</v>
      </c>
      <c r="E412" s="4">
        <v>1037</v>
      </c>
      <c r="F412">
        <v>395</v>
      </c>
      <c r="G412">
        <v>414</v>
      </c>
    </row>
    <row r="413" spans="1:7" x14ac:dyDescent="0.25">
      <c r="A413">
        <v>411</v>
      </c>
      <c r="B413" t="s">
        <v>361</v>
      </c>
      <c r="C413">
        <v>450</v>
      </c>
      <c r="D413" s="4">
        <v>1092</v>
      </c>
      <c r="E413" s="4">
        <v>1027</v>
      </c>
      <c r="F413">
        <v>350</v>
      </c>
      <c r="G413">
        <v>402</v>
      </c>
    </row>
    <row r="414" spans="1:7" x14ac:dyDescent="0.25">
      <c r="A414">
        <v>412</v>
      </c>
      <c r="B414" t="s">
        <v>362</v>
      </c>
      <c r="C414">
        <v>403</v>
      </c>
      <c r="D414" s="4">
        <v>1319</v>
      </c>
      <c r="E414" s="4">
        <v>1204</v>
      </c>
      <c r="F414">
        <v>555</v>
      </c>
      <c r="G414">
        <v>453</v>
      </c>
    </row>
    <row r="415" spans="1:7" x14ac:dyDescent="0.25">
      <c r="A415">
        <v>413</v>
      </c>
      <c r="B415" t="s">
        <v>363</v>
      </c>
      <c r="C415">
        <v>533</v>
      </c>
      <c r="D415" s="4">
        <v>3274</v>
      </c>
      <c r="E415" s="4">
        <v>3291</v>
      </c>
      <c r="F415">
        <v>1445</v>
      </c>
      <c r="G415">
        <v>1468</v>
      </c>
    </row>
    <row r="416" spans="1:7" x14ac:dyDescent="0.25">
      <c r="A416">
        <v>414</v>
      </c>
      <c r="B416" t="s">
        <v>364</v>
      </c>
      <c r="C416">
        <v>539</v>
      </c>
      <c r="D416" s="4">
        <v>4141</v>
      </c>
      <c r="E416" s="4">
        <v>3971</v>
      </c>
      <c r="F416">
        <v>1920</v>
      </c>
      <c r="G416">
        <v>1780</v>
      </c>
    </row>
    <row r="417" spans="1:7" x14ac:dyDescent="0.25">
      <c r="A417">
        <v>415</v>
      </c>
      <c r="B417" t="s">
        <v>365</v>
      </c>
      <c r="C417">
        <v>550</v>
      </c>
      <c r="D417" s="4">
        <v>2873</v>
      </c>
      <c r="E417" s="4">
        <v>2696</v>
      </c>
      <c r="F417">
        <v>1366</v>
      </c>
      <c r="G417">
        <v>1374</v>
      </c>
    </row>
    <row r="418" spans="1:7" x14ac:dyDescent="0.25">
      <c r="A418">
        <v>416</v>
      </c>
      <c r="B418" t="s">
        <v>366</v>
      </c>
      <c r="C418">
        <v>443</v>
      </c>
      <c r="D418" s="4">
        <v>1357</v>
      </c>
      <c r="E418" s="4">
        <v>1330</v>
      </c>
      <c r="F418">
        <v>585</v>
      </c>
      <c r="G418">
        <v>558</v>
      </c>
    </row>
    <row r="419" spans="1:7" x14ac:dyDescent="0.25">
      <c r="A419">
        <v>417</v>
      </c>
      <c r="B419" t="s">
        <v>367</v>
      </c>
      <c r="C419">
        <v>407</v>
      </c>
      <c r="D419" s="4">
        <v>1046</v>
      </c>
      <c r="E419" s="4">
        <v>1137</v>
      </c>
      <c r="F419">
        <v>393</v>
      </c>
      <c r="G419">
        <v>467</v>
      </c>
    </row>
    <row r="420" spans="1:7" x14ac:dyDescent="0.25">
      <c r="A420">
        <v>418</v>
      </c>
      <c r="B420" t="s">
        <v>368</v>
      </c>
      <c r="C420">
        <v>429</v>
      </c>
      <c r="D420" s="4">
        <v>1086</v>
      </c>
      <c r="E420" s="4">
        <v>991</v>
      </c>
      <c r="F420">
        <v>419</v>
      </c>
      <c r="G420">
        <v>422</v>
      </c>
    </row>
    <row r="421" spans="1:7" x14ac:dyDescent="0.25">
      <c r="A421">
        <v>419</v>
      </c>
      <c r="B421" t="s">
        <v>369</v>
      </c>
      <c r="C421">
        <v>480</v>
      </c>
      <c r="D421" s="4">
        <v>2979</v>
      </c>
      <c r="E421" s="4">
        <v>2911</v>
      </c>
      <c r="F421">
        <v>1290</v>
      </c>
      <c r="G421">
        <v>1401</v>
      </c>
    </row>
    <row r="422" spans="1:7" x14ac:dyDescent="0.25">
      <c r="A422">
        <v>420</v>
      </c>
      <c r="B422" t="s">
        <v>370</v>
      </c>
      <c r="C422">
        <v>474</v>
      </c>
      <c r="D422" s="4">
        <v>884</v>
      </c>
      <c r="E422" s="4">
        <v>951</v>
      </c>
      <c r="F422">
        <v>357</v>
      </c>
      <c r="G422">
        <v>325</v>
      </c>
    </row>
    <row r="423" spans="1:7" x14ac:dyDescent="0.25">
      <c r="A423">
        <v>421</v>
      </c>
      <c r="B423" t="s">
        <v>371</v>
      </c>
      <c r="C423">
        <v>548</v>
      </c>
      <c r="D423" s="4">
        <v>2113</v>
      </c>
      <c r="E423" s="4">
        <v>2267</v>
      </c>
      <c r="F423">
        <v>968</v>
      </c>
      <c r="G423">
        <v>1164</v>
      </c>
    </row>
    <row r="424" spans="1:7" x14ac:dyDescent="0.25">
      <c r="A424">
        <v>422</v>
      </c>
      <c r="B424" t="s">
        <v>372</v>
      </c>
      <c r="C424">
        <v>636</v>
      </c>
      <c r="D424" s="4">
        <v>9490</v>
      </c>
      <c r="E424" s="4">
        <v>10199</v>
      </c>
      <c r="F424">
        <v>4469</v>
      </c>
      <c r="G424">
        <v>5036</v>
      </c>
    </row>
    <row r="426" spans="1:7" x14ac:dyDescent="0.25">
      <c r="A426" s="24" t="s">
        <v>377</v>
      </c>
      <c r="B426" s="24"/>
      <c r="C426" s="26">
        <f t="shared" ref="C426:E426" si="0">SUM(C3:C424)</f>
        <v>269687</v>
      </c>
      <c r="D426" s="26">
        <f t="shared" si="0"/>
        <v>4681134</v>
      </c>
      <c r="E426" s="26">
        <f t="shared" si="0"/>
        <v>5258317</v>
      </c>
      <c r="F426" s="26">
        <f t="shared" ref="F426:G426" si="1">SUM(F3:F424)</f>
        <v>2371534</v>
      </c>
      <c r="G426" s="26">
        <f t="shared" si="1"/>
        <v>2575665</v>
      </c>
    </row>
    <row r="427" spans="1:7" x14ac:dyDescent="0.25">
      <c r="A427" s="24" t="s">
        <v>373</v>
      </c>
      <c r="B427" s="24"/>
      <c r="C427" s="26">
        <f t="shared" ref="C427:E427" si="2">MIN(C3:C424)</f>
        <v>295</v>
      </c>
      <c r="D427" s="26">
        <f t="shared" si="2"/>
        <v>214</v>
      </c>
      <c r="E427" s="26">
        <f t="shared" si="2"/>
        <v>201</v>
      </c>
      <c r="F427" s="26">
        <f t="shared" ref="F427:G427" si="3">MIN(F3:F424)</f>
        <v>109</v>
      </c>
      <c r="G427" s="26">
        <f t="shared" si="3"/>
        <v>94</v>
      </c>
    </row>
    <row r="428" spans="1:7" x14ac:dyDescent="0.25">
      <c r="A428" s="24" t="s">
        <v>374</v>
      </c>
      <c r="B428" s="24"/>
      <c r="C428" s="26">
        <f t="shared" ref="C428:E428" si="4">MAXA(C3:C424)</f>
        <v>1000</v>
      </c>
      <c r="D428" s="26">
        <f t="shared" si="4"/>
        <v>548617</v>
      </c>
      <c r="E428" s="26">
        <f t="shared" si="4"/>
        <v>666759</v>
      </c>
      <c r="F428" s="26">
        <f t="shared" ref="F428:G428" si="5">MAXA(F3:F424)</f>
        <v>405931</v>
      </c>
      <c r="G428" s="26">
        <f t="shared" si="5"/>
        <v>457177</v>
      </c>
    </row>
    <row r="429" spans="1:7" x14ac:dyDescent="0.25">
      <c r="A429" s="24" t="s">
        <v>375</v>
      </c>
      <c r="B429" s="24"/>
      <c r="C429" s="26">
        <f t="shared" ref="C429:E429" si="6">MEDIAN(C3:C424)</f>
        <v>629</v>
      </c>
      <c r="D429" s="26">
        <f t="shared" si="6"/>
        <v>4455</v>
      </c>
      <c r="E429" s="26">
        <f t="shared" si="6"/>
        <v>4710.5</v>
      </c>
      <c r="F429" s="26">
        <f t="shared" ref="F429:G429" si="7">MEDIAN(F3:F424)</f>
        <v>1710</v>
      </c>
      <c r="G429" s="26">
        <f t="shared" si="7"/>
        <v>1708</v>
      </c>
    </row>
    <row r="430" spans="1:7" x14ac:dyDescent="0.25">
      <c r="A430" s="24" t="s">
        <v>376</v>
      </c>
      <c r="B430" s="24"/>
      <c r="C430" s="26">
        <f t="shared" ref="C430" si="8">C428-C427</f>
        <v>705</v>
      </c>
      <c r="D430" s="26">
        <f>D428-D427</f>
        <v>548403</v>
      </c>
      <c r="E430" s="26">
        <f t="shared" ref="E430:G430" si="9">E428-E427</f>
        <v>666558</v>
      </c>
      <c r="F430" s="26">
        <f t="shared" si="9"/>
        <v>405822</v>
      </c>
      <c r="G430" s="26">
        <f t="shared" si="9"/>
        <v>457083</v>
      </c>
    </row>
    <row r="431" spans="1:7" x14ac:dyDescent="0.25">
      <c r="A431" s="24" t="s">
        <v>378</v>
      </c>
      <c r="B431" s="24"/>
      <c r="C431" s="26">
        <f t="shared" ref="C431:E431" si="10">AVERAGE(C3:C424)</f>
        <v>639.06872037914695</v>
      </c>
      <c r="D431" s="26">
        <f t="shared" si="10"/>
        <v>11092.734597156397</v>
      </c>
      <c r="E431" s="26">
        <f t="shared" si="10"/>
        <v>12460.466824644549</v>
      </c>
      <c r="F431" s="26">
        <f t="shared" ref="F431:G431" si="11">AVERAGE(F3:F424)</f>
        <v>5619.7488151658772</v>
      </c>
      <c r="G431" s="26">
        <f t="shared" si="11"/>
        <v>6103.4715639810429</v>
      </c>
    </row>
    <row r="432" spans="1:7" x14ac:dyDescent="0.25">
      <c r="A432" s="24" t="s">
        <v>379</v>
      </c>
      <c r="B432" s="24"/>
      <c r="C432" s="26">
        <f t="shared" ref="C432:E432" si="12">KURT(C3:C424)</f>
        <v>-0.67082366173876373</v>
      </c>
      <c r="D432" s="26">
        <f t="shared" si="12"/>
        <v>187.67954318339085</v>
      </c>
      <c r="E432" s="26">
        <f t="shared" si="12"/>
        <v>200.83363702018417</v>
      </c>
      <c r="F432" s="26">
        <f t="shared" ref="F432:G432" si="13">KURT(F3:F424)</f>
        <v>243.83858598995567</v>
      </c>
      <c r="G432" s="26">
        <f t="shared" si="13"/>
        <v>249.22020876184715</v>
      </c>
    </row>
    <row r="433" spans="1:7" x14ac:dyDescent="0.25">
      <c r="A433" s="24" t="s">
        <v>380</v>
      </c>
      <c r="B433" s="24"/>
      <c r="C433" s="26">
        <f t="shared" ref="C433:E433" si="14">SKEW(C3:C424)</f>
        <v>0.12268441143841054</v>
      </c>
      <c r="D433" s="26">
        <f t="shared" si="14"/>
        <v>12.267049405317234</v>
      </c>
      <c r="E433" s="26">
        <f t="shared" si="14"/>
        <v>12.753482058027654</v>
      </c>
      <c r="F433" s="26">
        <f t="shared" ref="F433:G433" si="15">SKEW(F3:F424)</f>
        <v>14.382860150880077</v>
      </c>
      <c r="G433" s="26">
        <f t="shared" si="15"/>
        <v>14.572525253696027</v>
      </c>
    </row>
    <row r="434" spans="1:7" x14ac:dyDescent="0.25">
      <c r="A434" s="24" t="s">
        <v>381</v>
      </c>
      <c r="B434" s="24"/>
      <c r="C434" s="26">
        <f t="shared" ref="C434:E434" si="16">PERCENTILE(C3:C424,0.9)</f>
        <v>844</v>
      </c>
      <c r="D434" s="26">
        <f t="shared" si="16"/>
        <v>22219.000000000015</v>
      </c>
      <c r="E434" s="26">
        <f t="shared" si="16"/>
        <v>25168.100000000013</v>
      </c>
      <c r="F434" s="26">
        <f t="shared" ref="F434:G434" si="17">PERCENTILE(F3:F424,0.9)</f>
        <v>9394.800000000012</v>
      </c>
      <c r="G434" s="26">
        <f t="shared" si="17"/>
        <v>10682.700000000006</v>
      </c>
    </row>
    <row r="435" spans="1:7" x14ac:dyDescent="0.25">
      <c r="A435" s="24" t="s">
        <v>382</v>
      </c>
      <c r="B435" s="24"/>
      <c r="C435" s="26">
        <f t="shared" ref="C435:E435" si="18">PERCENTILE(C3:C424,0.75)</f>
        <v>750.75</v>
      </c>
      <c r="D435" s="26">
        <f t="shared" si="18"/>
        <v>9733</v>
      </c>
      <c r="E435" s="26">
        <f t="shared" si="18"/>
        <v>10913.5</v>
      </c>
      <c r="F435" s="26">
        <f t="shared" ref="F435:G435" si="19">PERCENTILE(F3:F424,0.75)</f>
        <v>4031.5</v>
      </c>
      <c r="G435" s="26">
        <f t="shared" si="19"/>
        <v>4386</v>
      </c>
    </row>
    <row r="436" spans="1:7" x14ac:dyDescent="0.25">
      <c r="A436" s="24" t="s">
        <v>383</v>
      </c>
      <c r="B436" s="24"/>
      <c r="C436" s="26">
        <f t="shared" ref="C436:E436" si="20">PERCENTILE(C3:C424,0.1)</f>
        <v>443.5</v>
      </c>
      <c r="D436" s="26">
        <f t="shared" si="20"/>
        <v>1229.9000000000001</v>
      </c>
      <c r="E436" s="26">
        <f t="shared" si="20"/>
        <v>1200.4000000000001</v>
      </c>
      <c r="F436" s="26">
        <f t="shared" ref="F436:G436" si="21">PERCENTILE(F3:F424,0.1)</f>
        <v>497.4</v>
      </c>
      <c r="G436" s="26">
        <f t="shared" si="21"/>
        <v>466.1</v>
      </c>
    </row>
  </sheetData>
  <mergeCells count="2">
    <mergeCell ref="F1:G1"/>
    <mergeCell ref="D1:E1"/>
  </mergeCell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8"/>
  <sheetViews>
    <sheetView workbookViewId="0">
      <selection activeCell="A9" sqref="A9"/>
    </sheetView>
  </sheetViews>
  <sheetFormatPr baseColWidth="10" defaultRowHeight="15" x14ac:dyDescent="0.25"/>
  <sheetData>
    <row r="1" spans="1:1" x14ac:dyDescent="0.25">
      <c r="A1" t="s">
        <v>464</v>
      </c>
    </row>
    <row r="2" spans="1:1" x14ac:dyDescent="0.25">
      <c r="A2" t="s">
        <v>465</v>
      </c>
    </row>
    <row r="3" spans="1:1" x14ac:dyDescent="0.25">
      <c r="A3" t="s">
        <v>466</v>
      </c>
    </row>
    <row r="4" spans="1:1" x14ac:dyDescent="0.25">
      <c r="A4" t="s">
        <v>468</v>
      </c>
    </row>
    <row r="5" spans="1:1" x14ac:dyDescent="0.25">
      <c r="A5" t="s">
        <v>467</v>
      </c>
    </row>
    <row r="6" spans="1:1" x14ac:dyDescent="0.25">
      <c r="A6" t="s">
        <v>469</v>
      </c>
    </row>
    <row r="7" spans="1:1" x14ac:dyDescent="0.25">
      <c r="A7" t="s">
        <v>470</v>
      </c>
    </row>
    <row r="8" spans="1:1" x14ac:dyDescent="0.25">
      <c r="A8" t="s">
        <v>471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Distriktsindeks</vt:lpstr>
      <vt:lpstr>Trunkeringsgrenser</vt:lpstr>
      <vt:lpstr>Vekter</vt:lpstr>
      <vt:lpstr>Indekserte data</vt:lpstr>
      <vt:lpstr>Trunkerte data</vt:lpstr>
      <vt:lpstr>Indikatorer</vt:lpstr>
      <vt:lpstr>Rådata</vt:lpstr>
      <vt:lpstr>Forklaring</vt:lpstr>
    </vt:vector>
  </TitlesOfParts>
  <Company>DSS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Vidar Martin Hasle Jensen</dc:creator>
  <cp:lastModifiedBy>Vidar Martin Hasle Jensen</cp:lastModifiedBy>
  <dcterms:created xsi:type="dcterms:W3CDTF">2017-03-27T06:00:58Z</dcterms:created>
  <dcterms:modified xsi:type="dcterms:W3CDTF">2017-12-15T10:39:14Z</dcterms:modified>
</cp:coreProperties>
</file>