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gugje\RUSSLAND\2023\53. SESJON\STATISTIKK\ENDELIG STATISTIKK\NORSK\"/>
    </mc:Choice>
  </mc:AlternateContent>
  <xr:revisionPtr revIDLastSave="0" documentId="13_ncr:1_{EFFA01F4-B822-4636-9807-BC7422521253}" xr6:coauthVersionLast="47" xr6:coauthVersionMax="47" xr10:uidLastSave="{00000000-0000-0000-0000-000000000000}"/>
  <bookViews>
    <workbookView xWindow="-19310" yWindow="-110" windowWidth="19420" windowHeight="10420" activeTab="4" xr2:uid="{00000000-000D-0000-FFFF-FFFF00000000}"/>
  </bookViews>
  <sheets>
    <sheet name="Tab I" sheetId="1" r:id="rId1"/>
    <sheet name="Tab II" sheetId="2" r:id="rId2"/>
    <sheet name="Tab III" sheetId="3" r:id="rId3"/>
    <sheet name="Tab IV" sheetId="22" r:id="rId4"/>
    <sheet name="Tab V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2" l="1"/>
  <c r="F20" i="3"/>
  <c r="E22" i="3" l="1"/>
  <c r="E20" i="3" l="1"/>
  <c r="D20" i="3" l="1"/>
  <c r="F45" i="23" l="1"/>
  <c r="C45" i="23"/>
  <c r="E43" i="23"/>
  <c r="E45" i="23" s="1"/>
  <c r="E24" i="23" l="1"/>
  <c r="E25" i="23"/>
  <c r="E26" i="23"/>
  <c r="E29" i="23" l="1"/>
  <c r="F39" i="23"/>
  <c r="E39" i="22" l="1"/>
  <c r="E38" i="22"/>
  <c r="I27" i="1" l="1"/>
  <c r="H27" i="1"/>
  <c r="B28" i="3" s="1"/>
  <c r="E30" i="23" l="1"/>
  <c r="D33" i="23"/>
  <c r="C33" i="23"/>
  <c r="D27" i="23"/>
  <c r="E23" i="23"/>
  <c r="F33" i="23"/>
  <c r="F27" i="23"/>
  <c r="C39" i="23" l="1"/>
  <c r="E37" i="23"/>
  <c r="E39" i="23" s="1"/>
  <c r="E31" i="23"/>
  <c r="E27" i="23"/>
  <c r="C27" i="23"/>
  <c r="E33" i="23" l="1"/>
  <c r="E24" i="22"/>
  <c r="E26" i="22"/>
  <c r="E27" i="22"/>
  <c r="E28" i="22"/>
  <c r="E29" i="22"/>
  <c r="E30" i="22"/>
  <c r="E31" i="22"/>
  <c r="E33" i="22"/>
  <c r="E34" i="22"/>
  <c r="E32" i="22"/>
  <c r="I25" i="1" l="1"/>
  <c r="H25" i="1"/>
  <c r="B26" i="3" s="1"/>
  <c r="F26" i="3" s="1"/>
  <c r="F28" i="3"/>
  <c r="E21" i="1"/>
  <c r="I21" i="1" s="1"/>
  <c r="D21" i="1"/>
  <c r="H21" i="1" s="1"/>
  <c r="B22" i="3" s="1"/>
  <c r="F22" i="3" s="1"/>
  <c r="D19" i="1"/>
  <c r="H19" i="1" s="1"/>
  <c r="B20" i="3" s="1"/>
  <c r="E19" i="1"/>
  <c r="I19" i="1" s="1"/>
  <c r="C10" i="23"/>
  <c r="C9" i="23"/>
  <c r="C8" i="23"/>
  <c r="B9" i="22"/>
  <c r="B8" i="22"/>
  <c r="B7" i="22"/>
  <c r="B9" i="3"/>
  <c r="B8" i="3"/>
  <c r="B7" i="3"/>
  <c r="B11" i="2"/>
  <c r="B10" i="2"/>
  <c r="B9" i="2"/>
  <c r="C7" i="23"/>
  <c r="B6" i="22"/>
  <c r="B6" i="3" l="1"/>
  <c r="B8" i="2"/>
</calcChain>
</file>

<file path=xl/sharedStrings.xml><?xml version="1.0" encoding="utf-8"?>
<sst xmlns="http://schemas.openxmlformats.org/spreadsheetml/2006/main" count="240" uniqueCount="186">
  <si>
    <t>ÅR:</t>
  </si>
  <si>
    <t>PR. DATO:</t>
  </si>
  <si>
    <t>PERIODE:</t>
  </si>
  <si>
    <t>TOTAL KVOTE</t>
  </si>
  <si>
    <t>SUM (TAC)</t>
  </si>
  <si>
    <t>AVSETNING</t>
  </si>
  <si>
    <t xml:space="preserve">FRA RUSSLAND </t>
  </si>
  <si>
    <t>TIL</t>
  </si>
  <si>
    <t>NORGE</t>
  </si>
  <si>
    <t>RUSSLAND</t>
  </si>
  <si>
    <t>TIL  NORGE</t>
  </si>
  <si>
    <t>FISKESLAG</t>
  </si>
  <si>
    <t>TREDJELAND</t>
  </si>
  <si>
    <t>I</t>
  </si>
  <si>
    <t>II</t>
  </si>
  <si>
    <t xml:space="preserve"> </t>
  </si>
  <si>
    <t>HYSE</t>
  </si>
  <si>
    <t xml:space="preserve">  </t>
  </si>
  <si>
    <t>TABELL II</t>
  </si>
  <si>
    <t xml:space="preserve">OG RUSSLAND VED FISKE I HVERANDRES ØKONOMISKE SONER.  </t>
  </si>
  <si>
    <t xml:space="preserve">ÅR:                              </t>
  </si>
  <si>
    <t xml:space="preserve">PR . DATO:           </t>
  </si>
  <si>
    <t>RUSSLANDS</t>
  </si>
  <si>
    <t xml:space="preserve">NORGES </t>
  </si>
  <si>
    <t>I RØS</t>
  </si>
  <si>
    <t>FOTNOTER:</t>
  </si>
  <si>
    <t>TORSK</t>
  </si>
  <si>
    <t>SEI</t>
  </si>
  <si>
    <t>REKE</t>
  </si>
  <si>
    <t>LAND:</t>
  </si>
  <si>
    <t>NASJONAL</t>
  </si>
  <si>
    <t xml:space="preserve">DISPONIBEL </t>
  </si>
  <si>
    <t>KVOTE:</t>
  </si>
  <si>
    <t>III</t>
  </si>
  <si>
    <t>IV</t>
  </si>
  <si>
    <t>VI</t>
  </si>
  <si>
    <t>LODDE</t>
  </si>
  <si>
    <t>TABELL IV</t>
  </si>
  <si>
    <t xml:space="preserve">FANGST AV FLAGGSTATENS FARTØY VED FISKE I </t>
  </si>
  <si>
    <t xml:space="preserve">LAND: </t>
  </si>
  <si>
    <t xml:space="preserve">ÅR: </t>
  </si>
  <si>
    <t>PR.DATO:</t>
  </si>
  <si>
    <t xml:space="preserve">PERIODE:  </t>
  </si>
  <si>
    <t>FISKESLAG:</t>
  </si>
  <si>
    <t>REKER</t>
  </si>
  <si>
    <t>SILD</t>
  </si>
  <si>
    <t>MAKRELL</t>
  </si>
  <si>
    <t>TABELL V</t>
  </si>
  <si>
    <t>Land:</t>
  </si>
  <si>
    <t>År:</t>
  </si>
  <si>
    <t>Pr. dato:</t>
  </si>
  <si>
    <t>Periode:</t>
  </si>
  <si>
    <t>TREDJELANDS</t>
  </si>
  <si>
    <t>OPPRINNELIGE</t>
  </si>
  <si>
    <t>FISKEADGANG</t>
  </si>
  <si>
    <t>KVOTE I</t>
  </si>
  <si>
    <t xml:space="preserve">OVERFØRT FRA </t>
  </si>
  <si>
    <t xml:space="preserve">KVOTE I </t>
  </si>
  <si>
    <t>ØKONOMISKE</t>
  </si>
  <si>
    <t xml:space="preserve">PARTENS </t>
  </si>
  <si>
    <t>RØS TIL NØS</t>
  </si>
  <si>
    <t>PARTENS</t>
  </si>
  <si>
    <t>SONE</t>
  </si>
  <si>
    <t xml:space="preserve">ØKONOMISKE </t>
  </si>
  <si>
    <t>III= I +(-) II</t>
  </si>
  <si>
    <t xml:space="preserve">GRØNLAND </t>
  </si>
  <si>
    <t>ISLAND</t>
  </si>
  <si>
    <t>SUM</t>
  </si>
  <si>
    <t>GRØNLAND</t>
  </si>
  <si>
    <t>BLÅKVEITE</t>
  </si>
  <si>
    <t>FANGST</t>
  </si>
  <si>
    <t xml:space="preserve">TOTAL </t>
  </si>
  <si>
    <t xml:space="preserve">Antall dyr  </t>
  </si>
  <si>
    <t xml:space="preserve">     ICES FANGSTOMRÅDER:</t>
  </si>
  <si>
    <t>FÆRØYENE</t>
  </si>
  <si>
    <t>ANNET</t>
  </si>
  <si>
    <t>HERAV</t>
  </si>
  <si>
    <t xml:space="preserve">                    FORSKNINGS</t>
  </si>
  <si>
    <t xml:space="preserve">                        FANGST</t>
  </si>
  <si>
    <t>FANGST I</t>
  </si>
  <si>
    <t xml:space="preserve">  GRØNNL.SEL  </t>
  </si>
  <si>
    <t xml:space="preserve">  KLAPPMYSS</t>
  </si>
  <si>
    <t xml:space="preserve">PERIODE: </t>
  </si>
  <si>
    <t>GRØNLANDSSEL</t>
  </si>
  <si>
    <t>TABELL  I</t>
  </si>
  <si>
    <t xml:space="preserve">TREDJELANDS </t>
  </si>
  <si>
    <t>FANGST I TONN RUND VEKT</t>
  </si>
  <si>
    <t>KVOTE FRA KVOTEAVSETNING TIL TREDJELAND</t>
  </si>
  <si>
    <t>TONN RUND VEKT.</t>
  </si>
  <si>
    <t>TOTAL</t>
  </si>
  <si>
    <t>AVSATT TIL</t>
  </si>
  <si>
    <t>FORSKNING OG</t>
  </si>
  <si>
    <t>FORVALTNING</t>
  </si>
  <si>
    <t>TREDJELANDS-</t>
  </si>
  <si>
    <t>V= I+II+III+IV</t>
  </si>
  <si>
    <t>NASJONAL KVOTE</t>
  </si>
  <si>
    <t>FRA ANDRE</t>
  </si>
  <si>
    <t>OVERFØRINGER</t>
  </si>
  <si>
    <t xml:space="preserve">FRA NORGE </t>
  </si>
  <si>
    <t>TIL  RUSSLAND</t>
  </si>
  <si>
    <t>(INKL. FORSKNINGSKVOTE</t>
  </si>
  <si>
    <t>OG OVERFØRINGER)</t>
  </si>
  <si>
    <t xml:space="preserve">OVERSIKT OVER SAMLET KVOTE AV TORSK, HYSE, LODDE, BLÅKVEITE OG SNABELUER (S. MENTELLA)  </t>
  </si>
  <si>
    <t>TIL DISPOSISJON FOR DEN NASJONALE FLÅTEN, OG FANGST AV DENNE KVOTEN. TONN RUND VEKT.</t>
  </si>
  <si>
    <r>
      <t>FANGST</t>
    </r>
    <r>
      <rPr>
        <b/>
        <vertAlign val="superscript"/>
        <sz val="10"/>
        <rFont val="Arial"/>
        <family val="2"/>
      </rPr>
      <t>3)</t>
    </r>
  </si>
  <si>
    <r>
      <t>ÅR</t>
    </r>
    <r>
      <rPr>
        <b/>
        <vertAlign val="superscript"/>
        <sz val="10"/>
        <rFont val="Arial"/>
        <family val="2"/>
      </rPr>
      <t>1)2)</t>
    </r>
  </si>
  <si>
    <r>
      <t>KVOTE</t>
    </r>
    <r>
      <rPr>
        <b/>
        <vertAlign val="superscript"/>
        <sz val="10"/>
        <rFont val="Arial"/>
        <family val="2"/>
      </rPr>
      <t>2)</t>
    </r>
  </si>
  <si>
    <t>FRA</t>
  </si>
  <si>
    <t xml:space="preserve">   I tillegg kan inntil 14 000 tonn, 7 000 tonn for hver part disponeres til forsknings- og forvaltningsformål</t>
  </si>
  <si>
    <r>
      <t xml:space="preserve">2) </t>
    </r>
    <r>
      <rPr>
        <sz val="9"/>
        <rFont val="Arial"/>
        <family val="2"/>
      </rPr>
      <t>I tillegg kan inntil 8 000 tonn, 4 000 tonn for hver part disponeres til forsknings- og forvaltningsformål</t>
    </r>
  </si>
  <si>
    <t>1)</t>
  </si>
  <si>
    <t>2)</t>
  </si>
  <si>
    <t>3)</t>
  </si>
  <si>
    <t>4)</t>
  </si>
  <si>
    <t>5)</t>
  </si>
  <si>
    <t>6)</t>
  </si>
  <si>
    <t>7)</t>
  </si>
  <si>
    <r>
      <t>TORSK</t>
    </r>
    <r>
      <rPr>
        <b/>
        <vertAlign val="superscript"/>
        <sz val="10"/>
        <rFont val="Arial"/>
        <family val="2"/>
      </rPr>
      <t>1)</t>
    </r>
  </si>
  <si>
    <r>
      <t>HYSE</t>
    </r>
    <r>
      <rPr>
        <b/>
        <vertAlign val="superscript"/>
        <sz val="10"/>
        <rFont val="Arial"/>
        <family val="2"/>
      </rPr>
      <t>2)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</si>
  <si>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Disse kolonnene kan inneholde både positive og negative tallstørrelser</t>
    </r>
  </si>
  <si>
    <r>
      <t>3)</t>
    </r>
    <r>
      <rPr>
        <sz val="9"/>
        <rFont val="Arial"/>
        <family val="2"/>
      </rPr>
      <t xml:space="preserve"> Inklusive forskningsfangst</t>
    </r>
  </si>
  <si>
    <r>
      <t>BLÅKVEITE</t>
    </r>
    <r>
      <rPr>
        <b/>
        <vertAlign val="superscript"/>
        <sz val="10"/>
        <rFont val="Arial"/>
        <family val="2"/>
      </rPr>
      <t>3)</t>
    </r>
  </si>
  <si>
    <r>
      <t xml:space="preserve">3) </t>
    </r>
    <r>
      <rPr>
        <sz val="9"/>
        <rFont val="Arial"/>
        <family val="2"/>
      </rPr>
      <t>I tillegg kan inntil 1 500 tonn, 750 tonn for hver part disponeres til forsknings- og forvaltningsformål</t>
    </r>
  </si>
  <si>
    <t xml:space="preserve">                        HERAV</t>
  </si>
  <si>
    <t>8)</t>
  </si>
  <si>
    <t>KVOTEANDEL</t>
  </si>
  <si>
    <t>NASJONALE KVOTER</t>
  </si>
  <si>
    <r>
      <t>6)</t>
    </r>
    <r>
      <rPr>
        <b/>
        <sz val="10"/>
        <rFont val="Arial"/>
        <family val="2"/>
      </rPr>
      <t xml:space="preserve"> Gjelder både i NØS N°62, og i Jan Mayen sonen</t>
    </r>
  </si>
  <si>
    <t>9)</t>
  </si>
  <si>
    <t>Norge</t>
  </si>
  <si>
    <r>
      <t>1)</t>
    </r>
    <r>
      <rPr>
        <b/>
        <sz val="10"/>
        <rFont val="Arial"/>
        <family val="2"/>
      </rPr>
      <t xml:space="preserve"> Bifangst, maks 20 % i hver enkelt fangst</t>
    </r>
  </si>
  <si>
    <r>
      <t xml:space="preserve">UER </t>
    </r>
    <r>
      <rPr>
        <i/>
        <sz val="10"/>
        <rFont val="Arial"/>
        <family val="2"/>
      </rPr>
      <t>(S. Mentella)</t>
    </r>
  </si>
  <si>
    <r>
      <t xml:space="preserve">UER </t>
    </r>
    <r>
      <rPr>
        <i/>
        <sz val="10"/>
        <rFont val="Arial"/>
        <family val="2"/>
      </rPr>
      <t>(S. Norvegicus og S. Mentella)</t>
    </r>
  </si>
  <si>
    <t>STEINBITER (inkl. blåsteinbit)</t>
  </si>
  <si>
    <r>
      <t xml:space="preserve">UER </t>
    </r>
    <r>
      <rPr>
        <i/>
        <sz val="10"/>
        <rFont val="Arial"/>
        <family val="2"/>
      </rPr>
      <t>(S. Mentella)</t>
    </r>
    <r>
      <rPr>
        <b/>
        <vertAlign val="superscript"/>
        <sz val="10"/>
        <rFont val="Arial"/>
        <family val="2"/>
      </rPr>
      <t>4)</t>
    </r>
  </si>
  <si>
    <t>ICES-OMRÅDENE 1, 2a OG 2b, INKLUDERT FORSKNINGSFANGST.</t>
  </si>
  <si>
    <t>2a</t>
  </si>
  <si>
    <t>2b</t>
  </si>
  <si>
    <t>1 OG 2</t>
  </si>
  <si>
    <t>I ICES</t>
  </si>
  <si>
    <t xml:space="preserve">FORDELING AV TOTALKVOTER AV TORSK, HYSE, LODDE, BLÅKVEITE OG SNABELUER (S. MENTELLA)  </t>
  </si>
  <si>
    <r>
      <t xml:space="preserve">1) </t>
    </r>
    <r>
      <rPr>
        <sz val="9"/>
        <rFont val="Arial"/>
        <family val="2"/>
      </rPr>
      <t>Inkl. 21 000 tonn norsk kysttorsk og 21 000 tonn murmansktorsk</t>
    </r>
  </si>
  <si>
    <t>NORSK</t>
  </si>
  <si>
    <r>
      <t xml:space="preserve">UER </t>
    </r>
    <r>
      <rPr>
        <i/>
        <sz val="10"/>
        <rFont val="Arial"/>
        <family val="2"/>
      </rPr>
      <t>(S.Mentella,   S.Norvegicus</t>
    </r>
  </si>
  <si>
    <t>TABELL III</t>
  </si>
  <si>
    <t xml:space="preserve">TREDJELANDS KVOTER I PARTENS ØKONOMISKE SONE OG FANGST AV DISSE KVOTER. </t>
  </si>
  <si>
    <t>TONN RUND VEKT</t>
  </si>
  <si>
    <t>ENDELIGE</t>
  </si>
  <si>
    <r>
      <t>1)</t>
    </r>
    <r>
      <rPr>
        <sz val="9"/>
        <rFont val="Arial"/>
        <family val="2"/>
      </rPr>
      <t xml:space="preserve"> Partene rapporterer tredjelands fangst i sine respektive soner</t>
    </r>
  </si>
  <si>
    <t>7 000 dyr</t>
  </si>
  <si>
    <r>
      <t>3)</t>
    </r>
    <r>
      <rPr>
        <b/>
        <sz val="10"/>
        <rFont val="Arial"/>
        <family val="2"/>
      </rPr>
      <t xml:space="preserve"> Bifangst ved trålfisket 900 tonn, ved linefiske 4 100 tonn</t>
    </r>
  </si>
  <si>
    <t>FLYNDRER</t>
  </si>
  <si>
    <t>STEINBITER</t>
  </si>
  <si>
    <r>
      <t>SEL</t>
    </r>
    <r>
      <rPr>
        <b/>
        <vertAlign val="superscript"/>
        <sz val="10"/>
        <rFont val="Arial"/>
        <family val="2"/>
      </rPr>
      <t>1)</t>
    </r>
  </si>
  <si>
    <r>
      <t>1)</t>
    </r>
    <r>
      <rPr>
        <sz val="9"/>
        <rFont val="Arial"/>
        <family val="2"/>
      </rPr>
      <t xml:space="preserve"> Fangst i Østisen føres under ICES 1</t>
    </r>
  </si>
  <si>
    <t xml:space="preserve">   Fangst i Vestisen føres under ICES 2a. Inkluderer fangst i ICES-området 14b</t>
  </si>
  <si>
    <t xml:space="preserve">    ICES </t>
  </si>
  <si>
    <t>FANGSTOMRÅDER:</t>
  </si>
  <si>
    <r>
      <t>TREDJELANDS FANGST</t>
    </r>
    <r>
      <rPr>
        <b/>
        <vertAlign val="superscript"/>
        <sz val="10"/>
        <rFont val="Arial"/>
        <family val="2"/>
      </rPr>
      <t/>
    </r>
  </si>
  <si>
    <t>I PARTENS</t>
  </si>
  <si>
    <r>
      <rPr>
        <b/>
        <sz val="10"/>
        <rFont val="Arial"/>
        <family val="2"/>
      </rPr>
      <t>SONE</t>
    </r>
    <r>
      <rPr>
        <b/>
        <vertAlign val="superscript"/>
        <sz val="10"/>
        <rFont val="Arial"/>
        <family val="2"/>
      </rPr>
      <t>1)</t>
    </r>
  </si>
  <si>
    <r>
      <t xml:space="preserve">KOLMULE </t>
    </r>
    <r>
      <rPr>
        <i/>
        <sz val="10"/>
        <rFont val="Arial"/>
        <family val="2"/>
      </rPr>
      <t>(Micromesistiuspoutossou)</t>
    </r>
  </si>
  <si>
    <r>
      <t xml:space="preserve">KOLMULE </t>
    </r>
    <r>
      <rPr>
        <i/>
        <sz val="10"/>
        <rFont val="Arial"/>
        <family val="2"/>
      </rPr>
      <t>(Microme-sistiuspoutossou)</t>
    </r>
  </si>
  <si>
    <t>NORSK VÅRGYTENDE SILD</t>
  </si>
  <si>
    <r>
      <t xml:space="preserve">2) </t>
    </r>
    <r>
      <rPr>
        <b/>
        <sz val="10"/>
        <rFont val="Arial"/>
        <family val="2"/>
      </rPr>
      <t>Bifangst</t>
    </r>
  </si>
  <si>
    <t>EU</t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</si>
  <si>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Justert for 1 100 tonn </t>
    </r>
    <r>
      <rPr>
        <i/>
        <sz val="9"/>
        <rFont val="Arial"/>
        <family val="2"/>
      </rPr>
      <t>S. mentella</t>
    </r>
    <r>
      <rPr>
        <sz val="9"/>
        <rFont val="Arial"/>
        <family val="2"/>
      </rPr>
      <t xml:space="preserve"> overført til den russiske part, jf. vedlegg 6 i kommisjonsprotokollen, samt 1 000 tonn </t>
    </r>
    <r>
      <rPr>
        <i/>
        <sz val="9"/>
        <rFont val="Arial"/>
        <family val="2"/>
      </rPr>
      <t>S. mentella</t>
    </r>
    <r>
      <rPr>
        <sz val="9"/>
        <rFont val="Arial"/>
        <family val="2"/>
      </rPr>
      <t xml:space="preserve"> til EU. Fangst eksklusive bifangst av </t>
    </r>
    <r>
      <rPr>
        <i/>
        <sz val="9"/>
        <rFont val="Arial"/>
        <family val="2"/>
      </rPr>
      <t>S. norvegicus</t>
    </r>
  </si>
  <si>
    <t>SNABELUER</t>
  </si>
  <si>
    <t xml:space="preserve">MELLOM NORGE, RUSSLAND OG TREDJELAND. I HENHOLD TIL AVTALE INNGÅTT I DEN BLANDETE </t>
  </si>
  <si>
    <t xml:space="preserve">NORSK-RUSSISKE FISKERIKOMMISJON, INKLUDERT EVENTUELLE JUSTERINGER I LØPET AV ÅRET. </t>
  </si>
  <si>
    <r>
      <t xml:space="preserve">7) </t>
    </r>
    <r>
      <rPr>
        <b/>
        <sz val="10"/>
        <rFont val="Arial"/>
        <family val="2"/>
      </rPr>
      <t xml:space="preserve"> I definert begrenset område i NØS og Jan Mayen sonen </t>
    </r>
  </si>
  <si>
    <t xml:space="preserve">    utenfor 12 n. mil</t>
  </si>
  <si>
    <t>01.01 - 31.12.2021</t>
  </si>
  <si>
    <t>Vedlegg 13 Norge 2021</t>
  </si>
  <si>
    <r>
      <t xml:space="preserve">9) </t>
    </r>
    <r>
      <rPr>
        <b/>
        <sz val="10"/>
        <rFont val="Arial"/>
        <family val="2"/>
      </rPr>
      <t>Fangst i Østisen</t>
    </r>
  </si>
  <si>
    <r>
      <t>1)</t>
    </r>
    <r>
      <rPr>
        <sz val="9"/>
        <rFont val="Arial"/>
        <family val="2"/>
      </rPr>
      <t xml:space="preserve"> Jf. tabell VI</t>
    </r>
    <r>
      <rPr>
        <sz val="9"/>
        <color rgb="FFFF0000"/>
        <rFont val="Arial"/>
        <family val="2"/>
      </rPr>
      <t xml:space="preserve"> </t>
    </r>
  </si>
  <si>
    <r>
      <t>5)</t>
    </r>
    <r>
      <rPr>
        <b/>
        <sz val="10"/>
        <rFont val="Arial"/>
        <family val="2"/>
      </rPr>
      <t xml:space="preserve"> Direkte fiske og bifangst</t>
    </r>
    <r>
      <rPr>
        <b/>
        <vertAlign val="superscript"/>
        <sz val="10"/>
        <rFont val="Arial"/>
        <family val="2"/>
      </rPr>
      <t xml:space="preserve">, </t>
    </r>
  </si>
  <si>
    <r>
      <t>4)</t>
    </r>
    <r>
      <rPr>
        <b/>
        <sz val="10"/>
        <rFont val="Arial"/>
        <family val="2"/>
      </rPr>
      <t xml:space="preserve"> Direkte fiske og bifangst</t>
    </r>
    <r>
      <rPr>
        <b/>
        <vertAlign val="superscript"/>
        <sz val="10"/>
        <rFont val="Arial"/>
        <family val="2"/>
      </rPr>
      <t xml:space="preserve">, </t>
    </r>
    <r>
      <rPr>
        <b/>
        <sz val="10"/>
        <rFont val="Arial"/>
        <family val="2"/>
      </rPr>
      <t>av disse er 500 tonn blåsteinbit</t>
    </r>
  </si>
  <si>
    <t>KVANTA OG BIFANGSTAVSETNINGER I AVTALER MELLOM NORGE</t>
  </si>
  <si>
    <t>NØS OG</t>
  </si>
  <si>
    <t>JAN MAYEN-SONEN</t>
  </si>
  <si>
    <t>KVANTA I</t>
  </si>
  <si>
    <t>KVANTA</t>
  </si>
  <si>
    <t>ANDRE ARTER</t>
  </si>
  <si>
    <r>
      <t>8)</t>
    </r>
    <r>
      <rPr>
        <b/>
        <sz val="10"/>
        <rFont val="Arial"/>
        <family val="2"/>
      </rPr>
      <t xml:space="preserve"> Ikke kvoteregulerte arter tatt som bifangst i fiske etter</t>
    </r>
  </si>
  <si>
    <t xml:space="preserve">   kvoteregulerte 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</si>
</sst>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1" fillId="0" borderId="13" xfId="0" applyFont="1" applyBorder="1"/>
    <xf numFmtId="14" fontId="1" fillId="0" borderId="0" xfId="0" applyNumberFormat="1" applyFont="1" applyBorder="1" applyAlignment="1">
      <alignment horizontal="right"/>
    </xf>
    <xf numFmtId="0" fontId="0" fillId="0" borderId="14" xfId="0" applyBorder="1"/>
    <xf numFmtId="0" fontId="0" fillId="0" borderId="6" xfId="0" applyBorder="1"/>
    <xf numFmtId="0" fontId="1" fillId="0" borderId="0" xfId="0" applyFont="1" applyBorder="1"/>
    <xf numFmtId="0" fontId="0" fillId="0" borderId="5" xfId="0" applyBorder="1"/>
    <xf numFmtId="0" fontId="0" fillId="0" borderId="2" xfId="0" applyBorder="1"/>
    <xf numFmtId="0" fontId="1" fillId="0" borderId="4" xfId="0" applyFont="1" applyBorder="1"/>
    <xf numFmtId="0" fontId="1" fillId="0" borderId="15" xfId="0" applyFont="1" applyBorder="1"/>
    <xf numFmtId="0" fontId="0" fillId="0" borderId="13" xfId="0" applyBorder="1"/>
    <xf numFmtId="165" fontId="0" fillId="0" borderId="15" xfId="1" applyNumberFormat="1" applyFont="1" applyBorder="1"/>
    <xf numFmtId="165" fontId="0" fillId="0" borderId="13" xfId="1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13" xfId="0" applyFont="1" applyBorder="1"/>
    <xf numFmtId="165" fontId="0" fillId="0" borderId="2" xfId="1" applyNumberFormat="1" applyFont="1" applyBorder="1"/>
    <xf numFmtId="165" fontId="0" fillId="0" borderId="15" xfId="1" applyNumberFormat="1" applyFont="1" applyBorder="1" applyAlignment="1">
      <alignment horizontal="right"/>
    </xf>
    <xf numFmtId="165" fontId="0" fillId="0" borderId="13" xfId="1" applyNumberFormat="1" applyFont="1" applyBorder="1" applyAlignment="1">
      <alignment horizontal="right"/>
    </xf>
    <xf numFmtId="0" fontId="8" fillId="0" borderId="0" xfId="0" applyFont="1"/>
    <xf numFmtId="0" fontId="3" fillId="0" borderId="0" xfId="0" applyFont="1"/>
    <xf numFmtId="0" fontId="3" fillId="0" borderId="4" xfId="0" applyFont="1" applyFill="1" applyBorder="1"/>
    <xf numFmtId="0" fontId="3" fillId="0" borderId="0" xfId="0" applyFont="1" applyFill="1" applyBorder="1"/>
    <xf numFmtId="165" fontId="3" fillId="0" borderId="0" xfId="0" applyNumberFormat="1" applyFont="1"/>
    <xf numFmtId="0" fontId="6" fillId="0" borderId="0" xfId="0" applyFont="1"/>
    <xf numFmtId="0" fontId="9" fillId="0" borderId="0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6" xfId="0" applyFont="1" applyBorder="1"/>
    <xf numFmtId="0" fontId="2" fillId="0" borderId="7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2" fillId="0" borderId="0" xfId="0" applyFont="1"/>
    <xf numFmtId="14" fontId="1" fillId="0" borderId="0" xfId="0" applyNumberFormat="1" applyFont="1" applyBorder="1"/>
    <xf numFmtId="165" fontId="0" fillId="0" borderId="1" xfId="1" applyNumberFormat="1" applyFont="1" applyBorder="1" applyAlignment="1">
      <alignment horizontal="right"/>
    </xf>
    <xf numFmtId="165" fontId="0" fillId="0" borderId="4" xfId="1" applyNumberFormat="1" applyFont="1" applyBorder="1"/>
    <xf numFmtId="165" fontId="0" fillId="0" borderId="4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/>
    <xf numFmtId="0" fontId="1" fillId="0" borderId="8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1" xfId="0" applyFont="1" applyBorder="1"/>
    <xf numFmtId="0" fontId="1" fillId="0" borderId="18" xfId="0" applyFont="1" applyBorder="1"/>
    <xf numFmtId="0" fontId="2" fillId="0" borderId="0" xfId="0" applyFont="1" applyBorder="1" applyAlignment="1"/>
    <xf numFmtId="0" fontId="1" fillId="0" borderId="3" xfId="0" applyFont="1" applyBorder="1" applyAlignment="1">
      <alignment horizontal="left"/>
    </xf>
    <xf numFmtId="165" fontId="11" fillId="0" borderId="11" xfId="1" applyNumberFormat="1" applyFont="1" applyBorder="1"/>
    <xf numFmtId="165" fontId="10" fillId="0" borderId="1" xfId="1" applyNumberFormat="1" applyFont="1" applyBorder="1"/>
    <xf numFmtId="165" fontId="10" fillId="0" borderId="20" xfId="1" applyNumberFormat="1" applyFont="1" applyBorder="1"/>
    <xf numFmtId="3" fontId="1" fillId="0" borderId="22" xfId="0" applyNumberFormat="1" applyFont="1" applyBorder="1"/>
    <xf numFmtId="3" fontId="1" fillId="0" borderId="11" xfId="0" applyNumberFormat="1" applyFont="1" applyBorder="1"/>
    <xf numFmtId="165" fontId="2" fillId="0" borderId="3" xfId="1" applyNumberFormat="1" applyFont="1" applyBorder="1"/>
    <xf numFmtId="165" fontId="2" fillId="0" borderId="2" xfId="1" applyNumberFormat="1" applyFont="1" applyBorder="1"/>
    <xf numFmtId="0" fontId="1" fillId="0" borderId="7" xfId="0" applyFont="1" applyBorder="1"/>
    <xf numFmtId="0" fontId="1" fillId="0" borderId="20" xfId="0" applyFont="1" applyBorder="1"/>
    <xf numFmtId="165" fontId="1" fillId="0" borderId="11" xfId="1" applyNumberFormat="1" applyFont="1" applyBorder="1"/>
    <xf numFmtId="165" fontId="1" fillId="0" borderId="12" xfId="1" applyNumberFormat="1" applyFont="1" applyBorder="1"/>
    <xf numFmtId="165" fontId="1" fillId="0" borderId="2" xfId="1" applyNumberFormat="1" applyFont="1" applyFill="1" applyBorder="1"/>
    <xf numFmtId="0" fontId="1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4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Continuous"/>
    </xf>
    <xf numFmtId="0" fontId="2" fillId="0" borderId="15" xfId="0" applyFont="1" applyBorder="1"/>
    <xf numFmtId="0" fontId="1" fillId="0" borderId="16" xfId="0" applyFont="1" applyBorder="1" applyAlignment="1">
      <alignment horizontal="left"/>
    </xf>
    <xf numFmtId="0" fontId="1" fillId="0" borderId="10" xfId="0" applyFont="1" applyBorder="1"/>
    <xf numFmtId="0" fontId="2" fillId="0" borderId="9" xfId="0" applyFont="1" applyBorder="1"/>
    <xf numFmtId="0" fontId="1" fillId="0" borderId="3" xfId="0" applyFont="1" applyBorder="1" applyAlignment="1"/>
    <xf numFmtId="0" fontId="2" fillId="0" borderId="1" xfId="0" applyFont="1" applyBorder="1"/>
    <xf numFmtId="165" fontId="2" fillId="0" borderId="7" xfId="1" applyNumberFormat="1" applyFont="1" applyBorder="1"/>
    <xf numFmtId="165" fontId="2" fillId="0" borderId="1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0" fontId="1" fillId="0" borderId="14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Fill="1" applyBorder="1"/>
    <xf numFmtId="0" fontId="1" fillId="0" borderId="16" xfId="0" applyFont="1" applyBorder="1"/>
    <xf numFmtId="0" fontId="2" fillId="0" borderId="13" xfId="0" applyFont="1" applyBorder="1"/>
    <xf numFmtId="0" fontId="2" fillId="0" borderId="13" xfId="0" quotePrefix="1" applyFont="1" applyBorder="1" applyAlignment="1">
      <alignment horizontal="center"/>
    </xf>
    <xf numFmtId="0" fontId="2" fillId="0" borderId="14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Fill="1"/>
    <xf numFmtId="165" fontId="2" fillId="0" borderId="0" xfId="0" applyNumberFormat="1" applyFont="1" applyBorder="1"/>
    <xf numFmtId="14" fontId="1" fillId="0" borderId="0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2" xfId="0" applyFont="1" applyBorder="1"/>
    <xf numFmtId="0" fontId="1" fillId="0" borderId="9" xfId="0" applyFont="1" applyBorder="1"/>
    <xf numFmtId="0" fontId="8" fillId="0" borderId="0" xfId="0" applyFont="1" applyFill="1"/>
    <xf numFmtId="0" fontId="6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3" fontId="1" fillId="0" borderId="18" xfId="0" applyNumberFormat="1" applyFont="1" applyBorder="1"/>
    <xf numFmtId="0" fontId="1" fillId="0" borderId="2" xfId="0" applyFont="1" applyBorder="1" applyAlignment="1">
      <alignment vertical="center"/>
    </xf>
    <xf numFmtId="165" fontId="1" fillId="0" borderId="18" xfId="1" applyNumberFormat="1" applyFont="1" applyBorder="1"/>
    <xf numFmtId="0" fontId="1" fillId="0" borderId="5" xfId="0" applyFont="1" applyBorder="1" applyAlignment="1">
      <alignment vertical="center"/>
    </xf>
    <xf numFmtId="0" fontId="1" fillId="0" borderId="19" xfId="0" applyFont="1" applyBorder="1"/>
    <xf numFmtId="3" fontId="1" fillId="0" borderId="4" xfId="0" applyNumberFormat="1" applyFont="1" applyBorder="1"/>
    <xf numFmtId="0" fontId="1" fillId="0" borderId="15" xfId="0" applyFont="1" applyFill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65" fontId="1" fillId="0" borderId="15" xfId="1" applyNumberFormat="1" applyFont="1" applyBorder="1"/>
    <xf numFmtId="0" fontId="1" fillId="0" borderId="8" xfId="0" applyFont="1" applyFill="1" applyBorder="1" applyAlignment="1">
      <alignment vertical="center"/>
    </xf>
    <xf numFmtId="49" fontId="1" fillId="0" borderId="8" xfId="0" applyNumberFormat="1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right"/>
    </xf>
    <xf numFmtId="0" fontId="1" fillId="0" borderId="22" xfId="0" applyFont="1" applyBorder="1"/>
    <xf numFmtId="0" fontId="1" fillId="0" borderId="11" xfId="0" applyFont="1" applyBorder="1"/>
    <xf numFmtId="3" fontId="1" fillId="0" borderId="2" xfId="0" applyNumberFormat="1" applyFont="1" applyBorder="1"/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21" xfId="0" applyFont="1" applyBorder="1" applyAlignment="1">
      <alignment wrapText="1"/>
    </xf>
    <xf numFmtId="165" fontId="14" fillId="0" borderId="12" xfId="0" applyNumberFormat="1" applyFont="1" applyBorder="1"/>
    <xf numFmtId="165" fontId="14" fillId="0" borderId="8" xfId="0" applyNumberFormat="1" applyFont="1" applyBorder="1"/>
    <xf numFmtId="165" fontId="14" fillId="0" borderId="9" xfId="0" applyNumberFormat="1" applyFont="1" applyBorder="1"/>
    <xf numFmtId="3" fontId="17" fillId="0" borderId="11" xfId="0" applyNumberFormat="1" applyFont="1" applyBorder="1"/>
    <xf numFmtId="3" fontId="17" fillId="0" borderId="22" xfId="0" applyNumberFormat="1" applyFont="1" applyBorder="1"/>
    <xf numFmtId="3" fontId="17" fillId="0" borderId="22" xfId="0" applyNumberFormat="1" applyFont="1" applyFill="1" applyBorder="1"/>
    <xf numFmtId="0" fontId="2" fillId="0" borderId="0" xfId="0" applyFont="1" applyAlignment="1">
      <alignment horizontal="right"/>
    </xf>
    <xf numFmtId="165" fontId="1" fillId="0" borderId="11" xfId="1" applyNumberFormat="1" applyFont="1" applyBorder="1" applyAlignment="1">
      <alignment horizontal="right"/>
    </xf>
    <xf numFmtId="0" fontId="1" fillId="0" borderId="13" xfId="0" applyFont="1" applyBorder="1" applyAlignment="1">
      <alignment vertical="center"/>
    </xf>
    <xf numFmtId="165" fontId="17" fillId="2" borderId="20" xfId="1" applyNumberFormat="1" applyFont="1" applyFill="1" applyBorder="1"/>
    <xf numFmtId="165" fontId="14" fillId="2" borderId="20" xfId="1" applyNumberFormat="1" applyFont="1" applyFill="1" applyBorder="1"/>
    <xf numFmtId="0" fontId="17" fillId="2" borderId="3" xfId="0" applyFont="1" applyFill="1" applyBorder="1" applyAlignment="1">
      <alignment horizontal="center"/>
    </xf>
    <xf numFmtId="165" fontId="17" fillId="2" borderId="3" xfId="1" applyNumberFormat="1" applyFont="1" applyFill="1" applyBorder="1"/>
    <xf numFmtId="165" fontId="14" fillId="2" borderId="3" xfId="1" applyNumberFormat="1" applyFont="1" applyFill="1" applyBorder="1"/>
    <xf numFmtId="165" fontId="14" fillId="2" borderId="3" xfId="0" applyNumberFormat="1" applyFont="1" applyFill="1" applyBorder="1"/>
    <xf numFmtId="166" fontId="1" fillId="0" borderId="26" xfId="0" applyNumberFormat="1" applyFont="1" applyBorder="1"/>
    <xf numFmtId="0" fontId="7" fillId="0" borderId="7" xfId="0" applyNumberFormat="1" applyFont="1" applyBorder="1" applyAlignment="1">
      <alignment vertical="center" wrapText="1"/>
    </xf>
    <xf numFmtId="165" fontId="11" fillId="0" borderId="12" xfId="1" applyNumberFormat="1" applyFont="1" applyBorder="1"/>
    <xf numFmtId="165" fontId="11" fillId="0" borderId="2" xfId="1" applyNumberFormat="1" applyFont="1" applyFill="1" applyBorder="1"/>
    <xf numFmtId="165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2" borderId="17" xfId="1" applyNumberFormat="1" applyFont="1" applyFill="1" applyBorder="1" applyAlignment="1">
      <alignment horizontal="center"/>
    </xf>
    <xf numFmtId="3" fontId="15" fillId="2" borderId="25" xfId="0" applyNumberFormat="1" applyFont="1" applyFill="1" applyBorder="1" applyAlignment="1">
      <alignment horizontal="center"/>
    </xf>
    <xf numFmtId="3" fontId="17" fillId="2" borderId="23" xfId="0" applyNumberFormat="1" applyFont="1" applyFill="1" applyBorder="1" applyAlignment="1">
      <alignment horizontal="center"/>
    </xf>
    <xf numFmtId="3" fontId="15" fillId="2" borderId="24" xfId="0" applyNumberFormat="1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zoomScaleNormal="100" workbookViewId="0">
      <selection activeCell="B49" sqref="B49"/>
    </sheetView>
  </sheetViews>
  <sheetFormatPr baseColWidth="10" defaultColWidth="8.81640625" defaultRowHeight="12.5" x14ac:dyDescent="0.25"/>
  <cols>
    <col min="1" max="2" width="17" style="25" customWidth="1"/>
    <col min="3" max="3" width="15.26953125" style="25" customWidth="1"/>
    <col min="4" max="4" width="13" style="25" customWidth="1"/>
    <col min="5" max="5" width="13.1796875" style="25" customWidth="1"/>
    <col min="6" max="6" width="15.7265625" style="25" customWidth="1"/>
    <col min="7" max="7" width="16.26953125" style="25" customWidth="1"/>
    <col min="8" max="8" width="13.54296875" style="25" customWidth="1"/>
    <col min="9" max="9" width="16.7265625" style="25" customWidth="1"/>
    <col min="10" max="16384" width="8.81640625" style="25"/>
  </cols>
  <sheetData>
    <row r="1" spans="1:9" ht="15.5" x14ac:dyDescent="0.35">
      <c r="H1" s="74" t="s">
        <v>173</v>
      </c>
    </row>
    <row r="2" spans="1:9" ht="13" thickBot="1" x14ac:dyDescent="0.3"/>
    <row r="3" spans="1:9" ht="13" x14ac:dyDescent="0.3">
      <c r="A3" s="4" t="s">
        <v>84</v>
      </c>
      <c r="B3" s="110"/>
      <c r="C3" s="110"/>
      <c r="D3" s="110"/>
      <c r="E3" s="110"/>
      <c r="F3" s="110"/>
      <c r="G3" s="110"/>
      <c r="H3" s="110"/>
      <c r="I3" s="111"/>
    </row>
    <row r="4" spans="1:9" ht="13" x14ac:dyDescent="0.3">
      <c r="A4" s="36"/>
      <c r="B4" s="8" t="s">
        <v>140</v>
      </c>
      <c r="C4" s="112"/>
      <c r="D4" s="112"/>
      <c r="E4" s="112"/>
      <c r="F4" s="112"/>
      <c r="G4" s="112"/>
      <c r="H4" s="112"/>
      <c r="I4" s="113"/>
    </row>
    <row r="5" spans="1:9" ht="13" x14ac:dyDescent="0.3">
      <c r="A5" s="36"/>
      <c r="B5" s="8" t="s">
        <v>168</v>
      </c>
      <c r="C5" s="114"/>
      <c r="D5" s="114"/>
      <c r="E5" s="114"/>
      <c r="F5" s="114"/>
      <c r="G5" s="112"/>
      <c r="H5" s="112"/>
      <c r="I5" s="113"/>
    </row>
    <row r="6" spans="1:9" ht="13" x14ac:dyDescent="0.3">
      <c r="A6" s="36"/>
      <c r="B6" s="8" t="s">
        <v>169</v>
      </c>
      <c r="C6" s="112"/>
      <c r="D6" s="112"/>
      <c r="E6" s="112"/>
      <c r="F6" s="112"/>
      <c r="G6" s="112"/>
      <c r="H6" s="8"/>
      <c r="I6" s="113"/>
    </row>
    <row r="7" spans="1:9" ht="13" x14ac:dyDescent="0.3">
      <c r="A7" s="36"/>
      <c r="B7" s="8" t="s">
        <v>88</v>
      </c>
      <c r="C7" s="112"/>
      <c r="D7" s="112"/>
      <c r="E7" s="112"/>
      <c r="F7" s="112"/>
      <c r="G7" s="112"/>
      <c r="H7" s="112"/>
      <c r="I7" s="113"/>
    </row>
    <row r="8" spans="1:9" ht="13" x14ac:dyDescent="0.3">
      <c r="A8" s="36"/>
      <c r="B8" s="8"/>
      <c r="C8" s="112"/>
      <c r="D8" s="112"/>
      <c r="E8" s="112"/>
      <c r="F8" s="112"/>
      <c r="G8" s="112"/>
      <c r="H8" s="112"/>
      <c r="I8" s="113"/>
    </row>
    <row r="9" spans="1:9" ht="13" x14ac:dyDescent="0.3">
      <c r="A9" s="11" t="s">
        <v>29</v>
      </c>
      <c r="B9" s="75" t="s">
        <v>129</v>
      </c>
      <c r="C9" s="112"/>
      <c r="D9" s="112"/>
      <c r="E9" s="112"/>
      <c r="F9" s="112"/>
      <c r="G9" s="112"/>
      <c r="H9" s="112"/>
      <c r="I9" s="113"/>
    </row>
    <row r="10" spans="1:9" ht="13" x14ac:dyDescent="0.3">
      <c r="A10" s="11" t="s">
        <v>0</v>
      </c>
      <c r="B10" s="109">
        <v>2021</v>
      </c>
      <c r="C10" s="112"/>
      <c r="D10" s="112"/>
      <c r="E10" s="112"/>
      <c r="F10" s="112"/>
      <c r="G10" s="112"/>
      <c r="H10" s="112"/>
      <c r="I10" s="113"/>
    </row>
    <row r="11" spans="1:9" ht="13" x14ac:dyDescent="0.3">
      <c r="A11" s="11" t="s">
        <v>1</v>
      </c>
      <c r="B11" s="146">
        <v>45200</v>
      </c>
      <c r="C11" s="112"/>
      <c r="D11" s="112"/>
      <c r="E11" s="112"/>
      <c r="F11" s="112"/>
      <c r="G11" s="112"/>
      <c r="H11" s="112"/>
      <c r="I11" s="113"/>
    </row>
    <row r="12" spans="1:9" ht="13" x14ac:dyDescent="0.3">
      <c r="A12" s="11" t="s">
        <v>2</v>
      </c>
      <c r="B12" s="146" t="s">
        <v>172</v>
      </c>
      <c r="C12" s="112"/>
      <c r="D12" s="112"/>
      <c r="E12" s="112"/>
      <c r="F12" s="112"/>
      <c r="G12" s="112"/>
      <c r="H12" s="112"/>
      <c r="I12" s="113"/>
    </row>
    <row r="13" spans="1:9" ht="13.5" thickBot="1" x14ac:dyDescent="0.35">
      <c r="A13" s="115"/>
      <c r="B13" s="116"/>
      <c r="C13" s="34"/>
      <c r="D13" s="34"/>
      <c r="E13" s="34"/>
      <c r="F13" s="34"/>
      <c r="G13" s="34"/>
      <c r="H13" s="34"/>
      <c r="I13" s="35"/>
    </row>
    <row r="14" spans="1:9" ht="13.5" thickBot="1" x14ac:dyDescent="0.35">
      <c r="A14" s="37"/>
      <c r="B14" s="38"/>
      <c r="C14" s="117" t="s">
        <v>3</v>
      </c>
      <c r="D14" s="117"/>
      <c r="E14" s="118"/>
      <c r="F14" s="219" t="s">
        <v>97</v>
      </c>
      <c r="G14" s="220"/>
      <c r="H14" s="219" t="s">
        <v>126</v>
      </c>
      <c r="I14" s="220"/>
    </row>
    <row r="15" spans="1:9" ht="13.5" thickBot="1" x14ac:dyDescent="0.35">
      <c r="A15" s="39"/>
      <c r="B15" s="37" t="s">
        <v>4</v>
      </c>
      <c r="C15" s="37" t="s">
        <v>5</v>
      </c>
      <c r="D15" s="219" t="s">
        <v>125</v>
      </c>
      <c r="E15" s="220"/>
      <c r="F15" s="39" t="s">
        <v>6</v>
      </c>
      <c r="G15" s="39" t="s">
        <v>98</v>
      </c>
      <c r="H15" s="37"/>
      <c r="I15" s="37"/>
    </row>
    <row r="16" spans="1:9" ht="13" x14ac:dyDescent="0.3">
      <c r="A16" s="39"/>
      <c r="B16" s="39"/>
      <c r="C16" s="39" t="s">
        <v>7</v>
      </c>
      <c r="D16" s="39" t="s">
        <v>8</v>
      </c>
      <c r="E16" s="39" t="s">
        <v>9</v>
      </c>
      <c r="F16" s="39" t="s">
        <v>10</v>
      </c>
      <c r="G16" s="39" t="s">
        <v>99</v>
      </c>
      <c r="H16" s="39" t="s">
        <v>8</v>
      </c>
      <c r="I16" s="39" t="s">
        <v>9</v>
      </c>
    </row>
    <row r="17" spans="1:12" ht="13.5" thickBot="1" x14ac:dyDescent="0.35">
      <c r="A17" s="61" t="s">
        <v>11</v>
      </c>
      <c r="B17" s="119"/>
      <c r="C17" s="39" t="s">
        <v>12</v>
      </c>
      <c r="D17" s="112"/>
      <c r="E17" s="41"/>
      <c r="F17" s="41"/>
      <c r="G17" s="41"/>
      <c r="H17" s="41"/>
      <c r="I17" s="41"/>
    </row>
    <row r="18" spans="1:12" ht="13" x14ac:dyDescent="0.3">
      <c r="A18" s="120"/>
      <c r="B18" s="120"/>
      <c r="C18" s="37"/>
      <c r="D18" s="50"/>
      <c r="E18" s="37"/>
      <c r="F18" s="37"/>
      <c r="G18" s="37"/>
      <c r="H18" s="37"/>
      <c r="I18" s="111"/>
    </row>
    <row r="19" spans="1:12" ht="18" customHeight="1" thickBot="1" x14ac:dyDescent="0.35">
      <c r="A19" s="31" t="s">
        <v>117</v>
      </c>
      <c r="B19" s="67">
        <v>892600</v>
      </c>
      <c r="C19" s="67">
        <v>123330</v>
      </c>
      <c r="D19" s="67">
        <f>(B19-C19)/2</f>
        <v>384635</v>
      </c>
      <c r="E19" s="67">
        <f>(B19-C19)/2</f>
        <v>384635</v>
      </c>
      <c r="F19" s="67">
        <v>6000</v>
      </c>
      <c r="G19" s="67"/>
      <c r="H19" s="67">
        <f>D19+F19-G19</f>
        <v>390635</v>
      </c>
      <c r="I19" s="121">
        <f>E19-F19+G19</f>
        <v>378635</v>
      </c>
      <c r="K19" s="28"/>
    </row>
    <row r="20" spans="1:12" ht="18" customHeight="1" x14ac:dyDescent="0.3">
      <c r="A20" s="32"/>
      <c r="B20" s="120"/>
      <c r="C20" s="120"/>
      <c r="D20" s="120"/>
      <c r="E20" s="120"/>
      <c r="F20" s="120"/>
      <c r="G20" s="120"/>
      <c r="H20" s="122"/>
      <c r="I20" s="120"/>
    </row>
    <row r="21" spans="1:12" ht="18" customHeight="1" thickBot="1" x14ac:dyDescent="0.35">
      <c r="A21" s="31" t="s">
        <v>118</v>
      </c>
      <c r="B21" s="67">
        <v>224537</v>
      </c>
      <c r="C21" s="67">
        <v>14841</v>
      </c>
      <c r="D21" s="67">
        <f>(B21-C21)/2</f>
        <v>104848</v>
      </c>
      <c r="E21" s="67">
        <f>(B21-C21)/2</f>
        <v>104848</v>
      </c>
      <c r="F21" s="67">
        <v>4500</v>
      </c>
      <c r="G21" s="67"/>
      <c r="H21" s="67">
        <f>D21+F21-G21</f>
        <v>109348</v>
      </c>
      <c r="I21" s="121">
        <f t="shared" ref="I21:I25" si="0">E21-F21+G21</f>
        <v>100348</v>
      </c>
    </row>
    <row r="22" spans="1:12" ht="18" customHeight="1" x14ac:dyDescent="0.3">
      <c r="A22" s="33"/>
      <c r="B22" s="68"/>
      <c r="C22" s="68"/>
      <c r="D22" s="68"/>
      <c r="E22" s="68"/>
      <c r="F22" s="68"/>
      <c r="G22" s="68"/>
      <c r="H22" s="68"/>
      <c r="I22" s="120"/>
    </row>
    <row r="23" spans="1:12" ht="18" customHeight="1" thickBot="1" x14ac:dyDescent="0.35">
      <c r="A23" s="33" t="s">
        <v>36</v>
      </c>
      <c r="B23" s="68"/>
      <c r="C23" s="68"/>
      <c r="D23" s="68"/>
      <c r="E23" s="68"/>
      <c r="F23" s="68"/>
      <c r="G23" s="68"/>
      <c r="H23" s="68"/>
      <c r="I23" s="121"/>
    </row>
    <row r="24" spans="1:12" ht="18" customHeight="1" x14ac:dyDescent="0.3">
      <c r="A24" s="32"/>
      <c r="B24" s="123"/>
      <c r="C24" s="123"/>
      <c r="D24" s="123"/>
      <c r="E24" s="123"/>
      <c r="F24" s="123"/>
      <c r="G24" s="123"/>
      <c r="H24" s="123"/>
      <c r="I24" s="120"/>
    </row>
    <row r="25" spans="1:12" ht="18" customHeight="1" thickBot="1" x14ac:dyDescent="0.35">
      <c r="A25" s="33" t="s">
        <v>121</v>
      </c>
      <c r="B25" s="124">
        <v>25500</v>
      </c>
      <c r="C25" s="124">
        <v>1020</v>
      </c>
      <c r="D25" s="124">
        <v>13005</v>
      </c>
      <c r="E25" s="124">
        <v>11475</v>
      </c>
      <c r="F25" s="124"/>
      <c r="G25" s="124"/>
      <c r="H25" s="124">
        <f>D25+F25-G25</f>
        <v>13005</v>
      </c>
      <c r="I25" s="121">
        <f t="shared" si="0"/>
        <v>11475</v>
      </c>
      <c r="K25" s="28"/>
    </row>
    <row r="26" spans="1:12" ht="18" customHeight="1" x14ac:dyDescent="0.3">
      <c r="A26" s="32"/>
      <c r="B26" s="123"/>
      <c r="C26" s="123"/>
      <c r="D26" s="123"/>
      <c r="E26" s="123"/>
      <c r="F26" s="123"/>
      <c r="G26" s="123"/>
      <c r="H26" s="123"/>
      <c r="I26" s="120"/>
      <c r="K26" s="28"/>
    </row>
    <row r="27" spans="1:12" ht="18" customHeight="1" thickBot="1" x14ac:dyDescent="0.35">
      <c r="A27" s="31" t="s">
        <v>131</v>
      </c>
      <c r="B27" s="125">
        <v>66158</v>
      </c>
      <c r="C27" s="125">
        <v>6616</v>
      </c>
      <c r="D27" s="125">
        <v>47634</v>
      </c>
      <c r="E27" s="125">
        <v>11908</v>
      </c>
      <c r="F27" s="125"/>
      <c r="G27" s="125">
        <v>2000</v>
      </c>
      <c r="H27" s="125">
        <f>D27+F27-G27</f>
        <v>45634</v>
      </c>
      <c r="I27" s="121">
        <f t="shared" ref="I27" si="1">E27-F27+G27</f>
        <v>13908</v>
      </c>
      <c r="K27" s="28"/>
      <c r="L27" s="28"/>
    </row>
    <row r="28" spans="1:12" ht="8.2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</row>
    <row r="29" spans="1:12" ht="13" customHeight="1" x14ac:dyDescent="0.25">
      <c r="A29" s="55" t="s">
        <v>141</v>
      </c>
      <c r="B29" s="29"/>
      <c r="C29" s="29"/>
      <c r="D29" s="29"/>
      <c r="E29" s="29"/>
      <c r="F29" s="29"/>
      <c r="G29" s="29"/>
      <c r="H29" s="29"/>
      <c r="I29" s="29"/>
    </row>
    <row r="30" spans="1:12" s="29" customFormat="1" ht="13" customHeight="1" x14ac:dyDescent="0.25">
      <c r="A30" s="29" t="s">
        <v>108</v>
      </c>
      <c r="G30" s="29" t="s">
        <v>17</v>
      </c>
    </row>
    <row r="31" spans="1:12" s="29" customFormat="1" ht="13" customHeight="1" x14ac:dyDescent="0.25">
      <c r="A31" s="24" t="s">
        <v>109</v>
      </c>
    </row>
    <row r="32" spans="1:12" s="29" customFormat="1" ht="13" customHeight="1" x14ac:dyDescent="0.25">
      <c r="A32" s="24" t="s">
        <v>122</v>
      </c>
    </row>
    <row r="34" spans="3:3" x14ac:dyDescent="0.25">
      <c r="C34" s="44" t="s">
        <v>15</v>
      </c>
    </row>
  </sheetData>
  <mergeCells count="3">
    <mergeCell ref="F14:G14"/>
    <mergeCell ref="D15:E15"/>
    <mergeCell ref="H14:I14"/>
  </mergeCells>
  <phoneticPr fontId="5" type="noConversion"/>
  <printOptions horizontalCentered="1"/>
  <pageMargins left="0.39370078740157483" right="0.19685039370078741" top="0.59055118110236227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opLeftCell="A11" zoomScaleNormal="100" workbookViewId="0">
      <selection activeCell="F33" sqref="F33"/>
    </sheetView>
  </sheetViews>
  <sheetFormatPr baseColWidth="10" defaultColWidth="8.81640625" defaultRowHeight="12.5" x14ac:dyDescent="0.25"/>
  <cols>
    <col min="1" max="1" width="34.1796875" style="26" customWidth="1"/>
    <col min="2" max="2" width="18.1796875" style="19" customWidth="1"/>
    <col min="3" max="3" width="3.54296875" style="19" customWidth="1"/>
    <col min="4" max="4" width="13.7265625" style="19" customWidth="1"/>
    <col min="5" max="5" width="3.54296875" style="19" customWidth="1"/>
    <col min="6" max="6" width="61" style="19" customWidth="1"/>
    <col min="7" max="16384" width="8.81640625" style="19"/>
  </cols>
  <sheetData>
    <row r="1" spans="1:6" ht="12.75" customHeight="1" thickBot="1" x14ac:dyDescent="0.3">
      <c r="A1" s="76"/>
      <c r="B1" s="77"/>
      <c r="C1" s="77"/>
      <c r="D1" s="77"/>
      <c r="E1" s="77"/>
      <c r="F1" s="77"/>
    </row>
    <row r="2" spans="1:6" ht="13" x14ac:dyDescent="0.25">
      <c r="A2" s="205" t="s">
        <v>18</v>
      </c>
      <c r="B2" s="78"/>
      <c r="C2" s="78"/>
      <c r="D2" s="78"/>
      <c r="E2" s="78"/>
      <c r="F2" s="79"/>
    </row>
    <row r="3" spans="1:6" ht="13" x14ac:dyDescent="0.25">
      <c r="A3" s="80"/>
      <c r="B3" s="77"/>
      <c r="C3" s="77"/>
      <c r="D3" s="77"/>
      <c r="E3" s="77"/>
      <c r="F3" s="81"/>
    </row>
    <row r="4" spans="1:6" ht="13" x14ac:dyDescent="0.25">
      <c r="A4" s="82"/>
      <c r="B4" s="84" t="s">
        <v>178</v>
      </c>
      <c r="C4" s="77"/>
      <c r="D4" s="77"/>
      <c r="E4" s="77"/>
      <c r="F4" s="81"/>
    </row>
    <row r="5" spans="1:6" ht="13" x14ac:dyDescent="0.25">
      <c r="A5" s="82"/>
      <c r="B5" s="83" t="s">
        <v>19</v>
      </c>
      <c r="C5" s="77"/>
      <c r="D5" s="77"/>
      <c r="E5" s="77"/>
      <c r="F5" s="81"/>
    </row>
    <row r="6" spans="1:6" ht="13" x14ac:dyDescent="0.25">
      <c r="A6" s="82"/>
      <c r="B6" s="84" t="s">
        <v>88</v>
      </c>
      <c r="C6" s="77"/>
      <c r="D6" s="77"/>
      <c r="E6" s="77"/>
      <c r="F6" s="81"/>
    </row>
    <row r="7" spans="1:6" ht="13" x14ac:dyDescent="0.25">
      <c r="A7" s="82"/>
      <c r="B7" s="83"/>
      <c r="C7" s="77"/>
      <c r="D7" s="77"/>
      <c r="E7" s="77"/>
      <c r="F7" s="81"/>
    </row>
    <row r="8" spans="1:6" ht="13" x14ac:dyDescent="0.25">
      <c r="A8" s="85" t="s">
        <v>29</v>
      </c>
      <c r="B8" s="160" t="str">
        <f>'Tab I'!B9</f>
        <v>Norge</v>
      </c>
      <c r="C8" s="77"/>
      <c r="D8" s="77"/>
      <c r="E8" s="77"/>
      <c r="F8" s="81"/>
    </row>
    <row r="9" spans="1:6" ht="13" x14ac:dyDescent="0.25">
      <c r="A9" s="80" t="s">
        <v>20</v>
      </c>
      <c r="B9" s="86">
        <f>'Tab I'!B10</f>
        <v>2021</v>
      </c>
      <c r="C9" s="77"/>
      <c r="D9" s="87"/>
      <c r="E9" s="77"/>
      <c r="F9" s="81"/>
    </row>
    <row r="10" spans="1:6" ht="13" x14ac:dyDescent="0.25">
      <c r="A10" s="88" t="s">
        <v>21</v>
      </c>
      <c r="B10" s="89">
        <f>'Tab I'!B11</f>
        <v>45200</v>
      </c>
      <c r="C10" s="77"/>
      <c r="D10" s="90"/>
      <c r="E10" s="77"/>
      <c r="F10" s="81"/>
    </row>
    <row r="11" spans="1:6" ht="13" x14ac:dyDescent="0.25">
      <c r="A11" s="80" t="s">
        <v>82</v>
      </c>
      <c r="B11" s="89" t="str">
        <f>'Tab I'!B12</f>
        <v>01.01 - 31.12.2021</v>
      </c>
      <c r="C11" s="77"/>
      <c r="D11" s="84"/>
      <c r="E11" s="77"/>
      <c r="F11" s="81"/>
    </row>
    <row r="12" spans="1:6" ht="13.5" thickBot="1" x14ac:dyDescent="0.3">
      <c r="A12" s="91"/>
      <c r="B12" s="87"/>
      <c r="C12" s="92"/>
      <c r="D12" s="92"/>
      <c r="E12" s="92"/>
      <c r="F12" s="81"/>
    </row>
    <row r="13" spans="1:6" ht="13" x14ac:dyDescent="0.25">
      <c r="A13" s="179"/>
      <c r="B13" s="95" t="s">
        <v>22</v>
      </c>
      <c r="C13" s="181"/>
      <c r="D13" s="94" t="s">
        <v>23</v>
      </c>
      <c r="E13" s="95"/>
      <c r="F13" s="93"/>
    </row>
    <row r="14" spans="1:6" ht="13" x14ac:dyDescent="0.25">
      <c r="A14" s="91"/>
      <c r="B14" s="163" t="s">
        <v>181</v>
      </c>
      <c r="C14" s="182"/>
      <c r="D14" s="218" t="s">
        <v>182</v>
      </c>
      <c r="E14" s="96"/>
      <c r="F14" s="96"/>
    </row>
    <row r="15" spans="1:6" ht="13" x14ac:dyDescent="0.25">
      <c r="A15" s="82" t="s">
        <v>11</v>
      </c>
      <c r="B15" s="163" t="s">
        <v>179</v>
      </c>
      <c r="C15" s="182"/>
      <c r="D15" s="92" t="s">
        <v>24</v>
      </c>
      <c r="E15" s="96"/>
      <c r="F15" s="97" t="s">
        <v>25</v>
      </c>
    </row>
    <row r="16" spans="1:6" ht="13.5" thickBot="1" x14ac:dyDescent="0.3">
      <c r="A16" s="180"/>
      <c r="B16" s="217" t="s">
        <v>180</v>
      </c>
      <c r="C16" s="183"/>
      <c r="D16" s="98"/>
      <c r="E16" s="99"/>
      <c r="F16" s="100"/>
    </row>
    <row r="17" spans="1:6" ht="13" x14ac:dyDescent="0.25">
      <c r="A17" s="161"/>
      <c r="B17" s="186"/>
      <c r="C17" s="164"/>
      <c r="D17" s="162"/>
      <c r="E17" s="163"/>
      <c r="F17" s="164"/>
    </row>
    <row r="18" spans="1:6" ht="13" x14ac:dyDescent="0.3">
      <c r="A18" s="165" t="s">
        <v>26</v>
      </c>
      <c r="B18" s="187">
        <v>200000</v>
      </c>
      <c r="C18" s="164"/>
      <c r="D18" s="166">
        <v>200000</v>
      </c>
      <c r="E18" s="163"/>
      <c r="F18" s="164"/>
    </row>
    <row r="19" spans="1:6" ht="13" x14ac:dyDescent="0.3">
      <c r="A19" s="165" t="s">
        <v>16</v>
      </c>
      <c r="B19" s="187">
        <v>47000</v>
      </c>
      <c r="C19" s="164"/>
      <c r="D19" s="166">
        <v>47000</v>
      </c>
      <c r="E19" s="163"/>
      <c r="F19" s="167"/>
    </row>
    <row r="20" spans="1:6" ht="13" x14ac:dyDescent="0.3">
      <c r="A20" s="165" t="s">
        <v>36</v>
      </c>
      <c r="B20" s="65"/>
      <c r="C20" s="171"/>
      <c r="D20" s="170"/>
      <c r="E20" s="169"/>
      <c r="F20" s="171"/>
    </row>
    <row r="21" spans="1:6" ht="13" x14ac:dyDescent="0.3">
      <c r="A21" s="165" t="s">
        <v>69</v>
      </c>
      <c r="B21" s="187">
        <v>11475</v>
      </c>
      <c r="C21" s="164"/>
      <c r="D21" s="166">
        <v>13005</v>
      </c>
      <c r="E21" s="163"/>
      <c r="F21" s="167"/>
    </row>
    <row r="22" spans="1:6" ht="13" x14ac:dyDescent="0.3">
      <c r="A22" s="101" t="s">
        <v>131</v>
      </c>
      <c r="B22" s="187">
        <v>13908</v>
      </c>
      <c r="C22" s="164"/>
      <c r="D22" s="166">
        <v>45634</v>
      </c>
      <c r="E22" s="163"/>
      <c r="F22" s="167"/>
    </row>
    <row r="23" spans="1:6" ht="17.25" customHeight="1" x14ac:dyDescent="0.3">
      <c r="A23" s="101" t="s">
        <v>132</v>
      </c>
      <c r="B23" s="187">
        <v>2200</v>
      </c>
      <c r="C23" s="184" t="s">
        <v>110</v>
      </c>
      <c r="D23" s="166"/>
      <c r="E23" s="169"/>
      <c r="F23" s="102" t="s">
        <v>130</v>
      </c>
    </row>
    <row r="24" spans="1:6" ht="42.75" customHeight="1" x14ac:dyDescent="0.3">
      <c r="A24" s="165" t="s">
        <v>27</v>
      </c>
      <c r="B24" s="65">
        <v>12100</v>
      </c>
      <c r="C24" s="102" t="s">
        <v>111</v>
      </c>
      <c r="D24" s="59"/>
      <c r="E24" s="169"/>
      <c r="F24" s="104" t="s">
        <v>164</v>
      </c>
    </row>
    <row r="25" spans="1:6" ht="15" x14ac:dyDescent="0.3">
      <c r="A25" s="165" t="s">
        <v>133</v>
      </c>
      <c r="B25" s="65">
        <v>5000</v>
      </c>
      <c r="C25" s="102" t="s">
        <v>112</v>
      </c>
      <c r="D25" s="166">
        <v>2500</v>
      </c>
      <c r="E25" s="103" t="s">
        <v>113</v>
      </c>
      <c r="F25" s="102" t="s">
        <v>150</v>
      </c>
    </row>
    <row r="26" spans="1:6" ht="15" x14ac:dyDescent="0.3">
      <c r="A26" s="165"/>
      <c r="B26" s="65"/>
      <c r="C26" s="102"/>
      <c r="D26" s="166"/>
      <c r="E26" s="103"/>
      <c r="F26" s="102" t="s">
        <v>177</v>
      </c>
    </row>
    <row r="27" spans="1:6" ht="15" x14ac:dyDescent="0.3">
      <c r="A27" s="165" t="s">
        <v>151</v>
      </c>
      <c r="B27" s="188"/>
      <c r="C27" s="171"/>
      <c r="D27" s="168">
        <v>200</v>
      </c>
      <c r="E27" s="103" t="s">
        <v>114</v>
      </c>
      <c r="F27" s="102" t="s">
        <v>176</v>
      </c>
    </row>
    <row r="28" spans="1:6" ht="15" x14ac:dyDescent="0.3">
      <c r="A28" s="101" t="s">
        <v>163</v>
      </c>
      <c r="B28" s="66">
        <v>83462</v>
      </c>
      <c r="C28" s="102" t="s">
        <v>115</v>
      </c>
      <c r="D28" s="172"/>
      <c r="E28" s="169"/>
      <c r="F28" s="102" t="s">
        <v>127</v>
      </c>
    </row>
    <row r="29" spans="1:6" ht="15" x14ac:dyDescent="0.3">
      <c r="A29" s="165" t="s">
        <v>161</v>
      </c>
      <c r="B29" s="66">
        <v>16173</v>
      </c>
      <c r="C29" s="102" t="s">
        <v>116</v>
      </c>
      <c r="D29" s="172"/>
      <c r="E29" s="169"/>
      <c r="F29" s="102" t="s">
        <v>170</v>
      </c>
    </row>
    <row r="30" spans="1:6" ht="13.5" thickBot="1" x14ac:dyDescent="0.35">
      <c r="A30" s="165" t="s">
        <v>28</v>
      </c>
      <c r="B30" s="189"/>
      <c r="C30" s="171"/>
      <c r="D30" s="168">
        <v>4650</v>
      </c>
      <c r="E30" s="169"/>
      <c r="F30" s="171" t="s">
        <v>171</v>
      </c>
    </row>
    <row r="31" spans="1:6" ht="15" x14ac:dyDescent="0.3">
      <c r="A31" s="165" t="s">
        <v>183</v>
      </c>
      <c r="B31" s="190">
        <v>2500</v>
      </c>
      <c r="C31" s="102" t="s">
        <v>124</v>
      </c>
      <c r="D31" s="173">
        <v>500</v>
      </c>
      <c r="E31" s="103" t="s">
        <v>124</v>
      </c>
      <c r="F31" s="105" t="s">
        <v>184</v>
      </c>
    </row>
    <row r="32" spans="1:6" ht="13.5" thickBot="1" x14ac:dyDescent="0.35">
      <c r="A32" s="174"/>
      <c r="B32" s="190"/>
      <c r="C32" s="185"/>
      <c r="D32" s="176"/>
      <c r="E32" s="175"/>
      <c r="F32" s="106" t="s">
        <v>185</v>
      </c>
    </row>
    <row r="33" spans="1:6" ht="26.25" customHeight="1" thickBot="1" x14ac:dyDescent="0.35">
      <c r="A33" s="177" t="s">
        <v>83</v>
      </c>
      <c r="B33" s="191"/>
      <c r="C33" s="106"/>
      <c r="D33" s="178" t="s">
        <v>149</v>
      </c>
      <c r="E33" s="107" t="s">
        <v>128</v>
      </c>
      <c r="F33" s="213" t="s">
        <v>174</v>
      </c>
    </row>
    <row r="34" spans="1:6" x14ac:dyDescent="0.25">
      <c r="A34" s="27"/>
    </row>
  </sheetData>
  <phoneticPr fontId="5" type="noConversion"/>
  <pageMargins left="0.39370078740157483" right="0.19685039370078741" top="0.78740157480314965" bottom="0.78740157480314965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topLeftCell="A17" zoomScaleNormal="100" workbookViewId="0">
      <selection activeCell="A30" sqref="A30"/>
    </sheetView>
  </sheetViews>
  <sheetFormatPr baseColWidth="10" defaultColWidth="9.1796875" defaultRowHeight="12.5" x14ac:dyDescent="0.25"/>
  <cols>
    <col min="1" max="1" width="18" customWidth="1"/>
    <col min="2" max="2" width="17.26953125" customWidth="1"/>
    <col min="3" max="3" width="18.81640625" customWidth="1"/>
    <col min="4" max="5" width="15.26953125" customWidth="1"/>
    <col min="6" max="6" width="27" customWidth="1"/>
    <col min="7" max="7" width="29.1796875" customWidth="1"/>
  </cols>
  <sheetData>
    <row r="1" spans="1:7" ht="13" thickBot="1" x14ac:dyDescent="0.3"/>
    <row r="2" spans="1:7" ht="13" x14ac:dyDescent="0.3">
      <c r="A2" s="4" t="s">
        <v>144</v>
      </c>
      <c r="B2" s="6"/>
      <c r="C2" s="6"/>
      <c r="D2" s="6"/>
      <c r="E2" s="6"/>
      <c r="F2" s="6"/>
      <c r="G2" s="7"/>
    </row>
    <row r="3" spans="1:7" ht="13" x14ac:dyDescent="0.3">
      <c r="A3" s="3"/>
      <c r="B3" s="8" t="s">
        <v>102</v>
      </c>
      <c r="C3" s="1"/>
      <c r="D3" s="1"/>
      <c r="E3" s="1"/>
      <c r="F3" s="1"/>
      <c r="G3" s="9"/>
    </row>
    <row r="4" spans="1:7" ht="13" x14ac:dyDescent="0.3">
      <c r="A4" s="3"/>
      <c r="B4" s="8" t="s">
        <v>103</v>
      </c>
      <c r="C4" s="8"/>
      <c r="D4" s="8"/>
      <c r="E4" s="1"/>
      <c r="F4" s="1"/>
      <c r="G4" s="9"/>
    </row>
    <row r="5" spans="1:7" x14ac:dyDescent="0.25">
      <c r="A5" s="3"/>
      <c r="B5" s="1"/>
      <c r="C5" s="1"/>
      <c r="D5" s="1"/>
      <c r="E5" s="1"/>
      <c r="F5" s="1"/>
      <c r="G5" s="9"/>
    </row>
    <row r="6" spans="1:7" ht="13" x14ac:dyDescent="0.3">
      <c r="A6" s="11" t="s">
        <v>29</v>
      </c>
      <c r="B6" s="75" t="str">
        <f>'Tab I'!B9</f>
        <v>Norge</v>
      </c>
      <c r="C6" s="1"/>
      <c r="D6" s="1"/>
      <c r="E6" s="1"/>
      <c r="F6" s="1"/>
      <c r="G6" s="9"/>
    </row>
    <row r="7" spans="1:7" ht="13" x14ac:dyDescent="0.3">
      <c r="A7" s="11" t="s">
        <v>0</v>
      </c>
      <c r="B7" s="18">
        <f>'Tab I'!B10</f>
        <v>2021</v>
      </c>
      <c r="C7" s="1"/>
      <c r="D7" s="1"/>
      <c r="E7" s="1"/>
      <c r="F7" s="1"/>
      <c r="G7" s="9"/>
    </row>
    <row r="8" spans="1:7" ht="13" x14ac:dyDescent="0.3">
      <c r="A8" s="11" t="s">
        <v>1</v>
      </c>
      <c r="B8" s="5">
        <f>'Tab I'!B11</f>
        <v>45200</v>
      </c>
      <c r="C8" s="1"/>
      <c r="D8" s="1"/>
      <c r="E8" s="1"/>
      <c r="F8" s="1"/>
      <c r="G8" s="9"/>
    </row>
    <row r="9" spans="1:7" ht="13" x14ac:dyDescent="0.3">
      <c r="A9" s="11" t="s">
        <v>2</v>
      </c>
      <c r="B9" s="5" t="str">
        <f>'Tab I'!B12</f>
        <v>01.01 - 31.12.2021</v>
      </c>
      <c r="C9" s="1"/>
      <c r="D9" s="1"/>
      <c r="E9" s="1"/>
      <c r="F9" s="1"/>
      <c r="G9" s="9"/>
    </row>
    <row r="10" spans="1:7" ht="13.5" thickBot="1" x14ac:dyDescent="0.35">
      <c r="A10" s="12"/>
      <c r="B10" s="34"/>
      <c r="C10" s="34"/>
      <c r="D10" s="34"/>
      <c r="E10" s="34"/>
      <c r="F10" s="34"/>
      <c r="G10" s="35"/>
    </row>
    <row r="11" spans="1:7" ht="13.5" thickBot="1" x14ac:dyDescent="0.35">
      <c r="A11" s="36"/>
      <c r="B11" s="37" t="s">
        <v>30</v>
      </c>
      <c r="C11" s="38"/>
      <c r="D11" s="219" t="s">
        <v>97</v>
      </c>
      <c r="E11" s="220"/>
      <c r="F11" s="37" t="s">
        <v>31</v>
      </c>
      <c r="G11" s="37"/>
    </row>
    <row r="12" spans="1:7" ht="13" x14ac:dyDescent="0.3">
      <c r="A12" s="11" t="s">
        <v>11</v>
      </c>
      <c r="B12" s="39" t="s">
        <v>32</v>
      </c>
      <c r="C12" s="39" t="s">
        <v>90</v>
      </c>
      <c r="D12" s="56" t="s">
        <v>107</v>
      </c>
      <c r="E12" s="37" t="s">
        <v>96</v>
      </c>
      <c r="F12" s="39" t="s">
        <v>95</v>
      </c>
      <c r="G12" s="39" t="s">
        <v>89</v>
      </c>
    </row>
    <row r="13" spans="1:7" ht="15" x14ac:dyDescent="0.3">
      <c r="A13" s="11"/>
      <c r="B13" s="39"/>
      <c r="C13" s="39" t="s">
        <v>91</v>
      </c>
      <c r="D13" s="51" t="s">
        <v>93</v>
      </c>
      <c r="E13" s="39" t="s">
        <v>105</v>
      </c>
      <c r="F13" s="39" t="s">
        <v>100</v>
      </c>
      <c r="G13" s="39" t="s">
        <v>104</v>
      </c>
    </row>
    <row r="14" spans="1:7" ht="15" x14ac:dyDescent="0.3">
      <c r="A14" s="11"/>
      <c r="B14" s="39"/>
      <c r="C14" s="39" t="s">
        <v>92</v>
      </c>
      <c r="D14" s="51" t="s">
        <v>106</v>
      </c>
      <c r="E14" s="10"/>
      <c r="F14" s="39" t="s">
        <v>101</v>
      </c>
      <c r="G14" s="40"/>
    </row>
    <row r="15" spans="1:7" ht="13" x14ac:dyDescent="0.3">
      <c r="A15" s="11"/>
      <c r="B15" s="39"/>
      <c r="C15" s="39"/>
      <c r="D15" s="1"/>
      <c r="E15" s="10"/>
      <c r="F15" s="39"/>
      <c r="G15" s="40"/>
    </row>
    <row r="16" spans="1:7" ht="13" x14ac:dyDescent="0.3">
      <c r="A16" s="11"/>
      <c r="B16" s="39"/>
      <c r="C16" s="57"/>
      <c r="D16" s="51"/>
      <c r="E16" s="40"/>
      <c r="F16" s="39"/>
      <c r="G16" s="40"/>
    </row>
    <row r="17" spans="1:12" ht="13.5" thickBot="1" x14ac:dyDescent="0.35">
      <c r="A17" s="11"/>
      <c r="B17" s="41"/>
      <c r="C17" s="41"/>
      <c r="D17" s="52"/>
      <c r="E17" s="41"/>
      <c r="F17" s="41"/>
      <c r="G17" s="41"/>
    </row>
    <row r="18" spans="1:12" ht="13.5" thickBot="1" x14ac:dyDescent="0.35">
      <c r="A18" s="42"/>
      <c r="B18" s="54" t="s">
        <v>13</v>
      </c>
      <c r="C18" s="54" t="s">
        <v>14</v>
      </c>
      <c r="D18" s="54" t="s">
        <v>33</v>
      </c>
      <c r="E18" s="54" t="s">
        <v>34</v>
      </c>
      <c r="F18" s="54" t="s">
        <v>94</v>
      </c>
      <c r="G18" s="43" t="s">
        <v>35</v>
      </c>
    </row>
    <row r="19" spans="1:12" ht="18" customHeight="1" x14ac:dyDescent="0.25">
      <c r="A19" s="13"/>
      <c r="B19" s="13"/>
      <c r="C19" s="13"/>
      <c r="D19" s="13"/>
      <c r="E19" s="13"/>
      <c r="F19" s="13"/>
      <c r="G19" s="2"/>
    </row>
    <row r="20" spans="1:12" ht="18" customHeight="1" thickBot="1" x14ac:dyDescent="0.35">
      <c r="A20" s="12" t="s">
        <v>26</v>
      </c>
      <c r="B20" s="14">
        <f>'Tab I'!H19</f>
        <v>390635</v>
      </c>
      <c r="C20" s="22">
        <v>7000</v>
      </c>
      <c r="D20" s="22">
        <f>28202+4837</f>
        <v>33039</v>
      </c>
      <c r="E20" s="22">
        <f>2273-48822</f>
        <v>-46549</v>
      </c>
      <c r="F20" s="14">
        <f>SUM(B20:E20)</f>
        <v>384125</v>
      </c>
      <c r="G20" s="67">
        <v>384125</v>
      </c>
      <c r="J20" s="216"/>
      <c r="K20" s="216"/>
      <c r="L20" s="216"/>
    </row>
    <row r="21" spans="1:12" ht="18" customHeight="1" x14ac:dyDescent="0.25">
      <c r="A21" s="13"/>
      <c r="B21" s="15"/>
      <c r="C21" s="23"/>
      <c r="D21" s="23"/>
      <c r="E21" s="23"/>
      <c r="F21" s="15"/>
      <c r="G21" s="16"/>
      <c r="J21" s="216"/>
    </row>
    <row r="22" spans="1:12" ht="18" customHeight="1" thickBot="1" x14ac:dyDescent="0.35">
      <c r="A22" s="12" t="s">
        <v>16</v>
      </c>
      <c r="B22" s="14">
        <f>'Tab I'!H21</f>
        <v>109348</v>
      </c>
      <c r="C22" s="22">
        <v>4000</v>
      </c>
      <c r="D22" s="22">
        <v>3913</v>
      </c>
      <c r="E22" s="22">
        <f>10116-10935</f>
        <v>-819</v>
      </c>
      <c r="F22" s="14">
        <f>SUM(B22:E22)</f>
        <v>116442</v>
      </c>
      <c r="G22" s="17">
        <v>100959</v>
      </c>
      <c r="J22" s="216"/>
    </row>
    <row r="23" spans="1:12" ht="18" customHeight="1" x14ac:dyDescent="0.25">
      <c r="A23" s="3"/>
      <c r="B23" s="21"/>
      <c r="C23" s="47"/>
      <c r="D23" s="48"/>
      <c r="E23" s="49"/>
      <c r="F23" s="21"/>
      <c r="G23" s="21"/>
    </row>
    <row r="24" spans="1:12" ht="18" customHeight="1" thickBot="1" x14ac:dyDescent="0.35">
      <c r="A24" s="12" t="s">
        <v>36</v>
      </c>
      <c r="B24" s="17"/>
      <c r="C24" s="14"/>
      <c r="D24" s="14"/>
      <c r="E24" s="17"/>
      <c r="F24" s="17"/>
      <c r="G24" s="17"/>
    </row>
    <row r="25" spans="1:12" ht="18" customHeight="1" x14ac:dyDescent="0.25">
      <c r="A25" s="13"/>
      <c r="B25" s="16"/>
      <c r="C25" s="15"/>
      <c r="D25" s="46"/>
      <c r="E25" s="46"/>
      <c r="F25" s="16"/>
      <c r="G25" s="16"/>
    </row>
    <row r="26" spans="1:12" ht="18" customHeight="1" thickBot="1" x14ac:dyDescent="0.35">
      <c r="A26" s="11" t="s">
        <v>69</v>
      </c>
      <c r="B26" s="21">
        <f>'Tab I'!H25</f>
        <v>13005</v>
      </c>
      <c r="C26" s="47">
        <v>750</v>
      </c>
      <c r="D26" s="21"/>
      <c r="E26" s="21"/>
      <c r="F26" s="21">
        <f>SUM(B26:E26)</f>
        <v>13755</v>
      </c>
      <c r="G26" s="68">
        <v>14008</v>
      </c>
    </row>
    <row r="27" spans="1:12" ht="18" customHeight="1" x14ac:dyDescent="0.3">
      <c r="A27" s="20"/>
      <c r="B27" s="16"/>
      <c r="C27" s="15"/>
      <c r="D27" s="15"/>
      <c r="E27" s="16"/>
      <c r="F27" s="16"/>
      <c r="G27" s="16"/>
    </row>
    <row r="28" spans="1:12" ht="18" customHeight="1" thickBot="1" x14ac:dyDescent="0.35">
      <c r="A28" s="31" t="s">
        <v>134</v>
      </c>
      <c r="B28" s="17">
        <f>'Tab I'!H27-1100-1000</f>
        <v>43534</v>
      </c>
      <c r="C28" s="14"/>
      <c r="D28" s="14"/>
      <c r="E28" s="17"/>
      <c r="F28" s="17">
        <f>SUM(B28:E28)</f>
        <v>43534</v>
      </c>
      <c r="G28" s="67">
        <v>43631</v>
      </c>
    </row>
    <row r="29" spans="1:12" s="29" customFormat="1" ht="12.65" customHeight="1" x14ac:dyDescent="0.25">
      <c r="A29" s="55" t="s">
        <v>175</v>
      </c>
    </row>
    <row r="30" spans="1:12" s="29" customFormat="1" ht="12.65" customHeight="1" x14ac:dyDescent="0.25">
      <c r="A30" s="29" t="s">
        <v>119</v>
      </c>
    </row>
    <row r="31" spans="1:12" s="29" customFormat="1" ht="12.65" customHeight="1" x14ac:dyDescent="0.25">
      <c r="A31" s="24" t="s">
        <v>120</v>
      </c>
    </row>
    <row r="32" spans="1:12" s="29" customFormat="1" ht="12.65" customHeight="1" x14ac:dyDescent="0.3">
      <c r="A32" s="29" t="s">
        <v>166</v>
      </c>
    </row>
  </sheetData>
  <mergeCells count="1">
    <mergeCell ref="D11:E11"/>
  </mergeCells>
  <phoneticPr fontId="5" type="noConversion"/>
  <pageMargins left="0.39370078740157483" right="0.19685039370078741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zoomScale="110" zoomScaleNormal="110" workbookViewId="0">
      <selection activeCell="D29" sqref="D29"/>
    </sheetView>
  </sheetViews>
  <sheetFormatPr baseColWidth="10" defaultColWidth="11.453125" defaultRowHeight="12.5" x14ac:dyDescent="0.25"/>
  <cols>
    <col min="1" max="1" width="16.1796875" style="36" customWidth="1"/>
    <col min="2" max="2" width="10.54296875" style="112" customWidth="1"/>
    <col min="3" max="3" width="9.81640625" style="112" customWidth="1"/>
    <col min="4" max="4" width="9" style="112" customWidth="1"/>
    <col min="5" max="5" width="10.453125" style="112" customWidth="1"/>
    <col min="6" max="7" width="7.7265625" style="112" customWidth="1"/>
    <col min="8" max="8" width="8.7265625" style="112" customWidth="1"/>
    <col min="9" max="9" width="14.1796875" style="112" customWidth="1"/>
    <col min="10" max="16384" width="11.453125" style="44"/>
  </cols>
  <sheetData>
    <row r="1" spans="1:9" ht="14.25" customHeight="1" x14ac:dyDescent="0.3">
      <c r="A1" s="4" t="s">
        <v>37</v>
      </c>
      <c r="B1" s="126"/>
      <c r="C1" s="126"/>
      <c r="D1" s="126"/>
      <c r="E1" s="126"/>
      <c r="F1" s="126"/>
      <c r="G1" s="126"/>
      <c r="H1" s="126"/>
      <c r="I1" s="127"/>
    </row>
    <row r="2" spans="1:9" ht="12.75" customHeight="1" x14ac:dyDescent="0.3">
      <c r="A2" s="11"/>
      <c r="B2" s="8" t="s">
        <v>38</v>
      </c>
      <c r="C2" s="8"/>
      <c r="D2" s="8"/>
      <c r="E2" s="8"/>
      <c r="F2" s="8"/>
      <c r="G2" s="8"/>
      <c r="H2" s="8"/>
      <c r="I2" s="128"/>
    </row>
    <row r="3" spans="1:9" ht="12.75" customHeight="1" x14ac:dyDescent="0.3">
      <c r="A3" s="11"/>
      <c r="B3" s="129" t="s">
        <v>135</v>
      </c>
      <c r="C3" s="129"/>
      <c r="D3" s="129"/>
      <c r="E3" s="129"/>
      <c r="F3" s="129"/>
      <c r="G3" s="129"/>
      <c r="H3" s="129"/>
      <c r="I3" s="128"/>
    </row>
    <row r="4" spans="1:9" ht="12.75" customHeight="1" x14ac:dyDescent="0.3">
      <c r="A4" s="11"/>
      <c r="B4" s="8" t="s">
        <v>86</v>
      </c>
      <c r="C4" s="8"/>
      <c r="D4" s="8"/>
      <c r="E4" s="8"/>
      <c r="F4" s="8"/>
      <c r="G4" s="8"/>
      <c r="H4" s="8"/>
      <c r="I4" s="128"/>
    </row>
    <row r="5" spans="1:9" ht="13" customHeight="1" x14ac:dyDescent="0.3">
      <c r="A5" s="11"/>
      <c r="B5" s="8"/>
      <c r="C5" s="8"/>
      <c r="D5" s="8"/>
      <c r="E5" s="8"/>
      <c r="F5" s="8"/>
      <c r="G5" s="8"/>
      <c r="H5" s="8"/>
      <c r="I5" s="128"/>
    </row>
    <row r="6" spans="1:9" ht="13" customHeight="1" x14ac:dyDescent="0.3">
      <c r="A6" s="11" t="s">
        <v>39</v>
      </c>
      <c r="B6" s="109" t="str">
        <f>'Tab I'!B9</f>
        <v>Norge</v>
      </c>
      <c r="C6" s="8"/>
      <c r="D6" s="8"/>
      <c r="E6" s="8"/>
      <c r="F6" s="8"/>
      <c r="G6" s="8"/>
      <c r="H6" s="8"/>
      <c r="I6" s="128"/>
    </row>
    <row r="7" spans="1:9" ht="13" customHeight="1" x14ac:dyDescent="0.3">
      <c r="A7" s="11" t="s">
        <v>40</v>
      </c>
      <c r="B7" s="8">
        <f>'Tab I'!B10</f>
        <v>2021</v>
      </c>
      <c r="C7" s="8"/>
      <c r="D7" s="8"/>
      <c r="E7" s="8"/>
      <c r="F7" s="8"/>
      <c r="G7" s="8"/>
      <c r="H7" s="8"/>
      <c r="I7" s="128"/>
    </row>
    <row r="8" spans="1:9" ht="13" customHeight="1" x14ac:dyDescent="0.3">
      <c r="A8" s="11" t="s">
        <v>41</v>
      </c>
      <c r="B8" s="45">
        <f>'Tab I'!B11</f>
        <v>45200</v>
      </c>
      <c r="C8" s="8"/>
      <c r="D8" s="8"/>
      <c r="E8" s="8"/>
      <c r="F8" s="8"/>
      <c r="G8" s="8"/>
      <c r="H8" s="8"/>
      <c r="I8" s="128"/>
    </row>
    <row r="9" spans="1:9" ht="13" customHeight="1" x14ac:dyDescent="0.3">
      <c r="A9" s="11" t="s">
        <v>42</v>
      </c>
      <c r="B9" s="45" t="str">
        <f>'Tab I'!B12</f>
        <v>01.01 - 31.12.2021</v>
      </c>
      <c r="C9" s="8"/>
      <c r="D9" s="8"/>
      <c r="E9" s="8"/>
      <c r="F9" s="8"/>
      <c r="G9" s="8"/>
      <c r="H9" s="8"/>
      <c r="I9" s="128"/>
    </row>
    <row r="10" spans="1:9" ht="13.5" thickBot="1" x14ac:dyDescent="0.35">
      <c r="A10" s="12"/>
      <c r="B10" s="130"/>
      <c r="C10" s="130"/>
      <c r="D10" s="130"/>
      <c r="E10" s="130"/>
      <c r="F10" s="130"/>
      <c r="G10" s="130"/>
      <c r="H10" s="130"/>
      <c r="I10" s="69"/>
    </row>
    <row r="11" spans="1:9" ht="11.15" customHeight="1" x14ac:dyDescent="0.25">
      <c r="A11" s="120"/>
      <c r="B11" s="131"/>
      <c r="C11" s="110"/>
      <c r="D11" s="111"/>
      <c r="E11" s="132"/>
      <c r="F11" s="132"/>
      <c r="G11" s="133"/>
      <c r="H11" s="134"/>
      <c r="I11" s="111"/>
    </row>
    <row r="12" spans="1:9" ht="11.15" customHeight="1" x14ac:dyDescent="0.3">
      <c r="A12" s="40"/>
      <c r="B12" s="36"/>
      <c r="D12" s="113"/>
      <c r="E12" s="51" t="s">
        <v>71</v>
      </c>
      <c r="F12" s="51" t="s">
        <v>123</v>
      </c>
      <c r="G12" s="56"/>
      <c r="H12" s="136"/>
      <c r="I12" s="136" t="s">
        <v>76</v>
      </c>
    </row>
    <row r="13" spans="1:9" ht="11.15" customHeight="1" x14ac:dyDescent="0.3">
      <c r="A13" s="40"/>
      <c r="B13" s="36"/>
      <c r="D13" s="113"/>
      <c r="E13" s="51" t="s">
        <v>70</v>
      </c>
      <c r="F13" s="51" t="s">
        <v>77</v>
      </c>
      <c r="G13" s="56"/>
      <c r="H13" s="136"/>
      <c r="I13" s="136" t="s">
        <v>142</v>
      </c>
    </row>
    <row r="14" spans="1:9" ht="12.65" customHeight="1" x14ac:dyDescent="0.3">
      <c r="A14" s="40"/>
      <c r="B14" s="53" t="s">
        <v>73</v>
      </c>
      <c r="D14" s="113"/>
      <c r="E14" s="108" t="s">
        <v>139</v>
      </c>
      <c r="F14" s="51" t="s">
        <v>78</v>
      </c>
      <c r="G14" s="60"/>
      <c r="H14" s="136"/>
      <c r="I14" s="136" t="s">
        <v>79</v>
      </c>
    </row>
    <row r="15" spans="1:9" ht="11.15" customHeight="1" x14ac:dyDescent="0.3">
      <c r="A15" s="40"/>
      <c r="B15" s="53"/>
      <c r="D15" s="113"/>
      <c r="E15" s="135" t="s">
        <v>138</v>
      </c>
      <c r="F15" s="51"/>
      <c r="G15" s="56"/>
      <c r="H15" s="136"/>
      <c r="I15" s="136" t="s">
        <v>22</v>
      </c>
    </row>
    <row r="16" spans="1:9" ht="11.15" customHeight="1" x14ac:dyDescent="0.3">
      <c r="A16" s="40"/>
      <c r="B16" s="53"/>
      <c r="D16" s="113"/>
      <c r="E16" s="51"/>
      <c r="F16" s="192" t="s">
        <v>156</v>
      </c>
      <c r="G16" s="84"/>
      <c r="H16" s="171"/>
      <c r="I16" s="136" t="s">
        <v>58</v>
      </c>
    </row>
    <row r="17" spans="1:14" ht="11.15" customHeight="1" x14ac:dyDescent="0.3">
      <c r="A17" s="40"/>
      <c r="B17" s="53"/>
      <c r="D17" s="113"/>
      <c r="E17" s="51"/>
      <c r="F17" s="192" t="s">
        <v>157</v>
      </c>
      <c r="G17" s="56"/>
      <c r="H17" s="136"/>
      <c r="I17" s="136" t="s">
        <v>62</v>
      </c>
    </row>
    <row r="18" spans="1:14" ht="13" thickBot="1" x14ac:dyDescent="0.3">
      <c r="A18" s="40"/>
      <c r="B18" s="137"/>
      <c r="C18" s="138"/>
      <c r="D18" s="139"/>
      <c r="E18" s="140"/>
      <c r="F18" s="142"/>
      <c r="G18" s="193"/>
      <c r="H18" s="194"/>
      <c r="I18" s="113"/>
    </row>
    <row r="19" spans="1:14" ht="13.5" thickBot="1" x14ac:dyDescent="0.35">
      <c r="A19" s="31" t="s">
        <v>43</v>
      </c>
      <c r="B19" s="141">
        <v>1</v>
      </c>
      <c r="C19" s="141" t="s">
        <v>136</v>
      </c>
      <c r="D19" s="141" t="s">
        <v>137</v>
      </c>
      <c r="E19" s="142"/>
      <c r="F19" s="141">
        <v>1</v>
      </c>
      <c r="G19" s="141" t="s">
        <v>136</v>
      </c>
      <c r="H19" s="141" t="s">
        <v>137</v>
      </c>
      <c r="I19" s="41"/>
    </row>
    <row r="20" spans="1:14" ht="13.5" thickBot="1" x14ac:dyDescent="0.35">
      <c r="A20" s="120"/>
      <c r="B20" s="43"/>
      <c r="C20" s="43"/>
      <c r="D20" s="43"/>
      <c r="E20" s="43"/>
      <c r="F20" s="41"/>
      <c r="G20" s="41"/>
      <c r="H20" s="41"/>
      <c r="I20" s="43"/>
    </row>
    <row r="21" spans="1:14" ht="11.15" customHeight="1" x14ac:dyDescent="0.25">
      <c r="B21" s="120"/>
      <c r="C21" s="120"/>
      <c r="D21" s="120"/>
      <c r="E21" s="120"/>
      <c r="F21" s="120"/>
      <c r="G21" s="120"/>
      <c r="H21" s="120"/>
      <c r="I21" s="143"/>
    </row>
    <row r="22" spans="1:14" ht="11.15" customHeight="1" x14ac:dyDescent="0.25">
      <c r="B22" s="40"/>
      <c r="C22" s="40"/>
      <c r="D22" s="40"/>
      <c r="E22" s="40"/>
      <c r="F22" s="40"/>
      <c r="G22" s="40"/>
      <c r="H22" s="40"/>
      <c r="I22" s="40"/>
    </row>
    <row r="23" spans="1:14" ht="13" customHeight="1" x14ac:dyDescent="0.3">
      <c r="A23" s="58" t="s">
        <v>26</v>
      </c>
      <c r="B23" s="66">
        <v>86607.5389</v>
      </c>
      <c r="C23" s="66">
        <v>221892</v>
      </c>
      <c r="D23" s="66">
        <v>75625.521189999999</v>
      </c>
      <c r="E23" s="66">
        <f>SUM(B23:D23)</f>
        <v>384125.06008999998</v>
      </c>
      <c r="F23" s="200">
        <v>94.884180000000001</v>
      </c>
      <c r="G23" s="200">
        <v>453.85252000000003</v>
      </c>
      <c r="H23" s="200">
        <v>98.614649999999997</v>
      </c>
      <c r="I23" s="200">
        <v>8448</v>
      </c>
      <c r="K23"/>
      <c r="L23"/>
      <c r="M23"/>
      <c r="N23"/>
    </row>
    <row r="24" spans="1:14" ht="13" customHeight="1" x14ac:dyDescent="0.3">
      <c r="A24" s="58" t="s">
        <v>16</v>
      </c>
      <c r="B24" s="65">
        <v>29273.872210000001</v>
      </c>
      <c r="C24" s="65">
        <v>51898</v>
      </c>
      <c r="D24" s="65">
        <v>19786.78745</v>
      </c>
      <c r="E24" s="65">
        <f t="shared" ref="E24:E34" si="0">SUM(B24:D24)</f>
        <v>100958.65966</v>
      </c>
      <c r="F24" s="201">
        <v>6.4720000000000004</v>
      </c>
      <c r="G24" s="201">
        <v>30.01521</v>
      </c>
      <c r="H24" s="201">
        <v>26.523420000000002</v>
      </c>
      <c r="I24" s="201">
        <v>3372</v>
      </c>
      <c r="K24"/>
      <c r="L24"/>
      <c r="M24"/>
      <c r="N24"/>
    </row>
    <row r="25" spans="1:14" ht="13" customHeight="1" x14ac:dyDescent="0.3">
      <c r="A25" s="59" t="s">
        <v>36</v>
      </c>
      <c r="B25" s="201"/>
      <c r="C25" s="201"/>
      <c r="D25" s="201"/>
      <c r="E25" s="201"/>
      <c r="F25" s="201"/>
      <c r="G25" s="201"/>
      <c r="H25" s="201"/>
      <c r="I25" s="201"/>
    </row>
    <row r="26" spans="1:14" ht="13" customHeight="1" x14ac:dyDescent="0.3">
      <c r="A26" s="58" t="s">
        <v>69</v>
      </c>
      <c r="B26" s="201">
        <v>1616.53343</v>
      </c>
      <c r="C26" s="201">
        <v>9646.9453199999989</v>
      </c>
      <c r="D26" s="201">
        <v>2744.47127</v>
      </c>
      <c r="E26" s="201">
        <f t="shared" si="0"/>
        <v>14007.950019999998</v>
      </c>
      <c r="F26" s="201"/>
      <c r="G26" s="201">
        <v>0.62919999999999998</v>
      </c>
      <c r="H26" s="201"/>
      <c r="I26" s="201">
        <v>23</v>
      </c>
    </row>
    <row r="27" spans="1:14" ht="26" x14ac:dyDescent="0.3">
      <c r="A27" s="101" t="s">
        <v>143</v>
      </c>
      <c r="B27" s="201">
        <v>1744.82348</v>
      </c>
      <c r="C27" s="201">
        <v>42761.497500000005</v>
      </c>
      <c r="D27" s="201">
        <v>6997.7175200000001</v>
      </c>
      <c r="E27" s="201">
        <f t="shared" si="0"/>
        <v>51504.038500000002</v>
      </c>
      <c r="F27" s="201"/>
      <c r="G27" s="201">
        <v>3.2080000000000002</v>
      </c>
      <c r="H27" s="201">
        <v>1</v>
      </c>
      <c r="I27" s="201"/>
    </row>
    <row r="28" spans="1:14" ht="13" customHeight="1" x14ac:dyDescent="0.3">
      <c r="A28" s="58" t="s">
        <v>27</v>
      </c>
      <c r="B28" s="201">
        <v>33658.09648</v>
      </c>
      <c r="C28" s="201">
        <v>133318.68833999999</v>
      </c>
      <c r="D28" s="201">
        <v>4724.5662000000002</v>
      </c>
      <c r="E28" s="201">
        <f t="shared" si="0"/>
        <v>171701.35102</v>
      </c>
      <c r="F28" s="201">
        <v>3.7054999999999998</v>
      </c>
      <c r="G28" s="201">
        <v>31</v>
      </c>
      <c r="H28" s="201">
        <v>4</v>
      </c>
      <c r="I28" s="201"/>
    </row>
    <row r="29" spans="1:14" ht="13" customHeight="1" x14ac:dyDescent="0.3">
      <c r="A29" s="58" t="s">
        <v>152</v>
      </c>
      <c r="B29" s="201">
        <v>3607.7501500000003</v>
      </c>
      <c r="C29" s="201">
        <v>3123.41696</v>
      </c>
      <c r="D29" s="201">
        <v>4273.6754700000001</v>
      </c>
      <c r="E29" s="201">
        <f t="shared" si="0"/>
        <v>11004.84258</v>
      </c>
      <c r="F29" s="201"/>
      <c r="G29" s="201"/>
      <c r="H29" s="201"/>
      <c r="I29" s="201">
        <v>800</v>
      </c>
    </row>
    <row r="30" spans="1:14" ht="13" customHeight="1" x14ac:dyDescent="0.3">
      <c r="A30" s="58" t="s">
        <v>151</v>
      </c>
      <c r="B30" s="201">
        <v>17.473649999999999</v>
      </c>
      <c r="C30" s="201">
        <v>23.737760000000002</v>
      </c>
      <c r="D30" s="201">
        <v>9.5886499999999995</v>
      </c>
      <c r="E30" s="201">
        <f t="shared" si="0"/>
        <v>50.800060000000002</v>
      </c>
      <c r="F30" s="201"/>
      <c r="G30" s="201"/>
      <c r="H30" s="201"/>
      <c r="I30" s="201"/>
    </row>
    <row r="31" spans="1:14" ht="13" customHeight="1" x14ac:dyDescent="0.3">
      <c r="A31" s="58" t="s">
        <v>44</v>
      </c>
      <c r="B31" s="201">
        <v>26626.78976</v>
      </c>
      <c r="C31" s="201">
        <v>828.06036000000006</v>
      </c>
      <c r="D31" s="201">
        <v>2435.46063</v>
      </c>
      <c r="E31" s="201">
        <f t="shared" si="0"/>
        <v>29890.310750000001</v>
      </c>
      <c r="F31" s="201"/>
      <c r="G31" s="201"/>
      <c r="H31" s="201"/>
      <c r="I31" s="201">
        <v>378</v>
      </c>
    </row>
    <row r="32" spans="1:14" s="144" customFormat="1" ht="16.5" customHeight="1" x14ac:dyDescent="0.3">
      <c r="A32" s="101" t="s">
        <v>45</v>
      </c>
      <c r="B32" s="200"/>
      <c r="C32" s="200">
        <v>489668</v>
      </c>
      <c r="D32" s="200"/>
      <c r="E32" s="201">
        <f t="shared" si="0"/>
        <v>489668</v>
      </c>
      <c r="F32" s="201"/>
      <c r="G32" s="201">
        <v>508</v>
      </c>
      <c r="H32" s="201"/>
      <c r="I32" s="202"/>
    </row>
    <row r="33" spans="1:9" ht="13" customHeight="1" x14ac:dyDescent="0.3">
      <c r="A33" s="58" t="s">
        <v>46</v>
      </c>
      <c r="B33" s="201"/>
      <c r="C33" s="201">
        <v>256253.66080000001</v>
      </c>
      <c r="D33" s="201"/>
      <c r="E33" s="201">
        <f t="shared" si="0"/>
        <v>256253.66080000001</v>
      </c>
      <c r="F33" s="201"/>
      <c r="G33" s="201">
        <v>221</v>
      </c>
      <c r="H33" s="201"/>
      <c r="I33" s="212"/>
    </row>
    <row r="34" spans="1:9" ht="41.25" customHeight="1" x14ac:dyDescent="0.3">
      <c r="A34" s="196" t="s">
        <v>162</v>
      </c>
      <c r="B34" s="201"/>
      <c r="C34" s="201">
        <v>7917.8168999999998</v>
      </c>
      <c r="D34" s="201"/>
      <c r="E34" s="201">
        <f t="shared" si="0"/>
        <v>7917.8168999999998</v>
      </c>
      <c r="F34" s="201"/>
      <c r="G34" s="201">
        <v>1</v>
      </c>
      <c r="H34" s="201"/>
      <c r="I34" s="201"/>
    </row>
    <row r="35" spans="1:9" ht="13.5" thickBot="1" x14ac:dyDescent="0.35">
      <c r="A35" s="12" t="s">
        <v>75</v>
      </c>
      <c r="B35" s="200"/>
      <c r="C35" s="200"/>
      <c r="D35" s="200"/>
      <c r="E35" s="200"/>
      <c r="F35" s="200"/>
      <c r="G35" s="200"/>
      <c r="H35" s="200"/>
      <c r="I35" s="201">
        <v>35</v>
      </c>
    </row>
    <row r="36" spans="1:9" ht="13.5" thickBot="1" x14ac:dyDescent="0.35">
      <c r="A36" s="32"/>
      <c r="B36" s="197"/>
      <c r="C36" s="198"/>
      <c r="D36" s="199"/>
      <c r="E36" s="197"/>
      <c r="F36" s="197"/>
      <c r="G36" s="197"/>
      <c r="H36" s="197"/>
      <c r="I36" s="197"/>
    </row>
    <row r="37" spans="1:9" ht="15.5" thickBot="1" x14ac:dyDescent="0.35">
      <c r="A37" s="31" t="s">
        <v>153</v>
      </c>
      <c r="B37" s="221" t="s">
        <v>72</v>
      </c>
      <c r="C37" s="222"/>
      <c r="D37" s="222"/>
      <c r="E37" s="222"/>
      <c r="F37" s="222"/>
      <c r="G37" s="222"/>
      <c r="H37" s="222"/>
      <c r="I37" s="223"/>
    </row>
    <row r="38" spans="1:9" ht="13" customHeight="1" x14ac:dyDescent="0.3">
      <c r="A38" s="70" t="s">
        <v>80</v>
      </c>
      <c r="B38" s="206">
        <v>5084</v>
      </c>
      <c r="C38" s="224">
        <v>10</v>
      </c>
      <c r="D38" s="225"/>
      <c r="E38" s="206">
        <f>SUM(B38:D38)</f>
        <v>5094</v>
      </c>
      <c r="F38" s="207"/>
      <c r="G38" s="224">
        <v>10</v>
      </c>
      <c r="H38" s="225"/>
      <c r="I38" s="206">
        <v>5084</v>
      </c>
    </row>
    <row r="39" spans="1:9" ht="13.5" thickBot="1" x14ac:dyDescent="0.35">
      <c r="A39" s="31" t="s">
        <v>81</v>
      </c>
      <c r="B39" s="208"/>
      <c r="C39" s="226">
        <v>16</v>
      </c>
      <c r="D39" s="227"/>
      <c r="E39" s="209">
        <f>SUM(B39:D39)</f>
        <v>16</v>
      </c>
      <c r="F39" s="210"/>
      <c r="G39" s="226">
        <v>16</v>
      </c>
      <c r="H39" s="227"/>
      <c r="I39" s="211"/>
    </row>
    <row r="40" spans="1:9" ht="11.15" customHeight="1" x14ac:dyDescent="0.25">
      <c r="A40" s="110"/>
      <c r="F40" s="145"/>
    </row>
    <row r="41" spans="1:9" ht="13.5" x14ac:dyDescent="0.25">
      <c r="A41" s="24" t="s">
        <v>154</v>
      </c>
    </row>
    <row r="42" spans="1:9" x14ac:dyDescent="0.25">
      <c r="A42" s="29" t="s">
        <v>155</v>
      </c>
    </row>
  </sheetData>
  <mergeCells count="5">
    <mergeCell ref="B37:I37"/>
    <mergeCell ref="C38:D38"/>
    <mergeCell ref="G38:H38"/>
    <mergeCell ref="C39:D39"/>
    <mergeCell ref="G39:H39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tabSelected="1" topLeftCell="A31" zoomScale="110" zoomScaleNormal="110" workbookViewId="0">
      <selection activeCell="D6" sqref="D6"/>
    </sheetView>
  </sheetViews>
  <sheetFormatPr baseColWidth="10" defaultColWidth="9.1796875" defaultRowHeight="12.5" x14ac:dyDescent="0.25"/>
  <cols>
    <col min="1" max="1" width="12.7265625" style="44" customWidth="1"/>
    <col min="2" max="2" width="14" style="44" customWidth="1"/>
    <col min="3" max="3" width="16.453125" style="44" customWidth="1"/>
    <col min="4" max="4" width="15.7265625" style="44" customWidth="1"/>
    <col min="5" max="5" width="15.26953125" style="44" customWidth="1"/>
    <col min="6" max="6" width="24.7265625" style="44" customWidth="1"/>
    <col min="7" max="16384" width="9.1796875" style="44"/>
  </cols>
  <sheetData>
    <row r="1" spans="1:6" ht="13" thickBot="1" x14ac:dyDescent="0.3"/>
    <row r="2" spans="1:6" ht="13" x14ac:dyDescent="0.3">
      <c r="A2" s="4" t="s">
        <v>47</v>
      </c>
      <c r="B2" s="126"/>
      <c r="C2" s="126"/>
      <c r="D2" s="126"/>
      <c r="E2" s="126"/>
      <c r="F2" s="127"/>
    </row>
    <row r="3" spans="1:6" ht="13" x14ac:dyDescent="0.3">
      <c r="A3" s="11"/>
      <c r="B3" s="8" t="s">
        <v>145</v>
      </c>
      <c r="C3" s="8"/>
      <c r="D3" s="8"/>
      <c r="E3" s="8"/>
      <c r="F3" s="128"/>
    </row>
    <row r="4" spans="1:6" ht="13" x14ac:dyDescent="0.3">
      <c r="A4" s="11"/>
      <c r="B4" s="8" t="s">
        <v>146</v>
      </c>
      <c r="C4" s="8"/>
      <c r="D4" s="8"/>
      <c r="E4" s="8"/>
      <c r="F4" s="128"/>
    </row>
    <row r="5" spans="1:6" ht="13" x14ac:dyDescent="0.3">
      <c r="A5" s="11"/>
      <c r="B5" s="8"/>
      <c r="C5" s="8"/>
      <c r="D5" s="8"/>
      <c r="E5" s="8"/>
      <c r="F5" s="128"/>
    </row>
    <row r="6" spans="1:6" ht="13" x14ac:dyDescent="0.3">
      <c r="A6" s="11"/>
      <c r="B6" s="8"/>
      <c r="C6" s="8"/>
      <c r="D6" s="8"/>
      <c r="E6" s="8"/>
      <c r="F6" s="128"/>
    </row>
    <row r="7" spans="1:6" ht="13" x14ac:dyDescent="0.3">
      <c r="A7" s="11"/>
      <c r="B7" s="8" t="s">
        <v>48</v>
      </c>
      <c r="C7" s="109" t="str">
        <f>'Tab I'!B9</f>
        <v>Norge</v>
      </c>
      <c r="D7" s="8"/>
      <c r="E7" s="8"/>
      <c r="F7" s="128"/>
    </row>
    <row r="8" spans="1:6" ht="13" x14ac:dyDescent="0.3">
      <c r="A8" s="11"/>
      <c r="B8" s="8" t="s">
        <v>49</v>
      </c>
      <c r="C8" s="8">
        <f>'Tab I'!B10</f>
        <v>2021</v>
      </c>
      <c r="D8" s="109"/>
      <c r="E8" s="109"/>
      <c r="F8" s="128"/>
    </row>
    <row r="9" spans="1:6" ht="13" x14ac:dyDescent="0.3">
      <c r="A9" s="11"/>
      <c r="B9" s="8" t="s">
        <v>50</v>
      </c>
      <c r="C9" s="45">
        <f>'Tab I'!B11</f>
        <v>45200</v>
      </c>
      <c r="D9" s="146"/>
      <c r="E9" s="146"/>
      <c r="F9" s="128"/>
    </row>
    <row r="10" spans="1:6" ht="13" x14ac:dyDescent="0.3">
      <c r="A10" s="11"/>
      <c r="B10" s="8" t="s">
        <v>51</v>
      </c>
      <c r="C10" s="5" t="str">
        <f>'Tab I'!B12</f>
        <v>01.01 - 31.12.2021</v>
      </c>
      <c r="D10" s="109"/>
      <c r="E10" s="109"/>
      <c r="F10" s="128"/>
    </row>
    <row r="11" spans="1:6" ht="13.5" thickBot="1" x14ac:dyDescent="0.35">
      <c r="A11" s="12"/>
      <c r="B11" s="130"/>
      <c r="C11" s="130"/>
      <c r="D11" s="130"/>
      <c r="E11" s="130"/>
      <c r="F11" s="128"/>
    </row>
    <row r="12" spans="1:6" ht="15" x14ac:dyDescent="0.3">
      <c r="A12" s="32"/>
      <c r="B12" s="32"/>
      <c r="C12" s="147" t="s">
        <v>87</v>
      </c>
      <c r="D12" s="126"/>
      <c r="E12" s="127"/>
      <c r="F12" s="148" t="s">
        <v>158</v>
      </c>
    </row>
    <row r="13" spans="1:6" ht="13.5" thickBot="1" x14ac:dyDescent="0.35">
      <c r="A13" s="40"/>
      <c r="B13" s="149"/>
      <c r="C13" s="115"/>
      <c r="D13" s="34"/>
      <c r="E13" s="35"/>
      <c r="F13" s="150" t="s">
        <v>159</v>
      </c>
    </row>
    <row r="14" spans="1:6" ht="13" x14ac:dyDescent="0.3">
      <c r="A14" s="33"/>
      <c r="B14" s="33"/>
      <c r="C14" s="37" t="s">
        <v>85</v>
      </c>
      <c r="D14" s="37" t="s">
        <v>52</v>
      </c>
      <c r="E14" s="32" t="s">
        <v>52</v>
      </c>
      <c r="F14" s="150" t="s">
        <v>58</v>
      </c>
    </row>
    <row r="15" spans="1:6" ht="15" x14ac:dyDescent="0.3">
      <c r="A15" s="33"/>
      <c r="B15" s="33"/>
      <c r="C15" s="39" t="s">
        <v>53</v>
      </c>
      <c r="D15" s="39" t="s">
        <v>54</v>
      </c>
      <c r="E15" s="39" t="s">
        <v>147</v>
      </c>
      <c r="F15" s="195" t="s">
        <v>160</v>
      </c>
    </row>
    <row r="16" spans="1:6" ht="13" x14ac:dyDescent="0.3">
      <c r="A16" s="33" t="s">
        <v>11</v>
      </c>
      <c r="B16" s="33" t="s">
        <v>12</v>
      </c>
      <c r="C16" s="39" t="s">
        <v>55</v>
      </c>
      <c r="D16" s="39" t="s">
        <v>56</v>
      </c>
      <c r="E16" s="39" t="s">
        <v>57</v>
      </c>
      <c r="F16" s="40"/>
    </row>
    <row r="17" spans="1:6" ht="13" x14ac:dyDescent="0.3">
      <c r="A17" s="33"/>
      <c r="B17" s="33"/>
      <c r="C17" s="39" t="s">
        <v>59</v>
      </c>
      <c r="D17" s="39" t="s">
        <v>60</v>
      </c>
      <c r="E17" s="39" t="s">
        <v>61</v>
      </c>
      <c r="F17" s="40"/>
    </row>
    <row r="18" spans="1:6" ht="13" x14ac:dyDescent="0.3">
      <c r="A18" s="33"/>
      <c r="B18" s="33"/>
      <c r="C18" s="39" t="s">
        <v>63</v>
      </c>
      <c r="D18" s="151"/>
      <c r="E18" s="39" t="s">
        <v>58</v>
      </c>
      <c r="F18" s="40"/>
    </row>
    <row r="19" spans="1:6" ht="13.5" thickBot="1" x14ac:dyDescent="0.35">
      <c r="A19" s="33"/>
      <c r="B19" s="33"/>
      <c r="C19" s="41" t="s">
        <v>62</v>
      </c>
      <c r="D19" s="152"/>
      <c r="E19" s="41" t="s">
        <v>62</v>
      </c>
      <c r="F19" s="153"/>
    </row>
    <row r="20" spans="1:6" ht="13.5" thickBot="1" x14ac:dyDescent="0.35">
      <c r="A20" s="153"/>
      <c r="B20" s="31"/>
      <c r="C20" s="154" t="s">
        <v>13</v>
      </c>
      <c r="D20" s="43" t="s">
        <v>14</v>
      </c>
      <c r="E20" s="154" t="s">
        <v>64</v>
      </c>
      <c r="F20" s="155" t="s">
        <v>34</v>
      </c>
    </row>
    <row r="21" spans="1:6" ht="13.5" thickBot="1" x14ac:dyDescent="0.35">
      <c r="A21" s="156"/>
      <c r="B21" s="156"/>
      <c r="C21" s="43"/>
      <c r="D21" s="43"/>
      <c r="E21" s="43"/>
      <c r="F21" s="43"/>
    </row>
    <row r="22" spans="1:6" ht="13" x14ac:dyDescent="0.3">
      <c r="A22" s="32" t="s">
        <v>26</v>
      </c>
      <c r="B22" s="33"/>
      <c r="C22" s="32"/>
      <c r="D22" s="32"/>
      <c r="E22" s="32"/>
      <c r="F22" s="32"/>
    </row>
    <row r="23" spans="1:6" ht="13" x14ac:dyDescent="0.3">
      <c r="A23" s="33"/>
      <c r="B23" s="33" t="s">
        <v>74</v>
      </c>
      <c r="C23" s="71">
        <v>4945</v>
      </c>
      <c r="D23" s="71">
        <v>4000</v>
      </c>
      <c r="E23" s="71">
        <f>SUM(C23:D23)</f>
        <v>8945</v>
      </c>
      <c r="F23" s="71">
        <v>8926</v>
      </c>
    </row>
    <row r="24" spans="1:6" ht="13" x14ac:dyDescent="0.3">
      <c r="A24" s="33"/>
      <c r="B24" s="33" t="s">
        <v>65</v>
      </c>
      <c r="C24" s="71">
        <v>4000</v>
      </c>
      <c r="D24" s="71">
        <v>4142</v>
      </c>
      <c r="E24" s="71">
        <f t="shared" ref="E24:E26" si="0">SUM(C24:D24)</f>
        <v>8142</v>
      </c>
      <c r="F24" s="71">
        <v>8238</v>
      </c>
    </row>
    <row r="25" spans="1:6" ht="13" x14ac:dyDescent="0.3">
      <c r="A25" s="33"/>
      <c r="B25" s="33" t="s">
        <v>165</v>
      </c>
      <c r="C25" s="71">
        <v>10274</v>
      </c>
      <c r="D25" s="62"/>
      <c r="E25" s="71">
        <f t="shared" si="0"/>
        <v>10274</v>
      </c>
      <c r="F25" s="204">
        <v>10284</v>
      </c>
    </row>
    <row r="26" spans="1:6" ht="13.5" thickBot="1" x14ac:dyDescent="0.35">
      <c r="A26" s="33"/>
      <c r="B26" s="33" t="s">
        <v>66</v>
      </c>
      <c r="C26" s="71">
        <v>4040</v>
      </c>
      <c r="D26" s="62"/>
      <c r="E26" s="71">
        <f t="shared" si="0"/>
        <v>4040</v>
      </c>
      <c r="F26" s="71">
        <v>4002</v>
      </c>
    </row>
    <row r="27" spans="1:6" ht="13.5" thickBot="1" x14ac:dyDescent="0.35">
      <c r="A27" s="156" t="s">
        <v>67</v>
      </c>
      <c r="B27" s="157"/>
      <c r="C27" s="72">
        <f>SUM(C23:C26)</f>
        <v>23259</v>
      </c>
      <c r="D27" s="72">
        <f>SUM(D23:D26)</f>
        <v>8142</v>
      </c>
      <c r="E27" s="72">
        <f>SUM(E23:E26)</f>
        <v>31401</v>
      </c>
      <c r="F27" s="72">
        <f>SUM(F23:F26)</f>
        <v>31450</v>
      </c>
    </row>
    <row r="28" spans="1:6" ht="13" x14ac:dyDescent="0.3">
      <c r="A28" s="32" t="s">
        <v>16</v>
      </c>
      <c r="B28" s="120"/>
      <c r="C28" s="63"/>
      <c r="D28" s="63"/>
      <c r="E28" s="123"/>
      <c r="F28" s="64"/>
    </row>
    <row r="29" spans="1:6" ht="13" x14ac:dyDescent="0.3">
      <c r="A29" s="33"/>
      <c r="B29" s="33" t="s">
        <v>74</v>
      </c>
      <c r="C29" s="71">
        <v>1100</v>
      </c>
      <c r="D29" s="71">
        <v>350</v>
      </c>
      <c r="E29" s="71">
        <f>SUM(C29:D29)</f>
        <v>1450</v>
      </c>
      <c r="F29" s="71">
        <v>881</v>
      </c>
    </row>
    <row r="30" spans="1:6" ht="13" x14ac:dyDescent="0.3">
      <c r="A30" s="33"/>
      <c r="B30" s="33" t="s">
        <v>68</v>
      </c>
      <c r="C30" s="71">
        <v>900</v>
      </c>
      <c r="D30" s="71">
        <v>329</v>
      </c>
      <c r="E30" s="71">
        <f>SUM(C30:D30)</f>
        <v>1229</v>
      </c>
      <c r="F30" s="71">
        <v>1100</v>
      </c>
    </row>
    <row r="31" spans="1:6" ht="13" x14ac:dyDescent="0.3">
      <c r="A31" s="33"/>
      <c r="B31" s="33" t="s">
        <v>165</v>
      </c>
      <c r="C31" s="71">
        <v>500</v>
      </c>
      <c r="D31" s="62"/>
      <c r="E31" s="71">
        <f>SUM(C31:D31)</f>
        <v>500</v>
      </c>
      <c r="F31" s="204">
        <v>343</v>
      </c>
    </row>
    <row r="32" spans="1:6" ht="13.5" thickBot="1" x14ac:dyDescent="0.35">
      <c r="A32" s="33"/>
      <c r="B32" s="33" t="s">
        <v>66</v>
      </c>
      <c r="C32" s="62"/>
      <c r="D32" s="62"/>
      <c r="E32" s="71"/>
      <c r="F32" s="73">
        <v>219</v>
      </c>
    </row>
    <row r="33" spans="1:13" ht="13.5" thickBot="1" x14ac:dyDescent="0.35">
      <c r="A33" s="42" t="s">
        <v>67</v>
      </c>
      <c r="B33" s="157"/>
      <c r="C33" s="72">
        <f>SUM(C29:C32)</f>
        <v>2500</v>
      </c>
      <c r="D33" s="72">
        <f>SUM(D29:D32)</f>
        <v>679</v>
      </c>
      <c r="E33" s="72">
        <f>SUM(E29:E32)</f>
        <v>3179</v>
      </c>
      <c r="F33" s="72">
        <f>SUM(F29:F32)</f>
        <v>2543</v>
      </c>
    </row>
    <row r="34" spans="1:13" ht="13" x14ac:dyDescent="0.3">
      <c r="A34" s="32" t="s">
        <v>69</v>
      </c>
      <c r="B34" s="120"/>
      <c r="C34" s="63"/>
      <c r="D34" s="63"/>
      <c r="E34" s="123"/>
      <c r="F34" s="64"/>
    </row>
    <row r="35" spans="1:13" ht="13" x14ac:dyDescent="0.3">
      <c r="A35" s="33"/>
      <c r="B35" s="33" t="s">
        <v>74</v>
      </c>
      <c r="C35" s="62"/>
      <c r="D35" s="62"/>
      <c r="E35" s="71"/>
      <c r="F35" s="62"/>
      <c r="M35" s="203"/>
    </row>
    <row r="36" spans="1:13" ht="13" x14ac:dyDescent="0.3">
      <c r="A36" s="33"/>
      <c r="B36" s="33" t="s">
        <v>68</v>
      </c>
      <c r="C36" s="62"/>
      <c r="D36" s="62"/>
      <c r="E36" s="71"/>
      <c r="F36" s="62"/>
    </row>
    <row r="37" spans="1:13" ht="13" x14ac:dyDescent="0.3">
      <c r="A37" s="33"/>
      <c r="B37" s="33" t="s">
        <v>165</v>
      </c>
      <c r="C37" s="71">
        <v>50</v>
      </c>
      <c r="D37" s="62"/>
      <c r="E37" s="71">
        <f>SUM(C37:D37)</f>
        <v>50</v>
      </c>
      <c r="F37" s="204">
        <v>87</v>
      </c>
    </row>
    <row r="38" spans="1:13" ht="13.5" thickBot="1" x14ac:dyDescent="0.35">
      <c r="A38" s="33"/>
      <c r="B38" s="33" t="s">
        <v>66</v>
      </c>
      <c r="C38" s="62"/>
      <c r="D38" s="62"/>
      <c r="E38" s="71"/>
      <c r="F38" s="215"/>
    </row>
    <row r="39" spans="1:13" ht="13.5" thickBot="1" x14ac:dyDescent="0.35">
      <c r="A39" s="42" t="s">
        <v>67</v>
      </c>
      <c r="B39" s="157"/>
      <c r="C39" s="72">
        <f>SUM(C35:C38)</f>
        <v>50</v>
      </c>
      <c r="D39" s="214"/>
      <c r="E39" s="72">
        <f>SUM(E35:E38)</f>
        <v>50</v>
      </c>
      <c r="F39" s="72">
        <f>SUM(F35:F38)</f>
        <v>87</v>
      </c>
    </row>
    <row r="40" spans="1:13" ht="13" x14ac:dyDescent="0.3">
      <c r="A40" s="32" t="s">
        <v>167</v>
      </c>
      <c r="B40" s="120"/>
      <c r="C40" s="63"/>
      <c r="D40" s="63"/>
      <c r="E40" s="123"/>
      <c r="F40" s="64"/>
    </row>
    <row r="41" spans="1:13" ht="13" x14ac:dyDescent="0.3">
      <c r="A41" s="33"/>
      <c r="B41" s="33" t="s">
        <v>74</v>
      </c>
      <c r="C41" s="62"/>
      <c r="D41" s="62"/>
      <c r="E41" s="71"/>
      <c r="F41" s="62"/>
    </row>
    <row r="42" spans="1:13" ht="13" x14ac:dyDescent="0.3">
      <c r="A42" s="33"/>
      <c r="B42" s="33" t="s">
        <v>68</v>
      </c>
      <c r="C42" s="62"/>
      <c r="D42" s="62"/>
      <c r="E42" s="71"/>
      <c r="F42" s="62"/>
    </row>
    <row r="43" spans="1:13" ht="13" x14ac:dyDescent="0.3">
      <c r="A43" s="33"/>
      <c r="B43" s="33" t="s">
        <v>165</v>
      </c>
      <c r="C43" s="71">
        <v>1500</v>
      </c>
      <c r="D43" s="62"/>
      <c r="E43" s="71">
        <f>SUM(C43:D43)</f>
        <v>1500</v>
      </c>
      <c r="F43" s="204">
        <v>1330</v>
      </c>
    </row>
    <row r="44" spans="1:13" ht="13.5" thickBot="1" x14ac:dyDescent="0.35">
      <c r="A44" s="33"/>
      <c r="B44" s="33" t="s">
        <v>66</v>
      </c>
      <c r="C44" s="62"/>
      <c r="D44" s="62"/>
      <c r="E44" s="71"/>
      <c r="F44" s="215"/>
    </row>
    <row r="45" spans="1:13" ht="13.5" thickBot="1" x14ac:dyDescent="0.35">
      <c r="A45" s="42" t="s">
        <v>67</v>
      </c>
      <c r="B45" s="157"/>
      <c r="C45" s="72">
        <f>SUM(C41:C44)</f>
        <v>1500</v>
      </c>
      <c r="D45" s="214"/>
      <c r="E45" s="72">
        <f>SUM(E41:E44)</f>
        <v>1500</v>
      </c>
      <c r="F45" s="72">
        <f>SUM(F41:F44)</f>
        <v>1330</v>
      </c>
    </row>
    <row r="46" spans="1:13" s="29" customFormat="1" ht="13.5" x14ac:dyDescent="0.25">
      <c r="A46" s="158" t="s">
        <v>148</v>
      </c>
      <c r="B46" s="159"/>
      <c r="C46" s="159"/>
      <c r="D46" s="159"/>
      <c r="F46" s="30"/>
      <c r="I46" s="44"/>
    </row>
    <row r="47" spans="1:13" ht="13.5" x14ac:dyDescent="0.25">
      <c r="A47" s="158"/>
    </row>
    <row r="48" spans="1:13" x14ac:dyDescent="0.25">
      <c r="A48" s="112"/>
      <c r="B48" s="112"/>
    </row>
    <row r="52" spans="9:9" x14ac:dyDescent="0.25">
      <c r="I52" s="29"/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Tab I</vt:lpstr>
      <vt:lpstr>Tab II</vt:lpstr>
      <vt:lpstr>Tab III</vt:lpstr>
      <vt:lpstr>Tab IV</vt:lpstr>
      <vt:lpstr>Tab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 russlandsforhandlingene mal</dc:title>
  <dc:creator>Synnøve Liabø</dc:creator>
  <cp:lastModifiedBy>Guro Gjelsvik</cp:lastModifiedBy>
  <cp:lastPrinted>2023-10-13T10:36:55Z</cp:lastPrinted>
  <dcterms:created xsi:type="dcterms:W3CDTF">2000-10-24T13:58:08Z</dcterms:created>
  <dcterms:modified xsi:type="dcterms:W3CDTF">2023-10-20T21:47:45Z</dcterms:modified>
</cp:coreProperties>
</file>